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tciusa.sharepoint.com/sites/Covanta/Shared Documents/OR Brooks/All Projects/193801.0031  CAO Risk Assessment Support/08  Modeling/For 1206-2023 Submittal/"/>
    </mc:Choice>
  </mc:AlternateContent>
  <xr:revisionPtr revIDLastSave="8" documentId="8_{38E2CD46-9617-4F3D-B295-07CC4E6DCF78}" xr6:coauthVersionLast="47" xr6:coauthVersionMax="47" xr10:uidLastSave="{2605BB83-5DA7-4208-95ED-E67E7B2387AA}"/>
  <bookViews>
    <workbookView xWindow="28680" yWindow="-120" windowWidth="29040" windowHeight="15840" firstSheet="1" activeTab="6" xr2:uid="{534EAB74-7F3D-4934-B4E4-C5FE991C8B36}"/>
  </bookViews>
  <sheets>
    <sheet name="Mock CAO Forms--&gt;" sheetId="20" r:id="rId1"/>
    <sheet name="2. Emissions Units &amp; Activities" sheetId="16" r:id="rId2"/>
    <sheet name="3. Emissions - Actual EF" sheetId="17" r:id="rId3"/>
    <sheet name="3. Emissions - Potential EF" sheetId="22" r:id="rId4"/>
    <sheet name="Toxics --&gt;" sheetId="23" r:id="rId5"/>
    <sheet name="Actuals - REER" sheetId="25" r:id="rId6"/>
    <sheet name="Potential - REER" sheetId="29" r:id="rId7"/>
    <sheet name="REF--&gt;" sheetId="18" r:id="rId8"/>
    <sheet name="All Pollutants" sheetId="26" r:id="rId9"/>
    <sheet name="REF Table 2" sheetId="27" r:id="rId10"/>
    <sheet name="RBC Table 4" sheetId="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__________so2" localSheetId="5">#REF!</definedName>
    <definedName name="___________so2" localSheetId="9">#REF!</definedName>
    <definedName name="___________so2">#REF!</definedName>
    <definedName name="__________so2" localSheetId="5">#REF!</definedName>
    <definedName name="__________so2" localSheetId="9">#REF!</definedName>
    <definedName name="__________so2">#REF!</definedName>
    <definedName name="_________so2" localSheetId="5">#REF!</definedName>
    <definedName name="_________so2" localSheetId="9">#REF!</definedName>
    <definedName name="_________so2">#REF!</definedName>
    <definedName name="________so2">#REF!</definedName>
    <definedName name="_______so2">#REF!</definedName>
    <definedName name="______so2">#REF!</definedName>
    <definedName name="_____so2">#REF!</definedName>
    <definedName name="____so2">#REF!</definedName>
    <definedName name="___so2">#REF!</definedName>
    <definedName name="__so2">#REF!</definedName>
    <definedName name="_1_0_S" hidden="1">[1]LOAD!#REF!</definedName>
    <definedName name="_1S" hidden="1">[1]LOAD!#REF!</definedName>
    <definedName name="_2_0_S" hidden="1">[1]LOAD!#REF!</definedName>
    <definedName name="_3S" hidden="1">[1]LOAD!#REF!</definedName>
    <definedName name="_4S" hidden="1">[1]LOAD!#REF!</definedName>
    <definedName name="_6_0_S" hidden="1">[1]LOAD!#REF!</definedName>
    <definedName name="_xlnm._FilterDatabase" localSheetId="3" hidden="1">'3. Emissions - Potential EF'!$B$4:$AD$288</definedName>
    <definedName name="_xlnm._FilterDatabase" localSheetId="8" hidden="1">'All Pollutants'!$A$4:$C$134</definedName>
    <definedName name="_xlnm._FilterDatabase" localSheetId="6" hidden="1">'Potential - REER'!$D$2:$E$4</definedName>
    <definedName name="_xlnm._FilterDatabase" localSheetId="10" hidden="1">'RBC Table 4'!$A$6:$Y$613</definedName>
    <definedName name="_xlnm._FilterDatabase" localSheetId="9" hidden="1">'REF Table 2'!$A$5:$C$611</definedName>
    <definedName name="_Key1" localSheetId="5" hidden="1">[2]Sheet1!#REF!</definedName>
    <definedName name="_Key1" localSheetId="9" hidden="1">[2]Sheet1!#REF!</definedName>
    <definedName name="_Key1" hidden="1">[2]Sheet1!#REF!</definedName>
    <definedName name="_Order1" localSheetId="5" hidden="1">255</definedName>
    <definedName name="_Order1" hidden="1">0</definedName>
    <definedName name="_Order2" localSheetId="5" hidden="1">255</definedName>
    <definedName name="_Order2" hidden="1">0</definedName>
    <definedName name="_so2" localSheetId="5">#REF!</definedName>
    <definedName name="_so2" localSheetId="9">#REF!</definedName>
    <definedName name="_so2">#REF!</definedName>
    <definedName name="_Sort" localSheetId="5" hidden="1">[3]LOAD!#REF!</definedName>
    <definedName name="_Sort" localSheetId="9" hidden="1">[3]LOAD!#REF!</definedName>
    <definedName name="_Sort" hidden="1">[3]LOAD!#REF!</definedName>
    <definedName name="a" localSheetId="5" hidden="1">{#N/A,#N/A,FALSE,"Annual Summary";#N/A,#N/A,FALSE,"Hourly Summary";#N/A,#N/A,FALSE,"Flare Combustion";#N/A,#N/A,FALSE,"Shipping";#N/A,#N/A,FALSE,"Process Turnaround";#N/A,#N/A,FALSE,"Lab Samples";#N/A,#N/A,FALSE,"Product Cycles 5-4";#N/A,#N/A,FALSE,"5-4.1";#N/A,#N/A,FALSE,"5-4.2";#N/A,#N/A,FALSE,"Physical Prop Data"}</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localSheetId="5"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localSheetId="9"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b">#REF!</definedName>
    <definedName name="abc" localSheetId="5" hidden="1">{#N/A,#N/A,FALSE,"Annual Summary";#N/A,#N/A,FALSE,"Hourly Summary";#N/A,#N/A,FALSE,"Flare Combustion";#N/A,#N/A,FALSE,"Shipping";#N/A,#N/A,FALSE,"Process Turnaround";#N/A,#N/A,FALSE,"Lab Samples";#N/A,#N/A,FALSE,"Product Cycles 5-4";#N/A,#N/A,FALSE,"5-4.1";#N/A,#N/A,FALSE,"5-4.2";#N/A,#N/A,FALSE,"Physical Prop Data"}</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lpha">#REF!</definedName>
    <definedName name="api" localSheetId="5" hidden="1">{#N/A,#N/A,FALSE,"Annual Summary";#N/A,#N/A,FALSE,"Hourly Summary";#N/A,#N/A,FALSE,"Flare Combustion";#N/A,#N/A,FALSE,"Shipping";#N/A,#N/A,FALSE,"Process Turnaround";#N/A,#N/A,FALSE,"Lab Samples";#N/A,#N/A,FALSE,"Product Cycles 5-4";#N/A,#N/A,FALSE,"5-4.1";#N/A,#N/A,FALSE,"5-4.2";#N/A,#N/A,FALSE,"Physical Prop Data"}</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vgdpw">#REF!</definedName>
    <definedName name="avgfuel">#REF!</definedName>
    <definedName name="avghour">#REF!</definedName>
    <definedName name="avghpd">#REF!</definedName>
    <definedName name="avgrate">#REF!</definedName>
    <definedName name="avgwpy">#REF!</definedName>
    <definedName name="B" localSheetId="5" hidden="1">{#N/A,#N/A,FALSE,"Annual Summary";#N/A,#N/A,FALSE,"Hourly Summary";#N/A,#N/A,FALSE,"Flare Combustion";#N/A,#N/A,FALSE,"Shipping";#N/A,#N/A,FALSE,"Process Turnaround";#N/A,#N/A,FALSE,"Lab Samples";#N/A,#N/A,FALSE,"Product Cycles 5-4";#N/A,#N/A,FALSE,"5-4.1";#N/A,#N/A,FALSE,"5-4.2";#N/A,#N/A,FALSE,"Physical Prop Data"}</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'[4]Operational Basis'!$C$170</definedName>
    <definedName name="B1010btu">'[4]Operational Basis'!$C$171</definedName>
    <definedName name="B1011btu">'[4]Operational Basis'!$C$172</definedName>
    <definedName name="B1btu">'[4]Operational Basis'!$C$187</definedName>
    <definedName name="B3btu">'[4]Operational Basis'!$C$189</definedName>
    <definedName name="Bad_Signal">[5]Controls!$B$41</definedName>
    <definedName name="BaseC">'[6]Main Flare'!#REF!</definedName>
    <definedName name="BEGIN">'[6]Main Flare'!#REF!</definedName>
    <definedName name="CAS_numbers">'[7]DEQ Pollutant List'!$B$3:$B$607</definedName>
    <definedName name="CD">'[8]Chemical Database'!$A$4:$IU$1938</definedName>
    <definedName name="CEM_Downtime">[9]Controls!$B$42</definedName>
    <definedName name="Cg">'[10]T1-HCHO'!$C$12</definedName>
    <definedName name="ChemData">[11]ChemData!$A$4:$X$21</definedName>
    <definedName name="chemical_names">'[7]DEQ Pollutant List'!$C$3:$C$607</definedName>
    <definedName name="childNRAFc" localSheetId="5">#REF!</definedName>
    <definedName name="childNRAFc" localSheetId="9">#REF!</definedName>
    <definedName name="childNRAFc">'RBC Table 4'!$F$658</definedName>
    <definedName name="childNRAFnc" localSheetId="5">#REF!</definedName>
    <definedName name="childNRAFnc" localSheetId="9">#REF!</definedName>
    <definedName name="childNRAFnc">'RBC Table 4'!$F$659</definedName>
    <definedName name="Clay_max">[12]Master!$Q$129</definedName>
    <definedName name="Cn">'[13]PTE F1-HCHO'!$C$12</definedName>
    <definedName name="co" localSheetId="5">#REF!</definedName>
    <definedName name="co" localSheetId="9">#REF!</definedName>
    <definedName name="co">#REF!</definedName>
    <definedName name="CO_Downtime">[9]Controls!$C$67</definedName>
    <definedName name="CO_EPA_K_Factor">[9]Controls!$B$56</definedName>
    <definedName name="CO_Molecular_Weight">[9]Controls!$B$50</definedName>
    <definedName name="CO_ppm_Range_Max">[9]Controls!$D$94</definedName>
    <definedName name="CO_ppm_Range_Min">[9]Controls!$D$93</definedName>
    <definedName name="CO_ppm_Table">[9]Collect_CO_ppm!$A$7:$D$774</definedName>
    <definedName name="coce">'[14]Process Heaters'!#REF!</definedName>
    <definedName name="Code" localSheetId="5" hidden="1">#REF!</definedName>
    <definedName name="Code" hidden="1">#REF!</definedName>
    <definedName name="COEF" localSheetId="5">#REF!</definedName>
    <definedName name="COEF" localSheetId="9">#REF!</definedName>
    <definedName name="COEF">#REF!</definedName>
    <definedName name="corate" localSheetId="5">#REF!</definedName>
    <definedName name="corate" localSheetId="9">#REF!</definedName>
    <definedName name="corate">#REF!</definedName>
    <definedName name="D">'[10]T1-HCHO'!$C$9</definedName>
    <definedName name="data1" localSheetId="5" hidden="1">#REF!</definedName>
    <definedName name="data1" hidden="1">#REF!</definedName>
    <definedName name="data2" localSheetId="5" hidden="1">#REF!</definedName>
    <definedName name="data2" hidden="1">#REF!</definedName>
    <definedName name="data3" localSheetId="5" hidden="1">#REF!</definedName>
    <definedName name="data3" hidden="1">#REF!</definedName>
    <definedName name="dd" localSheetId="5" hidden="1">{#N/A,#N/A,FALSE,"Rates";#N/A,#N/A,FALSE,"Summary";#N/A,#N/A,FALSE,"Boilers";#N/A,#N/A,FALSE,"Cyclones";#N/A,#N/A,FALSE,"Saws";#N/A,#N/A,FALSE,"Drops";#N/A,#N/A,FALSE,"Piles";#N/A,#N/A,FALSE,"Roads";#N/A,#N/A,FALSE,"Tanks";#N/A,#N/A,FALSE,"Kilns";#N/A,#N/A,FALSE,"Model"}</definedName>
    <definedName name="dd" hidden="1">{#N/A,#N/A,FALSE,"Rates";#N/A,#N/A,FALSE,"Summary";#N/A,#N/A,FALSE,"Boilers";#N/A,#N/A,FALSE,"Cyclones";#N/A,#N/A,FALSE,"Saws";#N/A,#N/A,FALSE,"Drops";#N/A,#N/A,FALSE,"Piles";#N/A,#N/A,FALSE,"Roads";#N/A,#N/A,FALSE,"Tanks";#N/A,#N/A,FALSE,"Kilns";#N/A,#N/A,FALSE,"Model"}</definedName>
    <definedName name="De">'[13]PTE F1-HCHO'!$C$42</definedName>
    <definedName name="Density" localSheetId="5">#REF!</definedName>
    <definedName name="Density" localSheetId="9">#REF!</definedName>
    <definedName name="Density">#REF!</definedName>
    <definedName name="Di">'[10]T1-HCHO'!$C$8</definedName>
    <definedName name="Discount" localSheetId="5" hidden="1">#REF!</definedName>
    <definedName name="Discount" hidden="1">#REF!</definedName>
    <definedName name="display_area_2" localSheetId="5" hidden="1">#REF!</definedName>
    <definedName name="display_area_2" hidden="1">#REF!</definedName>
    <definedName name="Dome" localSheetId="5">#REF!</definedName>
    <definedName name="Dome" localSheetId="9">#REF!</definedName>
    <definedName name="Dome">#REF!</definedName>
    <definedName name="DPb">'[10]T1-HCHO'!$C$39</definedName>
    <definedName name="DPv">'[10]T1-HCHO'!$C$36</definedName>
    <definedName name="DTv">'[10]T1-HCHO'!$C$26</definedName>
    <definedName name="ee" localSheetId="5" hidden="1">{#N/A,#N/A,FALSE,"Rates";#N/A,#N/A,FALSE,"Summary";#N/A,#N/A,FALSE,"Boilers";#N/A,#N/A,FALSE,"Cyclones";#N/A,#N/A,FALSE,"Saws";#N/A,#N/A,FALSE,"Drops";#N/A,#N/A,FALSE,"Piles";#N/A,#N/A,FALSE,"Roads";#N/A,#N/A,FALSE,"Tanks";#N/A,#N/A,FALSE,"Kilns";#N/A,#N/A,FALSE,"Model"}</definedName>
    <definedName name="ee" hidden="1">{#N/A,#N/A,FALSE,"Rates";#N/A,#N/A,FALSE,"Summary";#N/A,#N/A,FALSE,"Boilers";#N/A,#N/A,FALSE,"Cyclones";#N/A,#N/A,FALSE,"Saws";#N/A,#N/A,FALSE,"Drops";#N/A,#N/A,FALSE,"Piles";#N/A,#N/A,FALSE,"Roads";#N/A,#N/A,FALSE,"Tanks";#N/A,#N/A,FALSE,"Kilns";#N/A,#N/A,FALSE,"Model"}</definedName>
    <definedName name="EHSTitle1" xml:space="preserve">      '[15]Master Worksheet (6)'!$D$1:$BU$1</definedName>
    <definedName name="ELAFnr" localSheetId="5">#REF!</definedName>
    <definedName name="ELAFnr" localSheetId="9">#REF!</definedName>
    <definedName name="ELAFnr">'RBC Table 4'!$F$657</definedName>
    <definedName name="ELAFr" localSheetId="5">#REF!</definedName>
    <definedName name="ELAFr">'RBC Table 4'!$F$656</definedName>
    <definedName name="emission" localSheetId="5">#REF!</definedName>
    <definedName name="emission">#REF!</definedName>
    <definedName name="End_Date">[16]Controls!$B$37</definedName>
    <definedName name="End_of_Month">[16]Controls!$B$36</definedName>
    <definedName name="Enter_Start_Date">[16]Controls!$B$34</definedName>
    <definedName name="Equipment">[17]Equipment!$B$5:$G$50</definedName>
    <definedName name="ESL_LT">[18]R6!$A$87:$J$1007</definedName>
    <definedName name="ESL_ST">[18]R6!$L$12:$V$77</definedName>
    <definedName name="f" localSheetId="5"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'[19]Operational Basis'!$C$174</definedName>
    <definedName name="F2201btu">'[19]Operational Basis'!$C$182</definedName>
    <definedName name="F3804btu">'[19]Operational Basis'!$C$183</definedName>
    <definedName name="F3901btu">'[19]Operational Basis'!$C$181</definedName>
    <definedName name="F4131btu">'[19]Operational Basis'!$C$175</definedName>
    <definedName name="F4150btu">'[19]Operational Basis'!$C$177</definedName>
    <definedName name="F4160btu">'[19]Operational Basis'!$C$178</definedName>
    <definedName name="F4170btu">'[19]Operational Basis'!$C$179</definedName>
    <definedName name="F4180btu">'[19]Operational Basis'!$C$180</definedName>
    <definedName name="FCCUFeedbtu">'[19]Operational Basis'!$C$200</definedName>
    <definedName name="FCode" localSheetId="5" hidden="1">#REF!</definedName>
    <definedName name="FCode" hidden="1">#REF!</definedName>
    <definedName name="Flow_Range_Max">[16]Controls!$D$82</definedName>
    <definedName name="Flow_Range_Min">[16]Controls!$D$81</definedName>
    <definedName name="g">'[20]4. Sharp edged slot application'!$P$27</definedName>
    <definedName name="Gals" localSheetId="5">#REF!</definedName>
    <definedName name="Gals" localSheetId="9">#REF!</definedName>
    <definedName name="Gals">#REF!</definedName>
    <definedName name="H101Ebtu">'[19]Operational Basis'!$C$191</definedName>
    <definedName name="H102btu">'[19]Operational Basis'!$C$192</definedName>
    <definedName name="H1101btu">'[19]Operational Basis'!$C$195</definedName>
    <definedName name="H1601btu">'[19]Operational Basis'!$C$194</definedName>
    <definedName name="H2O_Density">[21]Product_Detail!$S$5</definedName>
    <definedName name="H3505btu">'[4]Operational Basis'!$C$196</definedName>
    <definedName name="H401btu">'[19]Operational Basis'!$C$197</definedName>
    <definedName name="H402btu">'[19]Operational Basis'!$C$198</definedName>
    <definedName name="HAPs">'[22]DEQ Pollutant List'!$D$617:$D$625</definedName>
    <definedName name="HiddenRows" localSheetId="5" hidden="1">#REF!</definedName>
    <definedName name="HiddenRows" hidden="1">#REF!</definedName>
    <definedName name="Hl">'[10]T1-HCHO'!$C$14</definedName>
    <definedName name="Hlx">'[13]PTE F1-HCHO'!$C$16</definedName>
    <definedName name="Hrd">'[10]T1-HCHO'!$C$19</definedName>
    <definedName name="Hro">'[10]T1-HCHO'!$C$20</definedName>
    <definedName name="Hroc" localSheetId="5">#REF!</definedName>
    <definedName name="Hroc" localSheetId="9">#REF!</definedName>
    <definedName name="Hroc">#REF!</definedName>
    <definedName name="Hrod" localSheetId="5">#REF!</definedName>
    <definedName name="Hrod" localSheetId="9">#REF!</definedName>
    <definedName name="Hrod">#REF!</definedName>
    <definedName name="Hs">'[10]T1-HCHO'!$C$10</definedName>
    <definedName name="Hvo">'[10]T1-HCHO'!$C$21</definedName>
    <definedName name="I" localSheetId="5">#REF!</definedName>
    <definedName name="I" localSheetId="9">#REF!</definedName>
    <definedName name="I">#REF!</definedName>
    <definedName name="Inputs_are_shaded_gray_throughout" localSheetId="5">#REF!</definedName>
    <definedName name="Inputs_are_shaded_gray_throughout" localSheetId="9">#REF!</definedName>
    <definedName name="Inputs_are_shaded_gray_throughout">#REF!</definedName>
    <definedName name="Int">'[17]Intermediates Properties'!$B$4:$AK$1959</definedName>
    <definedName name="Ke">'[10]T1-HCHO'!$C$41</definedName>
    <definedName name="Kiln_Down_Display">[16]Controls!$B$43</definedName>
    <definedName name="Kiln_Feed_Tag">[16]Controls!$D$79</definedName>
    <definedName name="Kiln_O2">[16]Controls!$D$97</definedName>
    <definedName name="KilnMinFeed">[16]Controls!$B$45</definedName>
    <definedName name="Kn">'[10]T1-HCHO'!$C$44</definedName>
    <definedName name="Kp">'[10]T1-HCHO'!$C$45</definedName>
    <definedName name="Ks">'[10]T1-HCHO'!$C$42</definedName>
    <definedName name="L1_CO_Downtime">[16]Controls!$C$67</definedName>
    <definedName name="L1_NOx_Downtime">[16]Controls!$C$69</definedName>
    <definedName name="L1_Opacity_Downtime">[16]Controls!$C$71</definedName>
    <definedName name="L1_SOx_Downtime">[16]Controls!$C$69</definedName>
    <definedName name="L1_SOx_Prior_Downtime">[16]Controls!$C$70</definedName>
    <definedName name="L2_KF_Recirculation_Gate">[16]Controls!$D$75</definedName>
    <definedName name="Lbs_Hr_EPA_conversion_factor">[16]Controls!$B$52</definedName>
    <definedName name="LD_data">[23]LD!$A$8:$G$118</definedName>
    <definedName name="leah" localSheetId="5" hidden="1">{#N/A,#N/A,FALSE,"Annual Summary";#N/A,#N/A,FALSE,"Hourly Summary";#N/A,#N/A,FALSE,"Flare Combustion";#N/A,#N/A,FALSE,"Shipping";#N/A,#N/A,FALSE,"Process Turnaround";#N/A,#N/A,FALSE,"Lab Samples";#N/A,#N/A,FALSE,"Product Cycles 5-4";#N/A,#N/A,FALSE,"5-4.1";#N/A,#N/A,FALSE,"5-4.2";#N/A,#N/A,FALSE,"Physical Prop Data"}</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teral_Month">[16]Controls!$D$38</definedName>
    <definedName name="location">'[14]Process Heaters'!#REF!</definedName>
    <definedName name="Ls">'[13]PTE F1-HCHO'!$C$47</definedName>
    <definedName name="Lw">'[13]PTE F1-HCHO'!$C$48</definedName>
    <definedName name="MaxAnnHrs">'[24]Operational Basis'!$C$10</definedName>
    <definedName name="MAXCOLBHOUR">'[14]Process Heaters'!#REF!</definedName>
    <definedName name="maxdpw" localSheetId="5">#REF!</definedName>
    <definedName name="maxdpw" localSheetId="9">#REF!</definedName>
    <definedName name="maxdpw">#REF!</definedName>
    <definedName name="maxfuel" localSheetId="5">#REF!</definedName>
    <definedName name="maxfuel" localSheetId="9">#REF!</definedName>
    <definedName name="maxfuel">#REF!</definedName>
    <definedName name="maxhour" localSheetId="5">#REF!</definedName>
    <definedName name="maxhour" localSheetId="9">#REF!</definedName>
    <definedName name="maxhour">#REF!</definedName>
    <definedName name="maxhpd">#REF!</definedName>
    <definedName name="MAXNOXLBHOUR">'[14]Process Heaters'!#REF!</definedName>
    <definedName name="maxrate" localSheetId="5">#REF!</definedName>
    <definedName name="maxrate" localSheetId="9">#REF!</definedName>
    <definedName name="maxrate">#REF!</definedName>
    <definedName name="maxwpy" localSheetId="5">#REF!</definedName>
    <definedName name="maxwpy" localSheetId="9">#REF!</definedName>
    <definedName name="maxwpy">#REF!</definedName>
    <definedName name="minWindSpd">[25]Introduction!$T$17</definedName>
    <definedName name="Month_Has_29?">[16]Calc_Timekeys!$B$37</definedName>
    <definedName name="Month_Has_30?">[16]Calc_Timekeys!$B$38</definedName>
    <definedName name="Month_Has_31?">[16]Calc_Timekeys!$B$39</definedName>
    <definedName name="Month_of_Interest">[16]Calc_Timekeys!$B$36</definedName>
    <definedName name="Mv">'[10]T1-HCHO'!$C$31</definedName>
    <definedName name="mw">'[14]Process Heaters'!#REF!</definedName>
    <definedName name="MW_data">[23]MW!$A$8:$B$118</definedName>
    <definedName name="N">'[10]T1-HCHO'!$C$43</definedName>
    <definedName name="ngheatcontent" localSheetId="5">#REF!</definedName>
    <definedName name="ngheatcontent" localSheetId="9">#REF!</definedName>
    <definedName name="ngheatcontent">#REF!</definedName>
    <definedName name="NoData">[16]Controls!$B$40</definedName>
    <definedName name="NormalPrintRange" localSheetId="5">#REF!</definedName>
    <definedName name="NormalPrintRange" localSheetId="9">#REF!</definedName>
    <definedName name="NormalPrintRange">#REF!</definedName>
    <definedName name="nox" localSheetId="5">#REF!</definedName>
    <definedName name="nox" localSheetId="9">#REF!</definedName>
    <definedName name="nox">#REF!</definedName>
    <definedName name="NOx_Downtime">[16]Controls!$C$69</definedName>
    <definedName name="NOx_EPA_K_Factor">[16]Controls!$B$55</definedName>
    <definedName name="NOx_Molecular_Weight">[16]Controls!$B$49</definedName>
    <definedName name="NOx_ppm_Range_Max">[16]Controls!$D$90</definedName>
    <definedName name="NOx_ppm_Range_Min">[16]Controls!$D$89</definedName>
    <definedName name="NOx_ppm_Table">[16]Collect_NOx_ppm!$A$7:$D$774</definedName>
    <definedName name="noxce" localSheetId="5">#REF!</definedName>
    <definedName name="noxce">#REF!</definedName>
    <definedName name="NOXEF" localSheetId="5">#REF!</definedName>
    <definedName name="NOXEF">#REF!</definedName>
    <definedName name="noxrate" localSheetId="5">#REF!</definedName>
    <definedName name="noxrate">#REF!</definedName>
    <definedName name="NSRUIncin">'[19]Operational Basis'!$C$184</definedName>
    <definedName name="num">'[14]Process Heaters'!#REF!</definedName>
    <definedName name="O2_Table">[16]Collect_Kiln_O2!$A$7:$D$774</definedName>
    <definedName name="One_Hour">[16]Controls!$B$61</definedName>
    <definedName name="OneHour_CO">[16]Controls!$E$54</definedName>
    <definedName name="OneHour_NOx">[16]Controls!$E$56</definedName>
    <definedName name="OneHour_SOx">[16]Controls!$E$58</definedName>
    <definedName name="Opacity_Downtime">[16]Controls!$C$71</definedName>
    <definedName name="OrderTable" localSheetId="5" hidden="1">#REF!</definedName>
    <definedName name="OrderTable" hidden="1">#REF!</definedName>
    <definedName name="Pa">'[10]T1-HCHO'!$C$40</definedName>
    <definedName name="Pbp">'[10]T1-HCHO'!$C$37</definedName>
    <definedName name="Pbv">'[10]T1-HCHO'!$C$38</definedName>
    <definedName name="pm" localSheetId="5">#REF!</definedName>
    <definedName name="pm" localSheetId="9">#REF!</definedName>
    <definedName name="pm">#REF!</definedName>
    <definedName name="pmce" localSheetId="5">#REF!</definedName>
    <definedName name="pmce" localSheetId="9">#REF!</definedName>
    <definedName name="pmce">#REF!</definedName>
    <definedName name="PMEF" localSheetId="5">#REF!</definedName>
    <definedName name="PMEF" localSheetId="9">#REF!</definedName>
    <definedName name="PMEF">#REF!</definedName>
    <definedName name="pmrate">#REF!</definedName>
    <definedName name="Prange">#REF!</definedName>
    <definedName name="_xlnm.Print_Area" localSheetId="5">'Actuals - REER'!$A$1:$L$678</definedName>
    <definedName name="_xlnm.Print_Area" localSheetId="6">'Potential - REER'!$A$1:$L$678</definedName>
    <definedName name="_xlnm.Print_Area" localSheetId="9">[26]SulfurContent!#REF!</definedName>
    <definedName name="_xlnm.Print_Area">[26]SulfurContent!#REF!</definedName>
    <definedName name="PRINT_AREA_MI" localSheetId="5">#REF!</definedName>
    <definedName name="PRINT_AREA_MI" localSheetId="9">#REF!</definedName>
    <definedName name="PRINT_AREA_MI">#REF!</definedName>
    <definedName name="PROD" localSheetId="5">'[27]Vapor Phase-Diesel'!#REF!</definedName>
    <definedName name="PROD" localSheetId="9">'[27]Vapor Phase-Diesel'!#REF!</definedName>
    <definedName name="PROD">'[27]Vapor Phase-Diesel'!#REF!</definedName>
    <definedName name="PRODEF" localSheetId="9">'[27]Vapor Phase-Diesel'!#REF!</definedName>
    <definedName name="PRODEF">'[27]Vapor Phase-Diesel'!#REF!</definedName>
    <definedName name="ProdForm" localSheetId="5" hidden="1">#REF!</definedName>
    <definedName name="ProdForm" hidden="1">#REF!</definedName>
    <definedName name="Product" localSheetId="5" hidden="1">#REF!</definedName>
    <definedName name="Product" hidden="1">#REF!</definedName>
    <definedName name="Pva">'[10]T1-HCHO'!$C$32</definedName>
    <definedName name="Pvap" localSheetId="5">#REF!</definedName>
    <definedName name="Pvap" localSheetId="9">#REF!</definedName>
    <definedName name="Pvap">#REF!</definedName>
    <definedName name="Pvn">'[10]T1-HCHO'!$C$33</definedName>
    <definedName name="Pvx">'[10]T1-HCHO'!$C$34</definedName>
    <definedName name="Q" localSheetId="5">#REF!</definedName>
    <definedName name="Q" localSheetId="9">#REF!</definedName>
    <definedName name="Q">#REF!</definedName>
    <definedName name="Qg">'[10]T1-HCHO'!$C$13</definedName>
    <definedName name="rated" localSheetId="5">#REF!</definedName>
    <definedName name="rated" localSheetId="9">#REF!</definedName>
    <definedName name="rated">#REF!</definedName>
    <definedName name="RCArea" localSheetId="5" hidden="1">#REF!</definedName>
    <definedName name="RCArea" hidden="1">#REF!</definedName>
    <definedName name="RCO_capture">'[28]#REF'!$E$28</definedName>
    <definedName name="RCO_CO_control">'[28]#REF'!$E$22</definedName>
    <definedName name="RCO_NOx_control">'[28]#REF'!$C$22</definedName>
    <definedName name="RCO_PM_control">'[28]#REF'!$A$22</definedName>
    <definedName name="RCO_SO2_control">'[28]#REF'!$I$22</definedName>
    <definedName name="RCO_VOC_control">'[28]#REF'!$G$22</definedName>
    <definedName name="Reg_No">#N/A</definedName>
    <definedName name="Rr">'[10]T1-HCHO'!$C$18</definedName>
    <definedName name="SAPBEXrevision" hidden="1">10</definedName>
    <definedName name="SAPBEXsysID" hidden="1">"BWP"</definedName>
    <definedName name="SAPBEXwbID" hidden="1">"6BE1CVLWKVY9BYDN5RVHT5N3P"</definedName>
    <definedName name="scc" localSheetId="5">#REF!</definedName>
    <definedName name="scc" localSheetId="9">#REF!</definedName>
    <definedName name="scc">#REF!</definedName>
    <definedName name="SixMinuteOpacity">[16]Controls!$E$52</definedName>
    <definedName name="so2ce" localSheetId="5">#REF!</definedName>
    <definedName name="so2ce" localSheetId="9">#REF!</definedName>
    <definedName name="so2ce">#REF!</definedName>
    <definedName name="SO2EF" localSheetId="5">#REF!</definedName>
    <definedName name="SO2EF" localSheetId="9">#REF!</definedName>
    <definedName name="SO2EF">#REF!</definedName>
    <definedName name="so2rate" localSheetId="5">#REF!</definedName>
    <definedName name="so2rate">#REF!</definedName>
    <definedName name="SOx_Downtime">[16]Controls!$C$69</definedName>
    <definedName name="SOx_EPA_K_Factor">[16]Controls!$B$54</definedName>
    <definedName name="SOx_Molecular_Weight">[16]Controls!$B$48</definedName>
    <definedName name="SOx_ppm_Range_Max">[16]Controls!$D$86</definedName>
    <definedName name="SOx_ppm_Range_Min">[16]Controls!$D$85</definedName>
    <definedName name="SOx_ppm_Table">[16]Collect_SOx_ppm!$A$7:$D$774</definedName>
    <definedName name="SOx_Prior_Downtime">[16]Controls!$C$70</definedName>
    <definedName name="SpecialPrice" localSheetId="5" hidden="1">#REF!</definedName>
    <definedName name="SpecialPrice" hidden="1">#REF!</definedName>
    <definedName name="Sr">'[10]T1-HCHO'!$C$17</definedName>
    <definedName name="SRUIbtu">'[19]Operational Basis'!$C$199</definedName>
    <definedName name="St" localSheetId="5">#REF!</definedName>
    <definedName name="St" localSheetId="9">#REF!</definedName>
    <definedName name="St">#REF!</definedName>
    <definedName name="Stack_CO_Tag">[16]Controls!$D$95</definedName>
    <definedName name="Stack_Flow_Tag">[16]Controls!$D$83</definedName>
    <definedName name="Stack_NOx_Tag">[16]Controls!$D$91</definedName>
    <definedName name="Stack_SOx_Tag">[16]Controls!$D$87</definedName>
    <definedName name="StackFlowTable">[16]Collect_StackFlow!$A$7:$D$774</definedName>
    <definedName name="Start_Date">[16]Controls!$B$35</definedName>
    <definedName name="Start16" localSheetId="5">#REF!</definedName>
    <definedName name="Start16" localSheetId="9">#REF!</definedName>
    <definedName name="Start16">#REF!</definedName>
    <definedName name="Start18" localSheetId="5">#REF!</definedName>
    <definedName name="Start18" localSheetId="9">#REF!</definedName>
    <definedName name="Start18">#REF!</definedName>
    <definedName name="Start27" localSheetId="5">#REF!</definedName>
    <definedName name="Start27">#REF!</definedName>
    <definedName name="Start29">#REF!</definedName>
    <definedName name="Start40">#REF!</definedName>
    <definedName name="Start41">#REF!</definedName>
    <definedName name="Start42">#REF!</definedName>
    <definedName name="status">'[14]Process Heaters'!#REF!</definedName>
    <definedName name="Step_Name">[17]Legend!$B$3:$C$32</definedName>
    <definedName name="sulfur">[29]Input!$C$20</definedName>
    <definedName name="Taa">'[13]PTE F1-HCHO'!$C$26</definedName>
    <definedName name="Tan">'[10]T1-HCHO'!$C$23</definedName>
    <definedName name="Tax">'[10]T1-HCHO'!$C$24</definedName>
    <definedName name="Tb" localSheetId="5">#REF!</definedName>
    <definedName name="Tb" localSheetId="9">#REF!</definedName>
    <definedName name="Tb">#REF!</definedName>
    <definedName name="tbl_ProdInfo" localSheetId="5" hidden="1">#REF!</definedName>
    <definedName name="tbl_ProdInfo" hidden="1">#REF!</definedName>
    <definedName name="Temp" localSheetId="5">#REF!</definedName>
    <definedName name="Temp" localSheetId="9">#REF!</definedName>
    <definedName name="Temp">#REF!</definedName>
    <definedName name="test" localSheetId="5">'[14]Process Heaters'!#REF!</definedName>
    <definedName name="test" localSheetId="9">'[14]Process Heaters'!#REF!</definedName>
    <definedName name="test">'[14]Process Heaters'!#REF!</definedName>
    <definedName name="ThreeHour_SOx">[16]Controls!$E$59</definedName>
    <definedName name="Tla">'[10]T1-HCHO'!$C$27</definedName>
    <definedName name="Tln">'[13]PTE F1-HCHO'!$C$29</definedName>
    <definedName name="Tlx">'[13]PTE F1-HCHO'!$C$30</definedName>
    <definedName name="TPH_Range_Max">[16]Controls!$D$78</definedName>
    <definedName name="TPH_Range_Min">[16]Controls!$D$77</definedName>
    <definedName name="TPH_Table">[16]Collect_Kiln_TPH!$A$7:$D$774</definedName>
    <definedName name="Tr">'[10]T1-HCHO'!$C$16</definedName>
    <definedName name="Trange" localSheetId="5">#REF!</definedName>
    <definedName name="Trange" localSheetId="9">#REF!</definedName>
    <definedName name="Trange">#REF!</definedName>
    <definedName name="Ts">'[13]PTE F1-HCHO'!$C$31</definedName>
    <definedName name="TwentyFourHour_SOx">[16]Controls!$E$60</definedName>
    <definedName name="Type">'[10]T1-HCHO'!$C$7</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localSheetId="5" hidden="1">#REF!</definedName>
    <definedName name="UNIFORMANCES1R7C1" hidden="1">#REF!</definedName>
    <definedName name="UNIFORMANCES1R7C13" localSheetId="5" hidden="1">#REF!</definedName>
    <definedName name="UNIFORMANCES1R7C13" hidden="1">#REF!</definedName>
    <definedName name="UNIFORMANCES1R7C17" localSheetId="5"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Vlx">#REF!</definedName>
    <definedName name="vom">#REF!</definedName>
    <definedName name="vomce">'[14]Process Heaters'!#REF!</definedName>
    <definedName name="VOMEF" localSheetId="5">#REF!</definedName>
    <definedName name="VOMEF" localSheetId="9">#REF!</definedName>
    <definedName name="VOMEF">#REF!</definedName>
    <definedName name="vomrate" localSheetId="5">#REF!</definedName>
    <definedName name="vomrate" localSheetId="9">#REF!</definedName>
    <definedName name="vomrate">#REF!</definedName>
    <definedName name="VP_data">[23]VP!$A$8:$H$118</definedName>
    <definedName name="Vv">'[10]T1-HCHO'!$C$22</definedName>
    <definedName name="Water_Density">[30]Emissions_VOC!$T$1</definedName>
    <definedName name="WhichKiln">[9]Controls!$B$9</definedName>
    <definedName name="workNRAFc" localSheetId="5">#REF!</definedName>
    <definedName name="workNRAFc" localSheetId="9">#REF!</definedName>
    <definedName name="workNRAFc">'RBC Table 4'!$F$660</definedName>
    <definedName name="workNRAFnc" localSheetId="5">#REF!</definedName>
    <definedName name="workNRAFnc" localSheetId="9">#REF!</definedName>
    <definedName name="workNRAFnc">'RBC Table 4'!$F$661</definedName>
    <definedName name="wrn.1996._.Emission._.Inventory." localSheetId="5"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localSheetId="9"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COMPLETEPRINT." localSheetId="5"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mpositions." localSheetId="5" hidden="1">{"Compositions",#N/A,FALSE,"TTU Summary"}</definedName>
    <definedName name="wrn.Compositions." localSheetId="9" hidden="1">{"Compositions",#N/A,FALSE,"TTU Summary"}</definedName>
    <definedName name="wrn.Compositions." hidden="1">{"Compositions",#N/A,FALSE,"TTU Summary"}</definedName>
    <definedName name="wrn.Confidential." localSheetId="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osby._.Modeling._.Summary." localSheetId="5" hidden="1">{#N/A,#N/A,FALSE,"Modeled Emissions";#N/A,#N/A,FALSE,"Modeling Results"}</definedName>
    <definedName name="wrn.Crosby._.Modeling._.Summary." hidden="1">{#N/A,#N/A,FALSE,"Modeled Emissions";#N/A,#N/A,FALSE,"Modeling Results"}</definedName>
    <definedName name="wrn.EPNs." localSheetId="5"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localSheetId="9"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localSheetId="5" hidden="1">{#N/A,#N/A,FALSE,"Annual Summary";#N/A,#N/A,FALSE,"Hourly Summary";#N/A,#N/A,FALSE,"Flare Combustion";#N/A,#N/A,FALSE,"Shipping";#N/A,#N/A,FALSE,"Process Turnaround";#N/A,#N/A,FALSE,"Lab Samples";#N/A,#N/A,FALSE,"Product Cycles 5-4";#N/A,#N/A,FALSE,"5-4.1";#N/A,#N/A,FALSE,"5-4.2";#N/A,#N/A,FALSE,"Physical Prop Data"}</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localSheetId="5" hidden="1">{"Input Section",#N/A,FALSE,"TTU Summary"}</definedName>
    <definedName name="wrn.Input._.Section." localSheetId="9" hidden="1">{"Input Section",#N/A,FALSE,"TTU Summary"}</definedName>
    <definedName name="wrn.Input._.Section." hidden="1">{"Input Section",#N/A,FALSE,"TTU Summary"}</definedName>
    <definedName name="wrn.Instructions." localSheetId="5" hidden="1">{"Instructions",#N/A,FALSE,"TTU Summary"}</definedName>
    <definedName name="wrn.Instructions." localSheetId="9" hidden="1">{"Instructions",#N/A,FALSE,"TTU Summary"}</definedName>
    <definedName name="wrn.Instructions." hidden="1">{"Instructions",#N/A,FALSE,"TTU Summary"}</definedName>
    <definedName name="wrn.Output._.Reports." localSheetId="5" hidden="1">{"Total TTU Output",#N/A,FALSE,"TTU Summary";"B_68 OPN Output",#N/A,FALSE,"TTU Summary";"B_19 OPN Output",#N/A,FALSE,"TTU Summary"}</definedName>
    <definedName name="wrn.Output._.Reports." localSheetId="9" hidden="1">{"Total TTU Output",#N/A,FALSE,"TTU Summary";"B_68 OPN Output",#N/A,FALSE,"TTU Summary";"B_19 OPN Output",#N/A,FALSE,"TTU Summary"}</definedName>
    <definedName name="wrn.Output._.Reports." hidden="1">{"Total TTU Output",#N/A,FALSE,"TTU Summary";"B_68 OPN Output",#N/A,FALSE,"TTU Summary";"B_19 OPN Output",#N/A,FALSE,"TTU Summary"}</definedName>
    <definedName name="wrn.Print._.All." localSheetId="5"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localSheetId="9"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localSheetId="5" hidden="1">{"F210 detailed output",#N/A,FALSE,"F-210 TTU";"F11 detailed output",#N/A,FALSE,"F-11 TTU"}</definedName>
    <definedName name="wrn.Print._.B19._.Detail." localSheetId="9" hidden="1">{"F210 detailed output",#N/A,FALSE,"F-210 TTU";"F11 detailed output",#N/A,FALSE,"F-11 TTU"}</definedName>
    <definedName name="wrn.Print._.B19._.Detail." hidden="1">{"F210 detailed output",#N/A,FALSE,"F-210 TTU";"F11 detailed output",#N/A,FALSE,"F-11 TTU"}</definedName>
    <definedName name="wrn.Print._.B68._.Details." localSheetId="5" hidden="1">{"f-603 detailed output",#N/A,FALSE,"FTB-603 TTU";"f-2 detailed output",#N/A,FALSE,"F-2 TTU"}</definedName>
    <definedName name="wrn.Print._.B68._.Details." localSheetId="9" hidden="1">{"f-603 detailed output",#N/A,FALSE,"FTB-603 TTU";"f-2 detailed output",#N/A,FALSE,"F-2 TTU"}</definedName>
    <definedName name="wrn.Print._.B68._.Details." hidden="1">{"f-603 detailed output",#N/A,FALSE,"FTB-603 TTU";"f-2 detailed output",#N/A,FALSE,"F-2 TTU"}</definedName>
    <definedName name="wrn.Redacted." localSheetId="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9"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5" hidden="1">{#N/A,#N/A,FALSE,"F1-Currrent";#N/A,#N/A,FALSE,"F2-Current";#N/A,#N/A,FALSE,"F2-Proposed";#N/A,#N/A,FALSE,"F3-Current";#N/A,#N/A,FALSE,"F4-Current";#N/A,#N/A,FALSE,"F4-Proposed";#N/A,#N/A,FALSE,"Controls"}</definedName>
    <definedName name="wrn.report." localSheetId="9" hidden="1">{#N/A,#N/A,FALSE,"F1-Currrent";#N/A,#N/A,FALSE,"F2-Current";#N/A,#N/A,FALSE,"F2-Proposed";#N/A,#N/A,FALSE,"F3-Current";#N/A,#N/A,FALSE,"F4-Current";#N/A,#N/A,FALSE,"F4-Proposed";#N/A,#N/A,FALSE,"Controls"}</definedName>
    <definedName name="wrn.report." hidden="1">{#N/A,#N/A,FALSE,"F1-Currrent";#N/A,#N/A,FALSE,"F2-Current";#N/A,#N/A,FALSE,"F2-Proposed";#N/A,#N/A,FALSE,"F3-Current";#N/A,#N/A,FALSE,"F4-Current";#N/A,#N/A,FALSE,"F4-Proposed";#N/A,#N/A,FALSE,"Controls"}</definedName>
    <definedName name="wrn.Reporting._.Responsibilites." localSheetId="5" hidden="1">{"Reporting Responsibilities",#N/A,FALSE,"TTU Summary"}</definedName>
    <definedName name="wrn.Reporting._.Responsibilites." localSheetId="9" hidden="1">{"Reporting Responsibilities",#N/A,FALSE,"TTU Summary"}</definedName>
    <definedName name="wrn.Reporting._.Responsibilites." hidden="1">{"Reporting Responsibilities",#N/A,FALSE,"TTU Summary"}</definedName>
    <definedName name="wrn.title5." localSheetId="5"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9"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TU._.Detail." localSheetId="5" hidden="1">{"B68 TTU Detail",#N/A,FALSE,"TTU Summary";"B19 TTU Detail",#N/A,FALSE,"TTU Summary"}</definedName>
    <definedName name="wrn.TTU._.Detail." localSheetId="9" hidden="1">{"B68 TTU Detail",#N/A,FALSE,"TTU Summary";"B19 TTU Detail",#N/A,FALSE,"TTU Summary"}</definedName>
    <definedName name="wrn.TTU._.Detail." hidden="1">{"B68 TTU Detail",#N/A,FALSE,"TTU Summary";"B19 TTU Detail",#N/A,FALSE,"TTU Summary"}</definedName>
    <definedName name="ws3_EU_ID_blank">[7]constants!$A$5</definedName>
    <definedName name="ws3_matching_error_msg">[7]constants!$A$4</definedName>
    <definedName name="Wv">'[10]T1-HCHO'!$C$35</definedName>
    <definedName name="Z_476C20D3_8203_45C8_AEF1_D24AD98D3350_.wvu.Cols" localSheetId="9" hidden="1">'REF Table 2'!#REF!,'REF Table 2'!#REF!</definedName>
    <definedName name="Z_476C20D3_8203_45C8_AEF1_D24AD98D3350_.wvu.FilterData" localSheetId="9" hidden="1">'REF Table 2'!$A$5:$C$611</definedName>
    <definedName name="Z_476C20D3_8203_45C8_AEF1_D24AD98D3350_.wvu.PrintArea" localSheetId="9" hidden="1">'REF Table 2'!$A$5:$C$611</definedName>
    <definedName name="Z_476C20D3_8203_45C8_AEF1_D24AD98D3350_.wvu.PrintTitles" localSheetId="9" hidden="1">'REF Table 2'!$A:$C,'REF Table 2'!$5:$5</definedName>
    <definedName name="Z_476C20D3_8203_45C8_AEF1_D24AD98D3350_.wvu.Rows" localSheetId="9" hidden="1">'REF Table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8" l="1"/>
  <c r="Z7" i="8"/>
  <c r="Z8" i="8"/>
  <c r="Z9" i="8"/>
  <c r="Z10" i="8"/>
  <c r="Z11" i="8"/>
  <c r="Z12" i="8"/>
  <c r="Z13" i="8"/>
  <c r="Z14" i="8"/>
  <c r="Z15" i="8"/>
  <c r="Z16" i="8"/>
  <c r="Z17" i="8"/>
  <c r="Z18" i="8"/>
  <c r="Z19" i="8"/>
  <c r="Z20"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422" i="8"/>
  <c r="Z423" i="8"/>
  <c r="Z424" i="8"/>
  <c r="Z425" i="8"/>
  <c r="Z426" i="8"/>
  <c r="Z427" i="8"/>
  <c r="Z428" i="8"/>
  <c r="Z429" i="8"/>
  <c r="Z430" i="8"/>
  <c r="Z431" i="8"/>
  <c r="Z432" i="8"/>
  <c r="Z433" i="8"/>
  <c r="Z434" i="8"/>
  <c r="Z435" i="8"/>
  <c r="Z436" i="8"/>
  <c r="Z437" i="8"/>
  <c r="Z438" i="8"/>
  <c r="Z439" i="8"/>
  <c r="Z440" i="8"/>
  <c r="Z441" i="8"/>
  <c r="Z442" i="8"/>
  <c r="Z443" i="8"/>
  <c r="Z444" i="8"/>
  <c r="Z445" i="8"/>
  <c r="Z446" i="8"/>
  <c r="Z447" i="8"/>
  <c r="Z448" i="8"/>
  <c r="Z449" i="8"/>
  <c r="Z450" i="8"/>
  <c r="Z451" i="8"/>
  <c r="Z452" i="8"/>
  <c r="Z453" i="8"/>
  <c r="Z454" i="8"/>
  <c r="Z455" i="8"/>
  <c r="Z456" i="8"/>
  <c r="Z457" i="8"/>
  <c r="Z458" i="8"/>
  <c r="Z459" i="8"/>
  <c r="Z460" i="8"/>
  <c r="Z461" i="8"/>
  <c r="Z462" i="8"/>
  <c r="Z463" i="8"/>
  <c r="Z464" i="8"/>
  <c r="Z465" i="8"/>
  <c r="Z466" i="8"/>
  <c r="Z467" i="8"/>
  <c r="Z468" i="8"/>
  <c r="Z469" i="8"/>
  <c r="Z470" i="8"/>
  <c r="Z471" i="8"/>
  <c r="Z472" i="8"/>
  <c r="Z473" i="8"/>
  <c r="Z474" i="8"/>
  <c r="Z475" i="8"/>
  <c r="Z476" i="8"/>
  <c r="Z477" i="8"/>
  <c r="Z478" i="8"/>
  <c r="Z479" i="8"/>
  <c r="Z480" i="8"/>
  <c r="Z481" i="8"/>
  <c r="Z482" i="8"/>
  <c r="Z483" i="8"/>
  <c r="Z484" i="8"/>
  <c r="Z485" i="8"/>
  <c r="Z486" i="8"/>
  <c r="Z487" i="8"/>
  <c r="Z488" i="8"/>
  <c r="Z489" i="8"/>
  <c r="Z490" i="8"/>
  <c r="Z491" i="8"/>
  <c r="Z492" i="8"/>
  <c r="Z493" i="8"/>
  <c r="Z494" i="8"/>
  <c r="Z495" i="8"/>
  <c r="Z496" i="8"/>
  <c r="Z497" i="8"/>
  <c r="Z498" i="8"/>
  <c r="Z499" i="8"/>
  <c r="Z500" i="8"/>
  <c r="Z501" i="8"/>
  <c r="Z502" i="8"/>
  <c r="Z503" i="8"/>
  <c r="Z504" i="8"/>
  <c r="Z505" i="8"/>
  <c r="Z506" i="8"/>
  <c r="Z507" i="8"/>
  <c r="Z508" i="8"/>
  <c r="Z509" i="8"/>
  <c r="Z510" i="8"/>
  <c r="Z511" i="8"/>
  <c r="Z512" i="8"/>
  <c r="Z513" i="8"/>
  <c r="Z514" i="8"/>
  <c r="Z515" i="8"/>
  <c r="Z516" i="8"/>
  <c r="Z517" i="8"/>
  <c r="Z518" i="8"/>
  <c r="Z519" i="8"/>
  <c r="Z520" i="8"/>
  <c r="Z521" i="8"/>
  <c r="Z522" i="8"/>
  <c r="Z523" i="8"/>
  <c r="Z524" i="8"/>
  <c r="Z525" i="8"/>
  <c r="Z526" i="8"/>
  <c r="Z527" i="8"/>
  <c r="Z528" i="8"/>
  <c r="Z529" i="8"/>
  <c r="Z530" i="8"/>
  <c r="Z531" i="8"/>
  <c r="Z532" i="8"/>
  <c r="Z533" i="8"/>
  <c r="Z534" i="8"/>
  <c r="Z535" i="8"/>
  <c r="Z536" i="8"/>
  <c r="Z537" i="8"/>
  <c r="Z538" i="8"/>
  <c r="Z539" i="8"/>
  <c r="Z540" i="8"/>
  <c r="Z541" i="8"/>
  <c r="Z542" i="8"/>
  <c r="Z543" i="8"/>
  <c r="Z544" i="8"/>
  <c r="Z545" i="8"/>
  <c r="Z546" i="8"/>
  <c r="Z547" i="8"/>
  <c r="Z548" i="8"/>
  <c r="Z549" i="8"/>
  <c r="Z550" i="8"/>
  <c r="Z551" i="8"/>
  <c r="Z552" i="8"/>
  <c r="Z553" i="8"/>
  <c r="Z554" i="8"/>
  <c r="Z555" i="8"/>
  <c r="Z556" i="8"/>
  <c r="Z557" i="8"/>
  <c r="Z558" i="8"/>
  <c r="Z559" i="8"/>
  <c r="Z560" i="8"/>
  <c r="Z561" i="8"/>
  <c r="Z562" i="8"/>
  <c r="Z563" i="8"/>
  <c r="Z564" i="8"/>
  <c r="Z565" i="8"/>
  <c r="Z566" i="8"/>
  <c r="Z567" i="8"/>
  <c r="Z568" i="8"/>
  <c r="Z569" i="8"/>
  <c r="Z570" i="8"/>
  <c r="Z571" i="8"/>
  <c r="Z572" i="8"/>
  <c r="Z573" i="8"/>
  <c r="Z574" i="8"/>
  <c r="Z575" i="8"/>
  <c r="Z576" i="8"/>
  <c r="Z577" i="8"/>
  <c r="Z578" i="8"/>
  <c r="Z579" i="8"/>
  <c r="Z580" i="8"/>
  <c r="Z581" i="8"/>
  <c r="Z582" i="8"/>
  <c r="Z583" i="8"/>
  <c r="Z584" i="8"/>
  <c r="Z585" i="8"/>
  <c r="Z586" i="8"/>
  <c r="Z587" i="8"/>
  <c r="Z588" i="8"/>
  <c r="Z589" i="8"/>
  <c r="Z590" i="8"/>
  <c r="Z591" i="8"/>
  <c r="Z592" i="8"/>
  <c r="Z593" i="8"/>
  <c r="Z594" i="8"/>
  <c r="Z595" i="8"/>
  <c r="Z596" i="8"/>
  <c r="Z597" i="8"/>
  <c r="Z598" i="8"/>
  <c r="Z599" i="8"/>
  <c r="Z600" i="8"/>
  <c r="Z601" i="8"/>
  <c r="Z602" i="8"/>
  <c r="Z603" i="8"/>
  <c r="Z604" i="8"/>
  <c r="Z605" i="8"/>
  <c r="Z606" i="8"/>
  <c r="Z607" i="8"/>
  <c r="Z608" i="8"/>
  <c r="Z609" i="8"/>
  <c r="Z610" i="8"/>
  <c r="Z611" i="8"/>
  <c r="Z612" i="8"/>
  <c r="Z613" i="8"/>
  <c r="B111" i="29" l="1"/>
  <c r="B6" i="29" l="1"/>
  <c r="B120" i="29" s="1"/>
  <c r="C6" i="29"/>
  <c r="B7" i="29"/>
  <c r="B121" i="29" s="1"/>
  <c r="B8" i="29"/>
  <c r="B122" i="29" s="1"/>
  <c r="C8" i="29"/>
  <c r="B9" i="29"/>
  <c r="B236" i="29" s="1"/>
  <c r="C9" i="29"/>
  <c r="B10" i="29"/>
  <c r="B124" i="29" s="1"/>
  <c r="C10" i="29"/>
  <c r="F10" i="29" s="1"/>
  <c r="B11" i="29"/>
  <c r="B125" i="29" s="1"/>
  <c r="C11" i="29"/>
  <c r="K11" i="29" s="1"/>
  <c r="B12" i="29"/>
  <c r="C12" i="29"/>
  <c r="K12" i="29" s="1"/>
  <c r="B13" i="29"/>
  <c r="B353" i="29" s="1"/>
  <c r="C13" i="29"/>
  <c r="B14" i="29"/>
  <c r="C14" i="29"/>
  <c r="D14" i="29" s="1"/>
  <c r="B15" i="29"/>
  <c r="C15" i="29"/>
  <c r="F15" i="29" s="1"/>
  <c r="B16" i="29"/>
  <c r="B243" i="29" s="1"/>
  <c r="C16" i="29"/>
  <c r="D16" i="29" s="1"/>
  <c r="B17" i="29"/>
  <c r="C17" i="29"/>
  <c r="B18" i="29"/>
  <c r="B132" i="29" s="1"/>
  <c r="C18" i="29"/>
  <c r="B19" i="29"/>
  <c r="C19" i="29"/>
  <c r="K19" i="29" s="1"/>
  <c r="B20" i="29"/>
  <c r="B247" i="29" s="1"/>
  <c r="C20" i="29"/>
  <c r="F20" i="29" s="1"/>
  <c r="B21" i="29"/>
  <c r="C21" i="29"/>
  <c r="G21" i="29" s="1"/>
  <c r="B22" i="29"/>
  <c r="C22" i="29"/>
  <c r="D22" i="29" s="1"/>
  <c r="B23" i="29"/>
  <c r="C23" i="29"/>
  <c r="K23" i="29" s="1"/>
  <c r="B24" i="29"/>
  <c r="C24" i="29"/>
  <c r="D24" i="29" s="1"/>
  <c r="B25" i="29"/>
  <c r="C25" i="29"/>
  <c r="H25" i="29" s="1"/>
  <c r="B26" i="29"/>
  <c r="C26" i="29"/>
  <c r="B27" i="29"/>
  <c r="C27" i="29"/>
  <c r="G27" i="29" s="1"/>
  <c r="B28" i="29"/>
  <c r="C28" i="29"/>
  <c r="J28" i="29" s="1"/>
  <c r="B29" i="29"/>
  <c r="C29" i="29"/>
  <c r="F29" i="29" s="1"/>
  <c r="B30" i="29"/>
  <c r="C30" i="29"/>
  <c r="F30" i="29" s="1"/>
  <c r="B31" i="29"/>
  <c r="C31" i="29"/>
  <c r="B32" i="29"/>
  <c r="C32" i="29"/>
  <c r="D32" i="29" s="1"/>
  <c r="B33" i="29"/>
  <c r="C33" i="29"/>
  <c r="D33" i="29" s="1"/>
  <c r="B34" i="29"/>
  <c r="C34" i="29"/>
  <c r="D34" i="29" s="1"/>
  <c r="B35" i="29"/>
  <c r="C35" i="29"/>
  <c r="L35" i="29" s="1"/>
  <c r="B36" i="29"/>
  <c r="C36" i="29"/>
  <c r="C263" i="29" s="1"/>
  <c r="B37" i="29"/>
  <c r="C37" i="29"/>
  <c r="F37" i="29" s="1"/>
  <c r="B38" i="29"/>
  <c r="C38" i="29"/>
  <c r="B39" i="29"/>
  <c r="C39" i="29"/>
  <c r="D39" i="29" s="1"/>
  <c r="B40" i="29"/>
  <c r="C40" i="29"/>
  <c r="B41" i="29"/>
  <c r="C41" i="29"/>
  <c r="D41" i="29" s="1"/>
  <c r="B42" i="29"/>
  <c r="C42" i="29"/>
  <c r="B43" i="29"/>
  <c r="C43" i="29"/>
  <c r="F43" i="29" s="1"/>
  <c r="B44" i="29"/>
  <c r="C44" i="29"/>
  <c r="B45" i="29"/>
  <c r="C45" i="29"/>
  <c r="F45" i="29" s="1"/>
  <c r="B46" i="29"/>
  <c r="C46" i="29"/>
  <c r="B47" i="29"/>
  <c r="C47" i="29"/>
  <c r="F47" i="29" s="1"/>
  <c r="B48" i="29"/>
  <c r="C48" i="29"/>
  <c r="I48" i="29" s="1"/>
  <c r="B49" i="29"/>
  <c r="C49" i="29"/>
  <c r="D49" i="29" s="1"/>
  <c r="B50" i="29"/>
  <c r="C50" i="29"/>
  <c r="B51" i="29"/>
  <c r="C51" i="29"/>
  <c r="H51" i="29" s="1"/>
  <c r="B52" i="29"/>
  <c r="C52" i="29"/>
  <c r="H52" i="29" s="1"/>
  <c r="B53" i="29"/>
  <c r="C53" i="29"/>
  <c r="G53" i="29" s="1"/>
  <c r="H53" i="29"/>
  <c r="B54" i="29"/>
  <c r="C54" i="29"/>
  <c r="D54" i="29" s="1"/>
  <c r="B55" i="29"/>
  <c r="C55" i="29"/>
  <c r="L55" i="29" s="1"/>
  <c r="D55" i="29"/>
  <c r="B56" i="29"/>
  <c r="C56" i="29"/>
  <c r="B57" i="29"/>
  <c r="C57" i="29"/>
  <c r="G57" i="29" s="1"/>
  <c r="B58" i="29"/>
  <c r="C58" i="29"/>
  <c r="B59" i="29"/>
  <c r="C59" i="29"/>
  <c r="F59" i="29" s="1"/>
  <c r="B60" i="29"/>
  <c r="C60" i="29"/>
  <c r="F60" i="29" s="1"/>
  <c r="B61" i="29"/>
  <c r="C61" i="29"/>
  <c r="G61" i="29" s="1"/>
  <c r="B62" i="29"/>
  <c r="C62" i="29"/>
  <c r="D62" i="29" s="1"/>
  <c r="B63" i="29"/>
  <c r="C63" i="29"/>
  <c r="I63" i="29" s="1"/>
  <c r="B64" i="29"/>
  <c r="C64" i="29"/>
  <c r="L64" i="29" s="1"/>
  <c r="B65" i="29"/>
  <c r="C65" i="29"/>
  <c r="G65" i="29" s="1"/>
  <c r="B66" i="29"/>
  <c r="C66" i="29"/>
  <c r="B67" i="29"/>
  <c r="C67" i="29"/>
  <c r="J67" i="29" s="1"/>
  <c r="B68" i="29"/>
  <c r="C68" i="29"/>
  <c r="G68" i="29" s="1"/>
  <c r="B69" i="29"/>
  <c r="C69" i="29"/>
  <c r="B70" i="29"/>
  <c r="C70" i="29"/>
  <c r="D70" i="29" s="1"/>
  <c r="B71" i="29"/>
  <c r="C71" i="29"/>
  <c r="B72" i="29"/>
  <c r="C72" i="29"/>
  <c r="F72" i="29" s="1"/>
  <c r="B73" i="29"/>
  <c r="C73" i="29"/>
  <c r="B74" i="29"/>
  <c r="C74" i="29"/>
  <c r="L74" i="29" s="1"/>
  <c r="B75" i="29"/>
  <c r="C75" i="29"/>
  <c r="D75" i="29" s="1"/>
  <c r="B76" i="29"/>
  <c r="C76" i="29"/>
  <c r="B77" i="29"/>
  <c r="C77" i="29"/>
  <c r="L77" i="29" s="1"/>
  <c r="B78" i="29"/>
  <c r="C78" i="29"/>
  <c r="B79" i="29"/>
  <c r="C79" i="29"/>
  <c r="L79" i="29" s="1"/>
  <c r="B80" i="29"/>
  <c r="C80" i="29"/>
  <c r="F80" i="29" s="1"/>
  <c r="B81" i="29"/>
  <c r="C81" i="29"/>
  <c r="K81" i="29" s="1"/>
  <c r="B82" i="29"/>
  <c r="C82" i="29"/>
  <c r="L82" i="29" s="1"/>
  <c r="B83" i="29"/>
  <c r="C83" i="29"/>
  <c r="F83" i="29" s="1"/>
  <c r="B84" i="29"/>
  <c r="C84" i="29"/>
  <c r="H84" i="29" s="1"/>
  <c r="B85" i="29"/>
  <c r="C85" i="29"/>
  <c r="B86" i="29"/>
  <c r="C86" i="29"/>
  <c r="L86" i="29" s="1"/>
  <c r="B87" i="29"/>
  <c r="C87" i="29"/>
  <c r="D87" i="29" s="1"/>
  <c r="B88" i="29"/>
  <c r="C88" i="29"/>
  <c r="K88" i="29" s="1"/>
  <c r="B89" i="29"/>
  <c r="C89" i="29"/>
  <c r="H89" i="29" s="1"/>
  <c r="B90" i="29"/>
  <c r="C90" i="29"/>
  <c r="J90" i="29" s="1"/>
  <c r="B91" i="29"/>
  <c r="C91" i="29"/>
  <c r="H91" i="29" s="1"/>
  <c r="B92" i="29"/>
  <c r="C92" i="29"/>
  <c r="L92" i="29" s="1"/>
  <c r="B93" i="29"/>
  <c r="C93" i="29"/>
  <c r="L93" i="29" s="1"/>
  <c r="B94" i="29"/>
  <c r="C94" i="29"/>
  <c r="F94" i="29" s="1"/>
  <c r="B95" i="29"/>
  <c r="C95" i="29"/>
  <c r="B96" i="29"/>
  <c r="C96" i="29"/>
  <c r="B97" i="29"/>
  <c r="C97" i="29"/>
  <c r="B98" i="29"/>
  <c r="C98" i="29"/>
  <c r="H98" i="29" s="1"/>
  <c r="B99" i="29"/>
  <c r="C99" i="29"/>
  <c r="H99" i="29" s="1"/>
  <c r="B100" i="29"/>
  <c r="C100" i="29"/>
  <c r="K100" i="29" s="1"/>
  <c r="B101" i="29"/>
  <c r="C101" i="29"/>
  <c r="K101" i="29" s="1"/>
  <c r="B102" i="29"/>
  <c r="C102" i="29"/>
  <c r="L102" i="29" s="1"/>
  <c r="B103" i="29"/>
  <c r="C103" i="29"/>
  <c r="G103" i="29" s="1"/>
  <c r="B104" i="29"/>
  <c r="C104" i="29"/>
  <c r="F104" i="29" s="1"/>
  <c r="B105" i="29"/>
  <c r="C105" i="29"/>
  <c r="K105" i="29" s="1"/>
  <c r="B106" i="29"/>
  <c r="C106" i="29"/>
  <c r="B107" i="29"/>
  <c r="C107" i="29"/>
  <c r="I107" i="29" s="1"/>
  <c r="B108" i="29"/>
  <c r="C108" i="29"/>
  <c r="B109" i="29"/>
  <c r="C109" i="29"/>
  <c r="G109" i="29" s="1"/>
  <c r="B110" i="29"/>
  <c r="C110" i="29"/>
  <c r="C224" i="29" s="1"/>
  <c r="C111" i="29"/>
  <c r="J111" i="29" s="1"/>
  <c r="B6" i="25"/>
  <c r="C6" i="25"/>
  <c r="B7" i="25"/>
  <c r="B8" i="25"/>
  <c r="C8" i="25"/>
  <c r="B9" i="25"/>
  <c r="C9" i="25"/>
  <c r="B10" i="25"/>
  <c r="C10" i="25"/>
  <c r="B11" i="25"/>
  <c r="C11" i="25"/>
  <c r="B12" i="25"/>
  <c r="C12" i="25"/>
  <c r="B13" i="25"/>
  <c r="C13" i="25"/>
  <c r="B14" i="25"/>
  <c r="C14" i="25"/>
  <c r="B15" i="25"/>
  <c r="C15" i="25"/>
  <c r="B16" i="25"/>
  <c r="C16" i="25"/>
  <c r="B17" i="25"/>
  <c r="C17" i="25"/>
  <c r="B18" i="25"/>
  <c r="C18" i="25"/>
  <c r="B19" i="25"/>
  <c r="C19" i="25"/>
  <c r="B20" i="25"/>
  <c r="C20" i="25"/>
  <c r="B21" i="25"/>
  <c r="C21" i="25"/>
  <c r="B22" i="25"/>
  <c r="C22" i="25"/>
  <c r="B23" i="25"/>
  <c r="C23" i="25"/>
  <c r="B24" i="25"/>
  <c r="C24" i="25"/>
  <c r="B25" i="25"/>
  <c r="C25" i="25"/>
  <c r="B26" i="25"/>
  <c r="C26" i="25"/>
  <c r="B27" i="25"/>
  <c r="C27" i="25"/>
  <c r="B28" i="25"/>
  <c r="C28" i="25"/>
  <c r="B29" i="25"/>
  <c r="C29" i="25"/>
  <c r="B30" i="25"/>
  <c r="C30" i="25"/>
  <c r="B31" i="25"/>
  <c r="C31" i="25"/>
  <c r="B32" i="25"/>
  <c r="C32" i="25"/>
  <c r="B33" i="25"/>
  <c r="C33" i="25"/>
  <c r="B34" i="25"/>
  <c r="C34" i="25"/>
  <c r="B35" i="25"/>
  <c r="C35" i="25"/>
  <c r="B36" i="25"/>
  <c r="C36" i="25"/>
  <c r="B37" i="25"/>
  <c r="C37" i="25"/>
  <c r="B38" i="25"/>
  <c r="C38" i="25"/>
  <c r="B39" i="25"/>
  <c r="C39" i="25"/>
  <c r="B40" i="25"/>
  <c r="C40" i="25"/>
  <c r="H40" i="25" s="1"/>
  <c r="B41" i="25"/>
  <c r="C41" i="25"/>
  <c r="B42" i="25"/>
  <c r="C42" i="25"/>
  <c r="B43" i="25"/>
  <c r="C43" i="25"/>
  <c r="B44" i="25"/>
  <c r="C44" i="25"/>
  <c r="B45" i="25"/>
  <c r="C45" i="25"/>
  <c r="B46" i="25"/>
  <c r="C46" i="25"/>
  <c r="B47" i="25"/>
  <c r="C47" i="25"/>
  <c r="B48" i="25"/>
  <c r="C48" i="25"/>
  <c r="B49" i="25"/>
  <c r="C49" i="25"/>
  <c r="B50" i="25"/>
  <c r="C50" i="25"/>
  <c r="B51" i="25"/>
  <c r="C51" i="25"/>
  <c r="B52" i="25"/>
  <c r="C52" i="25"/>
  <c r="B53" i="25"/>
  <c r="C53" i="25"/>
  <c r="B54" i="25"/>
  <c r="C54" i="25"/>
  <c r="B55" i="25"/>
  <c r="C55" i="25"/>
  <c r="B56" i="25"/>
  <c r="C56" i="25"/>
  <c r="B57" i="25"/>
  <c r="C57" i="25"/>
  <c r="B58" i="25"/>
  <c r="C58" i="25"/>
  <c r="B59" i="25"/>
  <c r="C59" i="25"/>
  <c r="B60" i="25"/>
  <c r="C60" i="25"/>
  <c r="B61" i="25"/>
  <c r="C61" i="25"/>
  <c r="B62" i="25"/>
  <c r="C62" i="25"/>
  <c r="B63" i="25"/>
  <c r="C63" i="25"/>
  <c r="B64" i="25"/>
  <c r="C64" i="25"/>
  <c r="B65" i="25"/>
  <c r="C65" i="25"/>
  <c r="B66" i="25"/>
  <c r="C66" i="25"/>
  <c r="B67" i="25"/>
  <c r="C67" i="25"/>
  <c r="B68" i="25"/>
  <c r="C68" i="25"/>
  <c r="B69" i="25"/>
  <c r="C69" i="25"/>
  <c r="B70" i="25"/>
  <c r="C70" i="25"/>
  <c r="B71" i="25"/>
  <c r="C71" i="25"/>
  <c r="B72" i="25"/>
  <c r="C72" i="25"/>
  <c r="B73" i="25"/>
  <c r="C73" i="25"/>
  <c r="B74" i="25"/>
  <c r="C74" i="25"/>
  <c r="B75" i="25"/>
  <c r="C75" i="25"/>
  <c r="B76" i="25"/>
  <c r="C76" i="25"/>
  <c r="B77" i="25"/>
  <c r="C77" i="25"/>
  <c r="B78" i="25"/>
  <c r="C78" i="25"/>
  <c r="B79" i="25"/>
  <c r="C79" i="25"/>
  <c r="B80" i="25"/>
  <c r="C80" i="25"/>
  <c r="B81" i="25"/>
  <c r="C81" i="25"/>
  <c r="B82" i="25"/>
  <c r="C82" i="25"/>
  <c r="B83" i="25"/>
  <c r="C83" i="25"/>
  <c r="B84" i="25"/>
  <c r="C84" i="25"/>
  <c r="B85" i="25"/>
  <c r="C85" i="25"/>
  <c r="B86" i="25"/>
  <c r="C86" i="25"/>
  <c r="B87" i="25"/>
  <c r="C87" i="25"/>
  <c r="B88" i="25"/>
  <c r="C88" i="25"/>
  <c r="B89" i="25"/>
  <c r="C89" i="25"/>
  <c r="B90" i="25"/>
  <c r="C90" i="25"/>
  <c r="B91" i="25"/>
  <c r="C91" i="25"/>
  <c r="B92" i="25"/>
  <c r="C92" i="25"/>
  <c r="B93" i="25"/>
  <c r="C93" i="25"/>
  <c r="B94" i="25"/>
  <c r="C94" i="25"/>
  <c r="B95" i="25"/>
  <c r="C95" i="25"/>
  <c r="B96" i="25"/>
  <c r="C96" i="25"/>
  <c r="B97" i="25"/>
  <c r="C97" i="25"/>
  <c r="B98" i="25"/>
  <c r="C98" i="25"/>
  <c r="B99" i="25"/>
  <c r="C99" i="25"/>
  <c r="B100" i="25"/>
  <c r="C100" i="25"/>
  <c r="D100" i="25" s="1"/>
  <c r="B101" i="25"/>
  <c r="C101" i="25"/>
  <c r="B102" i="25"/>
  <c r="C102" i="25"/>
  <c r="B103" i="25"/>
  <c r="B217" i="25" s="1"/>
  <c r="C103" i="25"/>
  <c r="B104" i="25"/>
  <c r="C104" i="25"/>
  <c r="B105" i="25"/>
  <c r="C105" i="25"/>
  <c r="D105" i="25" s="1"/>
  <c r="B106" i="25"/>
  <c r="C106" i="25"/>
  <c r="B107" i="25"/>
  <c r="C107" i="25"/>
  <c r="C221" i="25" s="1"/>
  <c r="B108" i="25"/>
  <c r="C108" i="25"/>
  <c r="B109" i="25"/>
  <c r="C109" i="25"/>
  <c r="B110" i="25"/>
  <c r="B676" i="25" s="1"/>
  <c r="C110" i="25"/>
  <c r="B111" i="25"/>
  <c r="B677" i="25" s="1"/>
  <c r="C111" i="25"/>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L53" i="29" l="1"/>
  <c r="F41" i="29"/>
  <c r="J102" i="29"/>
  <c r="G101" i="29"/>
  <c r="D101" i="29"/>
  <c r="D110" i="29"/>
  <c r="K51" i="29"/>
  <c r="D48" i="29"/>
  <c r="J37" i="29"/>
  <c r="G20" i="29"/>
  <c r="J14" i="29"/>
  <c r="J580" i="29" s="1"/>
  <c r="H12" i="29"/>
  <c r="H239" i="29" s="1"/>
  <c r="H101" i="29"/>
  <c r="L84" i="29"/>
  <c r="K83" i="29"/>
  <c r="K62" i="29"/>
  <c r="J62" i="29"/>
  <c r="J289" i="29" s="1"/>
  <c r="F52" i="29"/>
  <c r="H79" i="29"/>
  <c r="H532" i="29" s="1"/>
  <c r="F68" i="29"/>
  <c r="J100" i="29"/>
  <c r="F88" i="29"/>
  <c r="F654" i="29" s="1"/>
  <c r="F51" i="29"/>
  <c r="F278" i="29" s="1"/>
  <c r="I24" i="29"/>
  <c r="I364" i="29" s="1"/>
  <c r="K21" i="29"/>
  <c r="I77" i="29"/>
  <c r="K28" i="29"/>
  <c r="K142" i="29" s="1"/>
  <c r="F107" i="29"/>
  <c r="F673" i="29" s="1"/>
  <c r="G77" i="29"/>
  <c r="L51" i="29"/>
  <c r="L165" i="29" s="1"/>
  <c r="I29" i="29"/>
  <c r="K20" i="29"/>
  <c r="L101" i="29"/>
  <c r="L215" i="29" s="1"/>
  <c r="J51" i="29"/>
  <c r="J391" i="29" s="1"/>
  <c r="F33" i="29"/>
  <c r="F599" i="29" s="1"/>
  <c r="L81" i="29"/>
  <c r="I81" i="29"/>
  <c r="J81" i="29"/>
  <c r="J421" i="29" s="1"/>
  <c r="G81" i="29"/>
  <c r="D81" i="29"/>
  <c r="G100" i="29"/>
  <c r="G666" i="29" s="1"/>
  <c r="K77" i="29"/>
  <c r="F100" i="25"/>
  <c r="F286" i="29"/>
  <c r="L110" i="29"/>
  <c r="G110" i="29"/>
  <c r="J93" i="29"/>
  <c r="J659" i="29" s="1"/>
  <c r="J75" i="29"/>
  <c r="J302" i="29" s="1"/>
  <c r="J52" i="29"/>
  <c r="H36" i="29"/>
  <c r="H602" i="29" s="1"/>
  <c r="K10" i="29"/>
  <c r="I93" i="29"/>
  <c r="I659" i="29" s="1"/>
  <c r="F90" i="29"/>
  <c r="F543" i="29" s="1"/>
  <c r="F75" i="29"/>
  <c r="F302" i="29" s="1"/>
  <c r="F36" i="29"/>
  <c r="F489" i="29" s="1"/>
  <c r="D10" i="29"/>
  <c r="L94" i="29"/>
  <c r="J80" i="29"/>
  <c r="H30" i="29"/>
  <c r="H257" i="29" s="1"/>
  <c r="H80" i="29"/>
  <c r="K37" i="29"/>
  <c r="G30" i="29"/>
  <c r="G144" i="29" s="1"/>
  <c r="I25" i="29"/>
  <c r="I365" i="29" s="1"/>
  <c r="G14" i="29"/>
  <c r="I76" i="29"/>
  <c r="I28" i="29"/>
  <c r="I255" i="29" s="1"/>
  <c r="H24" i="29"/>
  <c r="H590" i="29" s="1"/>
  <c r="L13" i="29"/>
  <c r="L240" i="29" s="1"/>
  <c r="K110" i="29"/>
  <c r="L75" i="29"/>
  <c r="L641" i="29" s="1"/>
  <c r="L45" i="29"/>
  <c r="L498" i="29" s="1"/>
  <c r="L36" i="29"/>
  <c r="L263" i="29" s="1"/>
  <c r="D28" i="29"/>
  <c r="L21" i="29"/>
  <c r="K13" i="29"/>
  <c r="K579" i="29" s="1"/>
  <c r="H49" i="29"/>
  <c r="L43" i="29"/>
  <c r="L609" i="29" s="1"/>
  <c r="J32" i="29"/>
  <c r="J598" i="29" s="1"/>
  <c r="I99" i="29"/>
  <c r="H83" i="29"/>
  <c r="H649" i="29" s="1"/>
  <c r="J76" i="29"/>
  <c r="G63" i="29"/>
  <c r="G629" i="29" s="1"/>
  <c r="G49" i="29"/>
  <c r="K43" i="29"/>
  <c r="K609" i="29" s="1"/>
  <c r="I32" i="29"/>
  <c r="I598" i="29" s="1"/>
  <c r="L28" i="29"/>
  <c r="L594" i="29" s="1"/>
  <c r="F49" i="29"/>
  <c r="J43" i="29"/>
  <c r="H32" i="29"/>
  <c r="H372" i="29" s="1"/>
  <c r="L18" i="29"/>
  <c r="L132" i="29" s="1"/>
  <c r="K103" i="29"/>
  <c r="L87" i="29"/>
  <c r="J103" i="29"/>
  <c r="K87" i="29"/>
  <c r="F103" i="29"/>
  <c r="J55" i="29"/>
  <c r="J169" i="29" s="1"/>
  <c r="L48" i="29"/>
  <c r="L388" i="29" s="1"/>
  <c r="H45" i="29"/>
  <c r="L42" i="29"/>
  <c r="G28" i="29"/>
  <c r="G594" i="29" s="1"/>
  <c r="J87" i="29"/>
  <c r="L109" i="29"/>
  <c r="K98" i="29"/>
  <c r="K664" i="29" s="1"/>
  <c r="F87" i="29"/>
  <c r="D109" i="29"/>
  <c r="D103" i="29"/>
  <c r="I91" i="29"/>
  <c r="I657" i="29" s="1"/>
  <c r="H88" i="29"/>
  <c r="H202" i="29" s="1"/>
  <c r="H81" i="29"/>
  <c r="H421" i="29" s="1"/>
  <c r="J77" i="29"/>
  <c r="J191" i="29" s="1"/>
  <c r="K75" i="29"/>
  <c r="L62" i="29"/>
  <c r="G48" i="29"/>
  <c r="G501" i="29" s="1"/>
  <c r="D42" i="29"/>
  <c r="K33" i="29"/>
  <c r="K599" i="29" s="1"/>
  <c r="I38" i="29"/>
  <c r="I265" i="29" s="1"/>
  <c r="L22" i="29"/>
  <c r="L249" i="29" s="1"/>
  <c r="G62" i="29"/>
  <c r="K49" i="29"/>
  <c r="L41" i="29"/>
  <c r="L381" i="29" s="1"/>
  <c r="H38" i="29"/>
  <c r="H604" i="29" s="1"/>
  <c r="K22" i="29"/>
  <c r="K588" i="29" s="1"/>
  <c r="K15" i="29"/>
  <c r="D13" i="29"/>
  <c r="J110" i="29"/>
  <c r="J450" i="29" s="1"/>
  <c r="K104" i="29"/>
  <c r="K331" i="29" s="1"/>
  <c r="I110" i="29"/>
  <c r="I104" i="29"/>
  <c r="I218" i="29" s="1"/>
  <c r="D102" i="29"/>
  <c r="K94" i="29"/>
  <c r="K660" i="29" s="1"/>
  <c r="D93" i="29"/>
  <c r="L90" i="29"/>
  <c r="L317" i="29" s="1"/>
  <c r="D77" i="29"/>
  <c r="I54" i="29"/>
  <c r="J49" i="29"/>
  <c r="K41" i="29"/>
  <c r="K268" i="29" s="1"/>
  <c r="F38" i="29"/>
  <c r="L27" i="29"/>
  <c r="H22" i="29"/>
  <c r="H249" i="29" s="1"/>
  <c r="H15" i="29"/>
  <c r="H110" i="29"/>
  <c r="H676" i="29" s="1"/>
  <c r="H107" i="29"/>
  <c r="H560" i="29" s="1"/>
  <c r="G54" i="29"/>
  <c r="I49" i="29"/>
  <c r="J41" i="29"/>
  <c r="J268" i="29" s="1"/>
  <c r="L32" i="29"/>
  <c r="L485" i="29" s="1"/>
  <c r="K29" i="29"/>
  <c r="H27" i="29"/>
  <c r="H254" i="29" s="1"/>
  <c r="G22" i="29"/>
  <c r="G249" i="29" s="1"/>
  <c r="G518" i="29"/>
  <c r="G631" i="29"/>
  <c r="G405" i="29"/>
  <c r="G179" i="29"/>
  <c r="G292" i="29"/>
  <c r="F595" i="29"/>
  <c r="F482" i="29"/>
  <c r="F369" i="29"/>
  <c r="F256" i="29"/>
  <c r="F143" i="29"/>
  <c r="K578" i="29"/>
  <c r="K465" i="29"/>
  <c r="K352" i="29"/>
  <c r="K239" i="29"/>
  <c r="K126" i="29"/>
  <c r="I560" i="29"/>
  <c r="I447" i="29"/>
  <c r="I673" i="29"/>
  <c r="I334" i="29"/>
  <c r="I221" i="29"/>
  <c r="F649" i="29"/>
  <c r="F536" i="29"/>
  <c r="F423" i="29"/>
  <c r="F310" i="29"/>
  <c r="F197" i="29"/>
  <c r="J633" i="29"/>
  <c r="J520" i="29"/>
  <c r="J407" i="29"/>
  <c r="J181" i="29"/>
  <c r="J294" i="29"/>
  <c r="F603" i="29"/>
  <c r="F490" i="29"/>
  <c r="F377" i="29"/>
  <c r="F264" i="29"/>
  <c r="F151" i="29"/>
  <c r="I629" i="29"/>
  <c r="I516" i="29"/>
  <c r="I290" i="29"/>
  <c r="I403" i="29"/>
  <c r="I177" i="29"/>
  <c r="F625" i="29"/>
  <c r="F512" i="29"/>
  <c r="F399" i="29"/>
  <c r="F173" i="29"/>
  <c r="F596" i="29"/>
  <c r="F483" i="29"/>
  <c r="F370" i="29"/>
  <c r="F144" i="29"/>
  <c r="F257" i="29"/>
  <c r="I614" i="29"/>
  <c r="I501" i="29"/>
  <c r="I388" i="29"/>
  <c r="I275" i="29"/>
  <c r="I162" i="29"/>
  <c r="L668" i="29"/>
  <c r="L555" i="29"/>
  <c r="L442" i="29"/>
  <c r="L329" i="29"/>
  <c r="L216" i="29"/>
  <c r="K666" i="29"/>
  <c r="K553" i="29"/>
  <c r="K440" i="29"/>
  <c r="K327" i="29"/>
  <c r="K214" i="29"/>
  <c r="F547" i="29"/>
  <c r="F434" i="29"/>
  <c r="F660" i="29"/>
  <c r="F321" i="29"/>
  <c r="F208" i="29"/>
  <c r="L546" i="29"/>
  <c r="L659" i="29"/>
  <c r="L433" i="29"/>
  <c r="L320" i="29"/>
  <c r="L207" i="29"/>
  <c r="B616" i="29"/>
  <c r="B503" i="29"/>
  <c r="B390" i="29"/>
  <c r="B277" i="29"/>
  <c r="B164" i="29"/>
  <c r="D47" i="29"/>
  <c r="C613" i="29"/>
  <c r="C500" i="29"/>
  <c r="C387" i="29"/>
  <c r="C161" i="29"/>
  <c r="C274" i="29"/>
  <c r="B606" i="29"/>
  <c r="B493" i="29"/>
  <c r="B380" i="29"/>
  <c r="B154" i="29"/>
  <c r="B267" i="29"/>
  <c r="L31" i="29"/>
  <c r="H364" i="29"/>
  <c r="B671" i="29"/>
  <c r="B558" i="29"/>
  <c r="B445" i="29"/>
  <c r="B332" i="29"/>
  <c r="B219" i="29"/>
  <c r="B665" i="29"/>
  <c r="B552" i="29"/>
  <c r="B326" i="29"/>
  <c r="B213" i="29"/>
  <c r="B439" i="29"/>
  <c r="J95" i="29"/>
  <c r="C661" i="29"/>
  <c r="C548" i="29"/>
  <c r="C435" i="29"/>
  <c r="C322" i="29"/>
  <c r="C209" i="29"/>
  <c r="C677" i="29"/>
  <c r="C564" i="29"/>
  <c r="C451" i="29"/>
  <c r="C338" i="29"/>
  <c r="C225" i="29"/>
  <c r="D108" i="29"/>
  <c r="C674" i="29"/>
  <c r="C561" i="29"/>
  <c r="C448" i="29"/>
  <c r="C335" i="29"/>
  <c r="C222" i="29"/>
  <c r="G667" i="29"/>
  <c r="G554" i="29"/>
  <c r="G441" i="29"/>
  <c r="G328" i="29"/>
  <c r="G215" i="29"/>
  <c r="D97" i="29"/>
  <c r="C663" i="29"/>
  <c r="C437" i="29"/>
  <c r="C324" i="29"/>
  <c r="C211" i="29"/>
  <c r="C550" i="29"/>
  <c r="G96" i="29"/>
  <c r="C662" i="29"/>
  <c r="C436" i="29"/>
  <c r="C549" i="29"/>
  <c r="C323" i="29"/>
  <c r="C210" i="29"/>
  <c r="B660" i="29"/>
  <c r="B547" i="29"/>
  <c r="B434" i="29"/>
  <c r="B321" i="29"/>
  <c r="B208" i="29"/>
  <c r="C538" i="29"/>
  <c r="C651" i="29"/>
  <c r="C312" i="29"/>
  <c r="C199" i="29"/>
  <c r="C425" i="29"/>
  <c r="H82" i="29"/>
  <c r="C648" i="29"/>
  <c r="C535" i="29"/>
  <c r="C422" i="29"/>
  <c r="C309" i="29"/>
  <c r="C196" i="29"/>
  <c r="C644" i="29"/>
  <c r="C531" i="29"/>
  <c r="C418" i="29"/>
  <c r="C305" i="29"/>
  <c r="C192" i="29"/>
  <c r="C527" i="29"/>
  <c r="C640" i="29"/>
  <c r="C414" i="29"/>
  <c r="C301" i="29"/>
  <c r="C188" i="29"/>
  <c r="K70" i="29"/>
  <c r="D69" i="29"/>
  <c r="C635" i="29"/>
  <c r="C522" i="29"/>
  <c r="C296" i="29"/>
  <c r="C183" i="29"/>
  <c r="C409" i="29"/>
  <c r="H67" i="29"/>
  <c r="D66" i="29"/>
  <c r="C632" i="29"/>
  <c r="C519" i="29"/>
  <c r="C293" i="29"/>
  <c r="C406" i="29"/>
  <c r="C180" i="29"/>
  <c r="C630" i="29"/>
  <c r="C404" i="29"/>
  <c r="C517" i="29"/>
  <c r="C178" i="29"/>
  <c r="C291" i="29"/>
  <c r="B625" i="29"/>
  <c r="B512" i="29"/>
  <c r="B399" i="29"/>
  <c r="B286" i="29"/>
  <c r="B173" i="29"/>
  <c r="D50" i="29"/>
  <c r="C616" i="29"/>
  <c r="C503" i="29"/>
  <c r="C390" i="29"/>
  <c r="C277" i="29"/>
  <c r="C164" i="29"/>
  <c r="B615" i="29"/>
  <c r="B502" i="29"/>
  <c r="B389" i="29"/>
  <c r="B163" i="29"/>
  <c r="B276" i="29"/>
  <c r="F613" i="29"/>
  <c r="F387" i="29"/>
  <c r="F161" i="29"/>
  <c r="F500" i="29"/>
  <c r="F274" i="29"/>
  <c r="B609" i="29"/>
  <c r="B383" i="29"/>
  <c r="B496" i="29"/>
  <c r="B157" i="29"/>
  <c r="B270" i="29"/>
  <c r="F607" i="29"/>
  <c r="F494" i="29"/>
  <c r="F381" i="29"/>
  <c r="F268" i="29"/>
  <c r="F155" i="29"/>
  <c r="F40" i="29"/>
  <c r="C606" i="29"/>
  <c r="C493" i="29"/>
  <c r="C380" i="29"/>
  <c r="C154" i="29"/>
  <c r="C267" i="29"/>
  <c r="B677" i="29"/>
  <c r="B564" i="29"/>
  <c r="B338" i="29"/>
  <c r="B225" i="29"/>
  <c r="B451" i="29"/>
  <c r="K109" i="29"/>
  <c r="B674" i="29"/>
  <c r="B561" i="29"/>
  <c r="B335" i="29"/>
  <c r="B222" i="29"/>
  <c r="B448" i="29"/>
  <c r="I106" i="29"/>
  <c r="C672" i="29"/>
  <c r="C446" i="29"/>
  <c r="C559" i="29"/>
  <c r="C333" i="29"/>
  <c r="C220" i="29"/>
  <c r="I102" i="29"/>
  <c r="H665" i="29"/>
  <c r="H552" i="29"/>
  <c r="H439" i="29"/>
  <c r="H326" i="29"/>
  <c r="H213" i="29"/>
  <c r="B663" i="29"/>
  <c r="B550" i="29"/>
  <c r="B324" i="29"/>
  <c r="B211" i="29"/>
  <c r="B437" i="29"/>
  <c r="B662" i="29"/>
  <c r="B549" i="29"/>
  <c r="B436" i="29"/>
  <c r="B323" i="29"/>
  <c r="B210" i="29"/>
  <c r="H657" i="29"/>
  <c r="H544" i="29"/>
  <c r="H431" i="29"/>
  <c r="H318" i="29"/>
  <c r="H205" i="29"/>
  <c r="J89" i="29"/>
  <c r="C542" i="29"/>
  <c r="C655" i="29"/>
  <c r="C316" i="29"/>
  <c r="C203" i="29"/>
  <c r="C429" i="29"/>
  <c r="B651" i="29"/>
  <c r="B538" i="29"/>
  <c r="B425" i="29"/>
  <c r="B312" i="29"/>
  <c r="B199" i="29"/>
  <c r="H197" i="29"/>
  <c r="B535" i="29"/>
  <c r="B648" i="29"/>
  <c r="B422" i="29"/>
  <c r="B309" i="29"/>
  <c r="B196" i="29"/>
  <c r="B644" i="29"/>
  <c r="B531" i="29"/>
  <c r="B418" i="29"/>
  <c r="B305" i="29"/>
  <c r="B192" i="29"/>
  <c r="J603" i="29"/>
  <c r="J490" i="29"/>
  <c r="J377" i="29"/>
  <c r="J264" i="29"/>
  <c r="J151" i="29"/>
  <c r="B602" i="29"/>
  <c r="B489" i="29"/>
  <c r="B150" i="29"/>
  <c r="B376" i="29"/>
  <c r="B263" i="29"/>
  <c r="J109" i="29"/>
  <c r="K107" i="29"/>
  <c r="B672" i="29"/>
  <c r="B559" i="29"/>
  <c r="B333" i="29"/>
  <c r="B220" i="29"/>
  <c r="B446" i="29"/>
  <c r="I103" i="29"/>
  <c r="H102" i="29"/>
  <c r="I101" i="29"/>
  <c r="C667" i="29"/>
  <c r="C554" i="29"/>
  <c r="C441" i="29"/>
  <c r="C328" i="29"/>
  <c r="C215" i="29"/>
  <c r="F99" i="29"/>
  <c r="L95" i="29"/>
  <c r="H93" i="29"/>
  <c r="F91" i="29"/>
  <c r="B655" i="29"/>
  <c r="B542" i="29"/>
  <c r="B429" i="29"/>
  <c r="B316" i="29"/>
  <c r="B203" i="29"/>
  <c r="F76" i="29"/>
  <c r="L73" i="29"/>
  <c r="H70" i="29"/>
  <c r="L68" i="29"/>
  <c r="F67" i="29"/>
  <c r="F62" i="29"/>
  <c r="C628" i="29"/>
  <c r="C515" i="29"/>
  <c r="C402" i="29"/>
  <c r="C176" i="29"/>
  <c r="C289" i="29"/>
  <c r="D58" i="29"/>
  <c r="C624" i="29"/>
  <c r="C511" i="29"/>
  <c r="C285" i="29"/>
  <c r="C398" i="29"/>
  <c r="C172" i="29"/>
  <c r="H55" i="29"/>
  <c r="C618" i="29"/>
  <c r="C505" i="29"/>
  <c r="C392" i="29"/>
  <c r="C279" i="29"/>
  <c r="C166" i="29"/>
  <c r="L49" i="29"/>
  <c r="K48" i="29"/>
  <c r="B613" i="29"/>
  <c r="B500" i="29"/>
  <c r="B387" i="29"/>
  <c r="B274" i="29"/>
  <c r="B161" i="29"/>
  <c r="G45" i="29"/>
  <c r="C611" i="29"/>
  <c r="C498" i="29"/>
  <c r="C385" i="29"/>
  <c r="C159" i="29"/>
  <c r="C272" i="29"/>
  <c r="I37" i="29"/>
  <c r="K31" i="29"/>
  <c r="H18" i="29"/>
  <c r="L111" i="29"/>
  <c r="H109" i="29"/>
  <c r="J107" i="29"/>
  <c r="H103" i="29"/>
  <c r="G102" i="29"/>
  <c r="B667" i="29"/>
  <c r="B554" i="29"/>
  <c r="B441" i="29"/>
  <c r="B328" i="29"/>
  <c r="B215" i="29"/>
  <c r="H95" i="29"/>
  <c r="G93" i="29"/>
  <c r="L88" i="29"/>
  <c r="C653" i="29"/>
  <c r="C540" i="29"/>
  <c r="C427" i="29"/>
  <c r="C314" i="29"/>
  <c r="C201" i="29"/>
  <c r="C649" i="29"/>
  <c r="C423" i="29"/>
  <c r="C536" i="29"/>
  <c r="C310" i="29"/>
  <c r="C197" i="29"/>
  <c r="J308" i="29"/>
  <c r="J195" i="29"/>
  <c r="G80" i="29"/>
  <c r="C533" i="29"/>
  <c r="C646" i="29"/>
  <c r="C307" i="29"/>
  <c r="C194" i="29"/>
  <c r="C420" i="29"/>
  <c r="C641" i="29"/>
  <c r="C528" i="29"/>
  <c r="C415" i="29"/>
  <c r="C302" i="29"/>
  <c r="C189" i="29"/>
  <c r="J68" i="29"/>
  <c r="C518" i="29"/>
  <c r="C631" i="29"/>
  <c r="C179" i="29"/>
  <c r="C292" i="29"/>
  <c r="C405" i="29"/>
  <c r="L63" i="29"/>
  <c r="B515" i="29"/>
  <c r="B628" i="29"/>
  <c r="B176" i="29"/>
  <c r="B289" i="29"/>
  <c r="B402" i="29"/>
  <c r="B511" i="29"/>
  <c r="B624" i="29"/>
  <c r="B398" i="29"/>
  <c r="B285" i="29"/>
  <c r="B172" i="29"/>
  <c r="G55" i="29"/>
  <c r="B618" i="29"/>
  <c r="B505" i="29"/>
  <c r="B392" i="29"/>
  <c r="B279" i="29"/>
  <c r="B166" i="29"/>
  <c r="J48" i="29"/>
  <c r="I46" i="29"/>
  <c r="B611" i="29"/>
  <c r="B498" i="29"/>
  <c r="B385" i="29"/>
  <c r="B272" i="29"/>
  <c r="B159" i="29"/>
  <c r="C607" i="29"/>
  <c r="C494" i="29"/>
  <c r="C381" i="29"/>
  <c r="C268" i="29"/>
  <c r="C155" i="29"/>
  <c r="F39" i="29"/>
  <c r="C492" i="29"/>
  <c r="C605" i="29"/>
  <c r="C379" i="29"/>
  <c r="C266" i="29"/>
  <c r="C153" i="29"/>
  <c r="H37" i="29"/>
  <c r="G35" i="29"/>
  <c r="C601" i="29"/>
  <c r="C488" i="29"/>
  <c r="C375" i="29"/>
  <c r="C262" i="29"/>
  <c r="C149" i="29"/>
  <c r="C599" i="29"/>
  <c r="C486" i="29"/>
  <c r="C373" i="29"/>
  <c r="L33" i="29"/>
  <c r="C260" i="29"/>
  <c r="C147" i="29"/>
  <c r="H33" i="29"/>
  <c r="H31" i="29"/>
  <c r="C595" i="29"/>
  <c r="C369" i="29"/>
  <c r="C482" i="29"/>
  <c r="H29" i="29"/>
  <c r="C256" i="29"/>
  <c r="C143" i="29"/>
  <c r="D27" i="29"/>
  <c r="C593" i="29"/>
  <c r="C480" i="29"/>
  <c r="C367" i="29"/>
  <c r="C141" i="29"/>
  <c r="C254" i="29"/>
  <c r="J24" i="29"/>
  <c r="C590" i="29"/>
  <c r="C477" i="29"/>
  <c r="C364" i="29"/>
  <c r="C138" i="29"/>
  <c r="F24" i="29"/>
  <c r="C251" i="29"/>
  <c r="C587" i="29"/>
  <c r="C474" i="29"/>
  <c r="D21" i="29"/>
  <c r="C248" i="29"/>
  <c r="H21" i="29"/>
  <c r="C361" i="29"/>
  <c r="C135" i="29"/>
  <c r="F18" i="29"/>
  <c r="B527" i="29"/>
  <c r="B640" i="29"/>
  <c r="B414" i="29"/>
  <c r="B301" i="29"/>
  <c r="B188" i="29"/>
  <c r="I70" i="29"/>
  <c r="B635" i="29"/>
  <c r="B522" i="29"/>
  <c r="B409" i="29"/>
  <c r="B296" i="29"/>
  <c r="B183" i="29"/>
  <c r="G67" i="29"/>
  <c r="B632" i="29"/>
  <c r="B519" i="29"/>
  <c r="B406" i="29"/>
  <c r="B180" i="29"/>
  <c r="B293" i="29"/>
  <c r="B630" i="29"/>
  <c r="B404" i="29"/>
  <c r="B517" i="29"/>
  <c r="B178" i="29"/>
  <c r="B291" i="29"/>
  <c r="I55" i="29"/>
  <c r="K111" i="29"/>
  <c r="D105" i="29"/>
  <c r="C671" i="29"/>
  <c r="C558" i="29"/>
  <c r="C445" i="29"/>
  <c r="C332" i="29"/>
  <c r="C219" i="29"/>
  <c r="G99" i="29"/>
  <c r="C665" i="29"/>
  <c r="C552" i="29"/>
  <c r="C439" i="29"/>
  <c r="C326" i="29"/>
  <c r="C213" i="29"/>
  <c r="F93" i="29"/>
  <c r="C657" i="29"/>
  <c r="C544" i="29"/>
  <c r="C431" i="29"/>
  <c r="C318" i="29"/>
  <c r="C205" i="29"/>
  <c r="B653" i="29"/>
  <c r="B540" i="29"/>
  <c r="B427" i="29"/>
  <c r="B314" i="29"/>
  <c r="B201" i="29"/>
  <c r="I86" i="29"/>
  <c r="C652" i="29"/>
  <c r="C539" i="29"/>
  <c r="C426" i="29"/>
  <c r="C313" i="29"/>
  <c r="C200" i="29"/>
  <c r="B649" i="29"/>
  <c r="B536" i="29"/>
  <c r="B423" i="29"/>
  <c r="B310" i="29"/>
  <c r="B197" i="29"/>
  <c r="B533" i="29"/>
  <c r="B646" i="29"/>
  <c r="B307" i="29"/>
  <c r="B194" i="29"/>
  <c r="B420" i="29"/>
  <c r="J417" i="29"/>
  <c r="D76" i="29"/>
  <c r="C642" i="29"/>
  <c r="C529" i="29"/>
  <c r="C416" i="29"/>
  <c r="C303" i="29"/>
  <c r="C190" i="29"/>
  <c r="B641" i="29"/>
  <c r="B528" i="29"/>
  <c r="B415" i="29"/>
  <c r="B302" i="29"/>
  <c r="B189" i="29"/>
  <c r="D73" i="29"/>
  <c r="C639" i="29"/>
  <c r="C526" i="29"/>
  <c r="C413" i="29"/>
  <c r="C300" i="29"/>
  <c r="C187" i="29"/>
  <c r="D67" i="29"/>
  <c r="B631" i="29"/>
  <c r="B518" i="29"/>
  <c r="B179" i="29"/>
  <c r="B292" i="29"/>
  <c r="B405" i="29"/>
  <c r="F55" i="29"/>
  <c r="F54" i="29"/>
  <c r="C620" i="29"/>
  <c r="C507" i="29"/>
  <c r="C394" i="29"/>
  <c r="C281" i="29"/>
  <c r="C168" i="29"/>
  <c r="H46" i="29"/>
  <c r="D44" i="29"/>
  <c r="C610" i="29"/>
  <c r="C497" i="29"/>
  <c r="C384" i="29"/>
  <c r="C271" i="29"/>
  <c r="C158" i="29"/>
  <c r="G42" i="29"/>
  <c r="C608" i="29"/>
  <c r="C382" i="29"/>
  <c r="C495" i="29"/>
  <c r="C156" i="29"/>
  <c r="C269" i="29"/>
  <c r="B607" i="29"/>
  <c r="B494" i="29"/>
  <c r="B381" i="29"/>
  <c r="B268" i="29"/>
  <c r="B155" i="29"/>
  <c r="B605" i="29"/>
  <c r="B492" i="29"/>
  <c r="B379" i="29"/>
  <c r="B266" i="29"/>
  <c r="B153" i="29"/>
  <c r="B601" i="29"/>
  <c r="B488" i="29"/>
  <c r="B375" i="29"/>
  <c r="B262" i="29"/>
  <c r="B149" i="29"/>
  <c r="B599" i="29"/>
  <c r="B486" i="29"/>
  <c r="B373" i="29"/>
  <c r="B260" i="29"/>
  <c r="B147" i="29"/>
  <c r="B595" i="29"/>
  <c r="B369" i="29"/>
  <c r="B482" i="29"/>
  <c r="B256" i="29"/>
  <c r="B143" i="29"/>
  <c r="K594" i="29"/>
  <c r="K481" i="29"/>
  <c r="K368" i="29"/>
  <c r="K255" i="29"/>
  <c r="B593" i="29"/>
  <c r="B480" i="29"/>
  <c r="B367" i="29"/>
  <c r="B141" i="29"/>
  <c r="B254" i="29"/>
  <c r="B477" i="29"/>
  <c r="B590" i="29"/>
  <c r="B364" i="29"/>
  <c r="B251" i="29"/>
  <c r="B138" i="29"/>
  <c r="C581" i="29"/>
  <c r="C468" i="29"/>
  <c r="C355" i="29"/>
  <c r="I15" i="29"/>
  <c r="C129" i="29"/>
  <c r="J15" i="29"/>
  <c r="L15" i="29"/>
  <c r="D15" i="29"/>
  <c r="C242" i="29"/>
  <c r="G15" i="29"/>
  <c r="B610" i="29"/>
  <c r="B497" i="29"/>
  <c r="B384" i="29"/>
  <c r="B271" i="29"/>
  <c r="B158" i="29"/>
  <c r="B608" i="29"/>
  <c r="B495" i="29"/>
  <c r="B382" i="29"/>
  <c r="B156" i="29"/>
  <c r="B269" i="29"/>
  <c r="L40" i="29"/>
  <c r="D31" i="29"/>
  <c r="C597" i="29"/>
  <c r="C484" i="29"/>
  <c r="C371" i="29"/>
  <c r="G31" i="29"/>
  <c r="C258" i="29"/>
  <c r="C145" i="29"/>
  <c r="J594" i="29"/>
  <c r="J481" i="29"/>
  <c r="J368" i="29"/>
  <c r="J142" i="29"/>
  <c r="J255" i="29"/>
  <c r="C592" i="29"/>
  <c r="C479" i="29"/>
  <c r="C366" i="29"/>
  <c r="G26" i="29"/>
  <c r="H26" i="29"/>
  <c r="C253" i="29"/>
  <c r="C140" i="29"/>
  <c r="J18" i="29"/>
  <c r="C471" i="29"/>
  <c r="C584" i="29"/>
  <c r="C358" i="29"/>
  <c r="C132" i="29"/>
  <c r="D18" i="29"/>
  <c r="I18" i="29"/>
  <c r="K18" i="29"/>
  <c r="C245" i="29"/>
  <c r="B581" i="29"/>
  <c r="B468" i="29"/>
  <c r="B355" i="29"/>
  <c r="B129" i="29"/>
  <c r="B242" i="29"/>
  <c r="H578" i="29"/>
  <c r="F46" i="29"/>
  <c r="C612" i="29"/>
  <c r="C499" i="29"/>
  <c r="C386" i="29"/>
  <c r="C273" i="29"/>
  <c r="C160" i="29"/>
  <c r="K40" i="29"/>
  <c r="C603" i="29"/>
  <c r="C490" i="29"/>
  <c r="C377" i="29"/>
  <c r="C264" i="29"/>
  <c r="C151" i="29"/>
  <c r="I34" i="29"/>
  <c r="C600" i="29"/>
  <c r="C374" i="29"/>
  <c r="C487" i="29"/>
  <c r="C261" i="29"/>
  <c r="C148" i="29"/>
  <c r="B597" i="29"/>
  <c r="B484" i="29"/>
  <c r="B371" i="29"/>
  <c r="B258" i="29"/>
  <c r="B145" i="29"/>
  <c r="B592" i="29"/>
  <c r="B479" i="29"/>
  <c r="B366" i="29"/>
  <c r="B253" i="29"/>
  <c r="B140" i="29"/>
  <c r="J467" i="29"/>
  <c r="J354" i="29"/>
  <c r="D12" i="29"/>
  <c r="C352" i="29"/>
  <c r="C465" i="29"/>
  <c r="C578" i="29"/>
  <c r="C239" i="29"/>
  <c r="C126" i="29"/>
  <c r="F12" i="29"/>
  <c r="G12" i="29"/>
  <c r="J12" i="29"/>
  <c r="F576" i="29"/>
  <c r="F463" i="29"/>
  <c r="F350" i="29"/>
  <c r="F237" i="29"/>
  <c r="F124" i="29"/>
  <c r="F586" i="29"/>
  <c r="F360" i="29"/>
  <c r="F473" i="29"/>
  <c r="F134" i="29"/>
  <c r="F247" i="29"/>
  <c r="H17" i="29"/>
  <c r="C583" i="29"/>
  <c r="C470" i="29"/>
  <c r="C357" i="29"/>
  <c r="K17" i="29"/>
  <c r="C244" i="29"/>
  <c r="C131" i="29"/>
  <c r="B578" i="29"/>
  <c r="B352" i="29"/>
  <c r="B465" i="29"/>
  <c r="B126" i="29"/>
  <c r="B239" i="29"/>
  <c r="I64" i="29"/>
  <c r="C626" i="29"/>
  <c r="C400" i="29"/>
  <c r="C513" i="29"/>
  <c r="C174" i="29"/>
  <c r="C287" i="29"/>
  <c r="B621" i="29"/>
  <c r="B508" i="29"/>
  <c r="B395" i="29"/>
  <c r="B282" i="29"/>
  <c r="B169" i="29"/>
  <c r="I40" i="29"/>
  <c r="H598" i="29"/>
  <c r="H485" i="29"/>
  <c r="H591" i="29"/>
  <c r="H478" i="29"/>
  <c r="H365" i="29"/>
  <c r="H139" i="29"/>
  <c r="H252" i="29"/>
  <c r="D23" i="29"/>
  <c r="C363" i="29"/>
  <c r="C476" i="29"/>
  <c r="C589" i="29"/>
  <c r="C137" i="29"/>
  <c r="C250" i="29"/>
  <c r="D20" i="29"/>
  <c r="C586" i="29"/>
  <c r="C473" i="29"/>
  <c r="C360" i="29"/>
  <c r="C247" i="29"/>
  <c r="H20" i="29"/>
  <c r="J20" i="29"/>
  <c r="C134" i="29"/>
  <c r="C575" i="29"/>
  <c r="C462" i="29"/>
  <c r="C349" i="29"/>
  <c r="C236" i="29"/>
  <c r="F9" i="29"/>
  <c r="G9" i="29"/>
  <c r="H9" i="29"/>
  <c r="I9" i="29"/>
  <c r="J9" i="29"/>
  <c r="K9" i="29"/>
  <c r="C123" i="29"/>
  <c r="L9" i="29"/>
  <c r="D9" i="29"/>
  <c r="F111" i="29"/>
  <c r="K667" i="29"/>
  <c r="K554" i="29"/>
  <c r="K441" i="29"/>
  <c r="K328" i="29"/>
  <c r="K215" i="29"/>
  <c r="B553" i="29"/>
  <c r="B440" i="29"/>
  <c r="B666" i="29"/>
  <c r="B327" i="29"/>
  <c r="B214" i="29"/>
  <c r="I98" i="29"/>
  <c r="C664" i="29"/>
  <c r="C551" i="29"/>
  <c r="C325" i="29"/>
  <c r="C438" i="29"/>
  <c r="H94" i="29"/>
  <c r="B658" i="29"/>
  <c r="B545" i="29"/>
  <c r="B432" i="29"/>
  <c r="B319" i="29"/>
  <c r="B206" i="29"/>
  <c r="G90" i="29"/>
  <c r="C656" i="29"/>
  <c r="C543" i="29"/>
  <c r="C430" i="29"/>
  <c r="C317" i="29"/>
  <c r="C204" i="29"/>
  <c r="I87" i="29"/>
  <c r="H85" i="29"/>
  <c r="J84" i="29"/>
  <c r="C537" i="29"/>
  <c r="C650" i="29"/>
  <c r="C311" i="29"/>
  <c r="C198" i="29"/>
  <c r="C424" i="29"/>
  <c r="G82" i="29"/>
  <c r="F81" i="29"/>
  <c r="C647" i="29"/>
  <c r="C534" i="29"/>
  <c r="C308" i="29"/>
  <c r="C195" i="29"/>
  <c r="C421" i="29"/>
  <c r="L78" i="29"/>
  <c r="H77" i="29"/>
  <c r="C643" i="29"/>
  <c r="C530" i="29"/>
  <c r="C417" i="29"/>
  <c r="C304" i="29"/>
  <c r="C191" i="29"/>
  <c r="I75" i="29"/>
  <c r="G74" i="29"/>
  <c r="C637" i="29"/>
  <c r="C411" i="29"/>
  <c r="C524" i="29"/>
  <c r="C298" i="29"/>
  <c r="C185" i="29"/>
  <c r="J69" i="29"/>
  <c r="K67" i="29"/>
  <c r="H64" i="29"/>
  <c r="B626" i="29"/>
  <c r="B513" i="29"/>
  <c r="B400" i="29"/>
  <c r="B174" i="29"/>
  <c r="B287" i="29"/>
  <c r="B622" i="29"/>
  <c r="B396" i="29"/>
  <c r="B509" i="29"/>
  <c r="B283" i="29"/>
  <c r="B170" i="29"/>
  <c r="L54" i="29"/>
  <c r="D53" i="29"/>
  <c r="C619" i="29"/>
  <c r="C506" i="29"/>
  <c r="C393" i="29"/>
  <c r="C280" i="29"/>
  <c r="C167" i="29"/>
  <c r="B614" i="29"/>
  <c r="B501" i="29"/>
  <c r="B388" i="29"/>
  <c r="B275" i="29"/>
  <c r="B162" i="29"/>
  <c r="K45" i="29"/>
  <c r="G43" i="29"/>
  <c r="I41" i="29"/>
  <c r="G40" i="29"/>
  <c r="C604" i="29"/>
  <c r="C491" i="29"/>
  <c r="C152" i="29"/>
  <c r="C378" i="29"/>
  <c r="C265" i="29"/>
  <c r="J33" i="29"/>
  <c r="B591" i="29"/>
  <c r="B478" i="29"/>
  <c r="B365" i="29"/>
  <c r="B252" i="29"/>
  <c r="B139" i="29"/>
  <c r="B589" i="29"/>
  <c r="B363" i="29"/>
  <c r="B476" i="29"/>
  <c r="B137" i="29"/>
  <c r="B250" i="29"/>
  <c r="L16" i="29"/>
  <c r="I82" i="29"/>
  <c r="B645" i="29"/>
  <c r="B419" i="29"/>
  <c r="B532" i="29"/>
  <c r="B306" i="29"/>
  <c r="B193" i="29"/>
  <c r="J528" i="29"/>
  <c r="I74" i="29"/>
  <c r="B638" i="29"/>
  <c r="B525" i="29"/>
  <c r="B299" i="29"/>
  <c r="B186" i="29"/>
  <c r="B412" i="29"/>
  <c r="K69" i="29"/>
  <c r="L67" i="29"/>
  <c r="D56" i="29"/>
  <c r="C622" i="29"/>
  <c r="C509" i="29"/>
  <c r="C396" i="29"/>
  <c r="C283" i="29"/>
  <c r="C170" i="29"/>
  <c r="F48" i="29"/>
  <c r="C501" i="29"/>
  <c r="C614" i="29"/>
  <c r="C388" i="29"/>
  <c r="C275" i="29"/>
  <c r="C162" i="29"/>
  <c r="J108" i="29"/>
  <c r="B673" i="29"/>
  <c r="B334" i="29"/>
  <c r="B221" i="29"/>
  <c r="B447" i="29"/>
  <c r="B560" i="29"/>
  <c r="G104" i="29"/>
  <c r="C670" i="29"/>
  <c r="C557" i="29"/>
  <c r="C444" i="29"/>
  <c r="C331" i="29"/>
  <c r="C218" i="29"/>
  <c r="B669" i="29"/>
  <c r="B556" i="29"/>
  <c r="B443" i="29"/>
  <c r="B330" i="29"/>
  <c r="B217" i="29"/>
  <c r="C563" i="25"/>
  <c r="C676" i="25"/>
  <c r="F110" i="29"/>
  <c r="C563" i="29"/>
  <c r="C676" i="29"/>
  <c r="C450" i="29"/>
  <c r="C337" i="29"/>
  <c r="G108" i="29"/>
  <c r="K106" i="29"/>
  <c r="B670" i="29"/>
  <c r="B557" i="29"/>
  <c r="B331" i="29"/>
  <c r="B218" i="29"/>
  <c r="B444" i="29"/>
  <c r="J101" i="29"/>
  <c r="K99" i="29"/>
  <c r="B664" i="29"/>
  <c r="B325" i="29"/>
  <c r="B212" i="29"/>
  <c r="B551" i="29"/>
  <c r="B438" i="29"/>
  <c r="L96" i="29"/>
  <c r="K91" i="29"/>
  <c r="B656" i="29"/>
  <c r="B543" i="29"/>
  <c r="B430" i="29"/>
  <c r="B317" i="29"/>
  <c r="B204" i="29"/>
  <c r="H87" i="29"/>
  <c r="F85" i="29"/>
  <c r="B537" i="29"/>
  <c r="B650" i="29"/>
  <c r="B311" i="29"/>
  <c r="B198" i="29"/>
  <c r="B424" i="29"/>
  <c r="B534" i="29"/>
  <c r="B647" i="29"/>
  <c r="B308" i="29"/>
  <c r="B195" i="29"/>
  <c r="B421" i="29"/>
  <c r="L80" i="29"/>
  <c r="K78" i="29"/>
  <c r="B643" i="29"/>
  <c r="B530" i="29"/>
  <c r="B417" i="29"/>
  <c r="B304" i="29"/>
  <c r="B191" i="29"/>
  <c r="H75" i="29"/>
  <c r="B637" i="29"/>
  <c r="B524" i="29"/>
  <c r="B411" i="29"/>
  <c r="B298" i="29"/>
  <c r="B185" i="29"/>
  <c r="G69" i="29"/>
  <c r="F64" i="29"/>
  <c r="I62" i="29"/>
  <c r="K54" i="29"/>
  <c r="B506" i="29"/>
  <c r="B619" i="29"/>
  <c r="B393" i="29"/>
  <c r="B280" i="29"/>
  <c r="B167" i="29"/>
  <c r="G51" i="29"/>
  <c r="C617" i="29"/>
  <c r="C504" i="29"/>
  <c r="C391" i="29"/>
  <c r="C278" i="29"/>
  <c r="C165" i="29"/>
  <c r="L47" i="29"/>
  <c r="J45" i="29"/>
  <c r="H41" i="29"/>
  <c r="B491" i="29"/>
  <c r="B152" i="29"/>
  <c r="B604" i="29"/>
  <c r="B378" i="29"/>
  <c r="B265" i="29"/>
  <c r="I33" i="29"/>
  <c r="C596" i="29"/>
  <c r="C483" i="29"/>
  <c r="C370" i="29"/>
  <c r="C257" i="29"/>
  <c r="K30" i="29"/>
  <c r="C144" i="29"/>
  <c r="L24" i="29"/>
  <c r="J564" i="29"/>
  <c r="J677" i="29"/>
  <c r="J451" i="29"/>
  <c r="J338" i="29"/>
  <c r="J225" i="29"/>
  <c r="B544" i="29"/>
  <c r="B657" i="29"/>
  <c r="B431" i="29"/>
  <c r="B318" i="29"/>
  <c r="B205" i="29"/>
  <c r="B652" i="29"/>
  <c r="B539" i="29"/>
  <c r="B426" i="29"/>
  <c r="B313" i="29"/>
  <c r="B200" i="29"/>
  <c r="H195" i="29"/>
  <c r="B642" i="29"/>
  <c r="B529" i="29"/>
  <c r="B303" i="29"/>
  <c r="B190" i="29"/>
  <c r="B416" i="29"/>
  <c r="L640" i="29"/>
  <c r="L527" i="29"/>
  <c r="L414" i="29"/>
  <c r="L301" i="29"/>
  <c r="L188" i="29"/>
  <c r="B639" i="29"/>
  <c r="B526" i="29"/>
  <c r="B413" i="29"/>
  <c r="B300" i="29"/>
  <c r="B187" i="29"/>
  <c r="C636" i="29"/>
  <c r="C523" i="29"/>
  <c r="C410" i="29"/>
  <c r="C297" i="29"/>
  <c r="C184" i="29"/>
  <c r="C520" i="29"/>
  <c r="C633" i="29"/>
  <c r="C181" i="29"/>
  <c r="C407" i="29"/>
  <c r="C294" i="29"/>
  <c r="L630" i="29"/>
  <c r="L517" i="29"/>
  <c r="L404" i="29"/>
  <c r="L178" i="29"/>
  <c r="L291" i="29"/>
  <c r="D61" i="29"/>
  <c r="C627" i="29"/>
  <c r="C514" i="29"/>
  <c r="C175" i="29"/>
  <c r="C288" i="29"/>
  <c r="C401" i="29"/>
  <c r="F57" i="29"/>
  <c r="C623" i="29"/>
  <c r="C510" i="29"/>
  <c r="C397" i="29"/>
  <c r="C171" i="29"/>
  <c r="C284" i="29"/>
  <c r="B620" i="29"/>
  <c r="B507" i="29"/>
  <c r="B394" i="29"/>
  <c r="B168" i="29"/>
  <c r="B281" i="29"/>
  <c r="K617" i="29"/>
  <c r="K391" i="29"/>
  <c r="K165" i="29"/>
  <c r="K504" i="29"/>
  <c r="K278" i="29"/>
  <c r="I111" i="29"/>
  <c r="I109" i="29"/>
  <c r="C562" i="29"/>
  <c r="C449" i="29"/>
  <c r="C675" i="29"/>
  <c r="C336" i="29"/>
  <c r="C223" i="29"/>
  <c r="F102" i="29"/>
  <c r="C555" i="29"/>
  <c r="C668" i="29"/>
  <c r="C442" i="29"/>
  <c r="C329" i="29"/>
  <c r="C216" i="29"/>
  <c r="B661" i="29"/>
  <c r="B548" i="29"/>
  <c r="B435" i="29"/>
  <c r="B322" i="29"/>
  <c r="B209" i="29"/>
  <c r="K85" i="29"/>
  <c r="K82" i="29"/>
  <c r="H645" i="29"/>
  <c r="H306" i="29"/>
  <c r="H193" i="29"/>
  <c r="L415" i="29"/>
  <c r="K74" i="29"/>
  <c r="F638" i="29"/>
  <c r="F525" i="29"/>
  <c r="F412" i="29"/>
  <c r="F299" i="29"/>
  <c r="F186" i="29"/>
  <c r="B636" i="29"/>
  <c r="B523" i="29"/>
  <c r="B297" i="29"/>
  <c r="B184" i="29"/>
  <c r="B410" i="29"/>
  <c r="D68" i="29"/>
  <c r="C634" i="29"/>
  <c r="C521" i="29"/>
  <c r="C295" i="29"/>
  <c r="C408" i="29"/>
  <c r="C182" i="29"/>
  <c r="B633" i="29"/>
  <c r="B520" i="29"/>
  <c r="B407" i="29"/>
  <c r="B181" i="29"/>
  <c r="B294" i="29"/>
  <c r="K64" i="29"/>
  <c r="D63" i="29"/>
  <c r="C629" i="29"/>
  <c r="C403" i="29"/>
  <c r="C516" i="29"/>
  <c r="C177" i="29"/>
  <c r="C290" i="29"/>
  <c r="B627" i="29"/>
  <c r="B514" i="29"/>
  <c r="B401" i="29"/>
  <c r="B175" i="29"/>
  <c r="B288" i="29"/>
  <c r="B623" i="29"/>
  <c r="B510" i="29"/>
  <c r="B397" i="29"/>
  <c r="B171" i="29"/>
  <c r="B284" i="29"/>
  <c r="H111" i="29"/>
  <c r="B675" i="29"/>
  <c r="B562" i="29"/>
  <c r="B449" i="29"/>
  <c r="B336" i="29"/>
  <c r="B223" i="29"/>
  <c r="B668" i="29"/>
  <c r="B555" i="29"/>
  <c r="B442" i="29"/>
  <c r="B329" i="29"/>
  <c r="B216" i="29"/>
  <c r="H664" i="29"/>
  <c r="H551" i="29"/>
  <c r="H438" i="29"/>
  <c r="H325" i="29"/>
  <c r="H212" i="29"/>
  <c r="C659" i="29"/>
  <c r="C546" i="29"/>
  <c r="C433" i="29"/>
  <c r="C320" i="29"/>
  <c r="C207" i="29"/>
  <c r="L658" i="29"/>
  <c r="L545" i="29"/>
  <c r="L432" i="29"/>
  <c r="L319" i="29"/>
  <c r="L206" i="29"/>
  <c r="J656" i="29"/>
  <c r="J543" i="29"/>
  <c r="J430" i="29"/>
  <c r="J317" i="29"/>
  <c r="J204" i="29"/>
  <c r="C654" i="29"/>
  <c r="C541" i="29"/>
  <c r="C428" i="29"/>
  <c r="C315" i="29"/>
  <c r="C202" i="29"/>
  <c r="J85" i="29"/>
  <c r="J82" i="29"/>
  <c r="J79" i="29"/>
  <c r="C645" i="29"/>
  <c r="C532" i="29"/>
  <c r="C419" i="29"/>
  <c r="C306" i="29"/>
  <c r="C193" i="29"/>
  <c r="J74" i="29"/>
  <c r="C638" i="29"/>
  <c r="C525" i="29"/>
  <c r="C412" i="29"/>
  <c r="C299" i="29"/>
  <c r="C186" i="29"/>
  <c r="L69" i="29"/>
  <c r="B634" i="29"/>
  <c r="B521" i="29"/>
  <c r="B408" i="29"/>
  <c r="B182" i="29"/>
  <c r="B295" i="29"/>
  <c r="J64" i="29"/>
  <c r="B629" i="29"/>
  <c r="B403" i="29"/>
  <c r="B516" i="29"/>
  <c r="B177" i="29"/>
  <c r="B290" i="29"/>
  <c r="F626" i="29"/>
  <c r="F400" i="29"/>
  <c r="F513" i="29"/>
  <c r="F174" i="29"/>
  <c r="F287" i="29"/>
  <c r="C621" i="29"/>
  <c r="C508" i="29"/>
  <c r="C395" i="29"/>
  <c r="C282" i="29"/>
  <c r="C169" i="29"/>
  <c r="H619" i="29"/>
  <c r="H506" i="29"/>
  <c r="H393" i="29"/>
  <c r="H167" i="29"/>
  <c r="H280" i="29"/>
  <c r="H617" i="29"/>
  <c r="H504" i="29"/>
  <c r="H278" i="29"/>
  <c r="H391" i="29"/>
  <c r="H165" i="29"/>
  <c r="B612" i="29"/>
  <c r="B499" i="29"/>
  <c r="B386" i="29"/>
  <c r="B273" i="29"/>
  <c r="B160" i="29"/>
  <c r="J40" i="29"/>
  <c r="B603" i="29"/>
  <c r="B490" i="29"/>
  <c r="B377" i="29"/>
  <c r="B264" i="29"/>
  <c r="B151" i="29"/>
  <c r="B600" i="29"/>
  <c r="B487" i="29"/>
  <c r="B374" i="29"/>
  <c r="B148" i="29"/>
  <c r="B261" i="29"/>
  <c r="C564" i="25"/>
  <c r="C677" i="25"/>
  <c r="G111" i="29"/>
  <c r="K108" i="29"/>
  <c r="G107" i="29"/>
  <c r="C673" i="29"/>
  <c r="C560" i="29"/>
  <c r="C334" i="29"/>
  <c r="C221" i="29"/>
  <c r="C447" i="29"/>
  <c r="F670" i="29"/>
  <c r="F557" i="29"/>
  <c r="F444" i="29"/>
  <c r="F331" i="29"/>
  <c r="F218" i="29"/>
  <c r="C669" i="29"/>
  <c r="C556" i="29"/>
  <c r="C443" i="29"/>
  <c r="C330" i="29"/>
  <c r="C217" i="29"/>
  <c r="D100" i="29"/>
  <c r="C553" i="29"/>
  <c r="C666" i="29"/>
  <c r="C440" i="29"/>
  <c r="C327" i="29"/>
  <c r="C214" i="29"/>
  <c r="B659" i="29"/>
  <c r="B433" i="29"/>
  <c r="B546" i="29"/>
  <c r="B320" i="29"/>
  <c r="B207" i="29"/>
  <c r="I92" i="29"/>
  <c r="C545" i="29"/>
  <c r="C658" i="29"/>
  <c r="C432" i="29"/>
  <c r="C319" i="29"/>
  <c r="C206" i="29"/>
  <c r="B654" i="29"/>
  <c r="B428" i="29"/>
  <c r="B541" i="29"/>
  <c r="B315" i="29"/>
  <c r="B202" i="29"/>
  <c r="I85" i="29"/>
  <c r="D111" i="29"/>
  <c r="B563" i="29"/>
  <c r="B450" i="29"/>
  <c r="B676" i="29"/>
  <c r="B337" i="29"/>
  <c r="B224" i="29"/>
  <c r="H106" i="29"/>
  <c r="L103" i="29"/>
  <c r="K102" i="29"/>
  <c r="J99" i="29"/>
  <c r="K97" i="29"/>
  <c r="F96" i="29"/>
  <c r="C547" i="29"/>
  <c r="C434" i="29"/>
  <c r="C660" i="29"/>
  <c r="C321" i="29"/>
  <c r="C208" i="29"/>
  <c r="K93" i="29"/>
  <c r="J91" i="29"/>
  <c r="L89" i="29"/>
  <c r="G87" i="29"/>
  <c r="L83" i="29"/>
  <c r="D82" i="29"/>
  <c r="K80" i="29"/>
  <c r="F78" i="29"/>
  <c r="L76" i="29"/>
  <c r="G75" i="29"/>
  <c r="D74" i="29"/>
  <c r="L70" i="29"/>
  <c r="F69" i="29"/>
  <c r="I67" i="29"/>
  <c r="F66" i="29"/>
  <c r="C625" i="29"/>
  <c r="C512" i="29"/>
  <c r="C399" i="29"/>
  <c r="C173" i="29"/>
  <c r="C286" i="29"/>
  <c r="K55" i="29"/>
  <c r="J54" i="29"/>
  <c r="B617" i="29"/>
  <c r="B504" i="29"/>
  <c r="B391" i="29"/>
  <c r="B278" i="29"/>
  <c r="B165" i="29"/>
  <c r="C615" i="29"/>
  <c r="C502" i="29"/>
  <c r="C389" i="29"/>
  <c r="C163" i="29"/>
  <c r="C276" i="29"/>
  <c r="G47" i="29"/>
  <c r="C609" i="29"/>
  <c r="C496" i="29"/>
  <c r="C383" i="29"/>
  <c r="C270" i="29"/>
  <c r="C157" i="29"/>
  <c r="G41" i="29"/>
  <c r="D40" i="29"/>
  <c r="L37" i="29"/>
  <c r="G33" i="29"/>
  <c r="F32" i="29"/>
  <c r="C598" i="29"/>
  <c r="C485" i="29"/>
  <c r="C372" i="29"/>
  <c r="K32" i="29"/>
  <c r="C259" i="29"/>
  <c r="G32" i="29"/>
  <c r="C146" i="29"/>
  <c r="B596" i="29"/>
  <c r="B483" i="29"/>
  <c r="B370" i="29"/>
  <c r="B257" i="29"/>
  <c r="B144" i="29"/>
  <c r="K24" i="29"/>
  <c r="B588" i="29"/>
  <c r="B475" i="29"/>
  <c r="B362" i="29"/>
  <c r="B249" i="29"/>
  <c r="B136" i="29"/>
  <c r="C585" i="29"/>
  <c r="C472" i="29"/>
  <c r="C359" i="29"/>
  <c r="J19" i="29"/>
  <c r="C246" i="29"/>
  <c r="C133" i="29"/>
  <c r="C582" i="29"/>
  <c r="C356" i="29"/>
  <c r="C469" i="29"/>
  <c r="C130" i="29"/>
  <c r="F16" i="29"/>
  <c r="K16" i="29"/>
  <c r="C243" i="29"/>
  <c r="C212" i="29"/>
  <c r="F486" i="29"/>
  <c r="B598" i="29"/>
  <c r="B485" i="29"/>
  <c r="B372" i="29"/>
  <c r="B259" i="29"/>
  <c r="B146" i="29"/>
  <c r="F8" i="29"/>
  <c r="C574" i="29"/>
  <c r="C461" i="29"/>
  <c r="C348" i="29"/>
  <c r="C235" i="29"/>
  <c r="J6" i="29"/>
  <c r="C572" i="29"/>
  <c r="C459" i="29"/>
  <c r="C346" i="29"/>
  <c r="C233" i="29"/>
  <c r="C125" i="29"/>
  <c r="B587" i="29"/>
  <c r="B474" i="29"/>
  <c r="B361" i="29"/>
  <c r="B472" i="29"/>
  <c r="B585" i="29"/>
  <c r="B359" i="29"/>
  <c r="B470" i="29"/>
  <c r="B583" i="29"/>
  <c r="B357" i="29"/>
  <c r="B574" i="29"/>
  <c r="B461" i="29"/>
  <c r="B348" i="29"/>
  <c r="B235" i="29"/>
  <c r="B572" i="29"/>
  <c r="B459" i="29"/>
  <c r="B346" i="29"/>
  <c r="B233" i="29"/>
  <c r="B134" i="29"/>
  <c r="B245" i="29"/>
  <c r="C139" i="29"/>
  <c r="C240" i="29"/>
  <c r="D36" i="29"/>
  <c r="C602" i="29"/>
  <c r="C489" i="29"/>
  <c r="C376" i="29"/>
  <c r="F28" i="29"/>
  <c r="C594" i="29"/>
  <c r="C481" i="29"/>
  <c r="C368" i="29"/>
  <c r="F14" i="29"/>
  <c r="C580" i="29"/>
  <c r="C467" i="29"/>
  <c r="C354" i="29"/>
  <c r="G10" i="29"/>
  <c r="C576" i="29"/>
  <c r="C463" i="29"/>
  <c r="C350" i="29"/>
  <c r="C237" i="29"/>
  <c r="B575" i="29"/>
  <c r="B462" i="29"/>
  <c r="B349" i="29"/>
  <c r="C142" i="29"/>
  <c r="B240" i="29"/>
  <c r="B594" i="29"/>
  <c r="B481" i="29"/>
  <c r="B368" i="29"/>
  <c r="C591" i="29"/>
  <c r="C478" i="29"/>
  <c r="C365" i="29"/>
  <c r="F22" i="29"/>
  <c r="C588" i="29"/>
  <c r="C475" i="29"/>
  <c r="C362" i="29"/>
  <c r="B467" i="29"/>
  <c r="B354" i="29"/>
  <c r="B580" i="29"/>
  <c r="B576" i="29"/>
  <c r="B463" i="29"/>
  <c r="B350" i="29"/>
  <c r="B237" i="29"/>
  <c r="L8" i="29"/>
  <c r="B142" i="29"/>
  <c r="C136" i="29"/>
  <c r="C128" i="29"/>
  <c r="B234" i="29"/>
  <c r="K8" i="29"/>
  <c r="B128" i="29"/>
  <c r="J8" i="29"/>
  <c r="B133" i="29"/>
  <c r="B131" i="29"/>
  <c r="B123" i="29"/>
  <c r="C252" i="29"/>
  <c r="B582" i="29"/>
  <c r="B356" i="29"/>
  <c r="B469" i="29"/>
  <c r="L14" i="29"/>
  <c r="G13" i="29"/>
  <c r="I8" i="29"/>
  <c r="B135" i="29"/>
  <c r="C255" i="29"/>
  <c r="B586" i="29"/>
  <c r="B473" i="29"/>
  <c r="B360" i="29"/>
  <c r="K14" i="29"/>
  <c r="C577" i="29"/>
  <c r="C464" i="29"/>
  <c r="C351" i="29"/>
  <c r="C238" i="29"/>
  <c r="H8" i="29"/>
  <c r="B255" i="29"/>
  <c r="C249" i="29"/>
  <c r="C241" i="29"/>
  <c r="B577" i="29"/>
  <c r="B464" i="29"/>
  <c r="B238" i="29"/>
  <c r="B351" i="29"/>
  <c r="G8" i="29"/>
  <c r="B573" i="29"/>
  <c r="B460" i="29"/>
  <c r="B347" i="29"/>
  <c r="C150" i="29"/>
  <c r="B130" i="29"/>
  <c r="B241" i="29"/>
  <c r="J22" i="29"/>
  <c r="B584" i="29"/>
  <c r="B471" i="29"/>
  <c r="B358" i="29"/>
  <c r="I14" i="29"/>
  <c r="H13" i="29"/>
  <c r="C579" i="29"/>
  <c r="C466" i="29"/>
  <c r="C353" i="29"/>
  <c r="K6" i="29"/>
  <c r="C127" i="29"/>
  <c r="B246" i="29"/>
  <c r="B244" i="29"/>
  <c r="K36" i="29"/>
  <c r="H28" i="29"/>
  <c r="I22" i="29"/>
  <c r="H14" i="29"/>
  <c r="B579" i="29"/>
  <c r="B466" i="29"/>
  <c r="L10" i="29"/>
  <c r="D8" i="29"/>
  <c r="H6" i="29"/>
  <c r="B127" i="29"/>
  <c r="C124" i="29"/>
  <c r="C122" i="29"/>
  <c r="C120" i="29"/>
  <c r="B248" i="29"/>
  <c r="B450" i="25"/>
  <c r="B563" i="25"/>
  <c r="B451" i="25"/>
  <c r="B564" i="25"/>
  <c r="C337" i="25"/>
  <c r="C450" i="25"/>
  <c r="C338" i="25"/>
  <c r="C451" i="25"/>
  <c r="B225" i="25"/>
  <c r="B338" i="25"/>
  <c r="B224" i="25"/>
  <c r="B337" i="25"/>
  <c r="F111" i="25"/>
  <c r="C225" i="25"/>
  <c r="G110" i="25"/>
  <c r="C224" i="25"/>
  <c r="B663" i="25"/>
  <c r="B550" i="25"/>
  <c r="B324" i="25"/>
  <c r="B211" i="25"/>
  <c r="B437" i="25"/>
  <c r="B660" i="25"/>
  <c r="B547" i="25"/>
  <c r="B434" i="25"/>
  <c r="B321" i="25"/>
  <c r="B208" i="25"/>
  <c r="F92" i="25"/>
  <c r="C658" i="25"/>
  <c r="C545" i="25"/>
  <c r="C432" i="25"/>
  <c r="C319" i="25"/>
  <c r="C206" i="25"/>
  <c r="H88" i="25"/>
  <c r="C654" i="25"/>
  <c r="C541" i="25"/>
  <c r="C428" i="25"/>
  <c r="C315" i="25"/>
  <c r="C202" i="25"/>
  <c r="D86" i="25"/>
  <c r="C652" i="25"/>
  <c r="C426" i="25"/>
  <c r="C539" i="25"/>
  <c r="C313" i="25"/>
  <c r="C200" i="25"/>
  <c r="D83" i="25"/>
  <c r="C649" i="25"/>
  <c r="C536" i="25"/>
  <c r="C423" i="25"/>
  <c r="C310" i="25"/>
  <c r="C197" i="25"/>
  <c r="B633" i="25"/>
  <c r="B520" i="25"/>
  <c r="B294" i="25"/>
  <c r="B181" i="25"/>
  <c r="B407" i="25"/>
  <c r="C562" i="25"/>
  <c r="C675" i="25"/>
  <c r="C336" i="25"/>
  <c r="C449" i="25"/>
  <c r="C223" i="25"/>
  <c r="B555" i="25"/>
  <c r="B668" i="25"/>
  <c r="B329" i="25"/>
  <c r="B442" i="25"/>
  <c r="B216" i="25"/>
  <c r="B665" i="25"/>
  <c r="B552" i="25"/>
  <c r="B439" i="25"/>
  <c r="B326" i="25"/>
  <c r="B213" i="25"/>
  <c r="B662" i="25"/>
  <c r="B549" i="25"/>
  <c r="B323" i="25"/>
  <c r="B210" i="25"/>
  <c r="B436" i="25"/>
  <c r="B659" i="25"/>
  <c r="B546" i="25"/>
  <c r="B433" i="25"/>
  <c r="B320" i="25"/>
  <c r="H90" i="25"/>
  <c r="C543" i="25"/>
  <c r="C430" i="25"/>
  <c r="C656" i="25"/>
  <c r="C317" i="25"/>
  <c r="C204" i="25"/>
  <c r="I87" i="25"/>
  <c r="C540" i="25"/>
  <c r="C653" i="25"/>
  <c r="C427" i="25"/>
  <c r="C314" i="25"/>
  <c r="C201" i="25"/>
  <c r="B643" i="25"/>
  <c r="B530" i="25"/>
  <c r="B417" i="25"/>
  <c r="B304" i="25"/>
  <c r="B191" i="25"/>
  <c r="B639" i="25"/>
  <c r="B413" i="25"/>
  <c r="B300" i="25"/>
  <c r="B526" i="25"/>
  <c r="B187" i="25"/>
  <c r="B635" i="25"/>
  <c r="B522" i="25"/>
  <c r="B409" i="25"/>
  <c r="B296" i="25"/>
  <c r="B183" i="25"/>
  <c r="C632" i="25"/>
  <c r="C519" i="25"/>
  <c r="C293" i="25"/>
  <c r="C406" i="25"/>
  <c r="C180" i="25"/>
  <c r="B628" i="25"/>
  <c r="B515" i="25"/>
  <c r="B402" i="25"/>
  <c r="B289" i="25"/>
  <c r="B176" i="25"/>
  <c r="B624" i="25"/>
  <c r="B511" i="25"/>
  <c r="B398" i="25"/>
  <c r="B172" i="25"/>
  <c r="B285" i="25"/>
  <c r="B620" i="25"/>
  <c r="B507" i="25"/>
  <c r="B394" i="25"/>
  <c r="B281" i="25"/>
  <c r="B168" i="25"/>
  <c r="B614" i="25"/>
  <c r="B501" i="25"/>
  <c r="B388" i="25"/>
  <c r="B275" i="25"/>
  <c r="B162" i="25"/>
  <c r="G44" i="25"/>
  <c r="C610" i="25"/>
  <c r="C497" i="25"/>
  <c r="C384" i="25"/>
  <c r="C158" i="25"/>
  <c r="C271" i="25"/>
  <c r="B603" i="25"/>
  <c r="B490" i="25"/>
  <c r="B377" i="25"/>
  <c r="B151" i="25"/>
  <c r="B264" i="25"/>
  <c r="B599" i="25"/>
  <c r="B486" i="25"/>
  <c r="B373" i="25"/>
  <c r="B147" i="25"/>
  <c r="B260" i="25"/>
  <c r="B482" i="25"/>
  <c r="B595" i="25"/>
  <c r="B369" i="25"/>
  <c r="B256" i="25"/>
  <c r="B143" i="25"/>
  <c r="B591" i="25"/>
  <c r="B478" i="25"/>
  <c r="B365" i="25"/>
  <c r="B139" i="25"/>
  <c r="B252" i="25"/>
  <c r="B585" i="25"/>
  <c r="B472" i="25"/>
  <c r="B359" i="25"/>
  <c r="B133" i="25"/>
  <c r="B246" i="25"/>
  <c r="B581" i="25"/>
  <c r="B355" i="25"/>
  <c r="B468" i="25"/>
  <c r="B129" i="25"/>
  <c r="B242" i="25"/>
  <c r="B577" i="25"/>
  <c r="B464" i="25"/>
  <c r="B351" i="25"/>
  <c r="B238" i="25"/>
  <c r="B125" i="25"/>
  <c r="F105" i="25"/>
  <c r="C671" i="25"/>
  <c r="C558" i="25"/>
  <c r="C332" i="25"/>
  <c r="C219" i="25"/>
  <c r="C445" i="25"/>
  <c r="H98" i="25"/>
  <c r="C664" i="25"/>
  <c r="C551" i="25"/>
  <c r="C438" i="25"/>
  <c r="C325" i="25"/>
  <c r="C212" i="25"/>
  <c r="B540" i="25"/>
  <c r="B653" i="25"/>
  <c r="B314" i="25"/>
  <c r="B427" i="25"/>
  <c r="B201" i="25"/>
  <c r="D80" i="25"/>
  <c r="C646" i="25"/>
  <c r="C533" i="25"/>
  <c r="C420" i="25"/>
  <c r="C307" i="25"/>
  <c r="C194" i="25"/>
  <c r="J76" i="25"/>
  <c r="C642" i="25"/>
  <c r="C529" i="25"/>
  <c r="C416" i="25"/>
  <c r="C303" i="25"/>
  <c r="C190" i="25"/>
  <c r="H72" i="25"/>
  <c r="C638" i="25"/>
  <c r="C525" i="25"/>
  <c r="C412" i="25"/>
  <c r="C299" i="25"/>
  <c r="C186" i="25"/>
  <c r="K68" i="25"/>
  <c r="C634" i="25"/>
  <c r="C521" i="25"/>
  <c r="C408" i="25"/>
  <c r="C295" i="25"/>
  <c r="C182" i="25"/>
  <c r="B632" i="25"/>
  <c r="B519" i="25"/>
  <c r="B406" i="25"/>
  <c r="B293" i="25"/>
  <c r="B180" i="25"/>
  <c r="F61" i="25"/>
  <c r="C627" i="25"/>
  <c r="C401" i="25"/>
  <c r="C514" i="25"/>
  <c r="C288" i="25"/>
  <c r="C175" i="25"/>
  <c r="J57" i="25"/>
  <c r="C623" i="25"/>
  <c r="C510" i="25"/>
  <c r="C397" i="25"/>
  <c r="C284" i="25"/>
  <c r="C171" i="25"/>
  <c r="F53" i="25"/>
  <c r="C619" i="25"/>
  <c r="C506" i="25"/>
  <c r="C393" i="25"/>
  <c r="C280" i="25"/>
  <c r="C167" i="25"/>
  <c r="C613" i="25"/>
  <c r="C500" i="25"/>
  <c r="C387" i="25"/>
  <c r="C274" i="25"/>
  <c r="C161" i="25"/>
  <c r="B610" i="25"/>
  <c r="B497" i="25"/>
  <c r="B384" i="25"/>
  <c r="B158" i="25"/>
  <c r="B271" i="25"/>
  <c r="G40" i="25"/>
  <c r="C606" i="25"/>
  <c r="C493" i="25"/>
  <c r="C267" i="25"/>
  <c r="C380" i="25"/>
  <c r="C154" i="25"/>
  <c r="C602" i="25"/>
  <c r="C376" i="25"/>
  <c r="C489" i="25"/>
  <c r="C263" i="25"/>
  <c r="C150" i="25"/>
  <c r="L28" i="25"/>
  <c r="C594" i="25"/>
  <c r="C481" i="25"/>
  <c r="C368" i="25"/>
  <c r="C142" i="25"/>
  <c r="C255" i="25"/>
  <c r="J24" i="25"/>
  <c r="C590" i="25"/>
  <c r="C477" i="25"/>
  <c r="C364" i="25"/>
  <c r="C138" i="25"/>
  <c r="C251" i="25"/>
  <c r="H22" i="25"/>
  <c r="C588" i="25"/>
  <c r="C362" i="25"/>
  <c r="C475" i="25"/>
  <c r="C249" i="25"/>
  <c r="C136" i="25"/>
  <c r="J18" i="25"/>
  <c r="C584" i="25"/>
  <c r="C358" i="25"/>
  <c r="C245" i="25"/>
  <c r="C132" i="25"/>
  <c r="C471" i="25"/>
  <c r="C580" i="25"/>
  <c r="C467" i="25"/>
  <c r="C241" i="25"/>
  <c r="C128" i="25"/>
  <c r="C354" i="25"/>
  <c r="B674" i="25"/>
  <c r="B561" i="25"/>
  <c r="B448" i="25"/>
  <c r="B335" i="25"/>
  <c r="I104" i="25"/>
  <c r="C670" i="25"/>
  <c r="C557" i="25"/>
  <c r="C444" i="25"/>
  <c r="C331" i="25"/>
  <c r="C218" i="25"/>
  <c r="B675" i="25"/>
  <c r="B562" i="25"/>
  <c r="B336" i="25"/>
  <c r="B449" i="25"/>
  <c r="B223" i="25"/>
  <c r="D101" i="25"/>
  <c r="C554" i="25"/>
  <c r="C441" i="25"/>
  <c r="C667" i="25"/>
  <c r="C328" i="25"/>
  <c r="C548" i="25"/>
  <c r="C661" i="25"/>
  <c r="C322" i="25"/>
  <c r="C435" i="25"/>
  <c r="C209" i="25"/>
  <c r="B543" i="25"/>
  <c r="B656" i="25"/>
  <c r="B430" i="25"/>
  <c r="B317" i="25"/>
  <c r="B204" i="25"/>
  <c r="D32" i="25"/>
  <c r="C598" i="25"/>
  <c r="C485" i="25"/>
  <c r="C372" i="25"/>
  <c r="C146" i="25"/>
  <c r="C259" i="25"/>
  <c r="C674" i="25"/>
  <c r="C561" i="25"/>
  <c r="C335" i="25"/>
  <c r="C448" i="25"/>
  <c r="C222" i="25"/>
  <c r="B671" i="25"/>
  <c r="B558" i="25"/>
  <c r="B445" i="25"/>
  <c r="B332" i="25"/>
  <c r="B219" i="25"/>
  <c r="B554" i="25"/>
  <c r="B667" i="25"/>
  <c r="B441" i="25"/>
  <c r="B328" i="25"/>
  <c r="B215" i="25"/>
  <c r="B664" i="25"/>
  <c r="B551" i="25"/>
  <c r="B438" i="25"/>
  <c r="B325" i="25"/>
  <c r="B212" i="25"/>
  <c r="B661" i="25"/>
  <c r="B548" i="25"/>
  <c r="B435" i="25"/>
  <c r="B322" i="25"/>
  <c r="B209" i="25"/>
  <c r="F89" i="25"/>
  <c r="C542" i="25"/>
  <c r="C655" i="25"/>
  <c r="C429" i="25"/>
  <c r="C316" i="25"/>
  <c r="C203" i="25"/>
  <c r="I84" i="25"/>
  <c r="C650" i="25"/>
  <c r="C424" i="25"/>
  <c r="C537" i="25"/>
  <c r="C311" i="25"/>
  <c r="C198" i="25"/>
  <c r="D81" i="25"/>
  <c r="C647" i="25"/>
  <c r="C534" i="25"/>
  <c r="C421" i="25"/>
  <c r="C308" i="25"/>
  <c r="C195" i="25"/>
  <c r="B646" i="25"/>
  <c r="B533" i="25"/>
  <c r="B420" i="25"/>
  <c r="B307" i="25"/>
  <c r="B194" i="25"/>
  <c r="B642" i="25"/>
  <c r="B529" i="25"/>
  <c r="B416" i="25"/>
  <c r="B303" i="25"/>
  <c r="B190" i="25"/>
  <c r="B638" i="25"/>
  <c r="B525" i="25"/>
  <c r="B412" i="25"/>
  <c r="B299" i="25"/>
  <c r="B186" i="25"/>
  <c r="B634" i="25"/>
  <c r="B521" i="25"/>
  <c r="B408" i="25"/>
  <c r="B295" i="25"/>
  <c r="B182" i="25"/>
  <c r="H65" i="25"/>
  <c r="C631" i="25"/>
  <c r="C405" i="25"/>
  <c r="C518" i="25"/>
  <c r="C292" i="25"/>
  <c r="C179" i="25"/>
  <c r="J63" i="25"/>
  <c r="C629" i="25"/>
  <c r="C516" i="25"/>
  <c r="C403" i="25"/>
  <c r="C290" i="25"/>
  <c r="C177" i="25"/>
  <c r="B627" i="25"/>
  <c r="B401" i="25"/>
  <c r="B514" i="25"/>
  <c r="B288" i="25"/>
  <c r="B175" i="25"/>
  <c r="B623" i="25"/>
  <c r="B510" i="25"/>
  <c r="B397" i="25"/>
  <c r="B284" i="25"/>
  <c r="B171" i="25"/>
  <c r="B619" i="25"/>
  <c r="B393" i="25"/>
  <c r="B506" i="25"/>
  <c r="B280" i="25"/>
  <c r="B167" i="25"/>
  <c r="B613" i="25"/>
  <c r="B500" i="25"/>
  <c r="B274" i="25"/>
  <c r="B387" i="25"/>
  <c r="B161" i="25"/>
  <c r="F43" i="25"/>
  <c r="C383" i="25"/>
  <c r="C609" i="25"/>
  <c r="C496" i="25"/>
  <c r="C157" i="25"/>
  <c r="C270" i="25"/>
  <c r="B606" i="25"/>
  <c r="B380" i="25"/>
  <c r="B493" i="25"/>
  <c r="B267" i="25"/>
  <c r="B154" i="25"/>
  <c r="B602" i="25"/>
  <c r="B376" i="25"/>
  <c r="B489" i="25"/>
  <c r="B150" i="25"/>
  <c r="B263" i="25"/>
  <c r="B598" i="25"/>
  <c r="B485" i="25"/>
  <c r="B372" i="25"/>
  <c r="B146" i="25"/>
  <c r="B259" i="25"/>
  <c r="B594" i="25"/>
  <c r="B368" i="25"/>
  <c r="B481" i="25"/>
  <c r="B142" i="25"/>
  <c r="B255" i="25"/>
  <c r="B590" i="25"/>
  <c r="B364" i="25"/>
  <c r="B477" i="25"/>
  <c r="B138" i="25"/>
  <c r="B251" i="25"/>
  <c r="B588" i="25"/>
  <c r="B362" i="25"/>
  <c r="B475" i="25"/>
  <c r="B249" i="25"/>
  <c r="B136" i="25"/>
  <c r="B584" i="25"/>
  <c r="B358" i="25"/>
  <c r="B471" i="25"/>
  <c r="B245" i="25"/>
  <c r="B132" i="25"/>
  <c r="B467" i="25"/>
  <c r="B354" i="25"/>
  <c r="B580" i="25"/>
  <c r="B241" i="25"/>
  <c r="B128" i="25"/>
  <c r="F97" i="25"/>
  <c r="C663" i="25"/>
  <c r="C437" i="25"/>
  <c r="C324" i="25"/>
  <c r="C550" i="25"/>
  <c r="C211" i="25"/>
  <c r="D94" i="25"/>
  <c r="C547" i="25"/>
  <c r="C660" i="25"/>
  <c r="C321" i="25"/>
  <c r="C208" i="25"/>
  <c r="C434" i="25"/>
  <c r="H92" i="25"/>
  <c r="B542" i="25"/>
  <c r="B429" i="25"/>
  <c r="B655" i="25"/>
  <c r="B316" i="25"/>
  <c r="B203" i="25"/>
  <c r="B650" i="25"/>
  <c r="B537" i="25"/>
  <c r="B424" i="25"/>
  <c r="B311" i="25"/>
  <c r="B198" i="25"/>
  <c r="B647" i="25"/>
  <c r="B534" i="25"/>
  <c r="B421" i="25"/>
  <c r="B308" i="25"/>
  <c r="B195" i="25"/>
  <c r="H79" i="25"/>
  <c r="C645" i="25"/>
  <c r="C419" i="25"/>
  <c r="C532" i="25"/>
  <c r="C306" i="25"/>
  <c r="C193" i="25"/>
  <c r="L75" i="25"/>
  <c r="C641" i="25"/>
  <c r="C528" i="25"/>
  <c r="C415" i="25"/>
  <c r="C302" i="25"/>
  <c r="C189" i="25"/>
  <c r="F71" i="25"/>
  <c r="C637" i="25"/>
  <c r="C411" i="25"/>
  <c r="C524" i="25"/>
  <c r="C298" i="25"/>
  <c r="C185" i="25"/>
  <c r="D67" i="25"/>
  <c r="C520" i="25"/>
  <c r="C407" i="25"/>
  <c r="C633" i="25"/>
  <c r="C294" i="25"/>
  <c r="C181" i="25"/>
  <c r="B631" i="25"/>
  <c r="B518" i="25"/>
  <c r="B292" i="25"/>
  <c r="B405" i="25"/>
  <c r="B179" i="25"/>
  <c r="B629" i="25"/>
  <c r="B516" i="25"/>
  <c r="B290" i="25"/>
  <c r="B403" i="25"/>
  <c r="B177" i="25"/>
  <c r="F60" i="25"/>
  <c r="C626" i="25"/>
  <c r="C513" i="25"/>
  <c r="C400" i="25"/>
  <c r="C287" i="25"/>
  <c r="C174" i="25"/>
  <c r="J56" i="25"/>
  <c r="C509" i="25"/>
  <c r="C622" i="25"/>
  <c r="C396" i="25"/>
  <c r="C283" i="25"/>
  <c r="C170" i="25"/>
  <c r="F52" i="25"/>
  <c r="C618" i="25"/>
  <c r="C505" i="25"/>
  <c r="C392" i="25"/>
  <c r="C279" i="25"/>
  <c r="C166" i="25"/>
  <c r="C616" i="25"/>
  <c r="C390" i="25"/>
  <c r="C503" i="25"/>
  <c r="C164" i="25"/>
  <c r="C277" i="25"/>
  <c r="G46" i="25"/>
  <c r="C386" i="25"/>
  <c r="C612" i="25"/>
  <c r="C499" i="25"/>
  <c r="C160" i="25"/>
  <c r="C273" i="25"/>
  <c r="B383" i="25"/>
  <c r="B609" i="25"/>
  <c r="B496" i="25"/>
  <c r="B157" i="25"/>
  <c r="B270" i="25"/>
  <c r="K39" i="25"/>
  <c r="C605" i="25"/>
  <c r="C492" i="25"/>
  <c r="C379" i="25"/>
  <c r="C153" i="25"/>
  <c r="C266" i="25"/>
  <c r="D35" i="25"/>
  <c r="C601" i="25"/>
  <c r="C488" i="25"/>
  <c r="C375" i="25"/>
  <c r="C149" i="25"/>
  <c r="C262" i="25"/>
  <c r="C597" i="25"/>
  <c r="C484" i="25"/>
  <c r="C371" i="25"/>
  <c r="C258" i="25"/>
  <c r="C145" i="25"/>
  <c r="D27" i="25"/>
  <c r="C593" i="25"/>
  <c r="C480" i="25"/>
  <c r="C367" i="25"/>
  <c r="C254" i="25"/>
  <c r="C141" i="25"/>
  <c r="G21" i="25"/>
  <c r="C587" i="25"/>
  <c r="C361" i="25"/>
  <c r="C474" i="25"/>
  <c r="C135" i="25"/>
  <c r="C248" i="25"/>
  <c r="C583" i="25"/>
  <c r="C470" i="25"/>
  <c r="C357" i="25"/>
  <c r="C244" i="25"/>
  <c r="C131" i="25"/>
  <c r="G13" i="25"/>
  <c r="C579" i="25"/>
  <c r="C466" i="25"/>
  <c r="C127" i="25"/>
  <c r="C353" i="25"/>
  <c r="C240" i="25"/>
  <c r="C215" i="25"/>
  <c r="B626" i="25"/>
  <c r="B513" i="25"/>
  <c r="B400" i="25"/>
  <c r="B287" i="25"/>
  <c r="B174" i="25"/>
  <c r="B509" i="25"/>
  <c r="B622" i="25"/>
  <c r="B396" i="25"/>
  <c r="B283" i="25"/>
  <c r="B170" i="25"/>
  <c r="B618" i="25"/>
  <c r="B505" i="25"/>
  <c r="B392" i="25"/>
  <c r="B166" i="25"/>
  <c r="B279" i="25"/>
  <c r="B503" i="25"/>
  <c r="B616" i="25"/>
  <c r="B390" i="25"/>
  <c r="B277" i="25"/>
  <c r="B164" i="25"/>
  <c r="B612" i="25"/>
  <c r="B499" i="25"/>
  <c r="B386" i="25"/>
  <c r="B160" i="25"/>
  <c r="B273" i="25"/>
  <c r="K42" i="25"/>
  <c r="C495" i="25"/>
  <c r="C608" i="25"/>
  <c r="C382" i="25"/>
  <c r="C156" i="25"/>
  <c r="C269" i="25"/>
  <c r="B605" i="25"/>
  <c r="B492" i="25"/>
  <c r="B153" i="25"/>
  <c r="B379" i="25"/>
  <c r="B266" i="25"/>
  <c r="B601" i="25"/>
  <c r="B488" i="25"/>
  <c r="B375" i="25"/>
  <c r="B262" i="25"/>
  <c r="B149" i="25"/>
  <c r="B597" i="25"/>
  <c r="B484" i="25"/>
  <c r="B371" i="25"/>
  <c r="B258" i="25"/>
  <c r="B145" i="25"/>
  <c r="B593" i="25"/>
  <c r="B367" i="25"/>
  <c r="B480" i="25"/>
  <c r="B254" i="25"/>
  <c r="B141" i="25"/>
  <c r="B474" i="25"/>
  <c r="B587" i="25"/>
  <c r="B361" i="25"/>
  <c r="B135" i="25"/>
  <c r="B248" i="25"/>
  <c r="B583" i="25"/>
  <c r="B470" i="25"/>
  <c r="B357" i="25"/>
  <c r="B244" i="25"/>
  <c r="B131" i="25"/>
  <c r="B579" i="25"/>
  <c r="B466" i="25"/>
  <c r="B353" i="25"/>
  <c r="B127" i="25"/>
  <c r="B240" i="25"/>
  <c r="B207" i="25"/>
  <c r="H107" i="25"/>
  <c r="C673" i="25"/>
  <c r="C560" i="25"/>
  <c r="C447" i="25"/>
  <c r="C334" i="25"/>
  <c r="B670" i="25"/>
  <c r="B444" i="25"/>
  <c r="B331" i="25"/>
  <c r="B557" i="25"/>
  <c r="B218" i="25"/>
  <c r="B673" i="25"/>
  <c r="B447" i="25"/>
  <c r="B560" i="25"/>
  <c r="B221" i="25"/>
  <c r="B334" i="25"/>
  <c r="C669" i="25"/>
  <c r="C556" i="25"/>
  <c r="C443" i="25"/>
  <c r="C330" i="25"/>
  <c r="C217" i="25"/>
  <c r="H100" i="25"/>
  <c r="C666" i="25"/>
  <c r="C553" i="25"/>
  <c r="C327" i="25"/>
  <c r="C214" i="25"/>
  <c r="C440" i="25"/>
  <c r="B658" i="25"/>
  <c r="B545" i="25"/>
  <c r="B319" i="25"/>
  <c r="B206" i="25"/>
  <c r="B432" i="25"/>
  <c r="B654" i="25"/>
  <c r="B541" i="25"/>
  <c r="B315" i="25"/>
  <c r="B428" i="25"/>
  <c r="B202" i="25"/>
  <c r="B652" i="25"/>
  <c r="B539" i="25"/>
  <c r="B426" i="25"/>
  <c r="B313" i="25"/>
  <c r="B200" i="25"/>
  <c r="B649" i="25"/>
  <c r="B536" i="25"/>
  <c r="B310" i="25"/>
  <c r="B423" i="25"/>
  <c r="B197" i="25"/>
  <c r="C644" i="25"/>
  <c r="C531" i="25"/>
  <c r="C418" i="25"/>
  <c r="C305" i="25"/>
  <c r="C192" i="25"/>
  <c r="L74" i="25"/>
  <c r="C640" i="25"/>
  <c r="C527" i="25"/>
  <c r="C414" i="25"/>
  <c r="C301" i="25"/>
  <c r="C188" i="25"/>
  <c r="D70" i="25"/>
  <c r="C636" i="25"/>
  <c r="C523" i="25"/>
  <c r="C410" i="25"/>
  <c r="C297" i="25"/>
  <c r="C184" i="25"/>
  <c r="B630" i="25"/>
  <c r="B517" i="25"/>
  <c r="B404" i="25"/>
  <c r="B291" i="25"/>
  <c r="B178" i="25"/>
  <c r="K59" i="25"/>
  <c r="C625" i="25"/>
  <c r="C399" i="25"/>
  <c r="C512" i="25"/>
  <c r="C173" i="25"/>
  <c r="C286" i="25"/>
  <c r="G55" i="25"/>
  <c r="C621" i="25"/>
  <c r="C395" i="25"/>
  <c r="C282" i="25"/>
  <c r="C508" i="25"/>
  <c r="C169" i="25"/>
  <c r="C617" i="25"/>
  <c r="C391" i="25"/>
  <c r="C504" i="25"/>
  <c r="C165" i="25"/>
  <c r="C278" i="25"/>
  <c r="G49" i="25"/>
  <c r="C502" i="25"/>
  <c r="C389" i="25"/>
  <c r="C276" i="25"/>
  <c r="C163" i="25"/>
  <c r="C615" i="25"/>
  <c r="D45" i="25"/>
  <c r="C611" i="25"/>
  <c r="C498" i="25"/>
  <c r="C385" i="25"/>
  <c r="C159" i="25"/>
  <c r="C272" i="25"/>
  <c r="B608" i="25"/>
  <c r="B495" i="25"/>
  <c r="B382" i="25"/>
  <c r="B156" i="25"/>
  <c r="B269" i="25"/>
  <c r="J38" i="25"/>
  <c r="C604" i="25"/>
  <c r="C491" i="25"/>
  <c r="C378" i="25"/>
  <c r="C152" i="25"/>
  <c r="C265" i="25"/>
  <c r="F34" i="25"/>
  <c r="C600" i="25"/>
  <c r="C487" i="25"/>
  <c r="C374" i="25"/>
  <c r="C148" i="25"/>
  <c r="C261" i="25"/>
  <c r="C596" i="25"/>
  <c r="C483" i="25"/>
  <c r="C370" i="25"/>
  <c r="C257" i="25"/>
  <c r="C144" i="25"/>
  <c r="C592" i="25"/>
  <c r="C366" i="25"/>
  <c r="C479" i="25"/>
  <c r="C253" i="25"/>
  <c r="C140" i="25"/>
  <c r="C589" i="25"/>
  <c r="C476" i="25"/>
  <c r="C363" i="25"/>
  <c r="C137" i="25"/>
  <c r="C250" i="25"/>
  <c r="G20" i="25"/>
  <c r="C586" i="25"/>
  <c r="C473" i="25"/>
  <c r="C360" i="25"/>
  <c r="C247" i="25"/>
  <c r="C134" i="25"/>
  <c r="F16" i="25"/>
  <c r="C582" i="25"/>
  <c r="C469" i="25"/>
  <c r="C356" i="25"/>
  <c r="C243" i="25"/>
  <c r="C130" i="25"/>
  <c r="J12" i="25"/>
  <c r="C578" i="25"/>
  <c r="C465" i="25"/>
  <c r="C352" i="25"/>
  <c r="C126" i="25"/>
  <c r="C239" i="25"/>
  <c r="F10" i="25"/>
  <c r="C463" i="25"/>
  <c r="C576" i="25"/>
  <c r="C350" i="25"/>
  <c r="C237" i="25"/>
  <c r="C124" i="25"/>
  <c r="J6" i="25"/>
  <c r="C572" i="25"/>
  <c r="C459" i="25"/>
  <c r="C346" i="25"/>
  <c r="C233" i="25"/>
  <c r="C120" i="25"/>
  <c r="J106" i="25"/>
  <c r="C672" i="25"/>
  <c r="C559" i="25"/>
  <c r="C446" i="25"/>
  <c r="C333" i="25"/>
  <c r="C220" i="25"/>
  <c r="B556" i="25"/>
  <c r="B669" i="25"/>
  <c r="B443" i="25"/>
  <c r="B330" i="25"/>
  <c r="B666" i="25"/>
  <c r="B553" i="25"/>
  <c r="B440" i="25"/>
  <c r="B327" i="25"/>
  <c r="B214" i="25"/>
  <c r="H91" i="25"/>
  <c r="C657" i="25"/>
  <c r="C544" i="25"/>
  <c r="C431" i="25"/>
  <c r="C318" i="25"/>
  <c r="C205" i="25"/>
  <c r="H85" i="25"/>
  <c r="C651" i="25"/>
  <c r="C538" i="25"/>
  <c r="C425" i="25"/>
  <c r="C312" i="25"/>
  <c r="C199" i="25"/>
  <c r="F82" i="25"/>
  <c r="C535" i="25"/>
  <c r="C648" i="25"/>
  <c r="C422" i="25"/>
  <c r="C309" i="25"/>
  <c r="C196" i="25"/>
  <c r="B644" i="25"/>
  <c r="B418" i="25"/>
  <c r="B305" i="25"/>
  <c r="B531" i="25"/>
  <c r="B192" i="25"/>
  <c r="B527" i="25"/>
  <c r="B414" i="25"/>
  <c r="B640" i="25"/>
  <c r="B301" i="25"/>
  <c r="B188" i="25"/>
  <c r="B636" i="25"/>
  <c r="B523" i="25"/>
  <c r="B410" i="25"/>
  <c r="B184" i="25"/>
  <c r="B297" i="25"/>
  <c r="B625" i="25"/>
  <c r="B512" i="25"/>
  <c r="B399" i="25"/>
  <c r="B286" i="25"/>
  <c r="B173" i="25"/>
  <c r="B621" i="25"/>
  <c r="B395" i="25"/>
  <c r="B508" i="25"/>
  <c r="B282" i="25"/>
  <c r="B169" i="25"/>
  <c r="B617" i="25"/>
  <c r="B504" i="25"/>
  <c r="B391" i="25"/>
  <c r="B278" i="25"/>
  <c r="B165" i="25"/>
  <c r="B502" i="25"/>
  <c r="B615" i="25"/>
  <c r="B389" i="25"/>
  <c r="B276" i="25"/>
  <c r="B163" i="25"/>
  <c r="B611" i="25"/>
  <c r="B498" i="25"/>
  <c r="B385" i="25"/>
  <c r="B159" i="25"/>
  <c r="B272" i="25"/>
  <c r="G41" i="25"/>
  <c r="C607" i="25"/>
  <c r="C494" i="25"/>
  <c r="C381" i="25"/>
  <c r="C155" i="25"/>
  <c r="C268" i="25"/>
  <c r="B604" i="25"/>
  <c r="B491" i="25"/>
  <c r="B378" i="25"/>
  <c r="B265" i="25"/>
  <c r="B152" i="25"/>
  <c r="B600" i="25"/>
  <c r="B487" i="25"/>
  <c r="B374" i="25"/>
  <c r="B148" i="25"/>
  <c r="B261" i="25"/>
  <c r="B370" i="25"/>
  <c r="B483" i="25"/>
  <c r="B596" i="25"/>
  <c r="B257" i="25"/>
  <c r="B144" i="25"/>
  <c r="B592" i="25"/>
  <c r="B366" i="25"/>
  <c r="B479" i="25"/>
  <c r="B140" i="25"/>
  <c r="B253" i="25"/>
  <c r="B589" i="25"/>
  <c r="B476" i="25"/>
  <c r="B363" i="25"/>
  <c r="B250" i="25"/>
  <c r="B137" i="25"/>
  <c r="B586" i="25"/>
  <c r="B473" i="25"/>
  <c r="B360" i="25"/>
  <c r="B247" i="25"/>
  <c r="B134" i="25"/>
  <c r="B469" i="25"/>
  <c r="B356" i="25"/>
  <c r="B130" i="25"/>
  <c r="B582" i="25"/>
  <c r="B243" i="25"/>
  <c r="B465" i="25"/>
  <c r="B578" i="25"/>
  <c r="B352" i="25"/>
  <c r="B126" i="25"/>
  <c r="B239" i="25"/>
  <c r="B576" i="25"/>
  <c r="B463" i="25"/>
  <c r="B350" i="25"/>
  <c r="B237" i="25"/>
  <c r="B124" i="25"/>
  <c r="B532" i="25"/>
  <c r="B645" i="25"/>
  <c r="B306" i="25"/>
  <c r="B193" i="25"/>
  <c r="B419" i="25"/>
  <c r="B641" i="25"/>
  <c r="B528" i="25"/>
  <c r="B415" i="25"/>
  <c r="B302" i="25"/>
  <c r="B189" i="25"/>
  <c r="B637" i="25"/>
  <c r="B524" i="25"/>
  <c r="B298" i="25"/>
  <c r="B411" i="25"/>
  <c r="B185" i="25"/>
  <c r="F64" i="25"/>
  <c r="C517" i="25"/>
  <c r="C630" i="25"/>
  <c r="C404" i="25"/>
  <c r="C291" i="25"/>
  <c r="C178" i="25"/>
  <c r="B672" i="25"/>
  <c r="B559" i="25"/>
  <c r="B446" i="25"/>
  <c r="B333" i="25"/>
  <c r="B220" i="25"/>
  <c r="C668" i="25"/>
  <c r="C555" i="25"/>
  <c r="C442" i="25"/>
  <c r="C329" i="25"/>
  <c r="C216" i="25"/>
  <c r="I99" i="25"/>
  <c r="C552" i="25"/>
  <c r="C665" i="25"/>
  <c r="C326" i="25"/>
  <c r="C439" i="25"/>
  <c r="C213" i="25"/>
  <c r="C662" i="25"/>
  <c r="C549" i="25"/>
  <c r="C436" i="25"/>
  <c r="C323" i="25"/>
  <c r="C210" i="25"/>
  <c r="K93" i="25"/>
  <c r="C659" i="25"/>
  <c r="C546" i="25"/>
  <c r="C320" i="25"/>
  <c r="C207" i="25"/>
  <c r="C433" i="25"/>
  <c r="B657" i="25"/>
  <c r="B544" i="25"/>
  <c r="B431" i="25"/>
  <c r="B318" i="25"/>
  <c r="B205" i="25"/>
  <c r="B651" i="25"/>
  <c r="B538" i="25"/>
  <c r="B425" i="25"/>
  <c r="B312" i="25"/>
  <c r="B199" i="25"/>
  <c r="B535" i="25"/>
  <c r="B648" i="25"/>
  <c r="B422" i="25"/>
  <c r="B309" i="25"/>
  <c r="B196" i="25"/>
  <c r="D77" i="25"/>
  <c r="C643" i="25"/>
  <c r="C530" i="25"/>
  <c r="C417" i="25"/>
  <c r="C304" i="25"/>
  <c r="C191" i="25"/>
  <c r="L73" i="25"/>
  <c r="C639" i="25"/>
  <c r="C526" i="25"/>
  <c r="C413" i="25"/>
  <c r="C300" i="25"/>
  <c r="C187" i="25"/>
  <c r="C522" i="25"/>
  <c r="C635" i="25"/>
  <c r="C409" i="25"/>
  <c r="C296" i="25"/>
  <c r="C183" i="25"/>
  <c r="H66" i="25"/>
  <c r="D62" i="25"/>
  <c r="C628" i="25"/>
  <c r="C515" i="25"/>
  <c r="C402" i="25"/>
  <c r="C289" i="25"/>
  <c r="C176" i="25"/>
  <c r="G58" i="25"/>
  <c r="C624" i="25"/>
  <c r="C511" i="25"/>
  <c r="C285" i="25"/>
  <c r="C172" i="25"/>
  <c r="C398" i="25"/>
  <c r="C507" i="25"/>
  <c r="C394" i="25"/>
  <c r="C620" i="25"/>
  <c r="C281" i="25"/>
  <c r="C168" i="25"/>
  <c r="D48" i="25"/>
  <c r="C614" i="25"/>
  <c r="C501" i="25"/>
  <c r="C388" i="25"/>
  <c r="C162" i="25"/>
  <c r="C275" i="25"/>
  <c r="D44" i="25"/>
  <c r="B607" i="25"/>
  <c r="B494" i="25"/>
  <c r="B381" i="25"/>
  <c r="B268" i="25"/>
  <c r="B155" i="25"/>
  <c r="C603" i="25"/>
  <c r="C377" i="25"/>
  <c r="C490" i="25"/>
  <c r="C151" i="25"/>
  <c r="C264" i="25"/>
  <c r="G33" i="25"/>
  <c r="C599" i="25"/>
  <c r="C486" i="25"/>
  <c r="C373" i="25"/>
  <c r="C147" i="25"/>
  <c r="C260" i="25"/>
  <c r="J29" i="25"/>
  <c r="C595" i="25"/>
  <c r="C482" i="25"/>
  <c r="C369" i="25"/>
  <c r="C143" i="25"/>
  <c r="C256" i="25"/>
  <c r="C591" i="25"/>
  <c r="C365" i="25"/>
  <c r="C478" i="25"/>
  <c r="C139" i="25"/>
  <c r="C252" i="25"/>
  <c r="C472" i="25"/>
  <c r="C585" i="25"/>
  <c r="C359" i="25"/>
  <c r="C133" i="25"/>
  <c r="C246" i="25"/>
  <c r="J15" i="25"/>
  <c r="C355" i="25"/>
  <c r="C581" i="25"/>
  <c r="C242" i="25"/>
  <c r="C468" i="25"/>
  <c r="C129" i="25"/>
  <c r="C577" i="25"/>
  <c r="C464" i="25"/>
  <c r="C351" i="25"/>
  <c r="C238" i="25"/>
  <c r="C125" i="25"/>
  <c r="B222" i="25"/>
  <c r="B572" i="25"/>
  <c r="B459" i="25"/>
  <c r="B346" i="25"/>
  <c r="C575" i="25"/>
  <c r="C462" i="25"/>
  <c r="C349" i="25"/>
  <c r="C123" i="25"/>
  <c r="C236" i="25"/>
  <c r="B575" i="25"/>
  <c r="B462" i="25"/>
  <c r="B349" i="25"/>
  <c r="B236" i="25"/>
  <c r="B123" i="25"/>
  <c r="K8" i="25"/>
  <c r="C574" i="25"/>
  <c r="C348" i="25"/>
  <c r="C461" i="25"/>
  <c r="C235" i="25"/>
  <c r="C122" i="25"/>
  <c r="B120" i="25"/>
  <c r="B574" i="25"/>
  <c r="B348" i="25"/>
  <c r="B461" i="25"/>
  <c r="B235" i="25"/>
  <c r="B122" i="25"/>
  <c r="B233" i="25"/>
  <c r="B573" i="25"/>
  <c r="B347" i="25"/>
  <c r="B460" i="25"/>
  <c r="B234" i="25"/>
  <c r="B121" i="25"/>
  <c r="G71" i="29"/>
  <c r="D71" i="29"/>
  <c r="F109" i="29"/>
  <c r="I108" i="29"/>
  <c r="L107" i="29"/>
  <c r="D107" i="29"/>
  <c r="G106" i="29"/>
  <c r="J105" i="29"/>
  <c r="F101" i="29"/>
  <c r="I100" i="29"/>
  <c r="L99" i="29"/>
  <c r="D99" i="29"/>
  <c r="G98" i="29"/>
  <c r="J97" i="29"/>
  <c r="G95" i="29"/>
  <c r="J94" i="29"/>
  <c r="K92" i="29"/>
  <c r="D91" i="29"/>
  <c r="L91" i="29"/>
  <c r="G89" i="29"/>
  <c r="J88" i="29"/>
  <c r="K86" i="29"/>
  <c r="D85" i="29"/>
  <c r="L85" i="29"/>
  <c r="G84" i="29"/>
  <c r="J83" i="29"/>
  <c r="G79" i="29"/>
  <c r="J78" i="29"/>
  <c r="K73" i="29"/>
  <c r="J72" i="29"/>
  <c r="L71" i="29"/>
  <c r="J70" i="29"/>
  <c r="F70" i="29"/>
  <c r="L66" i="29"/>
  <c r="G64" i="29"/>
  <c r="D64" i="29"/>
  <c r="F63" i="29"/>
  <c r="L59" i="29"/>
  <c r="L286" i="29" s="1"/>
  <c r="L58" i="29"/>
  <c r="L57" i="29"/>
  <c r="L56" i="29"/>
  <c r="F53" i="29"/>
  <c r="I42" i="29"/>
  <c r="H35" i="29"/>
  <c r="H108" i="29"/>
  <c r="F106" i="29"/>
  <c r="I105" i="29"/>
  <c r="L104" i="29"/>
  <c r="D104" i="29"/>
  <c r="H100" i="29"/>
  <c r="F98" i="29"/>
  <c r="I97" i="29"/>
  <c r="D96" i="29"/>
  <c r="F95" i="29"/>
  <c r="I94" i="29"/>
  <c r="J92" i="29"/>
  <c r="D90" i="29"/>
  <c r="F89" i="29"/>
  <c r="I88" i="29"/>
  <c r="J86" i="29"/>
  <c r="F84" i="29"/>
  <c r="I83" i="29"/>
  <c r="D80" i="29"/>
  <c r="F79" i="29"/>
  <c r="I78" i="29"/>
  <c r="H76" i="29"/>
  <c r="K76" i="29"/>
  <c r="H73" i="29"/>
  <c r="I72" i="29"/>
  <c r="K71" i="29"/>
  <c r="I69" i="29"/>
  <c r="K66" i="29"/>
  <c r="J65" i="29"/>
  <c r="L61" i="29"/>
  <c r="J60" i="29"/>
  <c r="K59" i="29"/>
  <c r="K286" i="29" s="1"/>
  <c r="I58" i="29"/>
  <c r="K57" i="29"/>
  <c r="J56" i="29"/>
  <c r="D52" i="29"/>
  <c r="L52" i="29"/>
  <c r="K52" i="29"/>
  <c r="G52" i="29"/>
  <c r="L50" i="29"/>
  <c r="I47" i="29"/>
  <c r="H47" i="29"/>
  <c r="J47" i="29"/>
  <c r="L44" i="29"/>
  <c r="H97" i="29"/>
  <c r="H92" i="29"/>
  <c r="H86" i="29"/>
  <c r="H78" i="29"/>
  <c r="G73" i="29"/>
  <c r="H72" i="29"/>
  <c r="J71" i="29"/>
  <c r="H68" i="29"/>
  <c r="K68" i="29"/>
  <c r="H66" i="29"/>
  <c r="I65" i="29"/>
  <c r="K61" i="29"/>
  <c r="I60" i="29"/>
  <c r="J59" i="29"/>
  <c r="J286" i="29" s="1"/>
  <c r="H58" i="29"/>
  <c r="J57" i="29"/>
  <c r="I56" i="29"/>
  <c r="I53" i="29"/>
  <c r="J53" i="29"/>
  <c r="I50" i="29"/>
  <c r="I44" i="29"/>
  <c r="L39" i="29"/>
  <c r="J35" i="29"/>
  <c r="D35" i="29"/>
  <c r="F35" i="29"/>
  <c r="I35" i="29"/>
  <c r="K35" i="29"/>
  <c r="H105" i="29"/>
  <c r="F108" i="29"/>
  <c r="L106" i="29"/>
  <c r="D106" i="29"/>
  <c r="G105" i="29"/>
  <c r="J104" i="29"/>
  <c r="F100" i="29"/>
  <c r="L98" i="29"/>
  <c r="D98" i="29"/>
  <c r="G97" i="29"/>
  <c r="K96" i="29"/>
  <c r="D95" i="29"/>
  <c r="G94" i="29"/>
  <c r="G92" i="29"/>
  <c r="K90" i="29"/>
  <c r="D89" i="29"/>
  <c r="G88" i="29"/>
  <c r="G86" i="29"/>
  <c r="D84" i="29"/>
  <c r="G83" i="29"/>
  <c r="D79" i="29"/>
  <c r="G78" i="29"/>
  <c r="F73" i="29"/>
  <c r="G72" i="29"/>
  <c r="I71" i="29"/>
  <c r="G66" i="29"/>
  <c r="H65" i="29"/>
  <c r="H63" i="29"/>
  <c r="K63" i="29"/>
  <c r="H61" i="29"/>
  <c r="H60" i="29"/>
  <c r="H59" i="29"/>
  <c r="H286" i="29" s="1"/>
  <c r="G58" i="29"/>
  <c r="H57" i="29"/>
  <c r="G56" i="29"/>
  <c r="G50" i="29"/>
  <c r="H44" i="29"/>
  <c r="K39" i="29"/>
  <c r="F105" i="29"/>
  <c r="J96" i="29"/>
  <c r="F92" i="29"/>
  <c r="H71" i="29"/>
  <c r="G44" i="29"/>
  <c r="H42" i="29"/>
  <c r="J42" i="29"/>
  <c r="K42" i="29"/>
  <c r="F42" i="29"/>
  <c r="G39" i="29"/>
  <c r="J34" i="29"/>
  <c r="F97" i="29"/>
  <c r="F86" i="29"/>
  <c r="L108" i="29"/>
  <c r="J106" i="29"/>
  <c r="H104" i="29"/>
  <c r="L100" i="29"/>
  <c r="J98" i="29"/>
  <c r="I96" i="29"/>
  <c r="K95" i="29"/>
  <c r="D94" i="29"/>
  <c r="G91" i="29"/>
  <c r="I90" i="29"/>
  <c r="K89" i="29"/>
  <c r="D88" i="29"/>
  <c r="G85" i="29"/>
  <c r="K84" i="29"/>
  <c r="D83" i="29"/>
  <c r="F82" i="29"/>
  <c r="I80" i="29"/>
  <c r="K79" i="29"/>
  <c r="D78" i="29"/>
  <c r="F77" i="29"/>
  <c r="G76" i="29"/>
  <c r="F74" i="29"/>
  <c r="H74" i="29"/>
  <c r="F71" i="29"/>
  <c r="G70" i="29"/>
  <c r="H69" i="29"/>
  <c r="I68" i="29"/>
  <c r="F65" i="29"/>
  <c r="J63" i="29"/>
  <c r="F61" i="29"/>
  <c r="K53" i="29"/>
  <c r="I52" i="29"/>
  <c r="K47" i="29"/>
  <c r="H43" i="29"/>
  <c r="I43" i="29"/>
  <c r="D43" i="29"/>
  <c r="D38" i="29"/>
  <c r="L38" i="29"/>
  <c r="J38" i="29"/>
  <c r="K38" i="29"/>
  <c r="G38" i="29"/>
  <c r="L105" i="29"/>
  <c r="L97" i="29"/>
  <c r="H96" i="29"/>
  <c r="I95" i="29"/>
  <c r="D92" i="29"/>
  <c r="H90" i="29"/>
  <c r="I89" i="29"/>
  <c r="D86" i="29"/>
  <c r="I84" i="29"/>
  <c r="I79" i="29"/>
  <c r="I73" i="29"/>
  <c r="J73" i="29"/>
  <c r="D72" i="29"/>
  <c r="L72" i="29"/>
  <c r="K72" i="29"/>
  <c r="D60" i="29"/>
  <c r="L60" i="29"/>
  <c r="K60" i="29"/>
  <c r="G60" i="29"/>
  <c r="G59" i="29"/>
  <c r="G286" i="29" s="1"/>
  <c r="D59" i="29"/>
  <c r="I59" i="29"/>
  <c r="I286" i="29" s="1"/>
  <c r="J58" i="29"/>
  <c r="F58" i="29"/>
  <c r="K58" i="29"/>
  <c r="I57" i="29"/>
  <c r="D57" i="29"/>
  <c r="H56" i="29"/>
  <c r="K56" i="29"/>
  <c r="F56" i="29"/>
  <c r="H50" i="29"/>
  <c r="J50" i="29"/>
  <c r="K50" i="29"/>
  <c r="F50" i="29"/>
  <c r="J44" i="29"/>
  <c r="F44" i="29"/>
  <c r="K44" i="29"/>
  <c r="I66" i="29"/>
  <c r="J66" i="29"/>
  <c r="D65" i="29"/>
  <c r="L65" i="29"/>
  <c r="K65" i="29"/>
  <c r="I61" i="29"/>
  <c r="J61" i="29"/>
  <c r="D46" i="29"/>
  <c r="L46" i="29"/>
  <c r="J46" i="29"/>
  <c r="K46" i="29"/>
  <c r="G46" i="29"/>
  <c r="I39" i="29"/>
  <c r="H39" i="29"/>
  <c r="J39" i="29"/>
  <c r="H34" i="29"/>
  <c r="F34" i="29"/>
  <c r="G34" i="29"/>
  <c r="K34" i="29"/>
  <c r="L34" i="29"/>
  <c r="I51" i="29"/>
  <c r="I45" i="29"/>
  <c r="I36" i="29"/>
  <c r="J31" i="29"/>
  <c r="J30" i="29"/>
  <c r="J29" i="29"/>
  <c r="K27" i="29"/>
  <c r="K26" i="29"/>
  <c r="K25" i="29"/>
  <c r="F19" i="29"/>
  <c r="G19" i="29"/>
  <c r="H19" i="29"/>
  <c r="I19" i="29"/>
  <c r="D19" i="29"/>
  <c r="L19" i="29"/>
  <c r="J27" i="29"/>
  <c r="J26" i="29"/>
  <c r="J25" i="29"/>
  <c r="L23" i="29"/>
  <c r="J23" i="29"/>
  <c r="H62" i="29"/>
  <c r="H54" i="29"/>
  <c r="D51" i="29"/>
  <c r="H48" i="29"/>
  <c r="D45" i="29"/>
  <c r="H40" i="29"/>
  <c r="G37" i="29"/>
  <c r="D37" i="29"/>
  <c r="F26" i="29"/>
  <c r="F25" i="29"/>
  <c r="G23" i="29"/>
  <c r="I21" i="29"/>
  <c r="J21" i="29"/>
  <c r="F21" i="29"/>
  <c r="I17" i="29"/>
  <c r="G16" i="29"/>
  <c r="H16" i="29"/>
  <c r="I16" i="29"/>
  <c r="J16" i="29"/>
  <c r="J36" i="29"/>
  <c r="G36" i="29"/>
  <c r="I31" i="29"/>
  <c r="F31" i="29"/>
  <c r="D30" i="29"/>
  <c r="L30" i="29"/>
  <c r="I30" i="29"/>
  <c r="G29" i="29"/>
  <c r="D29" i="29"/>
  <c r="L29" i="29"/>
  <c r="F23" i="29"/>
  <c r="I27" i="29"/>
  <c r="F27" i="29"/>
  <c r="D26" i="29"/>
  <c r="L26" i="29"/>
  <c r="I26" i="29"/>
  <c r="G25" i="29"/>
  <c r="D25" i="29"/>
  <c r="L25" i="29"/>
  <c r="D17" i="29"/>
  <c r="L17" i="29"/>
  <c r="F17" i="29"/>
  <c r="G17" i="29"/>
  <c r="J17" i="29"/>
  <c r="H23" i="29"/>
  <c r="I23" i="29"/>
  <c r="G24" i="29"/>
  <c r="I20" i="29"/>
  <c r="G18" i="29"/>
  <c r="F13" i="29"/>
  <c r="I12" i="29"/>
  <c r="L11" i="29"/>
  <c r="D11" i="29"/>
  <c r="I6" i="29"/>
  <c r="J11" i="29"/>
  <c r="G6" i="29"/>
  <c r="I11" i="29"/>
  <c r="J10" i="29"/>
  <c r="F6" i="29"/>
  <c r="J13" i="29"/>
  <c r="H11" i="29"/>
  <c r="I10" i="29"/>
  <c r="L20" i="29"/>
  <c r="I13" i="29"/>
  <c r="L12" i="29"/>
  <c r="G11" i="29"/>
  <c r="H10" i="29"/>
  <c r="L6" i="29"/>
  <c r="D6" i="29"/>
  <c r="F11" i="29"/>
  <c r="F56" i="25"/>
  <c r="D43" i="25"/>
  <c r="D108" i="25"/>
  <c r="D104" i="25"/>
  <c r="I79" i="25"/>
  <c r="D91" i="25"/>
  <c r="D87" i="25"/>
  <c r="L79" i="25"/>
  <c r="J72" i="25"/>
  <c r="D59" i="25"/>
  <c r="K43" i="25"/>
  <c r="L40" i="25"/>
  <c r="K16" i="25"/>
  <c r="J65" i="25"/>
  <c r="D51" i="25"/>
  <c r="D40" i="25"/>
  <c r="L25" i="25"/>
  <c r="I98" i="25"/>
  <c r="G79" i="25"/>
  <c r="I73" i="25"/>
  <c r="L51" i="25"/>
  <c r="L41" i="25"/>
  <c r="D36" i="25"/>
  <c r="J98" i="25"/>
  <c r="F98" i="25"/>
  <c r="I75" i="25"/>
  <c r="H73" i="25"/>
  <c r="H51" i="25"/>
  <c r="J46" i="25"/>
  <c r="I41" i="25"/>
  <c r="H19" i="25"/>
  <c r="L98" i="25"/>
  <c r="D98" i="25"/>
  <c r="J96" i="25"/>
  <c r="F90" i="25"/>
  <c r="L64" i="25"/>
  <c r="K53" i="25"/>
  <c r="F19" i="25"/>
  <c r="G53" i="25"/>
  <c r="D19" i="25"/>
  <c r="I74" i="25"/>
  <c r="K101" i="25"/>
  <c r="D97" i="25"/>
  <c r="D93" i="25"/>
  <c r="H74" i="25"/>
  <c r="G61" i="25"/>
  <c r="F55" i="25"/>
  <c r="F42" i="25"/>
  <c r="I40" i="25"/>
  <c r="F11" i="25"/>
  <c r="L49" i="25"/>
  <c r="D72" i="25"/>
  <c r="L65" i="25"/>
  <c r="K64" i="25"/>
  <c r="L62" i="25"/>
  <c r="L55" i="25"/>
  <c r="I49" i="25"/>
  <c r="J35" i="25"/>
  <c r="L29" i="25"/>
  <c r="K25" i="25"/>
  <c r="K15" i="25"/>
  <c r="K62" i="25"/>
  <c r="K55" i="25"/>
  <c r="H49" i="25"/>
  <c r="G35" i="25"/>
  <c r="I32" i="25"/>
  <c r="K29" i="25"/>
  <c r="J25" i="25"/>
  <c r="I22" i="25"/>
  <c r="L17" i="25"/>
  <c r="I15" i="25"/>
  <c r="L104" i="25"/>
  <c r="H103" i="25"/>
  <c r="I101" i="25"/>
  <c r="K90" i="25"/>
  <c r="I65" i="25"/>
  <c r="D64" i="25"/>
  <c r="I62" i="25"/>
  <c r="J55" i="25"/>
  <c r="F49" i="25"/>
  <c r="D37" i="25"/>
  <c r="G29" i="25"/>
  <c r="F25" i="25"/>
  <c r="G17" i="25"/>
  <c r="L71" i="25"/>
  <c r="K66" i="25"/>
  <c r="F65" i="25"/>
  <c r="H62" i="25"/>
  <c r="H289" i="25" s="1"/>
  <c r="I55" i="25"/>
  <c r="D106" i="25"/>
  <c r="H104" i="25"/>
  <c r="L97" i="25"/>
  <c r="J91" i="25"/>
  <c r="D71" i="25"/>
  <c r="I66" i="25"/>
  <c r="D65" i="25"/>
  <c r="I63" i="25"/>
  <c r="H55" i="25"/>
  <c r="H53" i="25"/>
  <c r="F51" i="25"/>
  <c r="D49" i="25"/>
  <c r="H43" i="25"/>
  <c r="J41" i="25"/>
  <c r="D29" i="25"/>
  <c r="L9" i="25"/>
  <c r="J104" i="25"/>
  <c r="L91" i="25"/>
  <c r="L108" i="25"/>
  <c r="G104" i="25"/>
  <c r="J102" i="25"/>
  <c r="K100" i="25"/>
  <c r="J97" i="25"/>
  <c r="G91" i="25"/>
  <c r="H108" i="25"/>
  <c r="F104" i="25"/>
  <c r="H102" i="25"/>
  <c r="I100" i="25"/>
  <c r="H97" i="25"/>
  <c r="J92" i="25"/>
  <c r="F87" i="25"/>
  <c r="L72" i="25"/>
  <c r="F67" i="25"/>
  <c r="L33" i="25"/>
  <c r="K18" i="25"/>
  <c r="I102" i="25"/>
  <c r="L100" i="25"/>
  <c r="G97" i="25"/>
  <c r="D92" i="25"/>
  <c r="D79" i="25"/>
  <c r="H75" i="25"/>
  <c r="K73" i="25"/>
  <c r="I72" i="25"/>
  <c r="J68" i="25"/>
  <c r="D58" i="25"/>
  <c r="D55" i="25"/>
  <c r="J51" i="25"/>
  <c r="K49" i="25"/>
  <c r="J42" i="25"/>
  <c r="H41" i="25"/>
  <c r="J37" i="25"/>
  <c r="K36" i="25"/>
  <c r="H33" i="25"/>
  <c r="I29" i="25"/>
  <c r="D25" i="25"/>
  <c r="F21" i="25"/>
  <c r="J19" i="25"/>
  <c r="K11" i="25"/>
  <c r="J9" i="25"/>
  <c r="I51" i="25"/>
  <c r="J49" i="25"/>
  <c r="L45" i="25"/>
  <c r="L43" i="25"/>
  <c r="I42" i="25"/>
  <c r="J39" i="25"/>
  <c r="I37" i="25"/>
  <c r="H36" i="25"/>
  <c r="F33" i="25"/>
  <c r="H29" i="25"/>
  <c r="I19" i="25"/>
  <c r="J11" i="25"/>
  <c r="F9" i="25"/>
  <c r="H37" i="25"/>
  <c r="D9" i="25"/>
  <c r="L106" i="25"/>
  <c r="I76" i="25"/>
  <c r="G72" i="25"/>
  <c r="I68" i="25"/>
  <c r="L107" i="25"/>
  <c r="K106" i="25"/>
  <c r="K103" i="25"/>
  <c r="K95" i="25"/>
  <c r="L92" i="25"/>
  <c r="K79" i="25"/>
  <c r="H76" i="25"/>
  <c r="F72" i="25"/>
  <c r="H68" i="25"/>
  <c r="L59" i="25"/>
  <c r="G52" i="25"/>
  <c r="K45" i="25"/>
  <c r="K107" i="25"/>
  <c r="J103" i="25"/>
  <c r="G100" i="25"/>
  <c r="K98" i="25"/>
  <c r="J95" i="25"/>
  <c r="K92" i="25"/>
  <c r="G90" i="25"/>
  <c r="D82" i="25"/>
  <c r="J79" i="25"/>
  <c r="G76" i="25"/>
  <c r="K74" i="25"/>
  <c r="G68" i="25"/>
  <c r="K65" i="25"/>
  <c r="J61" i="25"/>
  <c r="F57" i="25"/>
  <c r="G51" i="25"/>
  <c r="J43" i="25"/>
  <c r="F37" i="25"/>
  <c r="D33" i="25"/>
  <c r="F29" i="25"/>
  <c r="K20" i="25"/>
  <c r="D11" i="25"/>
  <c r="K33" i="25"/>
  <c r="J107" i="25"/>
  <c r="G107" i="25"/>
  <c r="L77" i="25"/>
  <c r="H63" i="25"/>
  <c r="G98" i="25"/>
  <c r="I97" i="25"/>
  <c r="G92" i="25"/>
  <c r="L80" i="25"/>
  <c r="F79" i="25"/>
  <c r="J77" i="25"/>
  <c r="J75" i="25"/>
  <c r="K72" i="25"/>
  <c r="G65" i="25"/>
  <c r="G63" i="25"/>
  <c r="L37" i="25"/>
  <c r="J33" i="25"/>
  <c r="L19" i="25"/>
  <c r="K51" i="25"/>
  <c r="K37" i="25"/>
  <c r="L36" i="25"/>
  <c r="I33" i="25"/>
  <c r="K19" i="25"/>
  <c r="L11" i="25"/>
  <c r="K9" i="25"/>
  <c r="D78" i="25"/>
  <c r="K78" i="25"/>
  <c r="L78" i="25"/>
  <c r="L31" i="25"/>
  <c r="D31" i="25"/>
  <c r="F31" i="25"/>
  <c r="G31" i="25"/>
  <c r="H31" i="25"/>
  <c r="J31" i="25"/>
  <c r="K31" i="25"/>
  <c r="I89" i="25"/>
  <c r="H89" i="25"/>
  <c r="J89" i="25"/>
  <c r="K89" i="25"/>
  <c r="K86" i="25"/>
  <c r="G111" i="25"/>
  <c r="G677" i="25" s="1"/>
  <c r="H111" i="25"/>
  <c r="H677" i="25" s="1"/>
  <c r="J111" i="25"/>
  <c r="J677" i="25" s="1"/>
  <c r="K111" i="25"/>
  <c r="K677" i="25" s="1"/>
  <c r="L81" i="25"/>
  <c r="G48" i="25"/>
  <c r="H48" i="25"/>
  <c r="K48" i="25"/>
  <c r="G34" i="25"/>
  <c r="J34" i="25"/>
  <c r="F86" i="25"/>
  <c r="G86" i="25"/>
  <c r="H86" i="25"/>
  <c r="I86" i="25"/>
  <c r="J86" i="25"/>
  <c r="H94" i="25"/>
  <c r="F94" i="25"/>
  <c r="I94" i="25"/>
  <c r="K94" i="25"/>
  <c r="L94" i="25"/>
  <c r="F59" i="25"/>
  <c r="G59" i="25"/>
  <c r="H59" i="25"/>
  <c r="I59" i="25"/>
  <c r="J59" i="25"/>
  <c r="G47" i="25"/>
  <c r="D47" i="25"/>
  <c r="F47" i="25"/>
  <c r="H47" i="25"/>
  <c r="J47" i="25"/>
  <c r="L47" i="25"/>
  <c r="F45" i="25"/>
  <c r="J45" i="25"/>
  <c r="G45" i="25"/>
  <c r="H45" i="25"/>
  <c r="I45" i="25"/>
  <c r="G70" i="25"/>
  <c r="J70" i="25"/>
  <c r="H70" i="25"/>
  <c r="L70" i="25"/>
  <c r="F30" i="25"/>
  <c r="G30" i="25"/>
  <c r="I30" i="25"/>
  <c r="J30" i="25"/>
  <c r="K30" i="25"/>
  <c r="F81" i="25"/>
  <c r="G81" i="25"/>
  <c r="H81" i="25"/>
  <c r="I81" i="25"/>
  <c r="K81" i="25"/>
  <c r="J81" i="25"/>
  <c r="H80" i="25"/>
  <c r="F80" i="25"/>
  <c r="G80" i="25"/>
  <c r="K80" i="25"/>
  <c r="I80" i="25"/>
  <c r="J80" i="25"/>
  <c r="G50" i="25"/>
  <c r="K50" i="25"/>
  <c r="J109" i="25"/>
  <c r="L109" i="25"/>
  <c r="F106" i="25"/>
  <c r="G106" i="25"/>
  <c r="H106" i="25"/>
  <c r="I106" i="25"/>
  <c r="L86" i="25"/>
  <c r="G23" i="25"/>
  <c r="J23" i="25"/>
  <c r="K23" i="25"/>
  <c r="D53" i="25"/>
  <c r="I46" i="25"/>
  <c r="F41" i="25"/>
  <c r="K38" i="25"/>
  <c r="G37" i="25"/>
  <c r="I36" i="25"/>
  <c r="F35" i="25"/>
  <c r="I25" i="25"/>
  <c r="L24" i="25"/>
  <c r="L21" i="25"/>
  <c r="G19" i="25"/>
  <c r="I18" i="25"/>
  <c r="K17" i="25"/>
  <c r="G16" i="25"/>
  <c r="H15" i="25"/>
  <c r="I11" i="25"/>
  <c r="K10" i="25"/>
  <c r="I9" i="25"/>
  <c r="K71" i="25"/>
  <c r="L110" i="25"/>
  <c r="G103" i="25"/>
  <c r="F76" i="25"/>
  <c r="F75" i="25"/>
  <c r="F74" i="25"/>
  <c r="F73" i="25"/>
  <c r="J71" i="25"/>
  <c r="F69" i="25"/>
  <c r="F66" i="25"/>
  <c r="J64" i="25"/>
  <c r="F63" i="25"/>
  <c r="L58" i="25"/>
  <c r="J110" i="25"/>
  <c r="J676" i="25" s="1"/>
  <c r="F108" i="25"/>
  <c r="F107" i="25"/>
  <c r="F103" i="25"/>
  <c r="K96" i="25"/>
  <c r="D75" i="25"/>
  <c r="D73" i="25"/>
  <c r="I71" i="25"/>
  <c r="F68" i="25"/>
  <c r="D66" i="25"/>
  <c r="I64" i="25"/>
  <c r="K58" i="25"/>
  <c r="F46" i="25"/>
  <c r="H25" i="25"/>
  <c r="K24" i="25"/>
  <c r="K21" i="25"/>
  <c r="H18" i="25"/>
  <c r="J17" i="25"/>
  <c r="G15" i="25"/>
  <c r="K12" i="25"/>
  <c r="H11" i="25"/>
  <c r="G10" i="25"/>
  <c r="H9" i="25"/>
  <c r="I54" i="25"/>
  <c r="D41" i="25"/>
  <c r="K32" i="25"/>
  <c r="G25" i="25"/>
  <c r="I24" i="25"/>
  <c r="K22" i="25"/>
  <c r="H21" i="25"/>
  <c r="G18" i="25"/>
  <c r="H17" i="25"/>
  <c r="F15" i="25"/>
  <c r="L13" i="25"/>
  <c r="I12" i="25"/>
  <c r="G11" i="25"/>
  <c r="G9" i="25"/>
  <c r="H71" i="25"/>
  <c r="I58" i="25"/>
  <c r="G71" i="25"/>
  <c r="G64" i="25"/>
  <c r="K63" i="25"/>
  <c r="H58" i="25"/>
  <c r="H24" i="25"/>
  <c r="K13" i="25"/>
  <c r="K6" i="25"/>
  <c r="H64" i="25"/>
  <c r="K76" i="25"/>
  <c r="K52" i="25"/>
  <c r="K104" i="25"/>
  <c r="L102" i="25"/>
  <c r="K97" i="25"/>
  <c r="I92" i="25"/>
  <c r="K91" i="25"/>
  <c r="J90" i="25"/>
  <c r="L66" i="25"/>
  <c r="I52" i="25"/>
  <c r="K41" i="25"/>
  <c r="G24" i="25"/>
  <c r="D21" i="25"/>
  <c r="D18" i="25"/>
  <c r="D17" i="25"/>
  <c r="L15" i="25"/>
  <c r="D15" i="25"/>
  <c r="H13" i="25"/>
  <c r="I6" i="25"/>
  <c r="F13" i="25"/>
  <c r="D24" i="25"/>
  <c r="L18" i="25"/>
  <c r="D13" i="25"/>
  <c r="I27" i="25"/>
  <c r="F27" i="25"/>
  <c r="G27" i="25"/>
  <c r="H27" i="25"/>
  <c r="J27" i="25"/>
  <c r="K27" i="25"/>
  <c r="L27" i="25"/>
  <c r="J78" i="25"/>
  <c r="H77" i="25"/>
  <c r="I57" i="25"/>
  <c r="D57" i="25"/>
  <c r="G57" i="25"/>
  <c r="H57" i="25"/>
  <c r="K57" i="25"/>
  <c r="I110" i="25"/>
  <c r="L105" i="25"/>
  <c r="L99" i="25"/>
  <c r="L88" i="25"/>
  <c r="J83" i="25"/>
  <c r="G83" i="25"/>
  <c r="K105" i="25"/>
  <c r="H96" i="25"/>
  <c r="I95" i="25"/>
  <c r="K88" i="25"/>
  <c r="H87" i="25"/>
  <c r="K85" i="25"/>
  <c r="K84" i="25"/>
  <c r="L83" i="25"/>
  <c r="J82" i="25"/>
  <c r="I69" i="25"/>
  <c r="K69" i="25"/>
  <c r="D69" i="25"/>
  <c r="G69" i="25"/>
  <c r="G67" i="25"/>
  <c r="H67" i="25"/>
  <c r="K67" i="25"/>
  <c r="F110" i="25"/>
  <c r="H109" i="25"/>
  <c r="K108" i="25"/>
  <c r="D107" i="25"/>
  <c r="J105" i="25"/>
  <c r="F102" i="25"/>
  <c r="F101" i="25"/>
  <c r="J99" i="25"/>
  <c r="G96" i="25"/>
  <c r="H95" i="25"/>
  <c r="I88" i="25"/>
  <c r="L87" i="25"/>
  <c r="J85" i="25"/>
  <c r="J84" i="25"/>
  <c r="K83" i="25"/>
  <c r="L82" i="25"/>
  <c r="H78" i="25"/>
  <c r="F77" i="25"/>
  <c r="F70" i="25"/>
  <c r="I70" i="25"/>
  <c r="K70" i="25"/>
  <c r="G54" i="25"/>
  <c r="H50" i="25"/>
  <c r="D50" i="25"/>
  <c r="L50" i="25"/>
  <c r="F50" i="25"/>
  <c r="I50" i="25"/>
  <c r="J50" i="25"/>
  <c r="I39" i="25"/>
  <c r="L39" i="25"/>
  <c r="D39" i="25"/>
  <c r="F39" i="25"/>
  <c r="G39" i="25"/>
  <c r="H39" i="25"/>
  <c r="H93" i="25"/>
  <c r="H101" i="25"/>
  <c r="K99" i="25"/>
  <c r="L93" i="25"/>
  <c r="D111" i="25"/>
  <c r="L111" i="25"/>
  <c r="L677" i="25" s="1"/>
  <c r="G109" i="25"/>
  <c r="J108" i="25"/>
  <c r="I105" i="25"/>
  <c r="D103" i="25"/>
  <c r="L103" i="25"/>
  <c r="F96" i="25"/>
  <c r="F95" i="25"/>
  <c r="J93" i="25"/>
  <c r="K87" i="25"/>
  <c r="I83" i="25"/>
  <c r="K82" i="25"/>
  <c r="G78" i="25"/>
  <c r="I61" i="25"/>
  <c r="H61" i="25"/>
  <c r="K61" i="25"/>
  <c r="L61" i="25"/>
  <c r="D61" i="25"/>
  <c r="D26" i="25"/>
  <c r="L26" i="25"/>
  <c r="H26" i="25"/>
  <c r="F26" i="25"/>
  <c r="G26" i="25"/>
  <c r="I26" i="25"/>
  <c r="J26" i="25"/>
  <c r="K26" i="25"/>
  <c r="H99" i="25"/>
  <c r="J88" i="25"/>
  <c r="G88" i="25"/>
  <c r="I85" i="25"/>
  <c r="F85" i="25"/>
  <c r="G84" i="25"/>
  <c r="D84" i="25"/>
  <c r="L84" i="25"/>
  <c r="K109" i="25"/>
  <c r="L85" i="25"/>
  <c r="D60" i="25"/>
  <c r="L60" i="25"/>
  <c r="H60" i="25"/>
  <c r="I60" i="25"/>
  <c r="K60" i="25"/>
  <c r="H110" i="25"/>
  <c r="H676" i="25" s="1"/>
  <c r="I109" i="25"/>
  <c r="D110" i="25"/>
  <c r="F109" i="25"/>
  <c r="I108" i="25"/>
  <c r="H105" i="25"/>
  <c r="G102" i="25"/>
  <c r="D102" i="25"/>
  <c r="G99" i="25"/>
  <c r="I93" i="25"/>
  <c r="F88" i="25"/>
  <c r="J87" i="25"/>
  <c r="G85" i="25"/>
  <c r="H84" i="25"/>
  <c r="H83" i="25"/>
  <c r="I82" i="25"/>
  <c r="L69" i="25"/>
  <c r="L67" i="25"/>
  <c r="F54" i="25"/>
  <c r="J54" i="25"/>
  <c r="H54" i="25"/>
  <c r="K54" i="25"/>
  <c r="L54" i="25"/>
  <c r="D54" i="25"/>
  <c r="J69" i="25"/>
  <c r="J67" i="25"/>
  <c r="J60" i="25"/>
  <c r="H56" i="25"/>
  <c r="D56" i="25"/>
  <c r="L56" i="25"/>
  <c r="G56" i="25"/>
  <c r="I56" i="25"/>
  <c r="K56" i="25"/>
  <c r="F28" i="25"/>
  <c r="J28" i="25"/>
  <c r="D28" i="25"/>
  <c r="G28" i="25"/>
  <c r="H28" i="25"/>
  <c r="I28" i="25"/>
  <c r="K28" i="25"/>
  <c r="G105" i="25"/>
  <c r="J101" i="25"/>
  <c r="G101" i="25"/>
  <c r="F99" i="25"/>
  <c r="D96" i="25"/>
  <c r="L96" i="25"/>
  <c r="I96" i="25"/>
  <c r="G95" i="25"/>
  <c r="D95" i="25"/>
  <c r="L95" i="25"/>
  <c r="G93" i="25"/>
  <c r="F84" i="25"/>
  <c r="F83" i="25"/>
  <c r="H82" i="25"/>
  <c r="F78" i="25"/>
  <c r="I78" i="25"/>
  <c r="I77" i="25"/>
  <c r="K77" i="25"/>
  <c r="G77" i="25"/>
  <c r="I111" i="25"/>
  <c r="I677" i="25" s="1"/>
  <c r="K110" i="25"/>
  <c r="D109" i="25"/>
  <c r="G108" i="25"/>
  <c r="I107" i="25"/>
  <c r="I103" i="25"/>
  <c r="K102" i="25"/>
  <c r="L101" i="25"/>
  <c r="J100" i="25"/>
  <c r="D99" i="25"/>
  <c r="J94" i="25"/>
  <c r="G94" i="25"/>
  <c r="F93" i="25"/>
  <c r="I91" i="25"/>
  <c r="F91" i="25"/>
  <c r="D90" i="25"/>
  <c r="L90" i="25"/>
  <c r="I90" i="25"/>
  <c r="G89" i="25"/>
  <c r="D89" i="25"/>
  <c r="L89" i="25"/>
  <c r="D88" i="25"/>
  <c r="G87" i="25"/>
  <c r="D85" i="25"/>
  <c r="G82" i="25"/>
  <c r="G75" i="25"/>
  <c r="K75" i="25"/>
  <c r="J74" i="25"/>
  <c r="G74" i="25"/>
  <c r="D74" i="25"/>
  <c r="J73" i="25"/>
  <c r="G73" i="25"/>
  <c r="H69" i="25"/>
  <c r="I67" i="25"/>
  <c r="G60" i="25"/>
  <c r="L57" i="25"/>
  <c r="J44" i="25"/>
  <c r="F44" i="25"/>
  <c r="H44" i="25"/>
  <c r="I44" i="25"/>
  <c r="K44" i="25"/>
  <c r="L44" i="25"/>
  <c r="D38" i="25"/>
  <c r="L38" i="25"/>
  <c r="H38" i="25"/>
  <c r="F38" i="25"/>
  <c r="G38" i="25"/>
  <c r="I38" i="25"/>
  <c r="J20" i="25"/>
  <c r="D20" i="25"/>
  <c r="L20" i="25"/>
  <c r="F20" i="25"/>
  <c r="H20" i="25"/>
  <c r="D14" i="25"/>
  <c r="L14" i="25"/>
  <c r="F14" i="25"/>
  <c r="G14" i="25"/>
  <c r="H14" i="25"/>
  <c r="I14" i="25"/>
  <c r="J14" i="25"/>
  <c r="G66" i="25"/>
  <c r="F62" i="25"/>
  <c r="J62" i="25"/>
  <c r="J289" i="25" s="1"/>
  <c r="I43" i="25"/>
  <c r="H42" i="25"/>
  <c r="D42" i="25"/>
  <c r="L42" i="25"/>
  <c r="J36" i="25"/>
  <c r="F36" i="25"/>
  <c r="H32" i="25"/>
  <c r="D8" i="25"/>
  <c r="L8" i="25"/>
  <c r="F8" i="25"/>
  <c r="G8" i="25"/>
  <c r="H8" i="25"/>
  <c r="I8" i="25"/>
  <c r="J8" i="25"/>
  <c r="I35" i="25"/>
  <c r="H34" i="25"/>
  <c r="D34" i="25"/>
  <c r="L34" i="25"/>
  <c r="G32" i="25"/>
  <c r="I53" i="25"/>
  <c r="D52" i="25"/>
  <c r="L52" i="25"/>
  <c r="H52" i="25"/>
  <c r="F48" i="25"/>
  <c r="J48" i="25"/>
  <c r="L35" i="25"/>
  <c r="F23" i="25"/>
  <c r="H23" i="25"/>
  <c r="I23" i="25"/>
  <c r="D23" i="25"/>
  <c r="L23" i="25"/>
  <c r="L53" i="25"/>
  <c r="L48" i="25"/>
  <c r="I47" i="25"/>
  <c r="D46" i="25"/>
  <c r="L46" i="25"/>
  <c r="H46" i="25"/>
  <c r="F40" i="25"/>
  <c r="J40" i="25"/>
  <c r="K35" i="25"/>
  <c r="K34" i="25"/>
  <c r="D22" i="25"/>
  <c r="L22" i="25"/>
  <c r="F22" i="25"/>
  <c r="G22" i="25"/>
  <c r="J22" i="25"/>
  <c r="F32" i="25"/>
  <c r="J32" i="25"/>
  <c r="D76" i="25"/>
  <c r="L76" i="25"/>
  <c r="D68" i="25"/>
  <c r="L68" i="25"/>
  <c r="J66" i="25"/>
  <c r="D63" i="25"/>
  <c r="L63" i="25"/>
  <c r="G62" i="25"/>
  <c r="J58" i="25"/>
  <c r="F58" i="25"/>
  <c r="J53" i="25"/>
  <c r="J52" i="25"/>
  <c r="I48" i="25"/>
  <c r="K47" i="25"/>
  <c r="K46" i="25"/>
  <c r="G43" i="25"/>
  <c r="G42" i="25"/>
  <c r="K40" i="25"/>
  <c r="G36" i="25"/>
  <c r="H35" i="25"/>
  <c r="I34" i="25"/>
  <c r="L32" i="25"/>
  <c r="I31" i="25"/>
  <c r="D30" i="25"/>
  <c r="L30" i="25"/>
  <c r="H30" i="25"/>
  <c r="I20" i="25"/>
  <c r="K14" i="25"/>
  <c r="F24" i="25"/>
  <c r="F18" i="25"/>
  <c r="I17" i="25"/>
  <c r="L16" i="25"/>
  <c r="D16" i="25"/>
  <c r="H12" i="25"/>
  <c r="L10" i="25"/>
  <c r="D10" i="25"/>
  <c r="H6" i="25"/>
  <c r="G12" i="25"/>
  <c r="G6" i="25"/>
  <c r="J16" i="25"/>
  <c r="F12" i="25"/>
  <c r="J10" i="25"/>
  <c r="F6" i="25"/>
  <c r="J21" i="25"/>
  <c r="F17" i="25"/>
  <c r="I16" i="25"/>
  <c r="J13" i="25"/>
  <c r="I10" i="25"/>
  <c r="I21" i="25"/>
  <c r="H16" i="25"/>
  <c r="I13" i="25"/>
  <c r="L12" i="25"/>
  <c r="D12" i="25"/>
  <c r="H10" i="25"/>
  <c r="L6" i="25"/>
  <c r="D6" i="25"/>
  <c r="E185" i="25" a="1"/>
  <c r="E185" i="25" s="1"/>
  <c r="D204" i="25" a="1"/>
  <c r="D204" i="25" s="1"/>
  <c r="D177" i="25" a="1"/>
  <c r="D177" i="25" s="1"/>
  <c r="D152" i="25" a="1"/>
  <c r="D152" i="25" s="1"/>
  <c r="D146" i="25" a="1"/>
  <c r="D146" i="25" s="1"/>
  <c r="D159" i="25" a="1"/>
  <c r="D159" i="25" s="1"/>
  <c r="D185" i="25" a="1"/>
  <c r="D185" i="25" s="1"/>
  <c r="E162" i="25" a="1"/>
  <c r="E162" i="25" s="1"/>
  <c r="E157" i="25" a="1"/>
  <c r="E157" i="25" s="1"/>
  <c r="D160" i="25" a="1"/>
  <c r="D160" i="25" s="1"/>
  <c r="E152" i="25" a="1"/>
  <c r="E152" i="25" s="1"/>
  <c r="D161" i="25" a="1"/>
  <c r="D161" i="25" s="1"/>
  <c r="D157" i="25" a="1"/>
  <c r="D157" i="25" s="1"/>
  <c r="D205" i="25" a="1"/>
  <c r="D205" i="25" s="1"/>
  <c r="E85" i="25" l="1"/>
  <c r="H419" i="29"/>
  <c r="K383" i="29"/>
  <c r="F315" i="29"/>
  <c r="F428" i="29"/>
  <c r="F541" i="29"/>
  <c r="L528" i="29"/>
  <c r="J534" i="29"/>
  <c r="H310" i="29"/>
  <c r="E147" i="25" a="1"/>
  <c r="E147" i="25" s="1"/>
  <c r="D180" i="25" a="1"/>
  <c r="D180" i="25" s="1"/>
  <c r="J617" i="29"/>
  <c r="J415" i="29"/>
  <c r="J128" i="29"/>
  <c r="H352" i="29"/>
  <c r="F528" i="29"/>
  <c r="F147" i="29"/>
  <c r="F202" i="29"/>
  <c r="L602" i="29"/>
  <c r="J641" i="29"/>
  <c r="H259" i="29"/>
  <c r="J241" i="29"/>
  <c r="H465" i="29"/>
  <c r="L278" i="29"/>
  <c r="F641" i="29"/>
  <c r="L504" i="29"/>
  <c r="D147" i="25" a="1"/>
  <c r="D147" i="25" s="1"/>
  <c r="E58" i="25"/>
  <c r="I251" i="29"/>
  <c r="L617" i="29"/>
  <c r="J146" i="29"/>
  <c r="L391" i="29"/>
  <c r="I138" i="29"/>
  <c r="I477" i="29"/>
  <c r="F656" i="29"/>
  <c r="I590" i="29"/>
  <c r="D186" i="25" a="1"/>
  <c r="D186" i="25" s="1"/>
  <c r="E194" i="25" a="1"/>
  <c r="E194" i="25" s="1"/>
  <c r="E18" i="25"/>
  <c r="E36" i="25"/>
  <c r="E72" i="25"/>
  <c r="D194" i="25" a="1"/>
  <c r="D194" i="25" s="1"/>
  <c r="J194" i="25" s="1"/>
  <c r="J189" i="29"/>
  <c r="H126" i="29"/>
  <c r="J504" i="29"/>
  <c r="F415" i="29"/>
  <c r="F221" i="29"/>
  <c r="J176" i="29"/>
  <c r="I591" i="29"/>
  <c r="F430" i="29"/>
  <c r="J278" i="29"/>
  <c r="F334" i="29"/>
  <c r="J402" i="29"/>
  <c r="I478" i="29"/>
  <c r="J372" i="29"/>
  <c r="H265" i="29"/>
  <c r="J647" i="29"/>
  <c r="F204" i="29"/>
  <c r="F447" i="29"/>
  <c r="J515" i="29"/>
  <c r="F260" i="29"/>
  <c r="F317" i="29"/>
  <c r="J165" i="29"/>
  <c r="L189" i="29"/>
  <c r="F560" i="29"/>
  <c r="J628" i="29"/>
  <c r="F373" i="29"/>
  <c r="L302" i="29"/>
  <c r="K157" i="29"/>
  <c r="K270" i="29"/>
  <c r="J643" i="29"/>
  <c r="K496" i="29"/>
  <c r="I252" i="29"/>
  <c r="I139" i="29"/>
  <c r="F391" i="29"/>
  <c r="F504" i="29"/>
  <c r="F617" i="29"/>
  <c r="L150" i="29"/>
  <c r="I433" i="29"/>
  <c r="L441" i="29"/>
  <c r="F165" i="29"/>
  <c r="G403" i="29"/>
  <c r="H534" i="29"/>
  <c r="G290" i="29"/>
  <c r="L376" i="29"/>
  <c r="H146" i="29"/>
  <c r="J304" i="29"/>
  <c r="I207" i="29"/>
  <c r="J207" i="29"/>
  <c r="E77" i="29"/>
  <c r="H647" i="29"/>
  <c r="F376" i="29"/>
  <c r="E33" i="29"/>
  <c r="K208" i="29"/>
  <c r="L328" i="29"/>
  <c r="G177" i="29"/>
  <c r="L489" i="29"/>
  <c r="J530" i="29"/>
  <c r="I320" i="29"/>
  <c r="J320" i="29"/>
  <c r="J433" i="29"/>
  <c r="E17" i="29"/>
  <c r="L667" i="29"/>
  <c r="H308" i="29"/>
  <c r="I546" i="29"/>
  <c r="J546" i="29"/>
  <c r="E41" i="29"/>
  <c r="L554" i="29"/>
  <c r="E22" i="29"/>
  <c r="G214" i="29"/>
  <c r="E81" i="29"/>
  <c r="E29" i="29"/>
  <c r="G327" i="29"/>
  <c r="E88" i="29"/>
  <c r="G440" i="29"/>
  <c r="G553" i="29"/>
  <c r="E79" i="25"/>
  <c r="E65" i="25"/>
  <c r="E23" i="25"/>
  <c r="E8" i="25"/>
  <c r="E95" i="25"/>
  <c r="E91" i="25"/>
  <c r="E93" i="25"/>
  <c r="E99" i="25"/>
  <c r="E88" i="25"/>
  <c r="E102" i="25"/>
  <c r="E107" i="25"/>
  <c r="E76" i="25"/>
  <c r="E57" i="25"/>
  <c r="E10" i="25"/>
  <c r="E16" i="25"/>
  <c r="E31" i="25"/>
  <c r="E46" i="25"/>
  <c r="E11" i="25"/>
  <c r="E27" i="25"/>
  <c r="E15" i="25"/>
  <c r="F677" i="25"/>
  <c r="E111" i="25"/>
  <c r="E14" i="25"/>
  <c r="E24" i="25"/>
  <c r="E22" i="25"/>
  <c r="E21" i="25"/>
  <c r="E19" i="25"/>
  <c r="E97" i="25"/>
  <c r="E39" i="25"/>
  <c r="E48" i="25"/>
  <c r="E63" i="25"/>
  <c r="E55" i="25"/>
  <c r="E98" i="25"/>
  <c r="E42" i="25"/>
  <c r="E20" i="25"/>
  <c r="E70" i="25"/>
  <c r="F676" i="25"/>
  <c r="E110" i="25"/>
  <c r="E81" i="25"/>
  <c r="E86" i="25"/>
  <c r="E9" i="25"/>
  <c r="E17" i="25"/>
  <c r="E77" i="25"/>
  <c r="E68" i="25"/>
  <c r="E66" i="25"/>
  <c r="E35" i="25"/>
  <c r="E59" i="25"/>
  <c r="E104" i="25"/>
  <c r="E90" i="25"/>
  <c r="E106" i="25"/>
  <c r="E33" i="25"/>
  <c r="E87" i="25"/>
  <c r="E62" i="25"/>
  <c r="F289" i="25"/>
  <c r="E44" i="25"/>
  <c r="E78" i="25"/>
  <c r="E109" i="25"/>
  <c r="E69" i="25"/>
  <c r="E45" i="25"/>
  <c r="E29" i="25"/>
  <c r="E25" i="25"/>
  <c r="E82" i="25"/>
  <c r="E71" i="25"/>
  <c r="E108" i="25"/>
  <c r="E40" i="25"/>
  <c r="E54" i="25"/>
  <c r="E96" i="25"/>
  <c r="E50" i="25"/>
  <c r="E73" i="25"/>
  <c r="E37" i="25"/>
  <c r="E67" i="25"/>
  <c r="E52" i="25"/>
  <c r="E60" i="25"/>
  <c r="E89" i="25"/>
  <c r="E53" i="25"/>
  <c r="E61" i="25"/>
  <c r="E6" i="25"/>
  <c r="E83" i="25"/>
  <c r="E74" i="25"/>
  <c r="E41" i="25"/>
  <c r="E80" i="25"/>
  <c r="E51" i="25"/>
  <c r="E105" i="25"/>
  <c r="E30" i="25"/>
  <c r="E12" i="25"/>
  <c r="E32" i="25"/>
  <c r="E38" i="25"/>
  <c r="E84" i="25"/>
  <c r="E28" i="25"/>
  <c r="E26" i="25"/>
  <c r="E101" i="25"/>
  <c r="E13" i="25"/>
  <c r="E103" i="25"/>
  <c r="E75" i="25"/>
  <c r="E47" i="25"/>
  <c r="E94" i="25"/>
  <c r="E49" i="25"/>
  <c r="E34" i="25"/>
  <c r="E56" i="25"/>
  <c r="E43" i="25"/>
  <c r="E64" i="25"/>
  <c r="E92" i="25"/>
  <c r="E100" i="25"/>
  <c r="E83" i="29"/>
  <c r="E94" i="29"/>
  <c r="L611" i="29"/>
  <c r="E109" i="29"/>
  <c r="E52" i="29"/>
  <c r="E20" i="29"/>
  <c r="E61" i="29"/>
  <c r="E71" i="29"/>
  <c r="E92" i="29"/>
  <c r="E10" i="29"/>
  <c r="E47" i="29"/>
  <c r="E45" i="29"/>
  <c r="E42" i="29"/>
  <c r="E68" i="29"/>
  <c r="E84" i="29"/>
  <c r="E70" i="29"/>
  <c r="E15" i="29"/>
  <c r="E105" i="29"/>
  <c r="E72" i="29"/>
  <c r="E107" i="29"/>
  <c r="L159" i="29"/>
  <c r="E19" i="29"/>
  <c r="E58" i="29"/>
  <c r="E37" i="29"/>
  <c r="E57" i="29"/>
  <c r="E51" i="29"/>
  <c r="E43" i="29"/>
  <c r="L272" i="29"/>
  <c r="E80" i="29"/>
  <c r="E60" i="29"/>
  <c r="E86" i="29"/>
  <c r="E100" i="29"/>
  <c r="E96" i="29"/>
  <c r="E104" i="29"/>
  <c r="L385" i="29"/>
  <c r="E25" i="29"/>
  <c r="E79" i="29"/>
  <c r="E89" i="29"/>
  <c r="E75" i="29"/>
  <c r="E59" i="29"/>
  <c r="E6" i="29"/>
  <c r="E27" i="29"/>
  <c r="E50" i="29"/>
  <c r="E97" i="29"/>
  <c r="E35" i="29"/>
  <c r="E53" i="29"/>
  <c r="E101" i="29"/>
  <c r="E32" i="29"/>
  <c r="E64" i="29"/>
  <c r="E46" i="29"/>
  <c r="E55" i="29"/>
  <c r="E18" i="29"/>
  <c r="E39" i="29"/>
  <c r="E76" i="29"/>
  <c r="E54" i="29"/>
  <c r="E34" i="29"/>
  <c r="E8" i="29"/>
  <c r="E48" i="29"/>
  <c r="E24" i="29"/>
  <c r="E103" i="29"/>
  <c r="E49" i="29"/>
  <c r="E90" i="29"/>
  <c r="E28" i="29"/>
  <c r="E78" i="29"/>
  <c r="E30" i="29"/>
  <c r="E66" i="29"/>
  <c r="E110" i="29"/>
  <c r="E9" i="29"/>
  <c r="E40" i="29"/>
  <c r="F189" i="29"/>
  <c r="E26" i="29"/>
  <c r="E95" i="29"/>
  <c r="E11" i="29"/>
  <c r="E23" i="29"/>
  <c r="E31" i="29"/>
  <c r="E56" i="29"/>
  <c r="E74" i="29"/>
  <c r="E108" i="29"/>
  <c r="E16" i="29"/>
  <c r="K494" i="29"/>
  <c r="E12" i="29"/>
  <c r="E93" i="29"/>
  <c r="E62" i="29"/>
  <c r="E67" i="29"/>
  <c r="E99" i="29"/>
  <c r="E82" i="29"/>
  <c r="E106" i="29"/>
  <c r="E13" i="29"/>
  <c r="E21" i="29"/>
  <c r="E73" i="29"/>
  <c r="E63" i="29"/>
  <c r="E69" i="29"/>
  <c r="E111" i="29"/>
  <c r="F150" i="29"/>
  <c r="E36" i="29"/>
  <c r="E44" i="29"/>
  <c r="E65" i="29"/>
  <c r="E98" i="29"/>
  <c r="E14" i="29"/>
  <c r="E102" i="29"/>
  <c r="E85" i="29"/>
  <c r="E91" i="29"/>
  <c r="F604" i="29"/>
  <c r="E38" i="29"/>
  <c r="E87" i="29"/>
  <c r="G370" i="29"/>
  <c r="H450" i="29"/>
  <c r="F602" i="29"/>
  <c r="H152" i="29"/>
  <c r="H423" i="29"/>
  <c r="H491" i="29"/>
  <c r="H536" i="29"/>
  <c r="H378" i="29"/>
  <c r="F263" i="29"/>
  <c r="H224" i="29"/>
  <c r="H337" i="29"/>
  <c r="L245" i="29"/>
  <c r="L358" i="29"/>
  <c r="L471" i="29"/>
  <c r="L584" i="29"/>
  <c r="G614" i="29"/>
  <c r="K127" i="29"/>
  <c r="G483" i="29"/>
  <c r="G596" i="29"/>
  <c r="K353" i="29"/>
  <c r="G257" i="29"/>
  <c r="L607" i="29"/>
  <c r="K607" i="29"/>
  <c r="L268" i="29"/>
  <c r="K155" i="29"/>
  <c r="L155" i="29"/>
  <c r="K381" i="29"/>
  <c r="L494" i="29"/>
  <c r="J508" i="29"/>
  <c r="I444" i="29"/>
  <c r="J621" i="29"/>
  <c r="E205" i="25" a="1"/>
  <c r="E205" i="25" s="1"/>
  <c r="G362" i="29"/>
  <c r="K212" i="29"/>
  <c r="K557" i="29"/>
  <c r="H362" i="29"/>
  <c r="L157" i="29"/>
  <c r="J282" i="29"/>
  <c r="L270" i="29"/>
  <c r="J395" i="29"/>
  <c r="H251" i="29"/>
  <c r="H563" i="29"/>
  <c r="I378" i="29"/>
  <c r="I491" i="29"/>
  <c r="I604" i="29"/>
  <c r="K240" i="29"/>
  <c r="K466" i="29"/>
  <c r="H593" i="29"/>
  <c r="L255" i="29"/>
  <c r="I670" i="29"/>
  <c r="I557" i="29"/>
  <c r="J485" i="29"/>
  <c r="H370" i="29"/>
  <c r="H315" i="29"/>
  <c r="H150" i="29"/>
  <c r="K260" i="29"/>
  <c r="H144" i="29"/>
  <c r="H541" i="29"/>
  <c r="H263" i="29"/>
  <c r="K147" i="29"/>
  <c r="H483" i="29"/>
  <c r="H428" i="29"/>
  <c r="H489" i="29"/>
  <c r="K373" i="29"/>
  <c r="H596" i="29"/>
  <c r="H654" i="29"/>
  <c r="H376" i="29"/>
  <c r="E204" i="25" a="1"/>
  <c r="E204" i="25" s="1"/>
  <c r="L579" i="29"/>
  <c r="I331" i="29"/>
  <c r="J259" i="29"/>
  <c r="G136" i="29"/>
  <c r="G475" i="29"/>
  <c r="H475" i="29"/>
  <c r="G588" i="29"/>
  <c r="H588" i="29"/>
  <c r="G368" i="29"/>
  <c r="G162" i="29"/>
  <c r="G275" i="29"/>
  <c r="H136" i="29"/>
  <c r="G388" i="29"/>
  <c r="L466" i="29"/>
  <c r="K444" i="29"/>
  <c r="G142" i="29"/>
  <c r="I152" i="29"/>
  <c r="J563" i="29"/>
  <c r="L501" i="29"/>
  <c r="L136" i="29"/>
  <c r="L353" i="29"/>
  <c r="K670" i="29"/>
  <c r="G255" i="29"/>
  <c r="J676" i="29"/>
  <c r="L614" i="29"/>
  <c r="G481" i="29"/>
  <c r="K486" i="29"/>
  <c r="I259" i="29"/>
  <c r="L383" i="29"/>
  <c r="L142" i="29"/>
  <c r="I205" i="29"/>
  <c r="H221" i="29"/>
  <c r="H138" i="29"/>
  <c r="I368" i="29"/>
  <c r="I146" i="29"/>
  <c r="L496" i="29"/>
  <c r="L368" i="29"/>
  <c r="I318" i="29"/>
  <c r="H334" i="29"/>
  <c r="H477" i="29"/>
  <c r="I481" i="29"/>
  <c r="I372" i="29"/>
  <c r="L481" i="29"/>
  <c r="I431" i="29"/>
  <c r="H447" i="29"/>
  <c r="I594" i="29"/>
  <c r="L362" i="29"/>
  <c r="I485" i="29"/>
  <c r="J224" i="29"/>
  <c r="I544" i="29"/>
  <c r="H673" i="29"/>
  <c r="L275" i="29"/>
  <c r="I142" i="29"/>
  <c r="L588" i="29"/>
  <c r="L127" i="29"/>
  <c r="K218" i="29"/>
  <c r="J337" i="29"/>
  <c r="L162" i="29"/>
  <c r="L475" i="29"/>
  <c r="L430" i="29"/>
  <c r="J494" i="29"/>
  <c r="K475" i="29"/>
  <c r="L372" i="29"/>
  <c r="H367" i="29"/>
  <c r="L543" i="29"/>
  <c r="J607" i="29"/>
  <c r="K362" i="29"/>
  <c r="L598" i="29"/>
  <c r="H480" i="29"/>
  <c r="K321" i="29"/>
  <c r="K325" i="29"/>
  <c r="G516" i="29"/>
  <c r="K434" i="29"/>
  <c r="F265" i="29"/>
  <c r="K438" i="29"/>
  <c r="J185" i="25"/>
  <c r="K547" i="29"/>
  <c r="F152" i="29"/>
  <c r="K551" i="29"/>
  <c r="F378" i="29"/>
  <c r="L656" i="29"/>
  <c r="J155" i="29"/>
  <c r="K249" i="29"/>
  <c r="L146" i="29"/>
  <c r="F491" i="29"/>
  <c r="L204" i="29"/>
  <c r="J381" i="29"/>
  <c r="K136" i="29"/>
  <c r="L259" i="29"/>
  <c r="H141" i="29"/>
  <c r="L572" i="29"/>
  <c r="L459" i="29"/>
  <c r="L346" i="29"/>
  <c r="L233" i="29"/>
  <c r="L120" i="29"/>
  <c r="G591" i="29"/>
  <c r="G478" i="29"/>
  <c r="G365" i="29"/>
  <c r="G252" i="29"/>
  <c r="G139" i="29"/>
  <c r="J591" i="29"/>
  <c r="J478" i="29"/>
  <c r="J365" i="29"/>
  <c r="J139" i="29"/>
  <c r="J252" i="29"/>
  <c r="I632" i="29"/>
  <c r="I519" i="29"/>
  <c r="I406" i="29"/>
  <c r="I180" i="29"/>
  <c r="I293" i="29"/>
  <c r="L604" i="29"/>
  <c r="L491" i="29"/>
  <c r="L378" i="29"/>
  <c r="L265" i="29"/>
  <c r="L152" i="29"/>
  <c r="L666" i="29"/>
  <c r="L553" i="29"/>
  <c r="L440" i="29"/>
  <c r="L327" i="29"/>
  <c r="L214" i="29"/>
  <c r="H623" i="29"/>
  <c r="H510" i="29"/>
  <c r="H397" i="29"/>
  <c r="H171" i="29"/>
  <c r="H284" i="29"/>
  <c r="G547" i="29"/>
  <c r="G660" i="29"/>
  <c r="G434" i="29"/>
  <c r="G321" i="29"/>
  <c r="G208" i="29"/>
  <c r="L625" i="29"/>
  <c r="L512" i="29"/>
  <c r="L399" i="29"/>
  <c r="L173" i="29"/>
  <c r="K639" i="29"/>
  <c r="K526" i="29"/>
  <c r="K413" i="29"/>
  <c r="K300" i="29"/>
  <c r="K187" i="29"/>
  <c r="F588" i="29"/>
  <c r="F475" i="29"/>
  <c r="F362" i="29"/>
  <c r="F249" i="29"/>
  <c r="F136" i="29"/>
  <c r="J648" i="29"/>
  <c r="J422" i="29"/>
  <c r="J535" i="29"/>
  <c r="J309" i="29"/>
  <c r="J196" i="29"/>
  <c r="F630" i="29"/>
  <c r="F517" i="29"/>
  <c r="F404" i="29"/>
  <c r="F178" i="29"/>
  <c r="F291" i="29"/>
  <c r="H651" i="29"/>
  <c r="H538" i="29"/>
  <c r="H425" i="29"/>
  <c r="H312" i="29"/>
  <c r="H199" i="29"/>
  <c r="G575" i="29"/>
  <c r="G349" i="29"/>
  <c r="G236" i="29"/>
  <c r="G462" i="29"/>
  <c r="G123" i="29"/>
  <c r="K583" i="29"/>
  <c r="K470" i="29"/>
  <c r="K357" i="29"/>
  <c r="K131" i="29"/>
  <c r="K244" i="29"/>
  <c r="F508" i="29"/>
  <c r="F621" i="29"/>
  <c r="F395" i="29"/>
  <c r="F282" i="29"/>
  <c r="F169" i="29"/>
  <c r="J590" i="29"/>
  <c r="J477" i="29"/>
  <c r="J364" i="29"/>
  <c r="J251" i="29"/>
  <c r="J138" i="29"/>
  <c r="L599" i="29"/>
  <c r="L486" i="29"/>
  <c r="L373" i="29"/>
  <c r="L147" i="29"/>
  <c r="L260" i="29"/>
  <c r="F577" i="29"/>
  <c r="F464" i="29"/>
  <c r="F238" i="29"/>
  <c r="F351" i="29"/>
  <c r="F125" i="29"/>
  <c r="I572" i="29"/>
  <c r="I459" i="29"/>
  <c r="I346" i="29"/>
  <c r="I120" i="29"/>
  <c r="I233" i="29"/>
  <c r="L591" i="29"/>
  <c r="L478" i="29"/>
  <c r="L252" i="29"/>
  <c r="L139" i="29"/>
  <c r="L365" i="29"/>
  <c r="L595" i="29"/>
  <c r="L482" i="29"/>
  <c r="L369" i="29"/>
  <c r="L256" i="29"/>
  <c r="L143" i="29"/>
  <c r="K591" i="29"/>
  <c r="K478" i="29"/>
  <c r="K139" i="29"/>
  <c r="K365" i="29"/>
  <c r="K252" i="29"/>
  <c r="H576" i="29"/>
  <c r="H463" i="29"/>
  <c r="H350" i="29"/>
  <c r="H237" i="29"/>
  <c r="H124" i="29"/>
  <c r="I592" i="29"/>
  <c r="I479" i="29"/>
  <c r="I366" i="29"/>
  <c r="I253" i="29"/>
  <c r="I140" i="29"/>
  <c r="I596" i="29"/>
  <c r="I483" i="29"/>
  <c r="I144" i="29"/>
  <c r="I370" i="29"/>
  <c r="I257" i="29"/>
  <c r="I583" i="29"/>
  <c r="I470" i="29"/>
  <c r="I357" i="29"/>
  <c r="I244" i="29"/>
  <c r="I131" i="29"/>
  <c r="J592" i="29"/>
  <c r="J366" i="29"/>
  <c r="J479" i="29"/>
  <c r="J253" i="29"/>
  <c r="J140" i="29"/>
  <c r="F600" i="29"/>
  <c r="F487" i="29"/>
  <c r="F374" i="29"/>
  <c r="F261" i="29"/>
  <c r="F148" i="29"/>
  <c r="K655" i="29"/>
  <c r="K542" i="29"/>
  <c r="K429" i="29"/>
  <c r="K316" i="29"/>
  <c r="K203" i="29"/>
  <c r="H670" i="29"/>
  <c r="H557" i="29"/>
  <c r="H444" i="29"/>
  <c r="H331" i="29"/>
  <c r="H218" i="29"/>
  <c r="G531" i="29"/>
  <c r="G644" i="29"/>
  <c r="G305" i="29"/>
  <c r="G192" i="29"/>
  <c r="G418" i="29"/>
  <c r="K637" i="29"/>
  <c r="K411" i="29"/>
  <c r="K298" i="29"/>
  <c r="K185" i="29"/>
  <c r="K524" i="29"/>
  <c r="J644" i="29"/>
  <c r="J531" i="29"/>
  <c r="J418" i="29"/>
  <c r="J305" i="29"/>
  <c r="J192" i="29"/>
  <c r="J654" i="29"/>
  <c r="J541" i="29"/>
  <c r="J428" i="29"/>
  <c r="J315" i="29"/>
  <c r="J202" i="29"/>
  <c r="G551" i="29"/>
  <c r="G664" i="29"/>
  <c r="G438" i="29"/>
  <c r="G325" i="29"/>
  <c r="G212" i="29"/>
  <c r="I574" i="29"/>
  <c r="I461" i="29"/>
  <c r="I348" i="29"/>
  <c r="I122" i="29"/>
  <c r="I235" i="29"/>
  <c r="L574" i="29"/>
  <c r="L461" i="29"/>
  <c r="L235" i="29"/>
  <c r="L348" i="29"/>
  <c r="L122" i="29"/>
  <c r="G607" i="29"/>
  <c r="G494" i="29"/>
  <c r="G381" i="29"/>
  <c r="G268" i="29"/>
  <c r="G155" i="29"/>
  <c r="I486" i="29"/>
  <c r="I599" i="29"/>
  <c r="I373" i="29"/>
  <c r="I260" i="29"/>
  <c r="I147" i="29"/>
  <c r="H607" i="29"/>
  <c r="H494" i="29"/>
  <c r="H381" i="29"/>
  <c r="H268" i="29"/>
  <c r="H155" i="29"/>
  <c r="H641" i="29"/>
  <c r="H528" i="29"/>
  <c r="H415" i="29"/>
  <c r="H302" i="29"/>
  <c r="H189" i="29"/>
  <c r="F676" i="29"/>
  <c r="F563" i="29"/>
  <c r="F450" i="29"/>
  <c r="F337" i="29"/>
  <c r="F224" i="29"/>
  <c r="K633" i="29"/>
  <c r="K407" i="29"/>
  <c r="K520" i="29"/>
  <c r="K181" i="29"/>
  <c r="K294" i="29"/>
  <c r="L661" i="29"/>
  <c r="L548" i="29"/>
  <c r="L435" i="29"/>
  <c r="L322" i="29"/>
  <c r="L209" i="29"/>
  <c r="L592" i="29"/>
  <c r="L479" i="29"/>
  <c r="L366" i="29"/>
  <c r="L140" i="29"/>
  <c r="L253" i="29"/>
  <c r="L596" i="29"/>
  <c r="L483" i="29"/>
  <c r="L370" i="29"/>
  <c r="L257" i="29"/>
  <c r="L144" i="29"/>
  <c r="J593" i="29"/>
  <c r="J480" i="29"/>
  <c r="J367" i="29"/>
  <c r="J254" i="29"/>
  <c r="J141" i="29"/>
  <c r="I542" i="29"/>
  <c r="I655" i="29"/>
  <c r="I429" i="29"/>
  <c r="I316" i="29"/>
  <c r="I203" i="29"/>
  <c r="F518" i="29"/>
  <c r="F405" i="29"/>
  <c r="F631" i="29"/>
  <c r="F179" i="29"/>
  <c r="F292" i="29"/>
  <c r="I646" i="29"/>
  <c r="I533" i="29"/>
  <c r="I420" i="29"/>
  <c r="I307" i="29"/>
  <c r="I194" i="29"/>
  <c r="I656" i="29"/>
  <c r="I543" i="29"/>
  <c r="I430" i="29"/>
  <c r="I317" i="29"/>
  <c r="I204" i="29"/>
  <c r="H625" i="29"/>
  <c r="H512" i="29"/>
  <c r="H399" i="29"/>
  <c r="H173" i="29"/>
  <c r="J623" i="29"/>
  <c r="J510" i="29"/>
  <c r="J397" i="29"/>
  <c r="J284" i="29"/>
  <c r="J171" i="29"/>
  <c r="K625" i="29"/>
  <c r="K512" i="29"/>
  <c r="K399" i="29"/>
  <c r="K173" i="29"/>
  <c r="I525" i="29"/>
  <c r="I638" i="29"/>
  <c r="I412" i="29"/>
  <c r="I299" i="29"/>
  <c r="I186" i="29"/>
  <c r="H601" i="29"/>
  <c r="H488" i="29"/>
  <c r="H375" i="29"/>
  <c r="H262" i="29"/>
  <c r="H149" i="29"/>
  <c r="G542" i="29"/>
  <c r="G429" i="29"/>
  <c r="G655" i="29"/>
  <c r="G316" i="29"/>
  <c r="G203" i="29"/>
  <c r="G637" i="29"/>
  <c r="G524" i="29"/>
  <c r="G411" i="29"/>
  <c r="G298" i="29"/>
  <c r="G185" i="29"/>
  <c r="K574" i="29"/>
  <c r="K461" i="29"/>
  <c r="K348" i="29"/>
  <c r="K122" i="29"/>
  <c r="K235" i="29"/>
  <c r="K590" i="29"/>
  <c r="K477" i="29"/>
  <c r="K364" i="29"/>
  <c r="K251" i="29"/>
  <c r="K138" i="29"/>
  <c r="J651" i="29"/>
  <c r="J538" i="29"/>
  <c r="J425" i="29"/>
  <c r="J312" i="29"/>
  <c r="J199" i="29"/>
  <c r="K651" i="29"/>
  <c r="K538" i="29"/>
  <c r="K425" i="29"/>
  <c r="K312" i="29"/>
  <c r="K199" i="29"/>
  <c r="L469" i="29"/>
  <c r="L582" i="29"/>
  <c r="L356" i="29"/>
  <c r="L243" i="29"/>
  <c r="L130" i="29"/>
  <c r="F633" i="29"/>
  <c r="F520" i="29"/>
  <c r="F181" i="29"/>
  <c r="F407" i="29"/>
  <c r="F294" i="29"/>
  <c r="H600" i="29"/>
  <c r="H487" i="29"/>
  <c r="H374" i="29"/>
  <c r="H261" i="29"/>
  <c r="H148" i="29"/>
  <c r="H656" i="29"/>
  <c r="H543" i="29"/>
  <c r="H430" i="29"/>
  <c r="H317" i="29"/>
  <c r="H204" i="29"/>
  <c r="I609" i="29"/>
  <c r="I496" i="29"/>
  <c r="I383" i="29"/>
  <c r="I270" i="29"/>
  <c r="I157" i="29"/>
  <c r="G657" i="29"/>
  <c r="G544" i="29"/>
  <c r="G431" i="29"/>
  <c r="G318" i="29"/>
  <c r="G205" i="29"/>
  <c r="H626" i="29"/>
  <c r="H513" i="29"/>
  <c r="H400" i="29"/>
  <c r="H287" i="29"/>
  <c r="H174" i="29"/>
  <c r="F488" i="29"/>
  <c r="F375" i="29"/>
  <c r="F601" i="29"/>
  <c r="F262" i="29"/>
  <c r="F149" i="29"/>
  <c r="H624" i="29"/>
  <c r="H511" i="29"/>
  <c r="H398" i="29"/>
  <c r="H285" i="29"/>
  <c r="H172" i="29"/>
  <c r="H525" i="29"/>
  <c r="H638" i="29"/>
  <c r="H299" i="29"/>
  <c r="H186" i="29"/>
  <c r="H412" i="29"/>
  <c r="J613" i="29"/>
  <c r="J500" i="29"/>
  <c r="J387" i="29"/>
  <c r="J274" i="29"/>
  <c r="J161" i="29"/>
  <c r="J626" i="29"/>
  <c r="J513" i="29"/>
  <c r="J400" i="29"/>
  <c r="J174" i="29"/>
  <c r="J287" i="29"/>
  <c r="K572" i="29"/>
  <c r="K459" i="29"/>
  <c r="K346" i="29"/>
  <c r="K120" i="29"/>
  <c r="K233" i="29"/>
  <c r="G579" i="29"/>
  <c r="G466" i="29"/>
  <c r="G353" i="29"/>
  <c r="G127" i="29"/>
  <c r="G240" i="29"/>
  <c r="F580" i="29"/>
  <c r="F467" i="29"/>
  <c r="F354" i="29"/>
  <c r="F241" i="29"/>
  <c r="F128" i="29"/>
  <c r="J585" i="29"/>
  <c r="J472" i="29"/>
  <c r="J359" i="29"/>
  <c r="J246" i="29"/>
  <c r="J133" i="29"/>
  <c r="G598" i="29"/>
  <c r="G485" i="29"/>
  <c r="G372" i="29"/>
  <c r="G146" i="29"/>
  <c r="G259" i="29"/>
  <c r="G673" i="29"/>
  <c r="G560" i="29"/>
  <c r="G447" i="29"/>
  <c r="G334" i="29"/>
  <c r="G221" i="29"/>
  <c r="L613" i="29"/>
  <c r="L500" i="29"/>
  <c r="L387" i="29"/>
  <c r="L274" i="29"/>
  <c r="L161" i="29"/>
  <c r="G617" i="29"/>
  <c r="G504" i="29"/>
  <c r="G278" i="29"/>
  <c r="G391" i="29"/>
  <c r="G165" i="29"/>
  <c r="G670" i="29"/>
  <c r="G557" i="29"/>
  <c r="G444" i="29"/>
  <c r="G331" i="29"/>
  <c r="G218" i="29"/>
  <c r="H643" i="29"/>
  <c r="H530" i="29"/>
  <c r="H417" i="29"/>
  <c r="H304" i="29"/>
  <c r="H191" i="29"/>
  <c r="F647" i="29"/>
  <c r="F534" i="29"/>
  <c r="F421" i="29"/>
  <c r="F308" i="29"/>
  <c r="F195" i="29"/>
  <c r="H595" i="29"/>
  <c r="H482" i="29"/>
  <c r="H369" i="29"/>
  <c r="H256" i="29"/>
  <c r="H143" i="29"/>
  <c r="I612" i="29"/>
  <c r="I499" i="29"/>
  <c r="I386" i="29"/>
  <c r="I273" i="29"/>
  <c r="I160" i="29"/>
  <c r="G611" i="29"/>
  <c r="G385" i="29"/>
  <c r="G498" i="29"/>
  <c r="G159" i="29"/>
  <c r="G272" i="29"/>
  <c r="L634" i="29"/>
  <c r="L521" i="29"/>
  <c r="L408" i="29"/>
  <c r="L295" i="29"/>
  <c r="L182" i="29"/>
  <c r="F665" i="29"/>
  <c r="F552" i="29"/>
  <c r="F439" i="29"/>
  <c r="F326" i="29"/>
  <c r="F213" i="29"/>
  <c r="H648" i="29"/>
  <c r="H535" i="29"/>
  <c r="H422" i="29"/>
  <c r="H309" i="29"/>
  <c r="H196" i="29"/>
  <c r="L578" i="29"/>
  <c r="L465" i="29"/>
  <c r="L352" i="29"/>
  <c r="L239" i="29"/>
  <c r="L126" i="29"/>
  <c r="J576" i="29"/>
  <c r="J463" i="29"/>
  <c r="J350" i="29"/>
  <c r="J237" i="29"/>
  <c r="J124" i="29"/>
  <c r="J583" i="29"/>
  <c r="J470" i="29"/>
  <c r="J357" i="29"/>
  <c r="J244" i="29"/>
  <c r="J131" i="29"/>
  <c r="F593" i="29"/>
  <c r="F480" i="29"/>
  <c r="F367" i="29"/>
  <c r="F254" i="29"/>
  <c r="F141" i="29"/>
  <c r="J595" i="29"/>
  <c r="J482" i="29"/>
  <c r="J369" i="29"/>
  <c r="J256" i="29"/>
  <c r="J143" i="29"/>
  <c r="F624" i="29"/>
  <c r="F511" i="29"/>
  <c r="F285" i="29"/>
  <c r="F398" i="29"/>
  <c r="F172" i="29"/>
  <c r="K638" i="29"/>
  <c r="K525" i="29"/>
  <c r="K412" i="29"/>
  <c r="K299" i="29"/>
  <c r="K186" i="29"/>
  <c r="H514" i="29"/>
  <c r="H627" i="29"/>
  <c r="H401" i="29"/>
  <c r="H175" i="29"/>
  <c r="H288" i="29"/>
  <c r="J625" i="29"/>
  <c r="J512" i="29"/>
  <c r="J399" i="29"/>
  <c r="J173" i="29"/>
  <c r="G639" i="29"/>
  <c r="G526" i="29"/>
  <c r="G413" i="29"/>
  <c r="G300" i="29"/>
  <c r="G187" i="29"/>
  <c r="H613" i="29"/>
  <c r="H500" i="29"/>
  <c r="H387" i="29"/>
  <c r="H161" i="29"/>
  <c r="H274" i="29"/>
  <c r="L657" i="29"/>
  <c r="L544" i="29"/>
  <c r="L431" i="29"/>
  <c r="L318" i="29"/>
  <c r="L205" i="29"/>
  <c r="I666" i="29"/>
  <c r="I553" i="29"/>
  <c r="I440" i="29"/>
  <c r="I327" i="29"/>
  <c r="I214" i="29"/>
  <c r="H580" i="29"/>
  <c r="H467" i="29"/>
  <c r="H354" i="29"/>
  <c r="H241" i="29"/>
  <c r="H128" i="29"/>
  <c r="L580" i="29"/>
  <c r="L467" i="29"/>
  <c r="L354" i="29"/>
  <c r="L241" i="29"/>
  <c r="L128" i="29"/>
  <c r="I658" i="29"/>
  <c r="I545" i="29"/>
  <c r="I432" i="29"/>
  <c r="I319" i="29"/>
  <c r="I206" i="29"/>
  <c r="L590" i="29"/>
  <c r="L477" i="29"/>
  <c r="L364" i="29"/>
  <c r="L251" i="29"/>
  <c r="L138" i="29"/>
  <c r="I640" i="29"/>
  <c r="I527" i="29"/>
  <c r="I414" i="29"/>
  <c r="I301" i="29"/>
  <c r="I188" i="29"/>
  <c r="J599" i="29"/>
  <c r="J486" i="29"/>
  <c r="J373" i="29"/>
  <c r="J147" i="29"/>
  <c r="J260" i="29"/>
  <c r="I607" i="29"/>
  <c r="I494" i="29"/>
  <c r="I381" i="29"/>
  <c r="I268" i="29"/>
  <c r="I155" i="29"/>
  <c r="L644" i="29"/>
  <c r="L531" i="29"/>
  <c r="L418" i="29"/>
  <c r="L305" i="29"/>
  <c r="L192" i="29"/>
  <c r="H583" i="29"/>
  <c r="H470" i="29"/>
  <c r="H357" i="29"/>
  <c r="H244" i="29"/>
  <c r="H131" i="29"/>
  <c r="K677" i="29"/>
  <c r="K564" i="29"/>
  <c r="K451" i="29"/>
  <c r="K338" i="29"/>
  <c r="K225" i="29"/>
  <c r="F605" i="29"/>
  <c r="F492" i="29"/>
  <c r="F266" i="29"/>
  <c r="F379" i="29"/>
  <c r="F153" i="29"/>
  <c r="I579" i="29"/>
  <c r="I353" i="29"/>
  <c r="I466" i="29"/>
  <c r="I127" i="29"/>
  <c r="I240" i="29"/>
  <c r="I578" i="29"/>
  <c r="I465" i="29"/>
  <c r="I352" i="29"/>
  <c r="I239" i="29"/>
  <c r="I126" i="29"/>
  <c r="G583" i="29"/>
  <c r="G470" i="29"/>
  <c r="G357" i="29"/>
  <c r="G244" i="29"/>
  <c r="G131" i="29"/>
  <c r="J596" i="29"/>
  <c r="J370" i="29"/>
  <c r="J257" i="29"/>
  <c r="J144" i="29"/>
  <c r="J483" i="29"/>
  <c r="J605" i="29"/>
  <c r="J492" i="29"/>
  <c r="J379" i="29"/>
  <c r="J153" i="29"/>
  <c r="J266" i="29"/>
  <c r="F616" i="29"/>
  <c r="F503" i="29"/>
  <c r="F390" i="29"/>
  <c r="F277" i="29"/>
  <c r="F164" i="29"/>
  <c r="J624" i="29"/>
  <c r="J398" i="29"/>
  <c r="J511" i="29"/>
  <c r="J285" i="29"/>
  <c r="J172" i="29"/>
  <c r="L638" i="29"/>
  <c r="L525" i="29"/>
  <c r="L412" i="29"/>
  <c r="L299" i="29"/>
  <c r="L186" i="29"/>
  <c r="I548" i="29"/>
  <c r="I661" i="29"/>
  <c r="I435" i="29"/>
  <c r="I322" i="29"/>
  <c r="I209" i="29"/>
  <c r="F648" i="29"/>
  <c r="F535" i="29"/>
  <c r="F422" i="29"/>
  <c r="F309" i="29"/>
  <c r="F196" i="29"/>
  <c r="F658" i="29"/>
  <c r="F545" i="29"/>
  <c r="F432" i="29"/>
  <c r="F319" i="29"/>
  <c r="F206" i="29"/>
  <c r="K629" i="29"/>
  <c r="K516" i="29"/>
  <c r="K403" i="29"/>
  <c r="K177" i="29"/>
  <c r="K290" i="29"/>
  <c r="L664" i="29"/>
  <c r="L551" i="29"/>
  <c r="L438" i="29"/>
  <c r="L325" i="29"/>
  <c r="L212" i="29"/>
  <c r="J488" i="29"/>
  <c r="J601" i="29"/>
  <c r="J149" i="29"/>
  <c r="J375" i="29"/>
  <c r="J262" i="29"/>
  <c r="H531" i="29"/>
  <c r="H644" i="29"/>
  <c r="H305" i="29"/>
  <c r="H192" i="29"/>
  <c r="H418" i="29"/>
  <c r="I613" i="29"/>
  <c r="I500" i="29"/>
  <c r="I387" i="29"/>
  <c r="I274" i="29"/>
  <c r="I161" i="29"/>
  <c r="J658" i="29"/>
  <c r="J432" i="29"/>
  <c r="J545" i="29"/>
  <c r="J319" i="29"/>
  <c r="J206" i="29"/>
  <c r="H674" i="29"/>
  <c r="H561" i="29"/>
  <c r="H448" i="29"/>
  <c r="H335" i="29"/>
  <c r="H222" i="29"/>
  <c r="L519" i="29"/>
  <c r="L406" i="29"/>
  <c r="L632" i="29"/>
  <c r="L180" i="29"/>
  <c r="L293" i="29"/>
  <c r="I588" i="29"/>
  <c r="I362" i="29"/>
  <c r="I475" i="29"/>
  <c r="I249" i="29"/>
  <c r="I136" i="29"/>
  <c r="J588" i="29"/>
  <c r="J362" i="29"/>
  <c r="J475" i="29"/>
  <c r="J136" i="29"/>
  <c r="J249" i="29"/>
  <c r="G574" i="29"/>
  <c r="G461" i="29"/>
  <c r="G235" i="29"/>
  <c r="G348" i="29"/>
  <c r="G122" i="29"/>
  <c r="K598" i="29"/>
  <c r="K372" i="29"/>
  <c r="K485" i="29"/>
  <c r="K259" i="29"/>
  <c r="K146" i="29"/>
  <c r="F644" i="29"/>
  <c r="F531" i="29"/>
  <c r="F418" i="29"/>
  <c r="F305" i="29"/>
  <c r="F192" i="29"/>
  <c r="F662" i="29"/>
  <c r="F549" i="29"/>
  <c r="F436" i="29"/>
  <c r="F323" i="29"/>
  <c r="F210" i="29"/>
  <c r="G677" i="29"/>
  <c r="G564" i="29"/>
  <c r="G451" i="29"/>
  <c r="G338" i="29"/>
  <c r="G225" i="29"/>
  <c r="K657" i="29"/>
  <c r="K544" i="29"/>
  <c r="K431" i="29"/>
  <c r="K318" i="29"/>
  <c r="K205" i="29"/>
  <c r="G609" i="29"/>
  <c r="G496" i="29"/>
  <c r="G383" i="29"/>
  <c r="G270" i="29"/>
  <c r="G157" i="29"/>
  <c r="F677" i="29"/>
  <c r="F564" i="29"/>
  <c r="F451" i="29"/>
  <c r="F338" i="29"/>
  <c r="F225" i="29"/>
  <c r="L526" i="29"/>
  <c r="L639" i="29"/>
  <c r="L413" i="29"/>
  <c r="L300" i="29"/>
  <c r="L187" i="29"/>
  <c r="K673" i="29"/>
  <c r="K560" i="29"/>
  <c r="K447" i="29"/>
  <c r="K334" i="29"/>
  <c r="K221" i="29"/>
  <c r="J661" i="29"/>
  <c r="J548" i="29"/>
  <c r="J435" i="29"/>
  <c r="J322" i="29"/>
  <c r="J209" i="29"/>
  <c r="L473" i="29"/>
  <c r="L360" i="29"/>
  <c r="L586" i="29"/>
  <c r="L134" i="29"/>
  <c r="L247" i="29"/>
  <c r="F583" i="29"/>
  <c r="F470" i="29"/>
  <c r="F357" i="29"/>
  <c r="F244" i="29"/>
  <c r="F131" i="29"/>
  <c r="H605" i="29"/>
  <c r="H492" i="29"/>
  <c r="H379" i="29"/>
  <c r="H153" i="29"/>
  <c r="H266" i="29"/>
  <c r="J514" i="29"/>
  <c r="J627" i="29"/>
  <c r="J175" i="29"/>
  <c r="J288" i="29"/>
  <c r="J401" i="29"/>
  <c r="K616" i="29"/>
  <c r="K503" i="29"/>
  <c r="K390" i="29"/>
  <c r="K277" i="29"/>
  <c r="K164" i="29"/>
  <c r="I625" i="29"/>
  <c r="I512" i="29"/>
  <c r="I399" i="29"/>
  <c r="I173" i="29"/>
  <c r="H662" i="29"/>
  <c r="H549" i="29"/>
  <c r="H436" i="29"/>
  <c r="H323" i="29"/>
  <c r="H210" i="29"/>
  <c r="K613" i="29"/>
  <c r="K500" i="29"/>
  <c r="K387" i="29"/>
  <c r="K274" i="29"/>
  <c r="K161" i="29"/>
  <c r="J662" i="29"/>
  <c r="J549" i="29"/>
  <c r="J436" i="29"/>
  <c r="J323" i="29"/>
  <c r="J210" i="29"/>
  <c r="L616" i="29"/>
  <c r="L503" i="29"/>
  <c r="L390" i="29"/>
  <c r="L164" i="29"/>
  <c r="L277" i="29"/>
  <c r="I531" i="29"/>
  <c r="I644" i="29"/>
  <c r="I418" i="29"/>
  <c r="I305" i="29"/>
  <c r="I192" i="29"/>
  <c r="I660" i="29"/>
  <c r="I547" i="29"/>
  <c r="I434" i="29"/>
  <c r="I321" i="29"/>
  <c r="I208" i="29"/>
  <c r="K658" i="29"/>
  <c r="K545" i="29"/>
  <c r="K432" i="29"/>
  <c r="K319" i="29"/>
  <c r="K206" i="29"/>
  <c r="H481" i="29"/>
  <c r="H594" i="29"/>
  <c r="H368" i="29"/>
  <c r="H255" i="29"/>
  <c r="H142" i="29"/>
  <c r="K646" i="29"/>
  <c r="K533" i="29"/>
  <c r="K420" i="29"/>
  <c r="K307" i="29"/>
  <c r="K194" i="29"/>
  <c r="J630" i="29"/>
  <c r="J517" i="29"/>
  <c r="J404" i="29"/>
  <c r="J178" i="29"/>
  <c r="J291" i="29"/>
  <c r="J645" i="29"/>
  <c r="J532" i="29"/>
  <c r="J419" i="29"/>
  <c r="J306" i="29"/>
  <c r="J193" i="29"/>
  <c r="K611" i="29"/>
  <c r="K498" i="29"/>
  <c r="K385" i="29"/>
  <c r="K159" i="29"/>
  <c r="K272" i="29"/>
  <c r="H630" i="29"/>
  <c r="H517" i="29"/>
  <c r="H291" i="29"/>
  <c r="H404" i="29"/>
  <c r="H178" i="29"/>
  <c r="I664" i="29"/>
  <c r="I551" i="29"/>
  <c r="I438" i="29"/>
  <c r="I325" i="29"/>
  <c r="I212" i="29"/>
  <c r="L575" i="29"/>
  <c r="L462" i="29"/>
  <c r="L349" i="29"/>
  <c r="L236" i="29"/>
  <c r="L123" i="29"/>
  <c r="J578" i="29"/>
  <c r="J465" i="29"/>
  <c r="J352" i="29"/>
  <c r="J239" i="29"/>
  <c r="J126" i="29"/>
  <c r="F477" i="29"/>
  <c r="F590" i="29"/>
  <c r="F364" i="29"/>
  <c r="F138" i="29"/>
  <c r="F251" i="29"/>
  <c r="H508" i="29"/>
  <c r="H621" i="29"/>
  <c r="H395" i="29"/>
  <c r="H282" i="29"/>
  <c r="H169" i="29"/>
  <c r="F628" i="29"/>
  <c r="F515" i="29"/>
  <c r="F402" i="29"/>
  <c r="F176" i="29"/>
  <c r="F289" i="29"/>
  <c r="G572" i="29"/>
  <c r="G459" i="29"/>
  <c r="G346" i="29"/>
  <c r="G233" i="29"/>
  <c r="G120" i="29"/>
  <c r="J602" i="29"/>
  <c r="J489" i="29"/>
  <c r="J376" i="29"/>
  <c r="J263" i="29"/>
  <c r="J150" i="29"/>
  <c r="F591" i="29"/>
  <c r="F478" i="29"/>
  <c r="F365" i="29"/>
  <c r="F252" i="29"/>
  <c r="F139" i="29"/>
  <c r="H628" i="29"/>
  <c r="H515" i="29"/>
  <c r="H402" i="29"/>
  <c r="H176" i="29"/>
  <c r="H289" i="29"/>
  <c r="H585" i="29"/>
  <c r="H472" i="29"/>
  <c r="H359" i="29"/>
  <c r="H246" i="29"/>
  <c r="H133" i="29"/>
  <c r="J503" i="29"/>
  <c r="J616" i="29"/>
  <c r="J390" i="29"/>
  <c r="J277" i="29"/>
  <c r="J164" i="29"/>
  <c r="K661" i="29"/>
  <c r="K548" i="29"/>
  <c r="K435" i="29"/>
  <c r="K322" i="29"/>
  <c r="K209" i="29"/>
  <c r="J600" i="29"/>
  <c r="J487" i="29"/>
  <c r="J374" i="29"/>
  <c r="J261" i="29"/>
  <c r="J148" i="29"/>
  <c r="H631" i="29"/>
  <c r="H518" i="29"/>
  <c r="H405" i="29"/>
  <c r="H179" i="29"/>
  <c r="H292" i="29"/>
  <c r="J557" i="29"/>
  <c r="J670" i="29"/>
  <c r="J444" i="29"/>
  <c r="J331" i="29"/>
  <c r="J218" i="29"/>
  <c r="G618" i="29"/>
  <c r="G505" i="29"/>
  <c r="G392" i="29"/>
  <c r="G279" i="29"/>
  <c r="G166" i="29"/>
  <c r="F645" i="29"/>
  <c r="F532" i="29"/>
  <c r="F419" i="29"/>
  <c r="F306" i="29"/>
  <c r="F193" i="29"/>
  <c r="F661" i="29"/>
  <c r="F548" i="29"/>
  <c r="F435" i="29"/>
  <c r="F322" i="29"/>
  <c r="F209" i="29"/>
  <c r="J649" i="29"/>
  <c r="J536" i="29"/>
  <c r="J423" i="29"/>
  <c r="J310" i="29"/>
  <c r="J197" i="29"/>
  <c r="J660" i="29"/>
  <c r="J547" i="29"/>
  <c r="J434" i="29"/>
  <c r="J321" i="29"/>
  <c r="J208" i="29"/>
  <c r="F594" i="29"/>
  <c r="F481" i="29"/>
  <c r="F368" i="29"/>
  <c r="F255" i="29"/>
  <c r="F142" i="29"/>
  <c r="G613" i="29"/>
  <c r="G387" i="29"/>
  <c r="G161" i="29"/>
  <c r="G500" i="29"/>
  <c r="G274" i="29"/>
  <c r="L655" i="29"/>
  <c r="L542" i="29"/>
  <c r="L429" i="29"/>
  <c r="L316" i="29"/>
  <c r="L203" i="29"/>
  <c r="J552" i="29"/>
  <c r="J665" i="29"/>
  <c r="J439" i="29"/>
  <c r="J326" i="29"/>
  <c r="J213" i="29"/>
  <c r="F623" i="29"/>
  <c r="F510" i="29"/>
  <c r="F397" i="29"/>
  <c r="F171" i="29"/>
  <c r="F284" i="29"/>
  <c r="K596" i="29"/>
  <c r="K370" i="29"/>
  <c r="K257" i="29"/>
  <c r="K144" i="29"/>
  <c r="K483" i="29"/>
  <c r="K644" i="29"/>
  <c r="K531" i="29"/>
  <c r="K418" i="29"/>
  <c r="K305" i="29"/>
  <c r="K192" i="29"/>
  <c r="J586" i="29"/>
  <c r="J360" i="29"/>
  <c r="J473" i="29"/>
  <c r="J134" i="29"/>
  <c r="J247" i="29"/>
  <c r="G465" i="29"/>
  <c r="G352" i="29"/>
  <c r="G578" i="29"/>
  <c r="G239" i="29"/>
  <c r="G126" i="29"/>
  <c r="H592" i="29"/>
  <c r="H479" i="29"/>
  <c r="H366" i="29"/>
  <c r="H253" i="29"/>
  <c r="H140" i="29"/>
  <c r="G533" i="29"/>
  <c r="G646" i="29"/>
  <c r="G420" i="29"/>
  <c r="G307" i="29"/>
  <c r="G194" i="29"/>
  <c r="L583" i="29"/>
  <c r="L357" i="29"/>
  <c r="L470" i="29"/>
  <c r="L131" i="29"/>
  <c r="L244" i="29"/>
  <c r="F592" i="29"/>
  <c r="F366" i="29"/>
  <c r="F479" i="29"/>
  <c r="F253" i="29"/>
  <c r="F140" i="29"/>
  <c r="I611" i="29"/>
  <c r="I385" i="29"/>
  <c r="I498" i="29"/>
  <c r="I159" i="29"/>
  <c r="I272" i="29"/>
  <c r="G612" i="29"/>
  <c r="G499" i="29"/>
  <c r="G386" i="29"/>
  <c r="G273" i="29"/>
  <c r="G160" i="29"/>
  <c r="K631" i="29"/>
  <c r="K518" i="29"/>
  <c r="K405" i="29"/>
  <c r="K179" i="29"/>
  <c r="K292" i="29"/>
  <c r="H503" i="29"/>
  <c r="H616" i="29"/>
  <c r="H390" i="29"/>
  <c r="H277" i="29"/>
  <c r="H164" i="29"/>
  <c r="G625" i="29"/>
  <c r="G512" i="29"/>
  <c r="G399" i="29"/>
  <c r="G173" i="29"/>
  <c r="I639" i="29"/>
  <c r="I526" i="29"/>
  <c r="I300" i="29"/>
  <c r="I187" i="29"/>
  <c r="I413" i="29"/>
  <c r="I618" i="29"/>
  <c r="I505" i="29"/>
  <c r="I392" i="29"/>
  <c r="I279" i="29"/>
  <c r="I166" i="29"/>
  <c r="G632" i="29"/>
  <c r="G519" i="29"/>
  <c r="G406" i="29"/>
  <c r="G180" i="29"/>
  <c r="G293" i="29"/>
  <c r="K505" i="29"/>
  <c r="K618" i="29"/>
  <c r="K392" i="29"/>
  <c r="K279" i="29"/>
  <c r="K166" i="29"/>
  <c r="J631" i="29"/>
  <c r="J518" i="29"/>
  <c r="J405" i="29"/>
  <c r="J179" i="29"/>
  <c r="J292" i="29"/>
  <c r="F619" i="29"/>
  <c r="F506" i="29"/>
  <c r="F393" i="29"/>
  <c r="F167" i="29"/>
  <c r="F280" i="29"/>
  <c r="G661" i="29"/>
  <c r="G548" i="29"/>
  <c r="G435" i="29"/>
  <c r="G322" i="29"/>
  <c r="G209" i="29"/>
  <c r="J657" i="29"/>
  <c r="J544" i="29"/>
  <c r="J431" i="29"/>
  <c r="J318" i="29"/>
  <c r="J205" i="29"/>
  <c r="H677" i="29"/>
  <c r="H564" i="29"/>
  <c r="H451" i="29"/>
  <c r="H338" i="29"/>
  <c r="H225" i="29"/>
  <c r="L646" i="29"/>
  <c r="L533" i="29"/>
  <c r="L420" i="29"/>
  <c r="L307" i="29"/>
  <c r="L194" i="29"/>
  <c r="F538" i="29"/>
  <c r="F425" i="29"/>
  <c r="F651" i="29"/>
  <c r="F312" i="29"/>
  <c r="F199" i="29"/>
  <c r="G640" i="29"/>
  <c r="G527" i="29"/>
  <c r="G414" i="29"/>
  <c r="G301" i="29"/>
  <c r="G188" i="29"/>
  <c r="K575" i="29"/>
  <c r="K462" i="29"/>
  <c r="K349" i="29"/>
  <c r="K236" i="29"/>
  <c r="K123" i="29"/>
  <c r="H360" i="29"/>
  <c r="H473" i="29"/>
  <c r="H586" i="29"/>
  <c r="H134" i="29"/>
  <c r="H247" i="29"/>
  <c r="F578" i="29"/>
  <c r="F352" i="29"/>
  <c r="F465" i="29"/>
  <c r="F239" i="29"/>
  <c r="F126" i="29"/>
  <c r="G592" i="29"/>
  <c r="G479" i="29"/>
  <c r="G366" i="29"/>
  <c r="G253" i="29"/>
  <c r="G140" i="29"/>
  <c r="F659" i="29"/>
  <c r="F546" i="29"/>
  <c r="F320" i="29"/>
  <c r="F207" i="29"/>
  <c r="F433" i="29"/>
  <c r="J560" i="29"/>
  <c r="J673" i="29"/>
  <c r="J447" i="29"/>
  <c r="J334" i="29"/>
  <c r="J221" i="29"/>
  <c r="J577" i="29"/>
  <c r="J464" i="29"/>
  <c r="J351" i="29"/>
  <c r="J125" i="29"/>
  <c r="J238" i="29"/>
  <c r="G590" i="29"/>
  <c r="G477" i="29"/>
  <c r="G364" i="29"/>
  <c r="G138" i="29"/>
  <c r="G251" i="29"/>
  <c r="F585" i="29"/>
  <c r="F472" i="29"/>
  <c r="F359" i="29"/>
  <c r="F246" i="29"/>
  <c r="F133" i="29"/>
  <c r="I617" i="29"/>
  <c r="I504" i="29"/>
  <c r="I391" i="29"/>
  <c r="I165" i="29"/>
  <c r="I278" i="29"/>
  <c r="K612" i="29"/>
  <c r="K499" i="29"/>
  <c r="K386" i="29"/>
  <c r="K273" i="29"/>
  <c r="K160" i="29"/>
  <c r="G604" i="29"/>
  <c r="G378" i="29"/>
  <c r="G491" i="29"/>
  <c r="G152" i="29"/>
  <c r="G265" i="29"/>
  <c r="G538" i="29"/>
  <c r="G651" i="29"/>
  <c r="G425" i="29"/>
  <c r="G312" i="29"/>
  <c r="G199" i="29"/>
  <c r="I503" i="29"/>
  <c r="I616" i="29"/>
  <c r="I390" i="29"/>
  <c r="I277" i="29"/>
  <c r="I164" i="29"/>
  <c r="I631" i="29"/>
  <c r="I518" i="29"/>
  <c r="I405" i="29"/>
  <c r="I179" i="29"/>
  <c r="I292" i="29"/>
  <c r="L505" i="29"/>
  <c r="L618" i="29"/>
  <c r="L392" i="29"/>
  <c r="L279" i="29"/>
  <c r="L166" i="29"/>
  <c r="K519" i="29"/>
  <c r="K406" i="29"/>
  <c r="K632" i="29"/>
  <c r="K180" i="29"/>
  <c r="K293" i="29"/>
  <c r="F598" i="29"/>
  <c r="F485" i="29"/>
  <c r="F372" i="29"/>
  <c r="F259" i="29"/>
  <c r="F146" i="29"/>
  <c r="L669" i="29"/>
  <c r="L556" i="29"/>
  <c r="L443" i="29"/>
  <c r="L330" i="29"/>
  <c r="L217" i="29"/>
  <c r="J674" i="29"/>
  <c r="J561" i="29"/>
  <c r="J448" i="29"/>
  <c r="J335" i="29"/>
  <c r="J222" i="29"/>
  <c r="L633" i="29"/>
  <c r="L407" i="29"/>
  <c r="L520" i="29"/>
  <c r="L181" i="29"/>
  <c r="L294" i="29"/>
  <c r="G656" i="29"/>
  <c r="G543" i="29"/>
  <c r="G430" i="29"/>
  <c r="G317" i="29"/>
  <c r="G204" i="29"/>
  <c r="H660" i="29"/>
  <c r="H547" i="29"/>
  <c r="H434" i="29"/>
  <c r="H321" i="29"/>
  <c r="H208" i="29"/>
  <c r="H599" i="29"/>
  <c r="H486" i="29"/>
  <c r="H373" i="29"/>
  <c r="H260" i="29"/>
  <c r="H147" i="29"/>
  <c r="G659" i="29"/>
  <c r="G433" i="29"/>
  <c r="G546" i="29"/>
  <c r="G320" i="29"/>
  <c r="G207" i="29"/>
  <c r="K614" i="29"/>
  <c r="K501" i="29"/>
  <c r="K388" i="29"/>
  <c r="K162" i="29"/>
  <c r="K275" i="29"/>
  <c r="F657" i="29"/>
  <c r="F544" i="29"/>
  <c r="F431" i="29"/>
  <c r="F318" i="29"/>
  <c r="F205" i="29"/>
  <c r="I667" i="29"/>
  <c r="I554" i="29"/>
  <c r="I441" i="29"/>
  <c r="I328" i="29"/>
  <c r="I215" i="29"/>
  <c r="K604" i="29"/>
  <c r="K491" i="29"/>
  <c r="K378" i="29"/>
  <c r="K265" i="29"/>
  <c r="K152" i="29"/>
  <c r="F627" i="29"/>
  <c r="F514" i="29"/>
  <c r="F401" i="29"/>
  <c r="F175" i="29"/>
  <c r="F288" i="29"/>
  <c r="G616" i="29"/>
  <c r="G503" i="29"/>
  <c r="G390" i="29"/>
  <c r="G277" i="29"/>
  <c r="G164" i="29"/>
  <c r="I637" i="29"/>
  <c r="I411" i="29"/>
  <c r="I298" i="29"/>
  <c r="I185" i="29"/>
  <c r="I524" i="29"/>
  <c r="K543" i="29"/>
  <c r="K430" i="29"/>
  <c r="K317" i="29"/>
  <c r="K204" i="29"/>
  <c r="K656" i="29"/>
  <c r="F551" i="29"/>
  <c r="F438" i="29"/>
  <c r="F664" i="29"/>
  <c r="F325" i="29"/>
  <c r="F212" i="29"/>
  <c r="L637" i="29"/>
  <c r="L524" i="29"/>
  <c r="L411" i="29"/>
  <c r="L298" i="29"/>
  <c r="L185" i="29"/>
  <c r="L651" i="29"/>
  <c r="L538" i="29"/>
  <c r="L425" i="29"/>
  <c r="L312" i="29"/>
  <c r="L199" i="29"/>
  <c r="L673" i="29"/>
  <c r="L560" i="29"/>
  <c r="L447" i="29"/>
  <c r="L334" i="29"/>
  <c r="L221" i="29"/>
  <c r="G599" i="29"/>
  <c r="G486" i="29"/>
  <c r="G373" i="29"/>
  <c r="G260" i="29"/>
  <c r="G147" i="29"/>
  <c r="K546" i="29"/>
  <c r="K659" i="29"/>
  <c r="K433" i="29"/>
  <c r="K320" i="29"/>
  <c r="K207" i="29"/>
  <c r="I677" i="29"/>
  <c r="I564" i="29"/>
  <c r="I451" i="29"/>
  <c r="I338" i="29"/>
  <c r="I225" i="29"/>
  <c r="I349" i="29"/>
  <c r="I575" i="29"/>
  <c r="I462" i="29"/>
  <c r="I236" i="29"/>
  <c r="I123" i="29"/>
  <c r="H490" i="29"/>
  <c r="H377" i="29"/>
  <c r="H603" i="29"/>
  <c r="H264" i="29"/>
  <c r="H151" i="29"/>
  <c r="L629" i="29"/>
  <c r="L516" i="29"/>
  <c r="L403" i="29"/>
  <c r="L177" i="29"/>
  <c r="L290" i="29"/>
  <c r="L677" i="29"/>
  <c r="L564" i="29"/>
  <c r="L451" i="29"/>
  <c r="L338" i="29"/>
  <c r="L225" i="29"/>
  <c r="H577" i="29"/>
  <c r="H464" i="29"/>
  <c r="H351" i="29"/>
  <c r="H125" i="29"/>
  <c r="H238" i="29"/>
  <c r="K592" i="29"/>
  <c r="K366" i="29"/>
  <c r="K479" i="29"/>
  <c r="K140" i="29"/>
  <c r="K253" i="29"/>
  <c r="L612" i="29"/>
  <c r="L499" i="29"/>
  <c r="L386" i="29"/>
  <c r="L273" i="29"/>
  <c r="L160" i="29"/>
  <c r="J604" i="29"/>
  <c r="J491" i="29"/>
  <c r="J378" i="29"/>
  <c r="J265" i="29"/>
  <c r="J152" i="29"/>
  <c r="F643" i="29"/>
  <c r="F417" i="29"/>
  <c r="F530" i="29"/>
  <c r="F304" i="29"/>
  <c r="F191" i="29"/>
  <c r="J664" i="29"/>
  <c r="J551" i="29"/>
  <c r="J438" i="29"/>
  <c r="J325" i="29"/>
  <c r="J212" i="29"/>
  <c r="G525" i="29"/>
  <c r="G638" i="29"/>
  <c r="G299" i="29"/>
  <c r="G186" i="29"/>
  <c r="G412" i="29"/>
  <c r="G658" i="29"/>
  <c r="G545" i="29"/>
  <c r="G432" i="29"/>
  <c r="G319" i="29"/>
  <c r="G206" i="29"/>
  <c r="F674" i="29"/>
  <c r="F561" i="29"/>
  <c r="F448" i="29"/>
  <c r="F335" i="29"/>
  <c r="F222" i="29"/>
  <c r="J619" i="29"/>
  <c r="J506" i="29"/>
  <c r="J393" i="29"/>
  <c r="J167" i="29"/>
  <c r="J280" i="29"/>
  <c r="H658" i="29"/>
  <c r="H545" i="29"/>
  <c r="H432" i="29"/>
  <c r="H319" i="29"/>
  <c r="H206" i="29"/>
  <c r="L624" i="29"/>
  <c r="L398" i="29"/>
  <c r="L511" i="29"/>
  <c r="L285" i="29"/>
  <c r="L172" i="29"/>
  <c r="J638" i="29"/>
  <c r="J525" i="29"/>
  <c r="J412" i="29"/>
  <c r="J299" i="29"/>
  <c r="J186" i="29"/>
  <c r="I633" i="29"/>
  <c r="I407" i="29"/>
  <c r="I520" i="29"/>
  <c r="I181" i="29"/>
  <c r="I294" i="29"/>
  <c r="I651" i="29"/>
  <c r="I538" i="29"/>
  <c r="I425" i="29"/>
  <c r="I312" i="29"/>
  <c r="I199" i="29"/>
  <c r="K640" i="29"/>
  <c r="K527" i="29"/>
  <c r="K414" i="29"/>
  <c r="K301" i="29"/>
  <c r="K188" i="29"/>
  <c r="G633" i="29"/>
  <c r="G520" i="29"/>
  <c r="G407" i="29"/>
  <c r="G181" i="29"/>
  <c r="G294" i="29"/>
  <c r="H661" i="29"/>
  <c r="H548" i="29"/>
  <c r="H435" i="29"/>
  <c r="H322" i="29"/>
  <c r="H209" i="29"/>
  <c r="H659" i="29"/>
  <c r="H546" i="29"/>
  <c r="H433" i="29"/>
  <c r="H320" i="29"/>
  <c r="H207" i="29"/>
  <c r="H633" i="29"/>
  <c r="H520" i="29"/>
  <c r="H407" i="29"/>
  <c r="H181" i="29"/>
  <c r="H294" i="29"/>
  <c r="I451" i="25"/>
  <c r="I564" i="25"/>
  <c r="H450" i="25"/>
  <c r="H563" i="25"/>
  <c r="K451" i="25"/>
  <c r="K564" i="25"/>
  <c r="J451" i="25"/>
  <c r="J564" i="25"/>
  <c r="F451" i="25"/>
  <c r="F564" i="25"/>
  <c r="F450" i="25"/>
  <c r="F563" i="25"/>
  <c r="J450" i="25"/>
  <c r="J563" i="25"/>
  <c r="H451" i="25"/>
  <c r="H564" i="25"/>
  <c r="E159" i="25" a="1"/>
  <c r="E159" i="25" s="1"/>
  <c r="G451" i="25"/>
  <c r="G564" i="25"/>
  <c r="L451" i="25"/>
  <c r="L564" i="25"/>
  <c r="D144" i="25" a="1"/>
  <c r="D144" i="25" s="1"/>
  <c r="H224" i="25"/>
  <c r="H337" i="25"/>
  <c r="K225" i="25"/>
  <c r="K338" i="25"/>
  <c r="F177" i="25"/>
  <c r="L225" i="25"/>
  <c r="L338" i="25"/>
  <c r="I225" i="25"/>
  <c r="I338" i="25"/>
  <c r="J225" i="25"/>
  <c r="J338" i="25"/>
  <c r="E144" i="25" a="1"/>
  <c r="E144" i="25" s="1"/>
  <c r="F224" i="25"/>
  <c r="F337" i="25"/>
  <c r="J224" i="25"/>
  <c r="J337" i="25"/>
  <c r="H225" i="25"/>
  <c r="H338" i="25"/>
  <c r="G225" i="25"/>
  <c r="G338" i="25"/>
  <c r="F225" i="25"/>
  <c r="F338" i="25"/>
  <c r="F159" i="25"/>
  <c r="F180" i="25"/>
  <c r="L578" i="25"/>
  <c r="L465" i="25"/>
  <c r="L352" i="25"/>
  <c r="L126" i="25"/>
  <c r="L239" i="25"/>
  <c r="F578" i="25"/>
  <c r="F465" i="25"/>
  <c r="F352" i="25"/>
  <c r="F239" i="25"/>
  <c r="F126" i="25"/>
  <c r="H596" i="25"/>
  <c r="H483" i="25"/>
  <c r="H370" i="25"/>
  <c r="H144" i="25"/>
  <c r="H257" i="25"/>
  <c r="J506" i="25"/>
  <c r="J619" i="25"/>
  <c r="J393" i="25"/>
  <c r="J280" i="25"/>
  <c r="J167" i="25"/>
  <c r="D207" i="25" a="1"/>
  <c r="D207" i="25" s="1"/>
  <c r="I579" i="25"/>
  <c r="I466" i="25"/>
  <c r="I353" i="25"/>
  <c r="I240" i="25"/>
  <c r="I127" i="25"/>
  <c r="L596" i="25"/>
  <c r="L370" i="25"/>
  <c r="L483" i="25"/>
  <c r="L257" i="25"/>
  <c r="L144" i="25"/>
  <c r="F511" i="25"/>
  <c r="F398" i="25"/>
  <c r="F624" i="25"/>
  <c r="F285" i="25"/>
  <c r="F172" i="25"/>
  <c r="G572" i="25"/>
  <c r="G459" i="25"/>
  <c r="G233" i="25"/>
  <c r="G346" i="25"/>
  <c r="G120" i="25"/>
  <c r="H578" i="25"/>
  <c r="H465" i="25"/>
  <c r="H352" i="25"/>
  <c r="H239" i="25"/>
  <c r="H126" i="25"/>
  <c r="F590" i="25"/>
  <c r="F364" i="25"/>
  <c r="F477" i="25"/>
  <c r="F138" i="25"/>
  <c r="F251" i="25"/>
  <c r="D162" i="25" a="1"/>
  <c r="D162" i="25" s="1"/>
  <c r="J162" i="25" s="1"/>
  <c r="F583" i="25"/>
  <c r="F470" i="25"/>
  <c r="F357" i="25"/>
  <c r="F244" i="25"/>
  <c r="F131" i="25"/>
  <c r="G578" i="25"/>
  <c r="G465" i="25"/>
  <c r="G352" i="25"/>
  <c r="G239" i="25"/>
  <c r="G126" i="25"/>
  <c r="G609" i="25"/>
  <c r="G383" i="25"/>
  <c r="G496" i="25"/>
  <c r="G270" i="25"/>
  <c r="G157" i="25"/>
  <c r="J598" i="25"/>
  <c r="J485" i="25"/>
  <c r="J372" i="25"/>
  <c r="J259" i="25"/>
  <c r="J146" i="25"/>
  <c r="I613" i="25"/>
  <c r="I387" i="25"/>
  <c r="I500" i="25"/>
  <c r="I161" i="25"/>
  <c r="I274" i="25"/>
  <c r="I574" i="25"/>
  <c r="I461" i="25"/>
  <c r="I348" i="25"/>
  <c r="I235" i="25"/>
  <c r="I122" i="25"/>
  <c r="F602" i="25"/>
  <c r="F376" i="25"/>
  <c r="F489" i="25"/>
  <c r="F263" i="25"/>
  <c r="F150" i="25"/>
  <c r="F628" i="25"/>
  <c r="F515" i="25"/>
  <c r="F402" i="25"/>
  <c r="F176" i="25"/>
  <c r="H576" i="25"/>
  <c r="H463" i="25"/>
  <c r="H124" i="25"/>
  <c r="H350" i="25"/>
  <c r="H237" i="25"/>
  <c r="J576" i="25"/>
  <c r="J463" i="25"/>
  <c r="J350" i="25"/>
  <c r="J124" i="25"/>
  <c r="J237" i="25"/>
  <c r="I470" i="25"/>
  <c r="I583" i="25"/>
  <c r="I131" i="25"/>
  <c r="I244" i="25"/>
  <c r="I357" i="25"/>
  <c r="I614" i="25"/>
  <c r="I501" i="25"/>
  <c r="I388" i="25"/>
  <c r="I162" i="25"/>
  <c r="I275" i="25"/>
  <c r="G588" i="25"/>
  <c r="G475" i="25"/>
  <c r="G136" i="25"/>
  <c r="G362" i="25"/>
  <c r="G249" i="25"/>
  <c r="L618" i="25"/>
  <c r="L392" i="25"/>
  <c r="L505" i="25"/>
  <c r="L279" i="25"/>
  <c r="L166" i="25"/>
  <c r="H378" i="25"/>
  <c r="H604" i="25"/>
  <c r="H491" i="25"/>
  <c r="H152" i="25"/>
  <c r="H265" i="25"/>
  <c r="I644" i="25"/>
  <c r="I531" i="25"/>
  <c r="I418" i="25"/>
  <c r="I305" i="25"/>
  <c r="I192" i="25"/>
  <c r="L633" i="25"/>
  <c r="L520" i="25"/>
  <c r="L407" i="25"/>
  <c r="L294" i="25"/>
  <c r="L181" i="25"/>
  <c r="H513" i="25"/>
  <c r="H400" i="25"/>
  <c r="H626" i="25"/>
  <c r="H287" i="25"/>
  <c r="H174" i="25"/>
  <c r="J541" i="25"/>
  <c r="J654" i="25"/>
  <c r="J428" i="25"/>
  <c r="J315" i="25"/>
  <c r="J202" i="25"/>
  <c r="H592" i="25"/>
  <c r="H479" i="25"/>
  <c r="H140" i="25"/>
  <c r="H253" i="25"/>
  <c r="H366" i="25"/>
  <c r="H633" i="25"/>
  <c r="H520" i="25"/>
  <c r="H407" i="25"/>
  <c r="H294" i="25"/>
  <c r="H181" i="25"/>
  <c r="H530" i="25"/>
  <c r="H643" i="25"/>
  <c r="H417" i="25"/>
  <c r="H304" i="25"/>
  <c r="H191" i="25"/>
  <c r="F593" i="25"/>
  <c r="F480" i="25"/>
  <c r="F367" i="25"/>
  <c r="F254" i="25"/>
  <c r="F141" i="25"/>
  <c r="L584" i="25"/>
  <c r="L358" i="25"/>
  <c r="L471" i="25"/>
  <c r="L245" i="25"/>
  <c r="L132" i="25"/>
  <c r="L632" i="25"/>
  <c r="L519" i="25"/>
  <c r="L406" i="25"/>
  <c r="L293" i="25"/>
  <c r="L180" i="25"/>
  <c r="K618" i="25"/>
  <c r="K505" i="25"/>
  <c r="K392" i="25"/>
  <c r="K279" i="25"/>
  <c r="K166" i="25"/>
  <c r="K629" i="25"/>
  <c r="K516" i="25"/>
  <c r="K403" i="25"/>
  <c r="K290" i="25"/>
  <c r="K177" i="25"/>
  <c r="K588" i="25"/>
  <c r="K362" i="25"/>
  <c r="K475" i="25"/>
  <c r="K136" i="25"/>
  <c r="K249" i="25"/>
  <c r="I591" i="25"/>
  <c r="I478" i="25"/>
  <c r="I365" i="25"/>
  <c r="I139" i="25"/>
  <c r="I252" i="25"/>
  <c r="F607" i="25"/>
  <c r="F494" i="25"/>
  <c r="F381" i="25"/>
  <c r="F155" i="25"/>
  <c r="F268" i="25"/>
  <c r="K646" i="25"/>
  <c r="K533" i="25"/>
  <c r="K420" i="25"/>
  <c r="K307" i="25"/>
  <c r="K194" i="25"/>
  <c r="H647" i="25"/>
  <c r="H421" i="25"/>
  <c r="H308" i="25"/>
  <c r="H534" i="25"/>
  <c r="H195" i="25"/>
  <c r="F483" i="25"/>
  <c r="F596" i="25"/>
  <c r="F370" i="25"/>
  <c r="F257" i="25"/>
  <c r="F144" i="25"/>
  <c r="G611" i="25"/>
  <c r="G385" i="25"/>
  <c r="G498" i="25"/>
  <c r="G272" i="25"/>
  <c r="G159" i="25"/>
  <c r="K575" i="25"/>
  <c r="K462" i="25"/>
  <c r="K349" i="25"/>
  <c r="K236" i="25"/>
  <c r="K123" i="25"/>
  <c r="K617" i="25"/>
  <c r="K504" i="25"/>
  <c r="K391" i="25"/>
  <c r="K278" i="25"/>
  <c r="K165" i="25"/>
  <c r="K525" i="25"/>
  <c r="K412" i="25"/>
  <c r="K638" i="25"/>
  <c r="K299" i="25"/>
  <c r="K186" i="25"/>
  <c r="G664" i="25"/>
  <c r="G551" i="25"/>
  <c r="G438" i="25"/>
  <c r="G325" i="25"/>
  <c r="G212" i="25"/>
  <c r="F603" i="25"/>
  <c r="F377" i="25"/>
  <c r="F490" i="25"/>
  <c r="F151" i="25"/>
  <c r="F264" i="25"/>
  <c r="K498" i="25"/>
  <c r="K611" i="25"/>
  <c r="K385" i="25"/>
  <c r="K272" i="25"/>
  <c r="K159" i="25"/>
  <c r="G638" i="25"/>
  <c r="G525" i="25"/>
  <c r="G299" i="25"/>
  <c r="G412" i="25"/>
  <c r="G186" i="25"/>
  <c r="L611" i="25"/>
  <c r="L498" i="25"/>
  <c r="L385" i="25"/>
  <c r="L272" i="25"/>
  <c r="L159" i="25"/>
  <c r="H599" i="25"/>
  <c r="H373" i="25"/>
  <c r="H486" i="25"/>
  <c r="H260" i="25"/>
  <c r="H147" i="25"/>
  <c r="H641" i="25"/>
  <c r="H528" i="25"/>
  <c r="H415" i="25"/>
  <c r="H189" i="25"/>
  <c r="H302" i="25"/>
  <c r="L666" i="25"/>
  <c r="L553" i="25"/>
  <c r="L440" i="25"/>
  <c r="L327" i="25"/>
  <c r="L214" i="25"/>
  <c r="F670" i="25"/>
  <c r="F444" i="25"/>
  <c r="F331" i="25"/>
  <c r="F557" i="25"/>
  <c r="F218" i="25"/>
  <c r="F617" i="25"/>
  <c r="F504" i="25"/>
  <c r="F391" i="25"/>
  <c r="F165" i="25"/>
  <c r="F278" i="25"/>
  <c r="L583" i="25"/>
  <c r="L470" i="25"/>
  <c r="L357" i="25"/>
  <c r="L244" i="25"/>
  <c r="L131" i="25"/>
  <c r="J601" i="25"/>
  <c r="J375" i="25"/>
  <c r="J149" i="25"/>
  <c r="J488" i="25"/>
  <c r="J262" i="25"/>
  <c r="I607" i="25"/>
  <c r="I494" i="25"/>
  <c r="I381" i="25"/>
  <c r="I155" i="25"/>
  <c r="I268" i="25"/>
  <c r="J604" i="25"/>
  <c r="J491" i="25"/>
  <c r="J378" i="25"/>
  <c r="J265" i="25"/>
  <c r="J152" i="25"/>
  <c r="L640" i="25"/>
  <c r="L414" i="25"/>
  <c r="L527" i="25"/>
  <c r="L301" i="25"/>
  <c r="L188" i="25"/>
  <c r="H560" i="25"/>
  <c r="H673" i="25"/>
  <c r="H334" i="25"/>
  <c r="H447" i="25"/>
  <c r="H221" i="25"/>
  <c r="H645" i="25"/>
  <c r="H532" i="25"/>
  <c r="H419" i="25"/>
  <c r="H306" i="25"/>
  <c r="H193" i="25"/>
  <c r="I557" i="25"/>
  <c r="I670" i="25"/>
  <c r="I444" i="25"/>
  <c r="I331" i="25"/>
  <c r="I218" i="25"/>
  <c r="F619" i="25"/>
  <c r="F506" i="25"/>
  <c r="F393" i="25"/>
  <c r="F280" i="25"/>
  <c r="F167" i="25"/>
  <c r="L481" i="25"/>
  <c r="L594" i="25"/>
  <c r="L368" i="25"/>
  <c r="L142" i="25"/>
  <c r="L255" i="25"/>
  <c r="L588" i="25"/>
  <c r="L362" i="25"/>
  <c r="L475" i="25"/>
  <c r="L249" i="25"/>
  <c r="L136" i="25"/>
  <c r="L612" i="25"/>
  <c r="L499" i="25"/>
  <c r="L386" i="25"/>
  <c r="L273" i="25"/>
  <c r="L160" i="25"/>
  <c r="L461" i="25"/>
  <c r="L574" i="25"/>
  <c r="L348" i="25"/>
  <c r="L235" i="25"/>
  <c r="L122" i="25"/>
  <c r="I609" i="25"/>
  <c r="I496" i="25"/>
  <c r="I270" i="25"/>
  <c r="I383" i="25"/>
  <c r="I157" i="25"/>
  <c r="I657" i="25"/>
  <c r="I544" i="25"/>
  <c r="I431" i="25"/>
  <c r="I318" i="25"/>
  <c r="I205" i="25"/>
  <c r="G659" i="25"/>
  <c r="G546" i="25"/>
  <c r="G320" i="25"/>
  <c r="G433" i="25"/>
  <c r="G207" i="25"/>
  <c r="F594" i="25"/>
  <c r="F368" i="25"/>
  <c r="F481" i="25"/>
  <c r="F142" i="25"/>
  <c r="F255" i="25"/>
  <c r="F654" i="25"/>
  <c r="F541" i="25"/>
  <c r="F315" i="25"/>
  <c r="F428" i="25"/>
  <c r="F202" i="25"/>
  <c r="H665" i="25"/>
  <c r="H439" i="25"/>
  <c r="H552" i="25"/>
  <c r="H213" i="25"/>
  <c r="H326" i="25"/>
  <c r="L669" i="25"/>
  <c r="L556" i="25"/>
  <c r="L330" i="25"/>
  <c r="L217" i="25"/>
  <c r="L443" i="25"/>
  <c r="L659" i="25"/>
  <c r="L546" i="25"/>
  <c r="L433" i="25"/>
  <c r="L320" i="25"/>
  <c r="L207" i="25"/>
  <c r="H659" i="25"/>
  <c r="H546" i="25"/>
  <c r="H433" i="25"/>
  <c r="H320" i="25"/>
  <c r="H207" i="25"/>
  <c r="J616" i="25"/>
  <c r="J503" i="25"/>
  <c r="J390" i="25"/>
  <c r="J277" i="25"/>
  <c r="J164" i="25"/>
  <c r="G633" i="25"/>
  <c r="G407" i="25"/>
  <c r="G520" i="25"/>
  <c r="G294" i="25"/>
  <c r="G181" i="25"/>
  <c r="I548" i="25"/>
  <c r="I661" i="25"/>
  <c r="I435" i="25"/>
  <c r="I209" i="25"/>
  <c r="I322" i="25"/>
  <c r="J656" i="25"/>
  <c r="J543" i="25"/>
  <c r="J317" i="25"/>
  <c r="J430" i="25"/>
  <c r="J204" i="25"/>
  <c r="H630" i="25"/>
  <c r="H517" i="25"/>
  <c r="H404" i="25"/>
  <c r="H291" i="25"/>
  <c r="H178" i="25"/>
  <c r="G637" i="25"/>
  <c r="G524" i="25"/>
  <c r="G411" i="25"/>
  <c r="G298" i="25"/>
  <c r="G185" i="25"/>
  <c r="I578" i="25"/>
  <c r="I352" i="25"/>
  <c r="I465" i="25"/>
  <c r="I239" i="25"/>
  <c r="I126" i="25"/>
  <c r="G591" i="25"/>
  <c r="G478" i="25"/>
  <c r="G365" i="25"/>
  <c r="G252" i="25"/>
  <c r="G139" i="25"/>
  <c r="K590" i="25"/>
  <c r="K477" i="25"/>
  <c r="K364" i="25"/>
  <c r="K138" i="25"/>
  <c r="K251" i="25"/>
  <c r="I612" i="25"/>
  <c r="I499" i="25"/>
  <c r="I386" i="25"/>
  <c r="I160" i="25"/>
  <c r="I273" i="25"/>
  <c r="F647" i="25"/>
  <c r="F534" i="25"/>
  <c r="F308" i="25"/>
  <c r="F195" i="25"/>
  <c r="F421" i="25"/>
  <c r="J625" i="25"/>
  <c r="J512" i="25"/>
  <c r="J399" i="25"/>
  <c r="J286" i="25"/>
  <c r="J173" i="25"/>
  <c r="K660" i="25"/>
  <c r="K321" i="25"/>
  <c r="K547" i="25"/>
  <c r="K434" i="25"/>
  <c r="K208" i="25"/>
  <c r="K655" i="25"/>
  <c r="K542" i="25"/>
  <c r="K316" i="25"/>
  <c r="K203" i="25"/>
  <c r="K429" i="25"/>
  <c r="J643" i="25"/>
  <c r="J417" i="25"/>
  <c r="J530" i="25"/>
  <c r="J304" i="25"/>
  <c r="J191" i="25"/>
  <c r="G617" i="25"/>
  <c r="G504" i="25"/>
  <c r="G391" i="25"/>
  <c r="G278" i="25"/>
  <c r="G165" i="25"/>
  <c r="K640" i="25"/>
  <c r="K527" i="25"/>
  <c r="K414" i="25"/>
  <c r="K301" i="25"/>
  <c r="K188" i="25"/>
  <c r="K545" i="25"/>
  <c r="K432" i="25"/>
  <c r="K658" i="25"/>
  <c r="K319" i="25"/>
  <c r="K206" i="25"/>
  <c r="L625" i="25"/>
  <c r="L512" i="25"/>
  <c r="L399" i="25"/>
  <c r="L286" i="25"/>
  <c r="L173" i="25"/>
  <c r="L658" i="25"/>
  <c r="L545" i="25"/>
  <c r="L432" i="25"/>
  <c r="L319" i="25"/>
  <c r="L206" i="25"/>
  <c r="F599" i="25"/>
  <c r="F486" i="25"/>
  <c r="F147" i="25"/>
  <c r="F373" i="25"/>
  <c r="F260" i="25"/>
  <c r="I504" i="25"/>
  <c r="I391" i="25"/>
  <c r="I617" i="25"/>
  <c r="I278" i="25"/>
  <c r="I165" i="25"/>
  <c r="J603" i="25"/>
  <c r="J377" i="25"/>
  <c r="J490" i="25"/>
  <c r="J264" i="25"/>
  <c r="J151" i="25"/>
  <c r="J670" i="25"/>
  <c r="J557" i="25"/>
  <c r="J331" i="25"/>
  <c r="J444" i="25"/>
  <c r="J218" i="25"/>
  <c r="H508" i="25"/>
  <c r="H621" i="25"/>
  <c r="H395" i="25"/>
  <c r="H282" i="25"/>
  <c r="H169" i="25"/>
  <c r="G583" i="25"/>
  <c r="G470" i="25"/>
  <c r="G357" i="25"/>
  <c r="G244" i="25"/>
  <c r="G131" i="25"/>
  <c r="J621" i="25"/>
  <c r="J508" i="25"/>
  <c r="J282" i="25"/>
  <c r="J169" i="25"/>
  <c r="J395" i="25"/>
  <c r="L630" i="25"/>
  <c r="L517" i="25"/>
  <c r="L404" i="25"/>
  <c r="L291" i="25"/>
  <c r="L178" i="25"/>
  <c r="H504" i="25"/>
  <c r="H617" i="25"/>
  <c r="H391" i="25"/>
  <c r="H278" i="25"/>
  <c r="H165" i="25"/>
  <c r="L504" i="25"/>
  <c r="L617" i="25"/>
  <c r="L391" i="25"/>
  <c r="L278" i="25"/>
  <c r="L165" i="25"/>
  <c r="L591" i="25"/>
  <c r="L365" i="25"/>
  <c r="L478" i="25"/>
  <c r="L139" i="25"/>
  <c r="L252" i="25"/>
  <c r="K609" i="25"/>
  <c r="K496" i="25"/>
  <c r="K383" i="25"/>
  <c r="K270" i="25"/>
  <c r="K157" i="25"/>
  <c r="G607" i="25"/>
  <c r="G381" i="25"/>
  <c r="G494" i="25"/>
  <c r="G155" i="25"/>
  <c r="G268" i="25"/>
  <c r="J578" i="25"/>
  <c r="J352" i="25"/>
  <c r="J465" i="25"/>
  <c r="J239" i="25"/>
  <c r="J126" i="25"/>
  <c r="F487" i="25"/>
  <c r="F374" i="25"/>
  <c r="F600" i="25"/>
  <c r="F148" i="25"/>
  <c r="F261" i="25"/>
  <c r="L641" i="25"/>
  <c r="L528" i="25"/>
  <c r="L415" i="25"/>
  <c r="L302" i="25"/>
  <c r="L189" i="25"/>
  <c r="H638" i="25"/>
  <c r="H525" i="25"/>
  <c r="H412" i="25"/>
  <c r="H299" i="25"/>
  <c r="H186" i="25"/>
  <c r="F580" i="25"/>
  <c r="F467" i="25"/>
  <c r="F354" i="25"/>
  <c r="F241" i="25"/>
  <c r="F128" i="25"/>
  <c r="J586" i="25"/>
  <c r="J473" i="25"/>
  <c r="J360" i="25"/>
  <c r="J134" i="25"/>
  <c r="J247" i="25"/>
  <c r="L542" i="25"/>
  <c r="L655" i="25"/>
  <c r="L429" i="25"/>
  <c r="L316" i="25"/>
  <c r="L203" i="25"/>
  <c r="F659" i="25"/>
  <c r="F546" i="25"/>
  <c r="F433" i="25"/>
  <c r="F320" i="25"/>
  <c r="F207" i="25"/>
  <c r="L667" i="25"/>
  <c r="L441" i="25"/>
  <c r="L554" i="25"/>
  <c r="L328" i="25"/>
  <c r="L215" i="25"/>
  <c r="H648" i="25"/>
  <c r="H535" i="25"/>
  <c r="H422" i="25"/>
  <c r="H309" i="25"/>
  <c r="H196" i="25"/>
  <c r="K594" i="25"/>
  <c r="K481" i="25"/>
  <c r="K368" i="25"/>
  <c r="K142" i="25"/>
  <c r="K255" i="25"/>
  <c r="J633" i="25"/>
  <c r="J520" i="25"/>
  <c r="J407" i="25"/>
  <c r="J294" i="25"/>
  <c r="J181" i="25"/>
  <c r="I659" i="25"/>
  <c r="I546" i="25"/>
  <c r="I433" i="25"/>
  <c r="I320" i="25"/>
  <c r="I207" i="25"/>
  <c r="K592" i="25"/>
  <c r="K479" i="25"/>
  <c r="K366" i="25"/>
  <c r="K140" i="25"/>
  <c r="K253" i="25"/>
  <c r="H605" i="25"/>
  <c r="H379" i="25"/>
  <c r="H492" i="25"/>
  <c r="H153" i="25"/>
  <c r="H266" i="25"/>
  <c r="I616" i="25"/>
  <c r="I503" i="25"/>
  <c r="I390" i="25"/>
  <c r="I277" i="25"/>
  <c r="I164" i="25"/>
  <c r="H662" i="25"/>
  <c r="H549" i="25"/>
  <c r="H436" i="25"/>
  <c r="H323" i="25"/>
  <c r="H210" i="25"/>
  <c r="H623" i="25"/>
  <c r="H510" i="25"/>
  <c r="H397" i="25"/>
  <c r="H284" i="25"/>
  <c r="H171" i="25"/>
  <c r="K544" i="25"/>
  <c r="K431" i="25"/>
  <c r="K657" i="25"/>
  <c r="K318" i="25"/>
  <c r="K205" i="25"/>
  <c r="K572" i="25"/>
  <c r="K459" i="25"/>
  <c r="K346" i="25"/>
  <c r="K233" i="25"/>
  <c r="K120" i="25"/>
  <c r="L579" i="25"/>
  <c r="L466" i="25"/>
  <c r="L353" i="25"/>
  <c r="L240" i="25"/>
  <c r="L127" i="25"/>
  <c r="H478" i="25"/>
  <c r="H365" i="25"/>
  <c r="H252" i="25"/>
  <c r="H591" i="25"/>
  <c r="H139" i="25"/>
  <c r="I637" i="25"/>
  <c r="I411" i="25"/>
  <c r="I298" i="25"/>
  <c r="I524" i="25"/>
  <c r="I185" i="25"/>
  <c r="K637" i="25"/>
  <c r="K524" i="25"/>
  <c r="K411" i="25"/>
  <c r="K298" i="25"/>
  <c r="K185" i="25"/>
  <c r="K583" i="25"/>
  <c r="K470" i="25"/>
  <c r="K357" i="25"/>
  <c r="K131" i="25"/>
  <c r="K244" i="25"/>
  <c r="F601" i="25"/>
  <c r="F488" i="25"/>
  <c r="F375" i="25"/>
  <c r="F149" i="25"/>
  <c r="F262" i="25"/>
  <c r="I625" i="25"/>
  <c r="I512" i="25"/>
  <c r="I399" i="25"/>
  <c r="I286" i="25"/>
  <c r="I173" i="25"/>
  <c r="I660" i="25"/>
  <c r="I547" i="25"/>
  <c r="I434" i="25"/>
  <c r="I321" i="25"/>
  <c r="I208" i="25"/>
  <c r="F645" i="25"/>
  <c r="F532" i="25"/>
  <c r="F419" i="25"/>
  <c r="F306" i="25"/>
  <c r="F193" i="25"/>
  <c r="J661" i="25"/>
  <c r="J548" i="25"/>
  <c r="J435" i="25"/>
  <c r="J322" i="25"/>
  <c r="J209" i="25"/>
  <c r="K661" i="25"/>
  <c r="K548" i="25"/>
  <c r="K322" i="25"/>
  <c r="K209" i="25"/>
  <c r="K435" i="25"/>
  <c r="J577" i="25"/>
  <c r="J464" i="25"/>
  <c r="J351" i="25"/>
  <c r="J125" i="25"/>
  <c r="J238" i="25"/>
  <c r="H602" i="25"/>
  <c r="H489" i="25"/>
  <c r="H376" i="25"/>
  <c r="H263" i="25"/>
  <c r="H150" i="25"/>
  <c r="H607" i="25"/>
  <c r="H494" i="25"/>
  <c r="H381" i="25"/>
  <c r="H155" i="25"/>
  <c r="H268" i="25"/>
  <c r="G657" i="25"/>
  <c r="G544" i="25"/>
  <c r="G431" i="25"/>
  <c r="G318" i="25"/>
  <c r="G205" i="25"/>
  <c r="L575" i="25"/>
  <c r="L462" i="25"/>
  <c r="L349" i="25"/>
  <c r="L236" i="25"/>
  <c r="L123" i="25"/>
  <c r="J544" i="25"/>
  <c r="J657" i="25"/>
  <c r="J431" i="25"/>
  <c r="J318" i="25"/>
  <c r="J205" i="25"/>
  <c r="F631" i="25"/>
  <c r="F518" i="25"/>
  <c r="F405" i="25"/>
  <c r="F292" i="25"/>
  <c r="F179" i="25"/>
  <c r="I667" i="25"/>
  <c r="I554" i="25"/>
  <c r="I328" i="25"/>
  <c r="I441" i="25"/>
  <c r="I215" i="25"/>
  <c r="J591" i="25"/>
  <c r="J478" i="25"/>
  <c r="J139" i="25"/>
  <c r="J252" i="25"/>
  <c r="J365" i="25"/>
  <c r="K554" i="25"/>
  <c r="K667" i="25"/>
  <c r="K328" i="25"/>
  <c r="K441" i="25"/>
  <c r="K215" i="25"/>
  <c r="F656" i="25"/>
  <c r="F430" i="25"/>
  <c r="F543" i="25"/>
  <c r="F317" i="25"/>
  <c r="F204" i="25"/>
  <c r="K574" i="25"/>
  <c r="K461" i="25"/>
  <c r="K348" i="25"/>
  <c r="K235" i="25"/>
  <c r="K122" i="25"/>
  <c r="G599" i="25"/>
  <c r="G373" i="25"/>
  <c r="G486" i="25"/>
  <c r="G147" i="25"/>
  <c r="G260" i="25"/>
  <c r="F517" i="25"/>
  <c r="F630" i="25"/>
  <c r="F404" i="25"/>
  <c r="F291" i="25"/>
  <c r="F178" i="25"/>
  <c r="H651" i="25"/>
  <c r="H538" i="25"/>
  <c r="H425" i="25"/>
  <c r="H312" i="25"/>
  <c r="H199" i="25"/>
  <c r="K625" i="25"/>
  <c r="K399" i="25"/>
  <c r="K286" i="25"/>
  <c r="K173" i="25"/>
  <c r="K512" i="25"/>
  <c r="J590" i="25"/>
  <c r="J477" i="25"/>
  <c r="J364" i="25"/>
  <c r="J138" i="25"/>
  <c r="J251" i="25"/>
  <c r="H664" i="25"/>
  <c r="H551" i="25"/>
  <c r="H438" i="25"/>
  <c r="H325" i="25"/>
  <c r="H212" i="25"/>
  <c r="F588" i="25"/>
  <c r="F475" i="25"/>
  <c r="F362" i="25"/>
  <c r="F249" i="25"/>
  <c r="F136" i="25"/>
  <c r="H600" i="25"/>
  <c r="H487" i="25"/>
  <c r="H374" i="25"/>
  <c r="H261" i="25"/>
  <c r="H148" i="25"/>
  <c r="H580" i="25"/>
  <c r="H467" i="25"/>
  <c r="H354" i="25"/>
  <c r="H241" i="25"/>
  <c r="H128" i="25"/>
  <c r="L604" i="25"/>
  <c r="L491" i="25"/>
  <c r="L378" i="25"/>
  <c r="L265" i="25"/>
  <c r="L152" i="25"/>
  <c r="G639" i="25"/>
  <c r="G526" i="25"/>
  <c r="G413" i="25"/>
  <c r="G300" i="25"/>
  <c r="G187" i="25"/>
  <c r="L592" i="25"/>
  <c r="L366" i="25"/>
  <c r="L479" i="25"/>
  <c r="L140" i="25"/>
  <c r="L253" i="25"/>
  <c r="J531" i="25"/>
  <c r="J644" i="25"/>
  <c r="J418" i="25"/>
  <c r="J305" i="25"/>
  <c r="J192" i="25"/>
  <c r="I477" i="25"/>
  <c r="I590" i="25"/>
  <c r="I364" i="25"/>
  <c r="I251" i="25"/>
  <c r="I138" i="25"/>
  <c r="J630" i="25"/>
  <c r="J517" i="25"/>
  <c r="J404" i="25"/>
  <c r="J291" i="25"/>
  <c r="J178" i="25"/>
  <c r="G646" i="25"/>
  <c r="G533" i="25"/>
  <c r="G420" i="25"/>
  <c r="G307" i="25"/>
  <c r="G194" i="25"/>
  <c r="G614" i="25"/>
  <c r="G501" i="25"/>
  <c r="G388" i="25"/>
  <c r="G162" i="25"/>
  <c r="G275" i="25"/>
  <c r="J641" i="25"/>
  <c r="J415" i="25"/>
  <c r="J528" i="25"/>
  <c r="J302" i="25"/>
  <c r="J189" i="25"/>
  <c r="G543" i="25"/>
  <c r="G656" i="25"/>
  <c r="G430" i="25"/>
  <c r="G204" i="25"/>
  <c r="G317" i="25"/>
  <c r="H595" i="25"/>
  <c r="H369" i="25"/>
  <c r="H482" i="25"/>
  <c r="H143" i="25"/>
  <c r="H256" i="25"/>
  <c r="J585" i="25"/>
  <c r="J472" i="25"/>
  <c r="J359" i="25"/>
  <c r="J133" i="25"/>
  <c r="J246" i="25"/>
  <c r="L657" i="25"/>
  <c r="L544" i="25"/>
  <c r="L431" i="25"/>
  <c r="L318" i="25"/>
  <c r="L205" i="25"/>
  <c r="H628" i="25"/>
  <c r="H515" i="25"/>
  <c r="H402" i="25"/>
  <c r="H176" i="25"/>
  <c r="I588" i="25"/>
  <c r="I475" i="25"/>
  <c r="I362" i="25"/>
  <c r="I136" i="25"/>
  <c r="I249" i="25"/>
  <c r="F464" i="25"/>
  <c r="F351" i="25"/>
  <c r="F577" i="25"/>
  <c r="F238" i="25"/>
  <c r="F125" i="25"/>
  <c r="L607" i="25"/>
  <c r="L494" i="25"/>
  <c r="L381" i="25"/>
  <c r="L268" i="25"/>
  <c r="L155" i="25"/>
  <c r="J624" i="25"/>
  <c r="J511" i="25"/>
  <c r="J398" i="25"/>
  <c r="J285" i="25"/>
  <c r="J172" i="25"/>
  <c r="H598" i="25"/>
  <c r="H372" i="25"/>
  <c r="H485" i="25"/>
  <c r="H146" i="25"/>
  <c r="H259" i="25"/>
  <c r="J628" i="25"/>
  <c r="J515" i="25"/>
  <c r="J402" i="25"/>
  <c r="J176" i="25"/>
  <c r="L580" i="25"/>
  <c r="L467" i="25"/>
  <c r="L354" i="25"/>
  <c r="L241" i="25"/>
  <c r="L128" i="25"/>
  <c r="I604" i="25"/>
  <c r="I378" i="25"/>
  <c r="I491" i="25"/>
  <c r="I152" i="25"/>
  <c r="I265" i="25"/>
  <c r="F649" i="25"/>
  <c r="F536" i="25"/>
  <c r="F310" i="25"/>
  <c r="F423" i="25"/>
  <c r="F197" i="25"/>
  <c r="L661" i="25"/>
  <c r="L548" i="25"/>
  <c r="L435" i="25"/>
  <c r="L322" i="25"/>
  <c r="L209" i="25"/>
  <c r="F665" i="25"/>
  <c r="F552" i="25"/>
  <c r="F439" i="25"/>
  <c r="F326" i="25"/>
  <c r="F213" i="25"/>
  <c r="I594" i="25"/>
  <c r="I481" i="25"/>
  <c r="I368" i="25"/>
  <c r="I255" i="25"/>
  <c r="I142" i="25"/>
  <c r="H536" i="25"/>
  <c r="H649" i="25"/>
  <c r="H423" i="25"/>
  <c r="H310" i="25"/>
  <c r="H197" i="25"/>
  <c r="J592" i="25"/>
  <c r="J479" i="25"/>
  <c r="J366" i="25"/>
  <c r="J140" i="25"/>
  <c r="J253" i="25"/>
  <c r="J659" i="25"/>
  <c r="J546" i="25"/>
  <c r="J433" i="25"/>
  <c r="J320" i="25"/>
  <c r="J207" i="25"/>
  <c r="F616" i="25"/>
  <c r="F390" i="25"/>
  <c r="F503" i="25"/>
  <c r="F164" i="25"/>
  <c r="F277" i="25"/>
  <c r="H661" i="25"/>
  <c r="H548" i="25"/>
  <c r="H435" i="25"/>
  <c r="H322" i="25"/>
  <c r="H209" i="25"/>
  <c r="K651" i="25"/>
  <c r="K538" i="25"/>
  <c r="K312" i="25"/>
  <c r="K425" i="25"/>
  <c r="K199" i="25"/>
  <c r="I572" i="25"/>
  <c r="I459" i="25"/>
  <c r="I346" i="25"/>
  <c r="I233" i="25"/>
  <c r="I120" i="25"/>
  <c r="I545" i="25"/>
  <c r="I658" i="25"/>
  <c r="I432" i="25"/>
  <c r="I319" i="25"/>
  <c r="I206" i="25"/>
  <c r="K598" i="25"/>
  <c r="K485" i="25"/>
  <c r="K372" i="25"/>
  <c r="K259" i="25"/>
  <c r="K146" i="25"/>
  <c r="H577" i="25"/>
  <c r="H464" i="25"/>
  <c r="H351" i="25"/>
  <c r="H238" i="25"/>
  <c r="H125" i="25"/>
  <c r="F560" i="25"/>
  <c r="F673" i="25"/>
  <c r="F334" i="25"/>
  <c r="F447" i="25"/>
  <c r="F221" i="25"/>
  <c r="K616" i="25"/>
  <c r="K503" i="25"/>
  <c r="K390" i="25"/>
  <c r="K277" i="25"/>
  <c r="K164" i="25"/>
  <c r="K596" i="25"/>
  <c r="K370" i="25"/>
  <c r="K483" i="25"/>
  <c r="K144" i="25"/>
  <c r="K257" i="25"/>
  <c r="L613" i="25"/>
  <c r="L500" i="25"/>
  <c r="L387" i="25"/>
  <c r="L274" i="25"/>
  <c r="L161" i="25"/>
  <c r="H625" i="25"/>
  <c r="H512" i="25"/>
  <c r="H399" i="25"/>
  <c r="H286" i="25"/>
  <c r="H173" i="25"/>
  <c r="F547" i="25"/>
  <c r="F660" i="25"/>
  <c r="F434" i="25"/>
  <c r="F321" i="25"/>
  <c r="F208" i="25"/>
  <c r="J600" i="25"/>
  <c r="J487" i="25"/>
  <c r="J374" i="25"/>
  <c r="J261" i="25"/>
  <c r="J148" i="25"/>
  <c r="J486" i="25"/>
  <c r="J599" i="25"/>
  <c r="J373" i="25"/>
  <c r="J260" i="25"/>
  <c r="J147" i="25"/>
  <c r="L646" i="25"/>
  <c r="L533" i="25"/>
  <c r="L420" i="25"/>
  <c r="L307" i="25"/>
  <c r="L194" i="25"/>
  <c r="G560" i="25"/>
  <c r="G447" i="25"/>
  <c r="G673" i="25"/>
  <c r="G334" i="25"/>
  <c r="G221" i="25"/>
  <c r="F623" i="25"/>
  <c r="F510" i="25"/>
  <c r="F397" i="25"/>
  <c r="F284" i="25"/>
  <c r="F171" i="25"/>
  <c r="J645" i="25"/>
  <c r="J532" i="25"/>
  <c r="J419" i="25"/>
  <c r="J306" i="25"/>
  <c r="J193" i="25"/>
  <c r="K664" i="25"/>
  <c r="K551" i="25"/>
  <c r="K325" i="25"/>
  <c r="K438" i="25"/>
  <c r="K212" i="25"/>
  <c r="L599" i="25"/>
  <c r="L486" i="25"/>
  <c r="L373" i="25"/>
  <c r="L147" i="25"/>
  <c r="L260" i="25"/>
  <c r="J545" i="25"/>
  <c r="J658" i="25"/>
  <c r="J432" i="25"/>
  <c r="J319" i="25"/>
  <c r="J206" i="25"/>
  <c r="K519" i="25"/>
  <c r="K406" i="25"/>
  <c r="K632" i="25"/>
  <c r="K293" i="25"/>
  <c r="K180" i="25"/>
  <c r="F591" i="25"/>
  <c r="F365" i="25"/>
  <c r="F478" i="25"/>
  <c r="F252" i="25"/>
  <c r="F139" i="25"/>
  <c r="F621" i="25"/>
  <c r="F395" i="25"/>
  <c r="F282" i="25"/>
  <c r="F169" i="25"/>
  <c r="F508" i="25"/>
  <c r="I527" i="25"/>
  <c r="I414" i="25"/>
  <c r="I301" i="25"/>
  <c r="I640" i="25"/>
  <c r="I188" i="25"/>
  <c r="J662" i="25"/>
  <c r="J436" i="25"/>
  <c r="J549" i="25"/>
  <c r="J323" i="25"/>
  <c r="J210" i="25"/>
  <c r="I639" i="25"/>
  <c r="I526" i="25"/>
  <c r="I413" i="25"/>
  <c r="I300" i="25"/>
  <c r="I187" i="25"/>
  <c r="F576" i="25"/>
  <c r="F350" i="25"/>
  <c r="F237" i="25"/>
  <c r="F463" i="25"/>
  <c r="F124" i="25"/>
  <c r="G579" i="25"/>
  <c r="G466" i="25"/>
  <c r="G353" i="25"/>
  <c r="G240" i="25"/>
  <c r="G127" i="25"/>
  <c r="F514" i="25"/>
  <c r="F627" i="25"/>
  <c r="F401" i="25"/>
  <c r="F288" i="25"/>
  <c r="F175" i="25"/>
  <c r="G604" i="25"/>
  <c r="G491" i="25"/>
  <c r="G378" i="25"/>
  <c r="G152" i="25"/>
  <c r="G265" i="25"/>
  <c r="G640" i="25"/>
  <c r="G527" i="25"/>
  <c r="G414" i="25"/>
  <c r="G301" i="25"/>
  <c r="G188" i="25"/>
  <c r="G655" i="25"/>
  <c r="G542" i="25"/>
  <c r="G429" i="25"/>
  <c r="G316" i="25"/>
  <c r="G203" i="25"/>
  <c r="G547" i="25"/>
  <c r="G660" i="25"/>
  <c r="G434" i="25"/>
  <c r="G321" i="25"/>
  <c r="G208" i="25"/>
  <c r="G667" i="25"/>
  <c r="G554" i="25"/>
  <c r="G441" i="25"/>
  <c r="G328" i="25"/>
  <c r="G215" i="25"/>
  <c r="H594" i="25"/>
  <c r="H481" i="25"/>
  <c r="H368" i="25"/>
  <c r="H255" i="25"/>
  <c r="H142" i="25"/>
  <c r="J647" i="25"/>
  <c r="J534" i="25"/>
  <c r="J308" i="25"/>
  <c r="J421" i="25"/>
  <c r="J195" i="25"/>
  <c r="J596" i="25"/>
  <c r="J483" i="25"/>
  <c r="J370" i="25"/>
  <c r="J144" i="25"/>
  <c r="J257" i="25"/>
  <c r="J613" i="25"/>
  <c r="J500" i="25"/>
  <c r="J161" i="25"/>
  <c r="J387" i="25"/>
  <c r="J274" i="25"/>
  <c r="G625" i="25"/>
  <c r="G512" i="25"/>
  <c r="G399" i="25"/>
  <c r="G286" i="25"/>
  <c r="G173" i="25"/>
  <c r="H547" i="25"/>
  <c r="H434" i="25"/>
  <c r="H321" i="25"/>
  <c r="H208" i="25"/>
  <c r="H660" i="25"/>
  <c r="I655" i="25"/>
  <c r="I542" i="25"/>
  <c r="I429" i="25"/>
  <c r="I316" i="25"/>
  <c r="I203" i="25"/>
  <c r="L531" i="25"/>
  <c r="L644" i="25"/>
  <c r="L418" i="25"/>
  <c r="L305" i="25"/>
  <c r="L192" i="25"/>
  <c r="I599" i="25"/>
  <c r="I373" i="25"/>
  <c r="I260" i="25"/>
  <c r="I486" i="25"/>
  <c r="I147" i="25"/>
  <c r="J673" i="25"/>
  <c r="J560" i="25"/>
  <c r="J334" i="25"/>
  <c r="J447" i="25"/>
  <c r="J221" i="25"/>
  <c r="J627" i="25"/>
  <c r="J514" i="25"/>
  <c r="J401" i="25"/>
  <c r="J288" i="25"/>
  <c r="J175" i="25"/>
  <c r="G553" i="25"/>
  <c r="G666" i="25"/>
  <c r="G440" i="25"/>
  <c r="G327" i="25"/>
  <c r="G214" i="25"/>
  <c r="F638" i="25"/>
  <c r="F525" i="25"/>
  <c r="F299" i="25"/>
  <c r="F412" i="25"/>
  <c r="F186" i="25"/>
  <c r="J605" i="25"/>
  <c r="J379" i="25"/>
  <c r="J153" i="25"/>
  <c r="J266" i="25"/>
  <c r="J492" i="25"/>
  <c r="K553" i="25"/>
  <c r="K666" i="25"/>
  <c r="K440" i="25"/>
  <c r="K327" i="25"/>
  <c r="K214" i="25"/>
  <c r="J607" i="25"/>
  <c r="J494" i="25"/>
  <c r="J381" i="25"/>
  <c r="J268" i="25"/>
  <c r="J155" i="25"/>
  <c r="I629" i="25"/>
  <c r="I516" i="25"/>
  <c r="I403" i="25"/>
  <c r="I177" i="25"/>
  <c r="I290" i="25"/>
  <c r="H557" i="25"/>
  <c r="H670" i="25"/>
  <c r="H444" i="25"/>
  <c r="H331" i="25"/>
  <c r="H218" i="25"/>
  <c r="L637" i="25"/>
  <c r="L524" i="25"/>
  <c r="L411" i="25"/>
  <c r="L298" i="25"/>
  <c r="L185" i="25"/>
  <c r="J631" i="25"/>
  <c r="J405" i="25"/>
  <c r="J518" i="25"/>
  <c r="J292" i="25"/>
  <c r="J179" i="25"/>
  <c r="J638" i="25"/>
  <c r="J525" i="25"/>
  <c r="J412" i="25"/>
  <c r="J299" i="25"/>
  <c r="J186" i="25"/>
  <c r="J595" i="25"/>
  <c r="J369" i="25"/>
  <c r="J143" i="25"/>
  <c r="J482" i="25"/>
  <c r="J256" i="25"/>
  <c r="K546" i="25"/>
  <c r="K659" i="25"/>
  <c r="K433" i="25"/>
  <c r="K320" i="25"/>
  <c r="K207" i="25"/>
  <c r="F535" i="25"/>
  <c r="F422" i="25"/>
  <c r="F648" i="25"/>
  <c r="F196" i="25"/>
  <c r="F309" i="25"/>
  <c r="H658" i="25"/>
  <c r="H545" i="25"/>
  <c r="H432" i="25"/>
  <c r="H319" i="25"/>
  <c r="H206" i="25"/>
  <c r="H588" i="25"/>
  <c r="H475" i="25"/>
  <c r="H362" i="25"/>
  <c r="H136" i="25"/>
  <c r="H249" i="25"/>
  <c r="F658" i="25"/>
  <c r="F545" i="25"/>
  <c r="F432" i="25"/>
  <c r="F319" i="25"/>
  <c r="F206" i="25"/>
  <c r="H488" i="25"/>
  <c r="H601" i="25"/>
  <c r="H149" i="25"/>
  <c r="H262" i="25"/>
  <c r="H375" i="25"/>
  <c r="L521" i="25"/>
  <c r="L634" i="25"/>
  <c r="L408" i="25"/>
  <c r="L295" i="25"/>
  <c r="L182" i="25"/>
  <c r="L586" i="25"/>
  <c r="L473" i="25"/>
  <c r="L360" i="25"/>
  <c r="L134" i="25"/>
  <c r="L247" i="25"/>
  <c r="F657" i="25"/>
  <c r="F544" i="25"/>
  <c r="F431" i="25"/>
  <c r="F318" i="25"/>
  <c r="F205" i="25"/>
  <c r="F644" i="25"/>
  <c r="F531" i="25"/>
  <c r="F418" i="25"/>
  <c r="F305" i="25"/>
  <c r="F192" i="25"/>
  <c r="J594" i="25"/>
  <c r="J481" i="25"/>
  <c r="J142" i="25"/>
  <c r="J255" i="25"/>
  <c r="J368" i="25"/>
  <c r="J513" i="25"/>
  <c r="J626" i="25"/>
  <c r="J400" i="25"/>
  <c r="J287" i="25"/>
  <c r="J174" i="25"/>
  <c r="G613" i="25"/>
  <c r="G387" i="25"/>
  <c r="G500" i="25"/>
  <c r="G161" i="25"/>
  <c r="G274" i="25"/>
  <c r="G505" i="25"/>
  <c r="G618" i="25"/>
  <c r="G392" i="25"/>
  <c r="G279" i="25"/>
  <c r="G166" i="25"/>
  <c r="H561" i="25"/>
  <c r="H674" i="25"/>
  <c r="H335" i="25"/>
  <c r="H448" i="25"/>
  <c r="H222" i="25"/>
  <c r="H619" i="25"/>
  <c r="H506" i="25"/>
  <c r="H393" i="25"/>
  <c r="H280" i="25"/>
  <c r="H167" i="25"/>
  <c r="K656" i="25"/>
  <c r="K543" i="25"/>
  <c r="K430" i="25"/>
  <c r="K317" i="25"/>
  <c r="K204" i="25"/>
  <c r="I664" i="25"/>
  <c r="I551" i="25"/>
  <c r="I438" i="25"/>
  <c r="I325" i="25"/>
  <c r="I212" i="25"/>
  <c r="J593" i="25"/>
  <c r="J480" i="25"/>
  <c r="J367" i="25"/>
  <c r="J141" i="25"/>
  <c r="J254" i="25"/>
  <c r="G590" i="25"/>
  <c r="G364" i="25"/>
  <c r="G477" i="25"/>
  <c r="G251" i="25"/>
  <c r="G138" i="25"/>
  <c r="K579" i="25"/>
  <c r="K466" i="25"/>
  <c r="K353" i="25"/>
  <c r="K240" i="25"/>
  <c r="K127" i="25"/>
  <c r="G575" i="25"/>
  <c r="G462" i="25"/>
  <c r="G349" i="25"/>
  <c r="G123" i="25"/>
  <c r="G236" i="25"/>
  <c r="H583" i="25"/>
  <c r="H470" i="25"/>
  <c r="H244" i="25"/>
  <c r="H357" i="25"/>
  <c r="H131" i="25"/>
  <c r="K578" i="25"/>
  <c r="K465" i="25"/>
  <c r="K352" i="25"/>
  <c r="K126" i="25"/>
  <c r="K239" i="25"/>
  <c r="F674" i="25"/>
  <c r="F448" i="25"/>
  <c r="F335" i="25"/>
  <c r="F222" i="25"/>
  <c r="F561" i="25"/>
  <c r="I575" i="25"/>
  <c r="I462" i="25"/>
  <c r="I349" i="25"/>
  <c r="I123" i="25"/>
  <c r="I236" i="25"/>
  <c r="G616" i="25"/>
  <c r="G503" i="25"/>
  <c r="G390" i="25"/>
  <c r="G164" i="25"/>
  <c r="G277" i="25"/>
  <c r="K612" i="25"/>
  <c r="K499" i="25"/>
  <c r="K386" i="25"/>
  <c r="K273" i="25"/>
  <c r="K160" i="25"/>
  <c r="L629" i="25"/>
  <c r="L516" i="25"/>
  <c r="L290" i="25"/>
  <c r="L177" i="25"/>
  <c r="L403" i="25"/>
  <c r="F598" i="25"/>
  <c r="F372" i="25"/>
  <c r="F485" i="25"/>
  <c r="F146" i="25"/>
  <c r="F259" i="25"/>
  <c r="L614" i="25"/>
  <c r="L388" i="25"/>
  <c r="L501" i="25"/>
  <c r="L275" i="25"/>
  <c r="L162" i="25"/>
  <c r="G598" i="25"/>
  <c r="G485" i="25"/>
  <c r="G372" i="25"/>
  <c r="G146" i="25"/>
  <c r="G259" i="25"/>
  <c r="J602" i="25"/>
  <c r="J489" i="25"/>
  <c r="J376" i="25"/>
  <c r="J150" i="25"/>
  <c r="J263" i="25"/>
  <c r="G632" i="25"/>
  <c r="G519" i="25"/>
  <c r="G406" i="25"/>
  <c r="G293" i="25"/>
  <c r="G180" i="25"/>
  <c r="H586" i="25"/>
  <c r="H473" i="25"/>
  <c r="H360" i="25"/>
  <c r="H134" i="25"/>
  <c r="H247" i="25"/>
  <c r="F491" i="25"/>
  <c r="F378" i="25"/>
  <c r="F604" i="25"/>
  <c r="F152" i="25"/>
  <c r="F265" i="25"/>
  <c r="I656" i="25"/>
  <c r="I543" i="25"/>
  <c r="I430" i="25"/>
  <c r="I317" i="25"/>
  <c r="I204" i="25"/>
  <c r="J660" i="25"/>
  <c r="J547" i="25"/>
  <c r="J434" i="25"/>
  <c r="J321" i="25"/>
  <c r="J208" i="25"/>
  <c r="G548" i="25"/>
  <c r="G661" i="25"/>
  <c r="G435" i="25"/>
  <c r="G322" i="25"/>
  <c r="G209" i="25"/>
  <c r="G594" i="25"/>
  <c r="G368" i="25"/>
  <c r="G255" i="25"/>
  <c r="G481" i="25"/>
  <c r="G142" i="25"/>
  <c r="I651" i="25"/>
  <c r="I538" i="25"/>
  <c r="I425" i="25"/>
  <c r="I312" i="25"/>
  <c r="I199" i="25"/>
  <c r="G592" i="25"/>
  <c r="G479" i="25"/>
  <c r="G366" i="25"/>
  <c r="G253" i="25"/>
  <c r="G140" i="25"/>
  <c r="H627" i="25"/>
  <c r="H514" i="25"/>
  <c r="H401" i="25"/>
  <c r="H288" i="25"/>
  <c r="H175" i="25"/>
  <c r="F548" i="25"/>
  <c r="F661" i="25"/>
  <c r="F322" i="25"/>
  <c r="F435" i="25"/>
  <c r="F209" i="25"/>
  <c r="F643" i="25"/>
  <c r="F530" i="25"/>
  <c r="F417" i="25"/>
  <c r="F304" i="25"/>
  <c r="F191" i="25"/>
  <c r="H593" i="25"/>
  <c r="H480" i="25"/>
  <c r="H367" i="25"/>
  <c r="H141" i="25"/>
  <c r="H254" i="25"/>
  <c r="K607" i="25"/>
  <c r="K494" i="25"/>
  <c r="K381" i="25"/>
  <c r="K268" i="25"/>
  <c r="K155" i="25"/>
  <c r="L668" i="25"/>
  <c r="L442" i="25"/>
  <c r="L555" i="25"/>
  <c r="L329" i="25"/>
  <c r="L216" i="25"/>
  <c r="H590" i="25"/>
  <c r="H477" i="25"/>
  <c r="H364" i="25"/>
  <c r="H251" i="25"/>
  <c r="H138" i="25"/>
  <c r="K491" i="25"/>
  <c r="K378" i="25"/>
  <c r="K604" i="25"/>
  <c r="K265" i="25"/>
  <c r="K152" i="25"/>
  <c r="I596" i="25"/>
  <c r="I483" i="25"/>
  <c r="I370" i="25"/>
  <c r="I144" i="25"/>
  <c r="I257" i="25"/>
  <c r="I611" i="25"/>
  <c r="I385" i="25"/>
  <c r="I498" i="25"/>
  <c r="I272" i="25"/>
  <c r="I159" i="25"/>
  <c r="H613" i="25"/>
  <c r="H387" i="25"/>
  <c r="H500" i="25"/>
  <c r="H161" i="25"/>
  <c r="H274" i="25"/>
  <c r="F625" i="25"/>
  <c r="F399" i="25"/>
  <c r="F512" i="25"/>
  <c r="F286" i="25"/>
  <c r="F173" i="25"/>
  <c r="K644" i="25"/>
  <c r="K531" i="25"/>
  <c r="K418" i="25"/>
  <c r="K305" i="25"/>
  <c r="K192" i="25"/>
  <c r="L602" i="25"/>
  <c r="L489" i="25"/>
  <c r="L376" i="25"/>
  <c r="L150" i="25"/>
  <c r="L263" i="25"/>
  <c r="G629" i="25"/>
  <c r="G516" i="25"/>
  <c r="G403" i="25"/>
  <c r="G290" i="25"/>
  <c r="G177" i="25"/>
  <c r="G658" i="25"/>
  <c r="G432" i="25"/>
  <c r="G319" i="25"/>
  <c r="G206" i="25"/>
  <c r="G545" i="25"/>
  <c r="F595" i="25"/>
  <c r="F482" i="25"/>
  <c r="F143" i="25"/>
  <c r="F369" i="25"/>
  <c r="F256" i="25"/>
  <c r="L673" i="25"/>
  <c r="L447" i="25"/>
  <c r="L560" i="25"/>
  <c r="L334" i="25"/>
  <c r="L221" i="25"/>
  <c r="J617" i="25"/>
  <c r="J504" i="25"/>
  <c r="J391" i="25"/>
  <c r="J278" i="25"/>
  <c r="J165" i="25"/>
  <c r="I638" i="25"/>
  <c r="I525" i="25"/>
  <c r="I299" i="25"/>
  <c r="I412" i="25"/>
  <c r="I186" i="25"/>
  <c r="F633" i="25"/>
  <c r="F520" i="25"/>
  <c r="F294" i="25"/>
  <c r="F407" i="25"/>
  <c r="F181" i="25"/>
  <c r="I666" i="25"/>
  <c r="I553" i="25"/>
  <c r="I440" i="25"/>
  <c r="I327" i="25"/>
  <c r="I214" i="25"/>
  <c r="I518" i="25"/>
  <c r="I631" i="25"/>
  <c r="I405" i="25"/>
  <c r="I179" i="25"/>
  <c r="I292" i="25"/>
  <c r="I598" i="25"/>
  <c r="I372" i="25"/>
  <c r="I485" i="25"/>
  <c r="I259" i="25"/>
  <c r="I146" i="25"/>
  <c r="K591" i="25"/>
  <c r="K365" i="25"/>
  <c r="K478" i="25"/>
  <c r="K139" i="25"/>
  <c r="K252" i="25"/>
  <c r="L551" i="25"/>
  <c r="L664" i="25"/>
  <c r="L325" i="25"/>
  <c r="L438" i="25"/>
  <c r="L212" i="25"/>
  <c r="F664" i="25"/>
  <c r="F551" i="25"/>
  <c r="F438" i="25"/>
  <c r="F325" i="25"/>
  <c r="F212" i="25"/>
  <c r="G386" i="25"/>
  <c r="G612" i="25"/>
  <c r="G499" i="25"/>
  <c r="G160" i="25"/>
  <c r="G273" i="25"/>
  <c r="F626" i="25"/>
  <c r="F513" i="25"/>
  <c r="F287" i="25"/>
  <c r="F400" i="25"/>
  <c r="F174" i="25"/>
  <c r="H518" i="25"/>
  <c r="H631" i="25"/>
  <c r="H405" i="25"/>
  <c r="H292" i="25"/>
  <c r="H179" i="25"/>
  <c r="J623" i="25"/>
  <c r="J510" i="25"/>
  <c r="J397" i="25"/>
  <c r="J171" i="25"/>
  <c r="J284" i="25"/>
  <c r="L651" i="25"/>
  <c r="L538" i="25"/>
  <c r="L312" i="25"/>
  <c r="L425" i="25"/>
  <c r="L199" i="25"/>
  <c r="F651" i="25"/>
  <c r="F425" i="25"/>
  <c r="F312" i="25"/>
  <c r="F538" i="25"/>
  <c r="F199" i="25"/>
  <c r="I592" i="25"/>
  <c r="I479" i="25"/>
  <c r="I366" i="25"/>
  <c r="I140" i="25"/>
  <c r="I253" i="25"/>
  <c r="J674" i="25"/>
  <c r="J561" i="25"/>
  <c r="J335" i="25"/>
  <c r="J448" i="25"/>
  <c r="J222" i="25"/>
  <c r="F605" i="25"/>
  <c r="F492" i="25"/>
  <c r="F379" i="25"/>
  <c r="F153" i="25"/>
  <c r="F266" i="25"/>
  <c r="L616" i="25"/>
  <c r="L503" i="25"/>
  <c r="L390" i="25"/>
  <c r="L277" i="25"/>
  <c r="L164" i="25"/>
  <c r="J649" i="25"/>
  <c r="J536" i="25"/>
  <c r="J423" i="25"/>
  <c r="J310" i="25"/>
  <c r="J197" i="25"/>
  <c r="L572" i="25"/>
  <c r="L346" i="25"/>
  <c r="L459" i="25"/>
  <c r="L233" i="25"/>
  <c r="L120" i="25"/>
  <c r="L582" i="25"/>
  <c r="L469" i="25"/>
  <c r="L356" i="25"/>
  <c r="L243" i="25"/>
  <c r="L130" i="25"/>
  <c r="L598" i="25"/>
  <c r="L485" i="25"/>
  <c r="L146" i="25"/>
  <c r="L259" i="25"/>
  <c r="L372" i="25"/>
  <c r="K613" i="25"/>
  <c r="K387" i="25"/>
  <c r="K500" i="25"/>
  <c r="K274" i="25"/>
  <c r="K161" i="25"/>
  <c r="J588" i="25"/>
  <c r="J475" i="25"/>
  <c r="J362" i="25"/>
  <c r="J136" i="25"/>
  <c r="J249" i="25"/>
  <c r="G574" i="25"/>
  <c r="G461" i="25"/>
  <c r="G348" i="25"/>
  <c r="G235" i="25"/>
  <c r="G122" i="25"/>
  <c r="J580" i="25"/>
  <c r="J467" i="25"/>
  <c r="J354" i="25"/>
  <c r="J241" i="25"/>
  <c r="J128" i="25"/>
  <c r="F586" i="25"/>
  <c r="F473" i="25"/>
  <c r="F360" i="25"/>
  <c r="F247" i="25"/>
  <c r="F134" i="25"/>
  <c r="I633" i="25"/>
  <c r="I520" i="25"/>
  <c r="I407" i="25"/>
  <c r="I294" i="25"/>
  <c r="I181" i="25"/>
  <c r="L656" i="25"/>
  <c r="L543" i="25"/>
  <c r="L430" i="25"/>
  <c r="L317" i="25"/>
  <c r="L204" i="25"/>
  <c r="I560" i="25"/>
  <c r="I673" i="25"/>
  <c r="I334" i="25"/>
  <c r="I221" i="25"/>
  <c r="I447" i="25"/>
  <c r="G651" i="25"/>
  <c r="G538" i="25"/>
  <c r="G425" i="25"/>
  <c r="G312" i="25"/>
  <c r="G199" i="25"/>
  <c r="F592" i="25"/>
  <c r="F479" i="25"/>
  <c r="F366" i="25"/>
  <c r="F253" i="25"/>
  <c r="F140" i="25"/>
  <c r="G644" i="25"/>
  <c r="G531" i="25"/>
  <c r="G305" i="25"/>
  <c r="G418" i="25"/>
  <c r="G192" i="25"/>
  <c r="F549" i="25"/>
  <c r="F662" i="25"/>
  <c r="F436" i="25"/>
  <c r="F323" i="25"/>
  <c r="F210" i="25"/>
  <c r="H616" i="25"/>
  <c r="H503" i="25"/>
  <c r="H164" i="25"/>
  <c r="H390" i="25"/>
  <c r="H277" i="25"/>
  <c r="H644" i="25"/>
  <c r="H531" i="25"/>
  <c r="H418" i="25"/>
  <c r="H305" i="25"/>
  <c r="H192" i="25"/>
  <c r="J538" i="25"/>
  <c r="J425" i="25"/>
  <c r="J651" i="25"/>
  <c r="J312" i="25"/>
  <c r="J199" i="25"/>
  <c r="J665" i="25"/>
  <c r="J552" i="25"/>
  <c r="J326" i="25"/>
  <c r="J439" i="25"/>
  <c r="J213" i="25"/>
  <c r="K633" i="25"/>
  <c r="K407" i="25"/>
  <c r="K520" i="25"/>
  <c r="K294" i="25"/>
  <c r="K181" i="25"/>
  <c r="J648" i="25"/>
  <c r="J535" i="25"/>
  <c r="J309" i="25"/>
  <c r="J422" i="25"/>
  <c r="J196" i="25"/>
  <c r="I618" i="25"/>
  <c r="I505" i="25"/>
  <c r="I392" i="25"/>
  <c r="I279" i="25"/>
  <c r="I166" i="25"/>
  <c r="K670" i="25"/>
  <c r="K557" i="25"/>
  <c r="K331" i="25"/>
  <c r="K444" i="25"/>
  <c r="K218" i="25"/>
  <c r="H624" i="25"/>
  <c r="H511" i="25"/>
  <c r="H398" i="25"/>
  <c r="H285" i="25"/>
  <c r="H172" i="25"/>
  <c r="J583" i="25"/>
  <c r="J470" i="25"/>
  <c r="J357" i="25"/>
  <c r="J131" i="25"/>
  <c r="J244" i="25"/>
  <c r="L624" i="25"/>
  <c r="L511" i="25"/>
  <c r="L398" i="25"/>
  <c r="L285" i="25"/>
  <c r="L172" i="25"/>
  <c r="F641" i="25"/>
  <c r="F528" i="25"/>
  <c r="F415" i="25"/>
  <c r="F302" i="25"/>
  <c r="F189" i="25"/>
  <c r="L477" i="25"/>
  <c r="L590" i="25"/>
  <c r="L364" i="25"/>
  <c r="L138" i="25"/>
  <c r="L251" i="25"/>
  <c r="I646" i="25"/>
  <c r="I533" i="25"/>
  <c r="I307" i="25"/>
  <c r="I194" i="25"/>
  <c r="I420" i="25"/>
  <c r="G596" i="25"/>
  <c r="G483" i="25"/>
  <c r="G144" i="25"/>
  <c r="G257" i="25"/>
  <c r="G370" i="25"/>
  <c r="F500" i="25"/>
  <c r="F387" i="25"/>
  <c r="F613" i="25"/>
  <c r="F161" i="25"/>
  <c r="F274" i="25"/>
  <c r="K614" i="25"/>
  <c r="K501" i="25"/>
  <c r="K388" i="25"/>
  <c r="K162" i="25"/>
  <c r="K275" i="25"/>
  <c r="G518" i="25"/>
  <c r="G631" i="25"/>
  <c r="G405" i="25"/>
  <c r="G292" i="25"/>
  <c r="G179" i="25"/>
  <c r="K599" i="25"/>
  <c r="K486" i="25"/>
  <c r="K373" i="25"/>
  <c r="K147" i="25"/>
  <c r="K260" i="25"/>
  <c r="K631" i="25"/>
  <c r="K518" i="25"/>
  <c r="K405" i="25"/>
  <c r="K292" i="25"/>
  <c r="K179" i="25"/>
  <c r="K673" i="25"/>
  <c r="K560" i="25"/>
  <c r="K447" i="25"/>
  <c r="K334" i="25"/>
  <c r="K221" i="25"/>
  <c r="H603" i="25"/>
  <c r="H377" i="25"/>
  <c r="H490" i="25"/>
  <c r="H264" i="25"/>
  <c r="H151" i="25"/>
  <c r="L609" i="25"/>
  <c r="L496" i="25"/>
  <c r="L270" i="25"/>
  <c r="L383" i="25"/>
  <c r="L157" i="25"/>
  <c r="K639" i="25"/>
  <c r="K526" i="25"/>
  <c r="K300" i="25"/>
  <c r="K413" i="25"/>
  <c r="K187" i="25"/>
  <c r="L638" i="25"/>
  <c r="L525" i="25"/>
  <c r="L412" i="25"/>
  <c r="L299" i="25"/>
  <c r="L186" i="25"/>
  <c r="G557" i="25"/>
  <c r="G444" i="25"/>
  <c r="G670" i="25"/>
  <c r="G331" i="25"/>
  <c r="G218" i="25"/>
  <c r="I632" i="25"/>
  <c r="I519" i="25"/>
  <c r="I406" i="25"/>
  <c r="I293" i="25"/>
  <c r="I180" i="25"/>
  <c r="L595" i="25"/>
  <c r="L369" i="25"/>
  <c r="L482" i="25"/>
  <c r="L143" i="25"/>
  <c r="L256" i="25"/>
  <c r="F585" i="25"/>
  <c r="F472" i="25"/>
  <c r="F359" i="25"/>
  <c r="F133" i="25"/>
  <c r="F246" i="25"/>
  <c r="H585" i="25"/>
  <c r="H472" i="25"/>
  <c r="H359" i="25"/>
  <c r="H133" i="25"/>
  <c r="H246" i="25"/>
  <c r="J664" i="25"/>
  <c r="J551" i="25"/>
  <c r="J438" i="25"/>
  <c r="J325" i="25"/>
  <c r="J212" i="25"/>
  <c r="L639" i="25"/>
  <c r="L526" i="25"/>
  <c r="L300" i="25"/>
  <c r="L413" i="25"/>
  <c r="L187" i="25"/>
  <c r="H657" i="25"/>
  <c r="H544" i="25"/>
  <c r="H318" i="25"/>
  <c r="H431" i="25"/>
  <c r="H205" i="25"/>
  <c r="H656" i="25"/>
  <c r="H543" i="25"/>
  <c r="H430" i="25"/>
  <c r="H317" i="25"/>
  <c r="H204" i="25"/>
  <c r="H654" i="25"/>
  <c r="H541" i="25"/>
  <c r="H428" i="25"/>
  <c r="H315" i="25"/>
  <c r="H202" i="25"/>
  <c r="F185" i="25"/>
  <c r="H180" i="25"/>
  <c r="H185" i="25"/>
  <c r="H194" i="25"/>
  <c r="H177" i="25"/>
  <c r="J177" i="25"/>
  <c r="F194" i="25"/>
  <c r="H159" i="25"/>
  <c r="J159" i="25"/>
  <c r="J157" i="25"/>
  <c r="F157" i="25"/>
  <c r="H157" i="25"/>
  <c r="J180" i="25"/>
  <c r="H160" i="25"/>
  <c r="J160" i="25"/>
  <c r="F160" i="25"/>
  <c r="E186" i="25" a="1"/>
  <c r="E186" i="25" s="1"/>
  <c r="E207" i="25" a="1"/>
  <c r="E207" i="25" s="1"/>
  <c r="E160" i="25" a="1"/>
  <c r="E160" i="25" s="1"/>
  <c r="E161" i="25" a="1"/>
  <c r="E161" i="25" s="1"/>
  <c r="E180" i="25" a="1"/>
  <c r="E180" i="25" s="1"/>
  <c r="E177" i="25" a="1"/>
  <c r="E177" i="25" s="1"/>
  <c r="E146" i="25" a="1"/>
  <c r="E146" i="25" s="1"/>
  <c r="H162" i="25" l="1"/>
  <c r="F162" i="25"/>
  <c r="C7" i="26" l="1"/>
  <c r="C7" i="25" l="1"/>
  <c r="C7" i="29"/>
  <c r="D216" i="25" a="1"/>
  <c r="D216" i="25" s="1"/>
  <c r="C460" i="25" l="1"/>
  <c r="C234" i="25"/>
  <c r="H7" i="25"/>
  <c r="D7" i="25"/>
  <c r="C121" i="25"/>
  <c r="J7" i="25"/>
  <c r="G7" i="25"/>
  <c r="K7" i="25"/>
  <c r="L7" i="25"/>
  <c r="I7" i="25"/>
  <c r="F7" i="25"/>
  <c r="C573" i="25"/>
  <c r="C347" i="25"/>
  <c r="D7" i="29"/>
  <c r="C234" i="29"/>
  <c r="C121" i="29"/>
  <c r="I7" i="29"/>
  <c r="C573" i="29"/>
  <c r="C460" i="29"/>
  <c r="J7" i="29"/>
  <c r="C347" i="29"/>
  <c r="H7" i="29"/>
  <c r="L7" i="29"/>
  <c r="K7" i="29"/>
  <c r="G7" i="29"/>
  <c r="F7" i="29"/>
  <c r="H216" i="25"/>
  <c r="G216" i="25"/>
  <c r="K216" i="25"/>
  <c r="F216" i="25"/>
  <c r="J216" i="25"/>
  <c r="I216" i="25"/>
  <c r="E216" i="25" a="1"/>
  <c r="E216" i="25" s="1"/>
  <c r="E7" i="25" l="1"/>
  <c r="E7" i="29"/>
  <c r="I234" i="25"/>
  <c r="I121" i="25"/>
  <c r="I460" i="25"/>
  <c r="I347" i="25"/>
  <c r="I573" i="25"/>
  <c r="L573" i="25"/>
  <c r="L121" i="25"/>
  <c r="L347" i="25"/>
  <c r="L460" i="25"/>
  <c r="L234" i="25"/>
  <c r="K573" i="25"/>
  <c r="K460" i="25"/>
  <c r="K234" i="25"/>
  <c r="K347" i="25"/>
  <c r="K121" i="25"/>
  <c r="G234" i="25"/>
  <c r="G121" i="25"/>
  <c r="G573" i="25"/>
  <c r="G460" i="25"/>
  <c r="G347" i="25"/>
  <c r="I573" i="29"/>
  <c r="I347" i="29"/>
  <c r="I460" i="29"/>
  <c r="I121" i="29"/>
  <c r="I234" i="29"/>
  <c r="G573" i="29"/>
  <c r="G347" i="29"/>
  <c r="G460" i="29"/>
  <c r="G234" i="29"/>
  <c r="G121" i="29"/>
  <c r="K573" i="29"/>
  <c r="K347" i="29"/>
  <c r="K460" i="29"/>
  <c r="K234" i="29"/>
  <c r="K121" i="29"/>
  <c r="L573" i="29"/>
  <c r="L121" i="29"/>
  <c r="L460" i="29"/>
  <c r="L347" i="29"/>
  <c r="L234" i="29"/>
  <c r="C5" i="29"/>
  <c r="B5" i="29"/>
  <c r="C5" i="25"/>
  <c r="K5" i="25" s="1"/>
  <c r="B5" i="25"/>
  <c r="D216" i="29" l="1" a="1"/>
  <c r="D216" i="29" s="1"/>
  <c r="K216" i="29" s="1"/>
  <c r="E216" i="29" a="1"/>
  <c r="E216" i="29" s="1"/>
  <c r="F5" i="25"/>
  <c r="F571" i="25" s="1"/>
  <c r="G5" i="25"/>
  <c r="D200" i="25" a="1"/>
  <c r="D200" i="25" s="1"/>
  <c r="C571" i="25"/>
  <c r="C458" i="25"/>
  <c r="C232" i="25"/>
  <c r="C345" i="25"/>
  <c r="L5" i="25"/>
  <c r="H5" i="25"/>
  <c r="D5" i="25"/>
  <c r="C119" i="25"/>
  <c r="I5" i="25"/>
  <c r="B571" i="25"/>
  <c r="B458" i="25"/>
  <c r="B345" i="25"/>
  <c r="B232" i="25"/>
  <c r="B119" i="25"/>
  <c r="J5" i="25"/>
  <c r="L5" i="29"/>
  <c r="G5" i="29"/>
  <c r="C458" i="29"/>
  <c r="C571" i="29"/>
  <c r="C232" i="29"/>
  <c r="C345" i="29"/>
  <c r="C119" i="29"/>
  <c r="J5" i="29"/>
  <c r="F5" i="29"/>
  <c r="H5" i="29"/>
  <c r="D5" i="29"/>
  <c r="I5" i="29"/>
  <c r="K5" i="29"/>
  <c r="B571" i="29"/>
  <c r="B345" i="29"/>
  <c r="B458" i="29"/>
  <c r="B232" i="29"/>
  <c r="B119" i="29"/>
  <c r="D145" i="25" a="1"/>
  <c r="D145" i="25" s="1"/>
  <c r="D164" i="25" a="1"/>
  <c r="D164" i="25" s="1"/>
  <c r="D215" i="25" a="1"/>
  <c r="D215" i="25" s="1"/>
  <c r="E5" i="29" l="1"/>
  <c r="F119" i="25"/>
  <c r="F458" i="25"/>
  <c r="F232" i="25"/>
  <c r="F345" i="25"/>
  <c r="E5" i="25"/>
  <c r="D204" i="29" a="1"/>
  <c r="D204" i="29" s="1"/>
  <c r="E194" i="29" a="1"/>
  <c r="E194" i="29" s="1"/>
  <c r="J216" i="29"/>
  <c r="E152" i="29" a="1"/>
  <c r="E152" i="29" s="1"/>
  <c r="E162" i="29" a="1"/>
  <c r="E162" i="29" s="1"/>
  <c r="E205" i="29" a="1"/>
  <c r="E205" i="29" s="1"/>
  <c r="D147" i="29" a="1"/>
  <c r="D147" i="29" s="1"/>
  <c r="D180" i="29" a="1"/>
  <c r="D180" i="29" s="1"/>
  <c r="F180" i="29" s="1"/>
  <c r="D157" i="29" a="1"/>
  <c r="D157" i="29" s="1"/>
  <c r="D144" i="29" a="1"/>
  <c r="D144" i="29" s="1"/>
  <c r="I216" i="29"/>
  <c r="E144" i="29" a="1"/>
  <c r="E144" i="29" s="1"/>
  <c r="D177" i="29" a="1"/>
  <c r="D177" i="29" s="1"/>
  <c r="D159" i="29" a="1"/>
  <c r="D159" i="29" s="1"/>
  <c r="H216" i="29"/>
  <c r="E146" i="29" a="1"/>
  <c r="E146" i="29" s="1"/>
  <c r="E161" i="29" a="1"/>
  <c r="E161" i="29" s="1"/>
  <c r="E177" i="29" a="1"/>
  <c r="E177" i="29" s="1"/>
  <c r="G216" i="29"/>
  <c r="D186" i="29" a="1"/>
  <c r="D186" i="29" s="1"/>
  <c r="D160" i="29" a="1"/>
  <c r="D160" i="29" s="1"/>
  <c r="E180" i="29" a="1"/>
  <c r="E180" i="29" s="1"/>
  <c r="F216" i="29"/>
  <c r="D162" i="29" a="1"/>
  <c r="D162" i="29" s="1"/>
  <c r="D161" i="29" a="1"/>
  <c r="D161" i="29" s="1"/>
  <c r="E186" i="29" a="1"/>
  <c r="E186" i="29" s="1"/>
  <c r="E157" i="29" a="1"/>
  <c r="E157" i="29" s="1"/>
  <c r="D146" i="29" a="1"/>
  <c r="D146" i="29" s="1"/>
  <c r="E159" i="29" a="1"/>
  <c r="E159" i="29" s="1"/>
  <c r="D207" i="29" a="1"/>
  <c r="D207" i="29" s="1"/>
  <c r="E204" i="29" a="1"/>
  <c r="E204" i="29" s="1"/>
  <c r="D194" i="29" a="1"/>
  <c r="D194" i="29" s="1"/>
  <c r="D205" i="29" a="1"/>
  <c r="D205" i="29" s="1"/>
  <c r="E207" i="29" a="1"/>
  <c r="E207" i="29" s="1"/>
  <c r="E160" i="29" a="1"/>
  <c r="E160" i="29" s="1"/>
  <c r="D152" i="29" a="1"/>
  <c r="D152" i="29" s="1"/>
  <c r="E147" i="29" a="1"/>
  <c r="E147" i="29" s="1"/>
  <c r="D185" i="29" a="1"/>
  <c r="D185" i="29" s="1"/>
  <c r="E185" i="29" a="1"/>
  <c r="E185" i="29" s="1"/>
  <c r="F119" i="29"/>
  <c r="D141" i="25" a="1"/>
  <c r="D141" i="25" s="1"/>
  <c r="K141" i="25" s="1"/>
  <c r="D148" i="25" a="1"/>
  <c r="D148" i="25" s="1"/>
  <c r="K148" i="25" s="1"/>
  <c r="D151" i="25" a="1"/>
  <c r="D151" i="25" s="1"/>
  <c r="I151" i="25" s="1"/>
  <c r="D155" i="25" a="1"/>
  <c r="D155" i="25" s="1"/>
  <c r="D206" i="25" a="1"/>
  <c r="D206" i="25" s="1"/>
  <c r="D179" i="25" a="1"/>
  <c r="D179" i="25" s="1"/>
  <c r="D121" i="25" a="1"/>
  <c r="D121" i="25" s="1"/>
  <c r="J121" i="25" s="1"/>
  <c r="D197" i="25" a="1"/>
  <c r="D197" i="25" s="1"/>
  <c r="G197" i="25" s="1"/>
  <c r="D210" i="25" a="1"/>
  <c r="D210" i="25" s="1"/>
  <c r="K210" i="25" s="1"/>
  <c r="D190" i="25" a="1"/>
  <c r="D190" i="25" s="1"/>
  <c r="H190" i="25" s="1"/>
  <c r="D264" i="25" a="1"/>
  <c r="D264" i="25" s="1"/>
  <c r="G264" i="25" s="1"/>
  <c r="D329" i="25" a="1"/>
  <c r="D329" i="25" s="1"/>
  <c r="D221" i="25" a="1"/>
  <c r="D221" i="25" s="1"/>
  <c r="D153" i="25" a="1"/>
  <c r="D153" i="25" s="1"/>
  <c r="K153" i="25" s="1"/>
  <c r="E313" i="25" a="1"/>
  <c r="E313" i="25" s="1"/>
  <c r="L313" i="25" s="1"/>
  <c r="D140" i="25" a="1"/>
  <c r="D140" i="25" s="1"/>
  <c r="E275" i="25" a="1"/>
  <c r="E275" i="25" s="1"/>
  <c r="D208" i="25" a="1"/>
  <c r="D208" i="25" s="1"/>
  <c r="E299" i="25" a="1"/>
  <c r="E299" i="25" s="1"/>
  <c r="D290" i="25" a="1"/>
  <c r="D290" i="25" s="1"/>
  <c r="E293" i="25" a="1"/>
  <c r="E293" i="25" s="1"/>
  <c r="E260" i="25" a="1"/>
  <c r="E260" i="25" s="1"/>
  <c r="D272" i="25" a="1"/>
  <c r="D272" i="25" s="1"/>
  <c r="D273" i="25" a="1"/>
  <c r="D273" i="25" s="1"/>
  <c r="D298" i="25" a="1"/>
  <c r="D298" i="25" s="1"/>
  <c r="D259" i="25" a="1"/>
  <c r="D259" i="25" s="1"/>
  <c r="E307" i="25" a="1"/>
  <c r="E307" i="25" s="1"/>
  <c r="D257" i="25" a="1"/>
  <c r="D257" i="25" s="1"/>
  <c r="D274" i="25" a="1"/>
  <c r="D274" i="25" s="1"/>
  <c r="E257" i="25" a="1"/>
  <c r="E257" i="25" s="1"/>
  <c r="E259" i="25" a="1"/>
  <c r="E259" i="25" s="1"/>
  <c r="D307" i="25" a="1"/>
  <c r="D307" i="25" s="1"/>
  <c r="D275" i="25" a="1"/>
  <c r="D275" i="25" s="1"/>
  <c r="E290" i="25" a="1"/>
  <c r="E290" i="25" s="1"/>
  <c r="D320" i="25" a="1"/>
  <c r="D320" i="25" s="1"/>
  <c r="D260" i="25" a="1"/>
  <c r="D260" i="25" s="1"/>
  <c r="D224" i="25" a="1"/>
  <c r="D224" i="25" s="1"/>
  <c r="D265" i="25" a="1"/>
  <c r="D265" i="25" s="1"/>
  <c r="E329" i="25" a="1"/>
  <c r="E329" i="25" s="1"/>
  <c r="E317" i="25" a="1"/>
  <c r="E317" i="25" s="1"/>
  <c r="E320" i="25" a="1"/>
  <c r="E320" i="25" s="1"/>
  <c r="D293" i="25" a="1"/>
  <c r="D293" i="25" s="1"/>
  <c r="D270" i="25" a="1"/>
  <c r="D270" i="25" s="1"/>
  <c r="E298" i="25" a="1"/>
  <c r="E298" i="25" s="1"/>
  <c r="D299" i="25" a="1"/>
  <c r="D299" i="25" s="1"/>
  <c r="E224" i="25" a="1"/>
  <c r="E224" i="25" s="1"/>
  <c r="L224" i="25" s="1"/>
  <c r="D318" i="25" a="1"/>
  <c r="D318" i="25" s="1"/>
  <c r="D317" i="25" a="1"/>
  <c r="D317" i="25" s="1"/>
  <c r="E265" i="25" a="1"/>
  <c r="E265" i="25" s="1"/>
  <c r="E274" i="25" a="1"/>
  <c r="E274" i="25" s="1"/>
  <c r="E273" i="25" a="1"/>
  <c r="E273" i="25" s="1"/>
  <c r="D127" i="25" a="1"/>
  <c r="D127" i="25" s="1"/>
  <c r="D129" i="25" a="1"/>
  <c r="D129" i="25" s="1"/>
  <c r="H129" i="25" s="1"/>
  <c r="D150" i="25" a="1"/>
  <c r="D150" i="25" s="1"/>
  <c r="K150" i="25" s="1"/>
  <c r="D174" i="25" a="1"/>
  <c r="D174" i="25" s="1"/>
  <c r="K174" i="25" s="1"/>
  <c r="D142" i="25" a="1"/>
  <c r="D142" i="25" s="1"/>
  <c r="E270" i="25" a="1"/>
  <c r="E270" i="25" s="1"/>
  <c r="D222" i="25" a="1"/>
  <c r="D222" i="25" s="1"/>
  <c r="G222" i="25" s="1"/>
  <c r="D212" i="25" a="1"/>
  <c r="D212" i="25" s="1"/>
  <c r="D134" i="25" a="1"/>
  <c r="D134" i="25" s="1"/>
  <c r="G134" i="25" s="1"/>
  <c r="D139" i="25" a="1"/>
  <c r="D139" i="25" s="1"/>
  <c r="E272" i="25" a="1"/>
  <c r="E272" i="25" s="1"/>
  <c r="D196" i="25" a="1"/>
  <c r="D196" i="25" s="1"/>
  <c r="G196" i="25" s="1"/>
  <c r="D220" i="25" a="1"/>
  <c r="D220" i="25" s="1"/>
  <c r="I220" i="25" s="1"/>
  <c r="E318" i="25" a="1"/>
  <c r="E318" i="25" s="1"/>
  <c r="F215" i="25"/>
  <c r="H215" i="25"/>
  <c r="J215" i="25"/>
  <c r="H200" i="25"/>
  <c r="G200" i="25"/>
  <c r="F200" i="25"/>
  <c r="K200" i="25"/>
  <c r="I200" i="25"/>
  <c r="J200" i="25"/>
  <c r="J145" i="25"/>
  <c r="K145" i="25"/>
  <c r="F145" i="25"/>
  <c r="G145" i="25"/>
  <c r="H145" i="25"/>
  <c r="I145" i="25"/>
  <c r="G151" i="25"/>
  <c r="K151" i="25"/>
  <c r="D132" i="25" a="1"/>
  <c r="D132" i="25" s="1"/>
  <c r="D171" i="25" a="1"/>
  <c r="D171" i="25" s="1"/>
  <c r="D225" i="25" a="1"/>
  <c r="D225" i="25" s="1"/>
  <c r="D271" i="25" a="1"/>
  <c r="D271" i="25" s="1"/>
  <c r="D178" i="25" a="1"/>
  <c r="D178" i="25" s="1"/>
  <c r="D195" i="25" a="1"/>
  <c r="D195" i="25" s="1"/>
  <c r="D203" i="25" a="1"/>
  <c r="D203" i="25" s="1"/>
  <c r="D167" i="25" a="1"/>
  <c r="D167" i="25" s="1"/>
  <c r="D158" i="25" a="1"/>
  <c r="D158" i="25" s="1"/>
  <c r="E158" i="25" a="1"/>
  <c r="E158" i="25" s="1"/>
  <c r="L158" i="25" s="1"/>
  <c r="D258" i="25" a="1"/>
  <c r="D258" i="25" s="1"/>
  <c r="D154" i="25" a="1"/>
  <c r="D154" i="25" s="1"/>
  <c r="D198" i="25" a="1"/>
  <c r="D198" i="25" s="1"/>
  <c r="D193" i="25" a="1"/>
  <c r="D193" i="25" s="1"/>
  <c r="E171" i="29" a="1"/>
  <c r="E171" i="29" s="1"/>
  <c r="L171" i="29" s="1"/>
  <c r="E163" i="25" a="1"/>
  <c r="E163" i="25" s="1"/>
  <c r="L163" i="25" s="1"/>
  <c r="D201" i="25" a="1"/>
  <c r="D201" i="25" s="1"/>
  <c r="D163" i="25" a="1"/>
  <c r="D163" i="25" s="1"/>
  <c r="D143" i="25" a="1"/>
  <c r="D143" i="25" s="1"/>
  <c r="D138" i="25" a="1"/>
  <c r="D138" i="25" s="1"/>
  <c r="D218" i="25" a="1"/>
  <c r="D218" i="25" s="1"/>
  <c r="D137" i="25" a="1"/>
  <c r="D137" i="25" s="1"/>
  <c r="D126" i="25" a="1"/>
  <c r="D126" i="25" s="1"/>
  <c r="E126" i="25" a="1"/>
  <c r="E126" i="25" s="1"/>
  <c r="D170" i="25" a="1"/>
  <c r="D170" i="25" s="1"/>
  <c r="D168" i="25" a="1"/>
  <c r="D168" i="25" s="1"/>
  <c r="D187" i="25" a="1"/>
  <c r="D187" i="25" s="1"/>
  <c r="D136" i="25" a="1"/>
  <c r="D136" i="25" s="1"/>
  <c r="E148" i="25" a="1"/>
  <c r="E148" i="25" s="1"/>
  <c r="L148" i="25" s="1"/>
  <c r="D130" i="25" a="1"/>
  <c r="D130" i="25" s="1"/>
  <c r="D119" i="25" a="1"/>
  <c r="D119" i="25" s="1"/>
  <c r="D223" i="25" a="1"/>
  <c r="D223" i="25" s="1"/>
  <c r="E139" i="25" a="1"/>
  <c r="E139" i="25" s="1"/>
  <c r="D133" i="25" a="1"/>
  <c r="D133" i="25" s="1"/>
  <c r="D123" i="25" a="1"/>
  <c r="D123" i="25" s="1"/>
  <c r="E208" i="25" a="1"/>
  <c r="E208" i="25" s="1"/>
  <c r="L208" i="25" s="1"/>
  <c r="E176" i="25" a="1"/>
  <c r="E176" i="25" s="1"/>
  <c r="L176" i="25" s="1"/>
  <c r="D172" i="25" a="1"/>
  <c r="D172" i="25" s="1"/>
  <c r="D176" i="25" a="1"/>
  <c r="D176" i="25" s="1"/>
  <c r="D181" i="25" a="1"/>
  <c r="D181" i="25" s="1"/>
  <c r="D313" i="25" a="1"/>
  <c r="D313" i="25" s="1"/>
  <c r="D158" i="29" a="1"/>
  <c r="D158" i="29" s="1"/>
  <c r="E200" i="25" a="1"/>
  <c r="E200" i="25" s="1"/>
  <c r="L200" i="25" s="1"/>
  <c r="E193" i="29" a="1"/>
  <c r="E193" i="29" s="1"/>
  <c r="L193" i="29" s="1"/>
  <c r="E305" i="25" a="1"/>
  <c r="E305" i="25" s="1"/>
  <c r="D305" i="25" a="1"/>
  <c r="D305" i="25" s="1"/>
  <c r="D191" i="25" a="1"/>
  <c r="D191" i="25" s="1"/>
  <c r="D304" i="25" a="1"/>
  <c r="D304" i="25" s="1"/>
  <c r="E193" i="25" a="1"/>
  <c r="E193" i="25" s="1"/>
  <c r="L193" i="25" s="1"/>
  <c r="D183" i="25" a="1"/>
  <c r="D183" i="25" s="1"/>
  <c r="E125" i="25" a="1"/>
  <c r="E125" i="25" s="1"/>
  <c r="L125" i="25" s="1"/>
  <c r="J571" i="25"/>
  <c r="J458" i="25"/>
  <c r="J232" i="25"/>
  <c r="J119" i="25"/>
  <c r="J345" i="25"/>
  <c r="H571" i="25"/>
  <c r="H458" i="25"/>
  <c r="H345" i="25"/>
  <c r="H232" i="25"/>
  <c r="H119" i="25"/>
  <c r="J571" i="29"/>
  <c r="J345" i="29"/>
  <c r="J458" i="29"/>
  <c r="J232" i="29"/>
  <c r="J119" i="29"/>
  <c r="H571" i="29"/>
  <c r="H345" i="29"/>
  <c r="H458" i="29"/>
  <c r="H232" i="29"/>
  <c r="H119" i="29"/>
  <c r="F571" i="29"/>
  <c r="F458" i="29"/>
  <c r="F232" i="29"/>
  <c r="F345" i="29"/>
  <c r="D200" i="29" a="1"/>
  <c r="D200" i="29" s="1"/>
  <c r="E223" i="25" a="1"/>
  <c r="E223" i="25" s="1"/>
  <c r="L223" i="25" s="1"/>
  <c r="D219" i="25" a="1"/>
  <c r="D219" i="25" s="1"/>
  <c r="E202" i="25" a="1"/>
  <c r="E202" i="25" s="1"/>
  <c r="L202" i="25" s="1"/>
  <c r="D122" i="25" a="1"/>
  <c r="D122" i="25" s="1"/>
  <c r="D202" i="25" a="1"/>
  <c r="D202" i="25" s="1"/>
  <c r="D192" i="25" a="1"/>
  <c r="D192" i="25" s="1"/>
  <c r="E124" i="25" a="1"/>
  <c r="E124" i="25" s="1"/>
  <c r="L124" i="25" s="1"/>
  <c r="D211" i="25" a="1"/>
  <c r="D211" i="25" s="1"/>
  <c r="D209" i="25" a="1"/>
  <c r="D209" i="25" s="1"/>
  <c r="D156" i="25" a="1"/>
  <c r="D156" i="25" s="1"/>
  <c r="D173" i="25" a="1"/>
  <c r="D173" i="25" s="1"/>
  <c r="E271" i="25" a="1"/>
  <c r="E271" i="25" s="1"/>
  <c r="L271" i="25" s="1"/>
  <c r="D184" i="25" a="1"/>
  <c r="D184" i="25" s="1"/>
  <c r="D166" i="25" a="1"/>
  <c r="D166" i="25" s="1"/>
  <c r="D124" i="25" a="1"/>
  <c r="D124" i="25" s="1"/>
  <c r="D125" i="25" a="1"/>
  <c r="D125" i="25" s="1"/>
  <c r="D306" i="25" a="1"/>
  <c r="D306" i="25" s="1"/>
  <c r="D193" i="29" a="1"/>
  <c r="D193" i="29" s="1"/>
  <c r="E171" i="25" a="1"/>
  <c r="E171" i="25" s="1"/>
  <c r="L171" i="25" s="1"/>
  <c r="D284" i="25" a="1"/>
  <c r="D284" i="25" s="1"/>
  <c r="E164" i="25" a="1"/>
  <c r="E164" i="25" s="1"/>
  <c r="E151" i="25" a="1"/>
  <c r="E151" i="25" s="1"/>
  <c r="L151" i="25" s="1"/>
  <c r="D277" i="25" a="1"/>
  <c r="D277" i="25" s="1"/>
  <c r="E225" i="25" a="1"/>
  <c r="E225" i="25" s="1"/>
  <c r="E196" i="25" a="1"/>
  <c r="E196" i="25" s="1"/>
  <c r="L196" i="25" s="1"/>
  <c r="E195" i="25" a="1"/>
  <c r="E195" i="25" s="1"/>
  <c r="L195" i="25" s="1"/>
  <c r="E127" i="25" a="1"/>
  <c r="E127" i="25" s="1"/>
  <c r="E187" i="25" a="1"/>
  <c r="E187" i="25" s="1"/>
  <c r="E143" i="25" a="1"/>
  <c r="E143" i="25" s="1"/>
  <c r="E153" i="25" a="1"/>
  <c r="E153" i="25" s="1"/>
  <c r="L153" i="25" s="1"/>
  <c r="E222" i="25" a="1"/>
  <c r="E222" i="25" s="1"/>
  <c r="L222" i="25" s="1"/>
  <c r="D297" i="25" a="1"/>
  <c r="D297" i="25" s="1"/>
  <c r="E218" i="25" a="1"/>
  <c r="E218" i="25" s="1"/>
  <c r="L218" i="25" s="1"/>
  <c r="E167" i="25" a="1"/>
  <c r="E167" i="25" s="1"/>
  <c r="L167" i="25" s="1"/>
  <c r="E155" i="25" a="1"/>
  <c r="E155" i="25" s="1"/>
  <c r="E209" i="25" a="1"/>
  <c r="E209" i="25" s="1"/>
  <c r="E154" i="25" a="1"/>
  <c r="E154" i="25" s="1"/>
  <c r="L154" i="25" s="1"/>
  <c r="E150" i="25" a="1"/>
  <c r="E150" i="25" s="1"/>
  <c r="E219" i="25" a="1"/>
  <c r="E219" i="25" s="1"/>
  <c r="L219" i="25" s="1"/>
  <c r="E183" i="25" a="1"/>
  <c r="E183" i="25" s="1"/>
  <c r="L183" i="25" s="1"/>
  <c r="E133" i="25" a="1"/>
  <c r="E133" i="25" s="1"/>
  <c r="L133" i="25" s="1"/>
  <c r="E212" i="25" a="1"/>
  <c r="E212" i="25" s="1"/>
  <c r="E129" i="25" a="1"/>
  <c r="E129" i="25" s="1"/>
  <c r="L129" i="25" s="1"/>
  <c r="E179" i="25" a="1"/>
  <c r="E179" i="25" s="1"/>
  <c r="L179" i="25" s="1"/>
  <c r="E141" i="25" a="1"/>
  <c r="E141" i="25" s="1"/>
  <c r="L141" i="25" s="1"/>
  <c r="E130" i="25" a="1"/>
  <c r="E130" i="25" s="1"/>
  <c r="E138" i="25" a="1"/>
  <c r="E138" i="25" s="1"/>
  <c r="E137" i="25" a="1"/>
  <c r="E137" i="25" s="1"/>
  <c r="L137" i="25" s="1"/>
  <c r="E206" i="25" a="1"/>
  <c r="E206" i="25" s="1"/>
  <c r="E203" i="25" a="1"/>
  <c r="E203" i="25" s="1"/>
  <c r="E172" i="25" a="1"/>
  <c r="E172" i="25" s="1"/>
  <c r="D254" i="25" a="1"/>
  <c r="D254" i="25" s="1"/>
  <c r="E210" i="25" a="1"/>
  <c r="E210" i="25" s="1"/>
  <c r="L210" i="25" s="1"/>
  <c r="D327" i="25" a="1"/>
  <c r="D327" i="25" s="1"/>
  <c r="E215" i="25" a="1"/>
  <c r="E215" i="25" s="1"/>
  <c r="D328" i="25" a="1"/>
  <c r="D328" i="25" s="1"/>
  <c r="D215" i="29" a="1"/>
  <c r="D215" i="29" s="1"/>
  <c r="E264" i="29" l="1" a="1"/>
  <c r="E264" i="29" s="1"/>
  <c r="L264" i="29" s="1"/>
  <c r="E167" i="29" a="1"/>
  <c r="E167" i="29" s="1"/>
  <c r="L167" i="29" s="1"/>
  <c r="D172" i="29" a="1"/>
  <c r="D172" i="29" s="1"/>
  <c r="G172" i="29" s="1"/>
  <c r="E198" i="29" a="1"/>
  <c r="E198" i="29" s="1"/>
  <c r="L198" i="29" s="1"/>
  <c r="D198" i="29" a="1"/>
  <c r="D198" i="29" s="1"/>
  <c r="H198" i="29" s="1"/>
  <c r="D167" i="29" a="1"/>
  <c r="D167" i="29" s="1"/>
  <c r="E134" i="29" a="1"/>
  <c r="E134" i="29" s="1"/>
  <c r="D164" i="29" a="1"/>
  <c r="D164" i="29" s="1"/>
  <c r="D184" i="29" a="1"/>
  <c r="D184" i="29" s="1"/>
  <c r="J184" i="29" s="1"/>
  <c r="D166" i="29" a="1"/>
  <c r="D166" i="29" s="1"/>
  <c r="F166" i="29" s="1"/>
  <c r="E200" i="29" a="1"/>
  <c r="E200" i="29" s="1"/>
  <c r="L200" i="29" s="1"/>
  <c r="E166" i="29" a="1"/>
  <c r="E166" i="29" s="1"/>
  <c r="D221" i="29" a="1"/>
  <c r="D221" i="29" s="1"/>
  <c r="J180" i="29"/>
  <c r="H180" i="29"/>
  <c r="D173" i="29" a="1"/>
  <c r="D173" i="29" s="1"/>
  <c r="D123" i="29" a="1"/>
  <c r="D123" i="29" s="1"/>
  <c r="H123" i="29" s="1"/>
  <c r="D190" i="29" a="1"/>
  <c r="D190" i="29" s="1"/>
  <c r="G190" i="29" s="1"/>
  <c r="E178" i="29" a="1"/>
  <c r="E178" i="29" s="1"/>
  <c r="E163" i="29" a="1"/>
  <c r="E163" i="29" s="1"/>
  <c r="L163" i="29" s="1"/>
  <c r="D284" i="29" a="1"/>
  <c r="D284" i="29" s="1"/>
  <c r="D219" i="29" a="1"/>
  <c r="D219" i="29" s="1"/>
  <c r="D225" i="29" a="1"/>
  <c r="D225" i="29" s="1"/>
  <c r="F185" i="29"/>
  <c r="H185" i="29"/>
  <c r="J185" i="29"/>
  <c r="J159" i="29"/>
  <c r="F159" i="29"/>
  <c r="H159" i="29"/>
  <c r="F177" i="29"/>
  <c r="H177" i="29"/>
  <c r="J177" i="29"/>
  <c r="F162" i="29"/>
  <c r="J162" i="29"/>
  <c r="H162" i="29"/>
  <c r="H160" i="29"/>
  <c r="J160" i="29"/>
  <c r="F160" i="29"/>
  <c r="F194" i="29"/>
  <c r="H194" i="29"/>
  <c r="J194" i="29"/>
  <c r="D130" i="29" a="1"/>
  <c r="D130" i="29" s="1"/>
  <c r="G130" i="29" s="1"/>
  <c r="E120" i="29" a="1"/>
  <c r="E120" i="29" s="1"/>
  <c r="D178" i="29" a="1"/>
  <c r="D178" i="29" s="1"/>
  <c r="K178" i="29" s="1"/>
  <c r="J157" i="29"/>
  <c r="H157" i="29"/>
  <c r="F157" i="29"/>
  <c r="I141" i="25"/>
  <c r="E211" i="29" a="1"/>
  <c r="E211" i="29" s="1"/>
  <c r="L211" i="29" s="1"/>
  <c r="D174" i="29" a="1"/>
  <c r="D174" i="29" s="1"/>
  <c r="I174" i="29" s="1"/>
  <c r="E134" i="25" a="1"/>
  <c r="E134" i="25" s="1"/>
  <c r="H121" i="25"/>
  <c r="E174" i="29" a="1"/>
  <c r="E174" i="29" s="1"/>
  <c r="L174" i="29" s="1"/>
  <c r="E181" i="29" a="1"/>
  <c r="E181" i="29" s="1"/>
  <c r="E145" i="25" a="1"/>
  <c r="E145" i="25" s="1"/>
  <c r="L145" i="25" s="1"/>
  <c r="D156" i="29" a="1"/>
  <c r="D156" i="29" s="1"/>
  <c r="J156" i="29" s="1"/>
  <c r="E123" i="25" a="1"/>
  <c r="E123" i="25" s="1"/>
  <c r="D289" i="25" a="1"/>
  <c r="D289" i="25" s="1"/>
  <c r="I289" i="25" s="1"/>
  <c r="E184" i="25" a="1"/>
  <c r="E184" i="25" s="1"/>
  <c r="L184" i="25" s="1"/>
  <c r="D280" i="25" a="1"/>
  <c r="D280" i="25" s="1"/>
  <c r="K280" i="25" s="1"/>
  <c r="D356" i="25" a="1"/>
  <c r="D356" i="25" s="1"/>
  <c r="D450" i="25" a="1"/>
  <c r="D450" i="25" s="1"/>
  <c r="D358" i="25" a="1"/>
  <c r="D358" i="25" s="1"/>
  <c r="F121" i="25"/>
  <c r="G141" i="25"/>
  <c r="D403" i="25" a="1"/>
  <c r="D403" i="25" s="1"/>
  <c r="D445" i="25" a="1"/>
  <c r="D445" i="25" s="1"/>
  <c r="D383" i="25" a="1"/>
  <c r="D383" i="25" s="1"/>
  <c r="D389" i="25" a="1"/>
  <c r="D389" i="25" s="1"/>
  <c r="D442" i="25" a="1"/>
  <c r="D442" i="25" s="1"/>
  <c r="D393" i="25" a="1"/>
  <c r="D393" i="25" s="1"/>
  <c r="D449" i="25" a="1"/>
  <c r="D449" i="25" s="1"/>
  <c r="D399" i="25" a="1"/>
  <c r="D399" i="25" s="1"/>
  <c r="D347" i="25" a="1"/>
  <c r="D347" i="25" s="1"/>
  <c r="D351" i="25" a="1"/>
  <c r="D351" i="25" s="1"/>
  <c r="D443" i="25" a="1"/>
  <c r="D443" i="25" s="1"/>
  <c r="D352" i="25" a="1"/>
  <c r="D352" i="25" s="1"/>
  <c r="D447" i="25" a="1"/>
  <c r="D447" i="25" s="1"/>
  <c r="D397" i="25" a="1"/>
  <c r="D397" i="25" s="1"/>
  <c r="D446" i="25" a="1"/>
  <c r="D446" i="25" s="1"/>
  <c r="D396" i="25" a="1"/>
  <c r="D396" i="25" s="1"/>
  <c r="D437" i="25" a="1"/>
  <c r="D437" i="25" s="1"/>
  <c r="D384" i="25" a="1"/>
  <c r="D384" i="25" s="1"/>
  <c r="D427" i="25" a="1"/>
  <c r="D427" i="25" s="1"/>
  <c r="D376" i="25" a="1"/>
  <c r="D376" i="25" s="1"/>
  <c r="D432" i="25" a="1"/>
  <c r="D432" i="25" s="1"/>
  <c r="D382" i="25" a="1"/>
  <c r="D382" i="25" s="1"/>
  <c r="D436" i="25" a="1"/>
  <c r="D436" i="25" s="1"/>
  <c r="D388" i="25" a="1"/>
  <c r="D388" i="25" s="1"/>
  <c r="D441" i="25" a="1"/>
  <c r="D441" i="25" s="1"/>
  <c r="D392" i="25" a="1"/>
  <c r="D392" i="25" s="1"/>
  <c r="D448" i="25" a="1"/>
  <c r="D448" i="25" s="1"/>
  <c r="D398" i="25" a="1"/>
  <c r="D398" i="25" s="1"/>
  <c r="D346" i="25" a="1"/>
  <c r="D346" i="25" s="1"/>
  <c r="D357" i="25" a="1"/>
  <c r="D357" i="25" s="1"/>
  <c r="D394" i="25" a="1"/>
  <c r="D394" i="25" s="1"/>
  <c r="D408" i="25" a="1"/>
  <c r="D408" i="25" s="1"/>
  <c r="D439" i="25" a="1"/>
  <c r="D439" i="25" s="1"/>
  <c r="D438" i="25" a="1"/>
  <c r="D438" i="25" s="1"/>
  <c r="D385" i="25" a="1"/>
  <c r="D385" i="25" s="1"/>
  <c r="D377" i="25" a="1"/>
  <c r="D377" i="25" s="1"/>
  <c r="D422" i="25" a="1"/>
  <c r="D422" i="25" s="1"/>
  <c r="D369" i="25" a="1"/>
  <c r="D369" i="25" s="1"/>
  <c r="D375" i="25" a="1"/>
  <c r="D375" i="25" s="1"/>
  <c r="D431" i="25" a="1"/>
  <c r="D431" i="25" s="1"/>
  <c r="D381" i="25" a="1"/>
  <c r="D381" i="25" s="1"/>
  <c r="D435" i="25" a="1"/>
  <c r="D435" i="25" s="1"/>
  <c r="D387" i="25" a="1"/>
  <c r="D387" i="25" s="1"/>
  <c r="D440" i="25" a="1"/>
  <c r="D440" i="25" s="1"/>
  <c r="D391" i="25" a="1"/>
  <c r="D391" i="25" s="1"/>
  <c r="D444" i="25" a="1"/>
  <c r="D444" i="25" s="1"/>
  <c r="D348" i="25" a="1"/>
  <c r="D348" i="25" s="1"/>
  <c r="D237" i="25" a="1"/>
  <c r="D237" i="25" s="1"/>
  <c r="K237" i="25" s="1"/>
  <c r="D269" i="25" a="1"/>
  <c r="D269" i="25" s="1"/>
  <c r="H269" i="25" s="1"/>
  <c r="D379" i="25" a="1"/>
  <c r="D379" i="25" s="1"/>
  <c r="D433" i="25" a="1"/>
  <c r="D433" i="25" s="1"/>
  <c r="D378" i="25" a="1"/>
  <c r="D378" i="25" s="1"/>
  <c r="D423" i="25" a="1"/>
  <c r="D423" i="25" s="1"/>
  <c r="D370" i="25" a="1"/>
  <c r="D370" i="25" s="1"/>
  <c r="D418" i="25" a="1"/>
  <c r="D418" i="25" s="1"/>
  <c r="D366" i="25" a="1"/>
  <c r="D366" i="25" s="1"/>
  <c r="D426" i="25" a="1"/>
  <c r="D426" i="25" s="1"/>
  <c r="D374" i="25" a="1"/>
  <c r="D374" i="25" s="1"/>
  <c r="D430" i="25" a="1"/>
  <c r="D430" i="25" s="1"/>
  <c r="D380" i="25" a="1"/>
  <c r="D380" i="25" s="1"/>
  <c r="D434" i="25" a="1"/>
  <c r="D434" i="25" s="1"/>
  <c r="D386" i="25" a="1"/>
  <c r="D386" i="25" s="1"/>
  <c r="D402" i="25" a="1"/>
  <c r="D402" i="25" s="1"/>
  <c r="D400" i="25" a="1"/>
  <c r="D400" i="25" s="1"/>
  <c r="E156" i="25" a="1"/>
  <c r="E156" i="25" s="1"/>
  <c r="L156" i="25" s="1"/>
  <c r="E148" i="29" a="1"/>
  <c r="E148" i="29" s="1"/>
  <c r="L148" i="29" s="1"/>
  <c r="G129" i="25"/>
  <c r="D428" i="25" a="1"/>
  <c r="D428" i="25" s="1"/>
  <c r="D372" i="25" a="1"/>
  <c r="D372" i="25" s="1"/>
  <c r="D424" i="25" a="1"/>
  <c r="D424" i="25" s="1"/>
  <c r="D371" i="25" a="1"/>
  <c r="D371" i="25" s="1"/>
  <c r="D419" i="25" a="1"/>
  <c r="D419" i="25" s="1"/>
  <c r="D367" i="25" a="1"/>
  <c r="D367" i="25" s="1"/>
  <c r="D411" i="25" a="1"/>
  <c r="D411" i="25" s="1"/>
  <c r="D355" i="25" a="1"/>
  <c r="D355" i="25" s="1"/>
  <c r="D417" i="25" a="1"/>
  <c r="D417" i="25" s="1"/>
  <c r="D361" i="25" a="1"/>
  <c r="D361" i="25" s="1"/>
  <c r="D421" i="25" a="1"/>
  <c r="D421" i="25" s="1"/>
  <c r="D365" i="25" a="1"/>
  <c r="D365" i="25" s="1"/>
  <c r="D425" i="25" a="1"/>
  <c r="D425" i="25" s="1"/>
  <c r="D429" i="25" a="1"/>
  <c r="D429" i="25" s="1"/>
  <c r="D373" i="25" a="1"/>
  <c r="D373" i="25" s="1"/>
  <c r="D407" i="25" a="1"/>
  <c r="D407" i="25" s="1"/>
  <c r="D390" i="25" a="1"/>
  <c r="D390" i="25" s="1"/>
  <c r="D120" i="25" a="1"/>
  <c r="D120" i="25" s="1"/>
  <c r="H120" i="25" s="1"/>
  <c r="D420" i="25" a="1"/>
  <c r="D420" i="25" s="1"/>
  <c r="D368" i="25" a="1"/>
  <c r="D368" i="25" s="1"/>
  <c r="D412" i="25" a="1"/>
  <c r="D412" i="25" s="1"/>
  <c r="D362" i="25" a="1"/>
  <c r="D362" i="25" s="1"/>
  <c r="D405" i="25" a="1"/>
  <c r="D405" i="25" s="1"/>
  <c r="D350" i="25" a="1"/>
  <c r="D350" i="25" s="1"/>
  <c r="D410" i="25" a="1"/>
  <c r="D410" i="25" s="1"/>
  <c r="D354" i="25" a="1"/>
  <c r="D354" i="25" s="1"/>
  <c r="D416" i="25" a="1"/>
  <c r="D416" i="25" s="1"/>
  <c r="D360" i="25" a="1"/>
  <c r="D360" i="25" s="1"/>
  <c r="D364" i="25" a="1"/>
  <c r="D364" i="25" s="1"/>
  <c r="D414" i="25" a="1"/>
  <c r="D414" i="25" s="1"/>
  <c r="D363" i="25" a="1"/>
  <c r="D363" i="25" s="1"/>
  <c r="D413" i="25" a="1"/>
  <c r="D413" i="25" s="1"/>
  <c r="D406" i="25" a="1"/>
  <c r="D406" i="25" s="1"/>
  <c r="D395" i="25" a="1"/>
  <c r="D395" i="25" s="1"/>
  <c r="D451" i="25" a="1"/>
  <c r="D451" i="25" s="1"/>
  <c r="D401" i="25" a="1"/>
  <c r="D401" i="25" s="1"/>
  <c r="D349" i="25" a="1"/>
  <c r="D349" i="25" s="1"/>
  <c r="D404" i="25" a="1"/>
  <c r="D404" i="25" s="1"/>
  <c r="D353" i="25" a="1"/>
  <c r="D353" i="25" s="1"/>
  <c r="D409" i="25" a="1"/>
  <c r="D409" i="25" s="1"/>
  <c r="D359" i="25" a="1"/>
  <c r="D359" i="25" s="1"/>
  <c r="D415" i="25" a="1"/>
  <c r="D415" i="25" s="1"/>
  <c r="K264" i="25"/>
  <c r="I264" i="25"/>
  <c r="K197" i="25"/>
  <c r="G148" i="25"/>
  <c r="I197" i="25"/>
  <c r="I148" i="25"/>
  <c r="E133" i="29" a="1"/>
  <c r="E133" i="29" s="1"/>
  <c r="L133" i="29" s="1"/>
  <c r="K129" i="25"/>
  <c r="D316" i="25" a="1"/>
  <c r="D316" i="25" s="1"/>
  <c r="J316" i="25" s="1"/>
  <c r="I129" i="25"/>
  <c r="D148" i="29" a="1"/>
  <c r="D148" i="29" s="1"/>
  <c r="G148" i="29" s="1"/>
  <c r="F190" i="25"/>
  <c r="E132" i="25" a="1"/>
  <c r="E132" i="25" s="1"/>
  <c r="D309" i="25" a="1"/>
  <c r="D309" i="25" s="1"/>
  <c r="G309" i="25" s="1"/>
  <c r="E202" i="29" a="1"/>
  <c r="E202" i="29" s="1"/>
  <c r="L202" i="29" s="1"/>
  <c r="G190" i="25"/>
  <c r="D266" i="25" a="1"/>
  <c r="D266" i="25" s="1"/>
  <c r="K266" i="25" s="1"/>
  <c r="D141" i="29" a="1"/>
  <c r="D141" i="29" s="1"/>
  <c r="K141" i="29" s="1"/>
  <c r="K190" i="25"/>
  <c r="K134" i="25"/>
  <c r="I210" i="25"/>
  <c r="D331" i="25" a="1"/>
  <c r="D331" i="25" s="1"/>
  <c r="E201" i="25" a="1"/>
  <c r="E201" i="25" s="1"/>
  <c r="L201" i="25" s="1"/>
  <c r="D279" i="25" a="1"/>
  <c r="D279" i="25" s="1"/>
  <c r="J279" i="25" s="1"/>
  <c r="E122" i="25" a="1"/>
  <c r="E122" i="25" s="1"/>
  <c r="J190" i="25"/>
  <c r="I134" i="25"/>
  <c r="G210" i="25"/>
  <c r="I190" i="25"/>
  <c r="D324" i="25" a="1"/>
  <c r="D324" i="25" s="1"/>
  <c r="F324" i="25" s="1"/>
  <c r="D218" i="29" a="1"/>
  <c r="D218" i="29" s="1"/>
  <c r="F129" i="25"/>
  <c r="G150" i="25"/>
  <c r="D321" i="25" a="1"/>
  <c r="D321" i="25" s="1"/>
  <c r="E174" i="25" a="1"/>
  <c r="E174" i="25" s="1"/>
  <c r="L174" i="25" s="1"/>
  <c r="E306" i="25" a="1"/>
  <c r="E306" i="25" s="1"/>
  <c r="L306" i="25" s="1"/>
  <c r="E324" i="25" a="1"/>
  <c r="E324" i="25" s="1"/>
  <c r="L324" i="25" s="1"/>
  <c r="D155" i="29" a="1"/>
  <c r="D155" i="29" s="1"/>
  <c r="E287" i="25" a="1"/>
  <c r="E287" i="25" s="1"/>
  <c r="L287" i="25" s="1"/>
  <c r="D236" i="25" a="1"/>
  <c r="D236" i="25" s="1"/>
  <c r="F236" i="25" s="1"/>
  <c r="I153" i="25"/>
  <c r="D255" i="25" a="1"/>
  <c r="D255" i="25" s="1"/>
  <c r="E235" i="25" a="1"/>
  <c r="E235" i="25" s="1"/>
  <c r="D285" i="25" a="1"/>
  <c r="D285" i="25" s="1"/>
  <c r="D286" i="25" a="1"/>
  <c r="D286" i="25" s="1"/>
  <c r="E166" i="25" a="1"/>
  <c r="E166" i="25" s="1"/>
  <c r="G153" i="25"/>
  <c r="E220" i="25" a="1"/>
  <c r="E220" i="25" s="1"/>
  <c r="L220" i="25" s="1"/>
  <c r="E321" i="25" a="1"/>
  <c r="E321" i="25" s="1"/>
  <c r="L321" i="25" s="1"/>
  <c r="G220" i="25"/>
  <c r="D150" i="29" a="1"/>
  <c r="D150" i="29" s="1"/>
  <c r="G150" i="29" s="1"/>
  <c r="E121" i="25" a="1"/>
  <c r="E121" i="25" s="1"/>
  <c r="K220" i="25"/>
  <c r="D210" i="29" a="1"/>
  <c r="D210" i="29" s="1"/>
  <c r="I210" i="29" s="1"/>
  <c r="E191" i="25" a="1"/>
  <c r="E191" i="25" s="1"/>
  <c r="L191" i="25" s="1"/>
  <c r="D322" i="25" a="1"/>
  <c r="D322" i="25" s="1"/>
  <c r="D283" i="25" a="1"/>
  <c r="D283" i="25" s="1"/>
  <c r="F283" i="25" s="1"/>
  <c r="E190" i="25" a="1"/>
  <c r="E190" i="25" s="1"/>
  <c r="L190" i="25" s="1"/>
  <c r="E197" i="25" a="1"/>
  <c r="E197" i="25" s="1"/>
  <c r="L197" i="25" s="1"/>
  <c r="E198" i="25" a="1"/>
  <c r="E198" i="25" s="1"/>
  <c r="L198" i="25" s="1"/>
  <c r="E271" i="29" a="1"/>
  <c r="E271" i="29" s="1"/>
  <c r="L271" i="29" s="1"/>
  <c r="F220" i="25"/>
  <c r="I174" i="25"/>
  <c r="G174" i="25"/>
  <c r="D168" i="29" a="1"/>
  <c r="D168" i="29" s="1"/>
  <c r="I168" i="29" s="1"/>
  <c r="J129" i="25"/>
  <c r="E211" i="25" a="1"/>
  <c r="E211" i="25" s="1"/>
  <c r="L211" i="25" s="1"/>
  <c r="E132" i="29" a="1"/>
  <c r="E132" i="29" s="1"/>
  <c r="D223" i="29" a="1"/>
  <c r="D223" i="29" s="1"/>
  <c r="G223" i="29" s="1"/>
  <c r="D165" i="25" a="1"/>
  <c r="D165" i="25" s="1"/>
  <c r="E178" i="25" a="1"/>
  <c r="E178" i="25" s="1"/>
  <c r="E170" i="25" a="1"/>
  <c r="E170" i="25" s="1"/>
  <c r="L170" i="25" s="1"/>
  <c r="D196" i="29" a="1"/>
  <c r="D196" i="29" s="1"/>
  <c r="I196" i="29" s="1"/>
  <c r="D212" i="29" a="1"/>
  <c r="D212" i="29" s="1"/>
  <c r="D163" i="29" a="1"/>
  <c r="D163" i="29" s="1"/>
  <c r="J163" i="29" s="1"/>
  <c r="D151" i="29" a="1"/>
  <c r="D151" i="29" s="1"/>
  <c r="D137" i="29" a="1"/>
  <c r="D137" i="29" s="1"/>
  <c r="J137" i="29" s="1"/>
  <c r="D222" i="29" a="1"/>
  <c r="D222" i="29" s="1"/>
  <c r="I222" i="29" s="1"/>
  <c r="D153" i="29" a="1"/>
  <c r="D153" i="29" s="1"/>
  <c r="G153" i="29" s="1"/>
  <c r="D246" i="25" a="1"/>
  <c r="D246" i="25" s="1"/>
  <c r="G246" i="25" s="1"/>
  <c r="D239" i="25" a="1"/>
  <c r="D239" i="25" s="1"/>
  <c r="J220" i="25"/>
  <c r="I150" i="25"/>
  <c r="D143" i="29" a="1"/>
  <c r="D143" i="29" s="1"/>
  <c r="G143" i="29" s="1"/>
  <c r="E489" i="25" a="1"/>
  <c r="E489" i="25" s="1"/>
  <c r="H220" i="25"/>
  <c r="D325" i="25" a="1"/>
  <c r="D325" i="25" s="1"/>
  <c r="D294" i="25" a="1"/>
  <c r="D294" i="25" s="1"/>
  <c r="D338" i="25" a="1"/>
  <c r="D338" i="25" s="1"/>
  <c r="D145" i="29" a="1"/>
  <c r="D145" i="29" s="1"/>
  <c r="H145" i="29" s="1"/>
  <c r="E458" i="25" a="1"/>
  <c r="E458" i="25" s="1"/>
  <c r="L458" i="25" s="1"/>
  <c r="D537" i="25" a="1"/>
  <c r="D537" i="25" s="1"/>
  <c r="D463" i="25" a="1"/>
  <c r="D463" i="25" s="1"/>
  <c r="D538" i="25" a="1"/>
  <c r="D538" i="25" s="1"/>
  <c r="E516" i="25" a="1"/>
  <c r="E516" i="25" s="1"/>
  <c r="D508" i="25" a="1"/>
  <c r="D508" i="25" s="1"/>
  <c r="E611" i="25" a="1"/>
  <c r="E611" i="25" s="1"/>
  <c r="D243" i="25" a="1"/>
  <c r="D243" i="25" s="1"/>
  <c r="K243" i="25" s="1"/>
  <c r="D303" i="25" a="1"/>
  <c r="D303" i="25" s="1"/>
  <c r="F303" i="25" s="1"/>
  <c r="E333" i="25" a="1"/>
  <c r="E333" i="25" s="1"/>
  <c r="L333" i="25" s="1"/>
  <c r="D311" i="25" a="1"/>
  <c r="D311" i="25" s="1"/>
  <c r="J311" i="25" s="1"/>
  <c r="D268" i="25" a="1"/>
  <c r="D268" i="25" s="1"/>
  <c r="D287" i="25" a="1"/>
  <c r="D287" i="25" s="1"/>
  <c r="G287" i="25" s="1"/>
  <c r="D179" i="29" a="1"/>
  <c r="D179" i="29" s="1"/>
  <c r="D292" i="25" a="1"/>
  <c r="D292" i="25" s="1"/>
  <c r="D256" i="25" a="1"/>
  <c r="D256" i="25" s="1"/>
  <c r="K256" i="25" s="1"/>
  <c r="D245" i="25" a="1"/>
  <c r="D245" i="25" s="1"/>
  <c r="H245" i="25" s="1"/>
  <c r="D333" i="25" a="1"/>
  <c r="D333" i="25" s="1"/>
  <c r="J333" i="25" s="1"/>
  <c r="D313" i="29" a="1"/>
  <c r="D313" i="29" s="1"/>
  <c r="F313" i="29" s="1"/>
  <c r="E471" i="25" a="1"/>
  <c r="E471" i="25" s="1"/>
  <c r="E486" i="25" a="1"/>
  <c r="E486" i="25" s="1"/>
  <c r="E618" i="25" a="1"/>
  <c r="E618" i="25" s="1"/>
  <c r="E349" i="25" a="1"/>
  <c r="E349" i="25" s="1"/>
  <c r="E481" i="25" a="1"/>
  <c r="E481" i="25" s="1"/>
  <c r="D615" i="25" a="1"/>
  <c r="D615" i="25" s="1"/>
  <c r="D632" i="25" a="1"/>
  <c r="D632" i="25" s="1"/>
  <c r="E539" i="25" a="1"/>
  <c r="E539" i="25" s="1"/>
  <c r="L539" i="25" s="1"/>
  <c r="E395" i="25" a="1"/>
  <c r="E395" i="25" s="1"/>
  <c r="L395" i="25" s="1"/>
  <c r="E617" i="25" a="1"/>
  <c r="E617" i="25" s="1"/>
  <c r="D474" i="25" a="1"/>
  <c r="D474" i="25" s="1"/>
  <c r="D587" i="25" a="1"/>
  <c r="D587" i="25" s="1"/>
  <c r="D526" i="25" a="1"/>
  <c r="D526" i="25" s="1"/>
  <c r="E460" i="25" a="1"/>
  <c r="E460" i="25" s="1"/>
  <c r="E578" i="25" a="1"/>
  <c r="E578" i="25" s="1"/>
  <c r="E360" i="25" a="1"/>
  <c r="E360" i="25" s="1"/>
  <c r="E664" i="25" a="1"/>
  <c r="E664" i="25" s="1"/>
  <c r="D506" i="25" a="1"/>
  <c r="D506" i="25" s="1"/>
  <c r="E659" i="25" a="1"/>
  <c r="E659" i="25" s="1"/>
  <c r="D573" i="25" a="1"/>
  <c r="D573" i="25" s="1"/>
  <c r="D603" i="25" a="1"/>
  <c r="D603" i="25" s="1"/>
  <c r="D473" i="25" a="1"/>
  <c r="D473" i="25" s="1"/>
  <c r="E551" i="25" a="1"/>
  <c r="E551" i="25" s="1"/>
  <c r="D577" i="25" a="1"/>
  <c r="D577" i="25" s="1"/>
  <c r="D637" i="25" a="1"/>
  <c r="D637" i="25" s="1"/>
  <c r="E408" i="25" a="1"/>
  <c r="E408" i="25" s="1"/>
  <c r="E598" i="25" a="1"/>
  <c r="E598" i="25" s="1"/>
  <c r="E582" i="25" a="1"/>
  <c r="E582" i="25" s="1"/>
  <c r="D523" i="25" a="1"/>
  <c r="D523" i="25" s="1"/>
  <c r="E412" i="25" a="1"/>
  <c r="E412" i="25" s="1"/>
  <c r="E437" i="25" a="1"/>
  <c r="E437" i="25" s="1"/>
  <c r="L437" i="25" s="1"/>
  <c r="E658" i="25" a="1"/>
  <c r="E658" i="25" s="1"/>
  <c r="D582" i="25" a="1"/>
  <c r="D582" i="25" s="1"/>
  <c r="D534" i="25" a="1"/>
  <c r="D534" i="25" s="1"/>
  <c r="E667" i="25" a="1"/>
  <c r="E667" i="25" s="1"/>
  <c r="D670" i="25" a="1"/>
  <c r="D670" i="25" s="1"/>
  <c r="E581" i="25" a="1"/>
  <c r="E581" i="25" s="1"/>
  <c r="L581" i="25" s="1"/>
  <c r="E448" i="25" a="1"/>
  <c r="E448" i="25" s="1"/>
  <c r="L448" i="25" s="1"/>
  <c r="E398" i="25" a="1"/>
  <c r="E398" i="25" s="1"/>
  <c r="E575" i="25" a="1"/>
  <c r="E575" i="25" s="1"/>
  <c r="D475" i="25" a="1"/>
  <c r="D475" i="25" s="1"/>
  <c r="E636" i="25" a="1"/>
  <c r="E636" i="25" s="1"/>
  <c r="L636" i="25" s="1"/>
  <c r="D478" i="25" a="1"/>
  <c r="D478" i="25" s="1"/>
  <c r="D608" i="25" a="1"/>
  <c r="D608" i="25" s="1"/>
  <c r="E477" i="25" a="1"/>
  <c r="E477" i="25" s="1"/>
  <c r="D302" i="25" a="1"/>
  <c r="D302" i="25" s="1"/>
  <c r="D464" i="25" a="1"/>
  <c r="D464" i="25" s="1"/>
  <c r="D648" i="25" a="1"/>
  <c r="D648" i="25" s="1"/>
  <c r="E438" i="25" a="1"/>
  <c r="E438" i="25" s="1"/>
  <c r="D491" i="25" a="1"/>
  <c r="D491" i="25" s="1"/>
  <c r="E462" i="25" a="1"/>
  <c r="E462" i="25" s="1"/>
  <c r="E485" i="25" a="1"/>
  <c r="E485" i="25" s="1"/>
  <c r="E467" i="25" a="1"/>
  <c r="E467" i="25" s="1"/>
  <c r="E660" i="25" a="1"/>
  <c r="E660" i="25" s="1"/>
  <c r="L660" i="25" s="1"/>
  <c r="E359" i="25" a="1"/>
  <c r="E359" i="25" s="1"/>
  <c r="L359" i="25" s="1"/>
  <c r="D602" i="25" a="1"/>
  <c r="D602" i="25" s="1"/>
  <c r="E525" i="25" a="1"/>
  <c r="E525" i="25" s="1"/>
  <c r="E391" i="25" a="1"/>
  <c r="E391" i="25" s="1"/>
  <c r="E599" i="25" a="1"/>
  <c r="E599" i="25" s="1"/>
  <c r="E548" i="25" a="1"/>
  <c r="E548" i="25" s="1"/>
  <c r="E597" i="25" a="1"/>
  <c r="E597" i="25" s="1"/>
  <c r="L597" i="25" s="1"/>
  <c r="D649" i="25" a="1"/>
  <c r="D649" i="25" s="1"/>
  <c r="E378" i="25" a="1"/>
  <c r="E378" i="25" s="1"/>
  <c r="E424" i="25" a="1"/>
  <c r="E424" i="25" s="1"/>
  <c r="L424" i="25" s="1"/>
  <c r="D625" i="25" a="1"/>
  <c r="D625" i="25" s="1"/>
  <c r="E353" i="25" a="1"/>
  <c r="E353" i="25" s="1"/>
  <c r="E535" i="25" a="1"/>
  <c r="E535" i="25" s="1"/>
  <c r="L535" i="25" s="1"/>
  <c r="D627" i="25" a="1"/>
  <c r="D627" i="25" s="1"/>
  <c r="E473" i="25" a="1"/>
  <c r="E473" i="25" s="1"/>
  <c r="E624" i="25" a="1"/>
  <c r="E624" i="25" s="1"/>
  <c r="D483" i="25" a="1"/>
  <c r="D483" i="25" s="1"/>
  <c r="D240" i="25" a="1"/>
  <c r="D240" i="25" s="1"/>
  <c r="E527" i="25" a="1"/>
  <c r="E527" i="25" s="1"/>
  <c r="D646" i="25" a="1"/>
  <c r="D646" i="25" s="1"/>
  <c r="D666" i="25" a="1"/>
  <c r="D666" i="25" s="1"/>
  <c r="E542" i="25" a="1"/>
  <c r="E542" i="25" s="1"/>
  <c r="D501" i="25" a="1"/>
  <c r="D501" i="25" s="1"/>
  <c r="D467" i="25" a="1"/>
  <c r="D467" i="25" s="1"/>
  <c r="E474" i="25" a="1"/>
  <c r="E474" i="25" s="1"/>
  <c r="L474" i="25" s="1"/>
  <c r="E642" i="25" a="1"/>
  <c r="E642" i="25" s="1"/>
  <c r="L642" i="25" s="1"/>
  <c r="D594" i="25" a="1"/>
  <c r="D594" i="25" s="1"/>
  <c r="E526" i="25" a="1"/>
  <c r="E526" i="25" s="1"/>
  <c r="D462" i="25" a="1"/>
  <c r="D462" i="25" s="1"/>
  <c r="D601" i="25" a="1"/>
  <c r="D601" i="25" s="1"/>
  <c r="E541" i="25" a="1"/>
  <c r="E541" i="25" s="1"/>
  <c r="L541" i="25" s="1"/>
  <c r="D612" i="25" a="1"/>
  <c r="D612" i="25" s="1"/>
  <c r="D658" i="25" a="1"/>
  <c r="D658" i="25" s="1"/>
  <c r="E619" i="25" a="1"/>
  <c r="E619" i="25" s="1"/>
  <c r="L619" i="25" s="1"/>
  <c r="D623" i="25" a="1"/>
  <c r="D623" i="25" s="1"/>
  <c r="E536" i="25" a="1"/>
  <c r="E536" i="25" s="1"/>
  <c r="L536" i="25" s="1"/>
  <c r="D584" i="25" a="1"/>
  <c r="D584" i="25" s="1"/>
  <c r="E435" i="25" a="1"/>
  <c r="E435" i="25" s="1"/>
  <c r="D476" i="25" a="1"/>
  <c r="D476" i="25" s="1"/>
  <c r="E676" i="25" a="1"/>
  <c r="E676" i="25" s="1"/>
  <c r="L676" i="25" s="1"/>
  <c r="D641" i="25" a="1"/>
  <c r="D641" i="25" s="1"/>
  <c r="E544" i="25" a="1"/>
  <c r="E544" i="25" s="1"/>
  <c r="D531" i="25" a="1"/>
  <c r="D531" i="25" s="1"/>
  <c r="D599" i="25" a="1"/>
  <c r="D599" i="25" s="1"/>
  <c r="D650" i="25" a="1"/>
  <c r="D650" i="25" s="1"/>
  <c r="E585" i="25" a="1"/>
  <c r="E585" i="25" s="1"/>
  <c r="L585" i="25" s="1"/>
  <c r="E540" i="25" a="1"/>
  <c r="E540" i="25" s="1"/>
  <c r="L540" i="25" s="1"/>
  <c r="D532" i="25" a="1"/>
  <c r="D532" i="25" s="1"/>
  <c r="D500" i="25" a="1"/>
  <c r="D500" i="25" s="1"/>
  <c r="D511" i="25" a="1"/>
  <c r="D511" i="25" s="1"/>
  <c r="E413" i="25" a="1"/>
  <c r="E413" i="25" s="1"/>
  <c r="E380" i="25" a="1"/>
  <c r="E380" i="25" s="1"/>
  <c r="L380" i="25" s="1"/>
  <c r="E514" i="25" a="1"/>
  <c r="E514" i="25" s="1"/>
  <c r="L514" i="25" s="1"/>
  <c r="E594" i="25" a="1"/>
  <c r="E594" i="25" s="1"/>
  <c r="D654" i="25" a="1"/>
  <c r="D654" i="25" s="1"/>
  <c r="D659" i="25" a="1"/>
  <c r="D659" i="25" s="1"/>
  <c r="E461" i="25" a="1"/>
  <c r="E461" i="25" s="1"/>
  <c r="E628" i="25" a="1"/>
  <c r="E628" i="25" s="1"/>
  <c r="L628" i="25" s="1"/>
  <c r="D488" i="25" a="1"/>
  <c r="D488" i="25" s="1"/>
  <c r="D605" i="25" a="1"/>
  <c r="D605" i="25" s="1"/>
  <c r="D656" i="25" a="1"/>
  <c r="D656" i="25" s="1"/>
  <c r="D520" i="25" a="1"/>
  <c r="D520" i="25" s="1"/>
  <c r="E532" i="25" a="1"/>
  <c r="E532" i="25" s="1"/>
  <c r="L532" i="25" s="1"/>
  <c r="D460" i="25" a="1"/>
  <c r="D460" i="25" s="1"/>
  <c r="E379" i="25" a="1"/>
  <c r="E379" i="25" s="1"/>
  <c r="L379" i="25" s="1"/>
  <c r="E430" i="25" a="1"/>
  <c r="E430" i="25" s="1"/>
  <c r="E634" i="25" a="1"/>
  <c r="E634" i="25" s="1"/>
  <c r="E518" i="25" a="1"/>
  <c r="E518" i="25" s="1"/>
  <c r="L518" i="25" s="1"/>
  <c r="D337" i="25" a="1"/>
  <c r="D337" i="25" s="1"/>
  <c r="E669" i="25" a="1"/>
  <c r="E669" i="25" s="1"/>
  <c r="E572" i="25" a="1"/>
  <c r="E572" i="25" s="1"/>
  <c r="E372" i="25" a="1"/>
  <c r="E372" i="25" s="1"/>
  <c r="D189" i="25" a="1"/>
  <c r="D189" i="25" s="1"/>
  <c r="E528" i="25" a="1"/>
  <c r="E528" i="25" s="1"/>
  <c r="E556" i="25" a="1"/>
  <c r="E556" i="25" s="1"/>
  <c r="E620" i="25" a="1"/>
  <c r="E620" i="25" s="1"/>
  <c r="L620" i="25" s="1"/>
  <c r="E576" i="25" a="1"/>
  <c r="E576" i="25" s="1"/>
  <c r="L576" i="25" s="1"/>
  <c r="E662" i="25" a="1"/>
  <c r="E662" i="25" s="1"/>
  <c r="L662" i="25" s="1"/>
  <c r="D469" i="25" a="1"/>
  <c r="D469" i="25" s="1"/>
  <c r="D539" i="25" a="1"/>
  <c r="D539" i="25" s="1"/>
  <c r="D651" i="25" a="1"/>
  <c r="D651" i="25" s="1"/>
  <c r="E615" i="25" a="1"/>
  <c r="E615" i="25" s="1"/>
  <c r="L615" i="25" s="1"/>
  <c r="D631" i="25" a="1"/>
  <c r="D631" i="25" s="1"/>
  <c r="D524" i="25" a="1"/>
  <c r="D524" i="25" s="1"/>
  <c r="E480" i="25" a="1"/>
  <c r="E480" i="25" s="1"/>
  <c r="L480" i="25" s="1"/>
  <c r="E673" i="25" a="1"/>
  <c r="E673" i="25" s="1"/>
  <c r="D626" i="25" a="1"/>
  <c r="D626" i="25" s="1"/>
  <c r="E415" i="25" a="1"/>
  <c r="E415" i="25" s="1"/>
  <c r="D522" i="25" a="1"/>
  <c r="D522" i="25" s="1"/>
  <c r="E433" i="25" a="1"/>
  <c r="E433" i="25" s="1"/>
  <c r="E135" i="25" a="1"/>
  <c r="E135" i="25" s="1"/>
  <c r="L135" i="25" s="1"/>
  <c r="E439" i="25" a="1"/>
  <c r="E439" i="25" s="1"/>
  <c r="L439" i="25" s="1"/>
  <c r="E367" i="25" a="1"/>
  <c r="E367" i="25" s="1"/>
  <c r="L367" i="25" s="1"/>
  <c r="D669" i="25" a="1"/>
  <c r="D669" i="25" s="1"/>
  <c r="D540" i="25" a="1"/>
  <c r="D540" i="25" s="1"/>
  <c r="D525" i="25" a="1"/>
  <c r="D525" i="25" s="1"/>
  <c r="E612" i="25" a="1"/>
  <c r="E612" i="25" s="1"/>
  <c r="E653" i="25" a="1"/>
  <c r="E653" i="25" s="1"/>
  <c r="L653" i="25" s="1"/>
  <c r="D553" i="25" a="1"/>
  <c r="D553" i="25" s="1"/>
  <c r="E586" i="25" a="1"/>
  <c r="E586" i="25" s="1"/>
  <c r="E418" i="25" a="1"/>
  <c r="E418" i="25" s="1"/>
  <c r="E370" i="25" a="1"/>
  <c r="E370" i="25" s="1"/>
  <c r="D595" i="25" a="1"/>
  <c r="D595" i="25" s="1"/>
  <c r="E571" i="25" a="1"/>
  <c r="E571" i="25" s="1"/>
  <c r="L571" i="25" s="1"/>
  <c r="E464" i="25" a="1"/>
  <c r="E464" i="25" s="1"/>
  <c r="L464" i="25" s="1"/>
  <c r="E302" i="25" a="1"/>
  <c r="E302" i="25" s="1"/>
  <c r="E350" i="25" a="1"/>
  <c r="E350" i="25" s="1"/>
  <c r="L350" i="25" s="1"/>
  <c r="E199" i="25" a="1"/>
  <c r="E199" i="25" s="1"/>
  <c r="E394" i="25" a="1"/>
  <c r="E394" i="25" s="1"/>
  <c r="L394" i="25" s="1"/>
  <c r="D498" i="25" a="1"/>
  <c r="D498" i="25" s="1"/>
  <c r="E640" i="25" a="1"/>
  <c r="E640" i="25" s="1"/>
  <c r="E562" i="25" a="1"/>
  <c r="E562" i="25" s="1"/>
  <c r="L562" i="25" s="1"/>
  <c r="E604" i="25" a="1"/>
  <c r="E604" i="25" s="1"/>
  <c r="D495" i="25" a="1"/>
  <c r="D495" i="25" s="1"/>
  <c r="D663" i="25" a="1"/>
  <c r="D663" i="25" s="1"/>
  <c r="D545" i="25" a="1"/>
  <c r="D545" i="25" s="1"/>
  <c r="D572" i="25" a="1"/>
  <c r="D572" i="25" s="1"/>
  <c r="E459" i="25" a="1"/>
  <c r="E459" i="25" s="1"/>
  <c r="E451" i="25" a="1"/>
  <c r="E451" i="25" s="1"/>
  <c r="E665" i="25" a="1"/>
  <c r="E665" i="25" s="1"/>
  <c r="L665" i="25" s="1"/>
  <c r="E545" i="25" a="1"/>
  <c r="E545" i="25" s="1"/>
  <c r="E609" i="25" a="1"/>
  <c r="E609" i="25" s="1"/>
  <c r="D614" i="25" a="1"/>
  <c r="D614" i="25" s="1"/>
  <c r="E512" i="25" a="1"/>
  <c r="E512" i="25" s="1"/>
  <c r="E645" i="25" a="1"/>
  <c r="E645" i="25" s="1"/>
  <c r="L645" i="25" s="1"/>
  <c r="E600" i="25" a="1"/>
  <c r="E600" i="25" s="1"/>
  <c r="L600" i="25" s="1"/>
  <c r="D549" i="25" a="1"/>
  <c r="D549" i="25" s="1"/>
  <c r="D528" i="25" a="1"/>
  <c r="D528" i="25" s="1"/>
  <c r="D560" i="25" a="1"/>
  <c r="D560" i="25" s="1"/>
  <c r="D493" i="25" a="1"/>
  <c r="D493" i="25" s="1"/>
  <c r="E591" i="25" a="1"/>
  <c r="E591" i="25" s="1"/>
  <c r="D546" i="25" a="1"/>
  <c r="D546" i="25" s="1"/>
  <c r="D671" i="25" a="1"/>
  <c r="D671" i="25" s="1"/>
  <c r="D657" i="25" a="1"/>
  <c r="D657" i="25" s="1"/>
  <c r="E496" i="25" a="1"/>
  <c r="E496" i="25" s="1"/>
  <c r="E674" i="25" a="1"/>
  <c r="E674" i="25" s="1"/>
  <c r="L674" i="25" s="1"/>
  <c r="D555" i="25" a="1"/>
  <c r="D555" i="25" s="1"/>
  <c r="D477" i="25" a="1"/>
  <c r="D477" i="25" s="1"/>
  <c r="D673" i="25" a="1"/>
  <c r="D673" i="25" s="1"/>
  <c r="D589" i="25" a="1"/>
  <c r="D589" i="25" s="1"/>
  <c r="D571" i="25" a="1"/>
  <c r="D571" i="25" s="1"/>
  <c r="D461" i="25" a="1"/>
  <c r="D461" i="25" s="1"/>
  <c r="E472" i="25" a="1"/>
  <c r="E472" i="25" s="1"/>
  <c r="L472" i="25" s="1"/>
  <c r="E346" i="25" a="1"/>
  <c r="E346" i="25" s="1"/>
  <c r="E189" i="25" a="1"/>
  <c r="E189" i="25" s="1"/>
  <c r="E383" i="25" a="1"/>
  <c r="E383" i="25" s="1"/>
  <c r="E593" i="25" a="1"/>
  <c r="E593" i="25" s="1"/>
  <c r="L593" i="25" s="1"/>
  <c r="D662" i="25" a="1"/>
  <c r="D662" i="25" s="1"/>
  <c r="D590" i="25" a="1"/>
  <c r="D590" i="25" s="1"/>
  <c r="D642" i="25" a="1"/>
  <c r="D642" i="25" s="1"/>
  <c r="E392" i="25" a="1"/>
  <c r="E392" i="25" s="1"/>
  <c r="E607" i="25" a="1"/>
  <c r="E607" i="25" s="1"/>
  <c r="E647" i="25" a="1"/>
  <c r="E647" i="25" s="1"/>
  <c r="L647" i="25" s="1"/>
  <c r="D485" i="25" a="1"/>
  <c r="D485" i="25" s="1"/>
  <c r="E533" i="25" a="1"/>
  <c r="E533" i="25" s="1"/>
  <c r="E401" i="25" a="1"/>
  <c r="E401" i="25" s="1"/>
  <c r="L401" i="25" s="1"/>
  <c r="D634" i="25" a="1"/>
  <c r="D634" i="25" s="1"/>
  <c r="E182" i="25" a="1"/>
  <c r="E182" i="25" s="1"/>
  <c r="D635" i="25" a="1"/>
  <c r="D635" i="25" s="1"/>
  <c r="D578" i="25" a="1"/>
  <c r="D578" i="25" s="1"/>
  <c r="D486" i="25" a="1"/>
  <c r="D486" i="25" s="1"/>
  <c r="E635" i="25" a="1"/>
  <c r="E635" i="25" s="1"/>
  <c r="L635" i="25" s="1"/>
  <c r="E442" i="25" a="1"/>
  <c r="E442" i="25" s="1"/>
  <c r="E495" i="25" a="1"/>
  <c r="E495" i="25" s="1"/>
  <c r="L495" i="25" s="1"/>
  <c r="D513" i="25" a="1"/>
  <c r="D513" i="25" s="1"/>
  <c r="E406" i="25" a="1"/>
  <c r="E406" i="25" s="1"/>
  <c r="E494" i="25" a="1"/>
  <c r="E494" i="25" s="1"/>
  <c r="E364" i="25" a="1"/>
  <c r="E364" i="25" s="1"/>
  <c r="E390" i="25" a="1"/>
  <c r="E390" i="25" s="1"/>
  <c r="E561" i="25" a="1"/>
  <c r="E561" i="25" s="1"/>
  <c r="L561" i="25" s="1"/>
  <c r="E530" i="25" a="1"/>
  <c r="E530" i="25" s="1"/>
  <c r="L530" i="25" s="1"/>
  <c r="E517" i="25" a="1"/>
  <c r="E517" i="25" s="1"/>
  <c r="E590" i="25" a="1"/>
  <c r="E590" i="25" s="1"/>
  <c r="E560" i="25" a="1"/>
  <c r="E560" i="25" s="1"/>
  <c r="E616" i="25" a="1"/>
  <c r="E616" i="25" s="1"/>
  <c r="E515" i="25" a="1"/>
  <c r="E515" i="25" s="1"/>
  <c r="L515" i="25" s="1"/>
  <c r="E440" i="25" a="1"/>
  <c r="E440" i="25" s="1"/>
  <c r="E589" i="25" a="1"/>
  <c r="E589" i="25" s="1"/>
  <c r="L589" i="25" s="1"/>
  <c r="E469" i="25" a="1"/>
  <c r="E469" i="25" s="1"/>
  <c r="E361" i="25" a="1"/>
  <c r="E361" i="25" s="1"/>
  <c r="L361" i="25" s="1"/>
  <c r="D613" i="25" a="1"/>
  <c r="D613" i="25" s="1"/>
  <c r="D575" i="25" a="1"/>
  <c r="D575" i="25" s="1"/>
  <c r="E543" i="25" a="1"/>
  <c r="E543" i="25" s="1"/>
  <c r="D591" i="25" a="1"/>
  <c r="D591" i="25" s="1"/>
  <c r="D556" i="25" a="1"/>
  <c r="D556" i="25" s="1"/>
  <c r="D564" i="25" a="1"/>
  <c r="D564" i="25" s="1"/>
  <c r="D667" i="25" a="1"/>
  <c r="D667" i="25" s="1"/>
  <c r="D592" i="25" a="1"/>
  <c r="D592" i="25" s="1"/>
  <c r="D497" i="25" a="1"/>
  <c r="D497" i="25" s="1"/>
  <c r="E436" i="25" a="1"/>
  <c r="E436" i="25" s="1"/>
  <c r="L436" i="25" s="1"/>
  <c r="E362" i="25" a="1"/>
  <c r="E362" i="25" s="1"/>
  <c r="E355" i="25" a="1"/>
  <c r="E355" i="25" s="1"/>
  <c r="L355" i="25" s="1"/>
  <c r="D628" i="25" a="1"/>
  <c r="D628" i="25" s="1"/>
  <c r="E602" i="25" a="1"/>
  <c r="E602" i="25" s="1"/>
  <c r="E425" i="25" a="1"/>
  <c r="E425" i="25" s="1"/>
  <c r="D465" i="25" a="1"/>
  <c r="D465" i="25" s="1"/>
  <c r="E574" i="25" a="1"/>
  <c r="E574" i="25" s="1"/>
  <c r="E553" i="25" a="1"/>
  <c r="E553" i="25" s="1"/>
  <c r="E622" i="25" a="1"/>
  <c r="E622" i="25" s="1"/>
  <c r="L622" i="25" s="1"/>
  <c r="E389" i="25" a="1"/>
  <c r="E389" i="25" s="1"/>
  <c r="L389" i="25" s="1"/>
  <c r="E507" i="25" a="1"/>
  <c r="E507" i="25" s="1"/>
  <c r="L507" i="25" s="1"/>
  <c r="E479" i="25" a="1"/>
  <c r="E479" i="25" s="1"/>
  <c r="D597" i="25" a="1"/>
  <c r="D597" i="25" s="1"/>
  <c r="E580" i="25" a="1"/>
  <c r="E580" i="25" s="1"/>
  <c r="D479" i="25" a="1"/>
  <c r="D479" i="25" s="1"/>
  <c r="D503" i="25" a="1"/>
  <c r="D503" i="25" s="1"/>
  <c r="D676" i="25" a="1"/>
  <c r="D676" i="25" s="1"/>
  <c r="E419" i="25" a="1"/>
  <c r="E419" i="25" s="1"/>
  <c r="L419" i="25" s="1"/>
  <c r="E629" i="25" a="1"/>
  <c r="E629" i="25" s="1"/>
  <c r="E358" i="25" a="1"/>
  <c r="E358" i="25" s="1"/>
  <c r="D616" i="25" a="1"/>
  <c r="D616" i="25" s="1"/>
  <c r="E563" i="25" a="1"/>
  <c r="E563" i="25" s="1"/>
  <c r="L563" i="25" s="1"/>
  <c r="E432" i="25" a="1"/>
  <c r="E432" i="25" s="1"/>
  <c r="E356" i="25" a="1"/>
  <c r="E356" i="25" s="1"/>
  <c r="E650" i="25" a="1"/>
  <c r="E650" i="25" s="1"/>
  <c r="L650" i="25" s="1"/>
  <c r="E587" i="25" a="1"/>
  <c r="E587" i="25" s="1"/>
  <c r="L587" i="25" s="1"/>
  <c r="E537" i="25" a="1"/>
  <c r="E537" i="25" s="1"/>
  <c r="L537" i="25" s="1"/>
  <c r="E625" i="25" a="1"/>
  <c r="E625" i="25" s="1"/>
  <c r="E521" i="25" a="1"/>
  <c r="E521" i="25" s="1"/>
  <c r="D653" i="25" a="1"/>
  <c r="D653" i="25" s="1"/>
  <c r="D606" i="25" a="1"/>
  <c r="D606" i="25" s="1"/>
  <c r="E595" i="25" a="1"/>
  <c r="E595" i="25" s="1"/>
  <c r="E531" i="25" a="1"/>
  <c r="E531" i="25" s="1"/>
  <c r="E672" i="25" a="1"/>
  <c r="E672" i="25" s="1"/>
  <c r="L672" i="25" s="1"/>
  <c r="E371" i="25" a="1"/>
  <c r="E371" i="25" s="1"/>
  <c r="L371" i="25" s="1"/>
  <c r="E487" i="25" a="1"/>
  <c r="E487" i="25" s="1"/>
  <c r="L487" i="25" s="1"/>
  <c r="E649" i="25" a="1"/>
  <c r="E649" i="25" s="1"/>
  <c r="L649" i="25" s="1"/>
  <c r="D490" i="25" a="1"/>
  <c r="D490" i="25" s="1"/>
  <c r="E465" i="25" a="1"/>
  <c r="E465" i="25" s="1"/>
  <c r="E579" i="25" a="1"/>
  <c r="E579" i="25" s="1"/>
  <c r="E523" i="25" a="1"/>
  <c r="E523" i="25" s="1"/>
  <c r="L523" i="25" s="1"/>
  <c r="E668" i="25" a="1"/>
  <c r="E668" i="25" s="1"/>
  <c r="D665" i="25" a="1"/>
  <c r="D665" i="25" s="1"/>
  <c r="E554" i="25" a="1"/>
  <c r="E554" i="25" s="1"/>
  <c r="E450" i="25" a="1"/>
  <c r="E450" i="25" s="1"/>
  <c r="L450" i="25" s="1"/>
  <c r="E546" i="25" a="1"/>
  <c r="E546" i="25" s="1"/>
  <c r="E657" i="25" a="1"/>
  <c r="E657" i="25" s="1"/>
  <c r="D586" i="25" a="1"/>
  <c r="D586" i="25" s="1"/>
  <c r="D543" i="25" a="1"/>
  <c r="D543" i="25" s="1"/>
  <c r="D562" i="25" a="1"/>
  <c r="D562" i="25" s="1"/>
  <c r="E670" i="25" a="1"/>
  <c r="E670" i="25" s="1"/>
  <c r="L670" i="25" s="1"/>
  <c r="E510" i="25" a="1"/>
  <c r="E510" i="25" s="1"/>
  <c r="L510" i="25" s="1"/>
  <c r="E502" i="25" a="1"/>
  <c r="E502" i="25" s="1"/>
  <c r="L502" i="25" s="1"/>
  <c r="E623" i="25" a="1"/>
  <c r="E623" i="25" s="1"/>
  <c r="L623" i="25" s="1"/>
  <c r="E671" i="25" a="1"/>
  <c r="E671" i="25" s="1"/>
  <c r="L671" i="25" s="1"/>
  <c r="D645" i="25" a="1"/>
  <c r="D645" i="25" s="1"/>
  <c r="D248" i="25" a="1"/>
  <c r="D248" i="25" s="1"/>
  <c r="D484" i="25" a="1"/>
  <c r="D484" i="25" s="1"/>
  <c r="E396" i="25" a="1"/>
  <c r="E396" i="25" s="1"/>
  <c r="L396" i="25" s="1"/>
  <c r="E348" i="25" a="1"/>
  <c r="E348" i="25" s="1"/>
  <c r="D459" i="25" a="1"/>
  <c r="D459" i="25" s="1"/>
  <c r="E405" i="25" a="1"/>
  <c r="E405" i="25" s="1"/>
  <c r="L405" i="25" s="1"/>
  <c r="D583" i="25" a="1"/>
  <c r="D583" i="25" s="1"/>
  <c r="D630" i="25" a="1"/>
  <c r="D630" i="25" s="1"/>
  <c r="D611" i="25" a="1"/>
  <c r="D611" i="25" s="1"/>
  <c r="E374" i="25" a="1"/>
  <c r="E374" i="25" s="1"/>
  <c r="L374" i="25" s="1"/>
  <c r="D609" i="25" a="1"/>
  <c r="D609" i="25" s="1"/>
  <c r="E426" i="25" a="1"/>
  <c r="E426" i="25" s="1"/>
  <c r="L426" i="25" s="1"/>
  <c r="E549" i="25" a="1"/>
  <c r="E549" i="25" s="1"/>
  <c r="L549" i="25" s="1"/>
  <c r="E312" i="25" a="1"/>
  <c r="E312" i="25" s="1"/>
  <c r="D499" i="25" a="1"/>
  <c r="D499" i="25" s="1"/>
  <c r="D552" i="25" a="1"/>
  <c r="D552" i="25" s="1"/>
  <c r="D515" i="25" a="1"/>
  <c r="D515" i="25" s="1"/>
  <c r="D517" i="25" a="1"/>
  <c r="D517" i="25" s="1"/>
  <c r="D542" i="25" a="1"/>
  <c r="D542" i="25" s="1"/>
  <c r="D640" i="25" a="1"/>
  <c r="D640" i="25" s="1"/>
  <c r="E644" i="25" a="1"/>
  <c r="E644" i="25" s="1"/>
  <c r="D607" i="25" a="1"/>
  <c r="D607" i="25" s="1"/>
  <c r="E601" i="25" a="1"/>
  <c r="E601" i="25" s="1"/>
  <c r="L601" i="25" s="1"/>
  <c r="E385" i="25" a="1"/>
  <c r="E385" i="25" s="1"/>
  <c r="E661" i="25" a="1"/>
  <c r="E661" i="25" s="1"/>
  <c r="D518" i="25" a="1"/>
  <c r="D518" i="25" s="1"/>
  <c r="D182" i="25" a="1"/>
  <c r="D182" i="25" s="1"/>
  <c r="E446" i="25" a="1"/>
  <c r="E446" i="25" s="1"/>
  <c r="L446" i="25" s="1"/>
  <c r="E468" i="25" a="1"/>
  <c r="E468" i="25" s="1"/>
  <c r="L468" i="25" s="1"/>
  <c r="E493" i="25" a="1"/>
  <c r="E493" i="25" s="1"/>
  <c r="L493" i="25" s="1"/>
  <c r="E606" i="25" a="1"/>
  <c r="E606" i="25" s="1"/>
  <c r="L606" i="25" s="1"/>
  <c r="D660" i="25" a="1"/>
  <c r="D660" i="25" s="1"/>
  <c r="D574" i="25" a="1"/>
  <c r="D574" i="25" s="1"/>
  <c r="E621" i="25" a="1"/>
  <c r="E621" i="25" s="1"/>
  <c r="L621" i="25" s="1"/>
  <c r="E592" i="25" a="1"/>
  <c r="E592" i="25" s="1"/>
  <c r="E407" i="25" a="1"/>
  <c r="E407" i="25" s="1"/>
  <c r="D600" i="25" a="1"/>
  <c r="D600" i="25" s="1"/>
  <c r="D598" i="25" a="1"/>
  <c r="D598" i="25" s="1"/>
  <c r="E404" i="25" a="1"/>
  <c r="E404" i="25" s="1"/>
  <c r="D466" i="25" a="1"/>
  <c r="D466" i="25" s="1"/>
  <c r="E421" i="25" a="1"/>
  <c r="E421" i="25" s="1"/>
  <c r="L421" i="25" s="1"/>
  <c r="D505" i="25" a="1"/>
  <c r="D505" i="25" s="1"/>
  <c r="E656" i="25" a="1"/>
  <c r="E656" i="25" s="1"/>
  <c r="D492" i="25" a="1"/>
  <c r="D492" i="25" s="1"/>
  <c r="E352" i="25" a="1"/>
  <c r="E352" i="25" s="1"/>
  <c r="D557" i="25" a="1"/>
  <c r="D557" i="25" s="1"/>
  <c r="E626" i="25" a="1"/>
  <c r="E626" i="25" s="1"/>
  <c r="L626" i="25" s="1"/>
  <c r="D468" i="25" a="1"/>
  <c r="D468" i="25" s="1"/>
  <c r="E365" i="25" a="1"/>
  <c r="E365" i="25" s="1"/>
  <c r="D482" i="25" a="1"/>
  <c r="D482" i="25" s="1"/>
  <c r="E444" i="25" a="1"/>
  <c r="E444" i="25" s="1"/>
  <c r="L444" i="25" s="1"/>
  <c r="E564" i="25" a="1"/>
  <c r="E564" i="25" s="1"/>
  <c r="D544" i="25" a="1"/>
  <c r="D544" i="25" s="1"/>
  <c r="E399" i="25" a="1"/>
  <c r="E399" i="25" s="1"/>
  <c r="D489" i="25" a="1"/>
  <c r="D489" i="25" s="1"/>
  <c r="D541" i="25" a="1"/>
  <c r="D541" i="25" s="1"/>
  <c r="D604" i="25" a="1"/>
  <c r="D604" i="25" s="1"/>
  <c r="D502" i="25" a="1"/>
  <c r="D502" i="25" s="1"/>
  <c r="D558" i="25" a="1"/>
  <c r="D558" i="25" s="1"/>
  <c r="D618" i="25" a="1"/>
  <c r="D618" i="25" s="1"/>
  <c r="E631" i="25" a="1"/>
  <c r="E631" i="25" s="1"/>
  <c r="L631" i="25" s="1"/>
  <c r="E429" i="25" a="1"/>
  <c r="E429" i="25" s="1"/>
  <c r="E504" i="25" a="1"/>
  <c r="E504" i="25" s="1"/>
  <c r="D536" i="25" a="1"/>
  <c r="D536" i="25" s="1"/>
  <c r="D514" i="25" a="1"/>
  <c r="D514" i="25" s="1"/>
  <c r="E520" i="25" a="1"/>
  <c r="E520" i="25" s="1"/>
  <c r="E443" i="25" a="1"/>
  <c r="E443" i="25" s="1"/>
  <c r="E641" i="25" a="1"/>
  <c r="E641" i="25" s="1"/>
  <c r="E677" i="25" a="1"/>
  <c r="E677" i="25" s="1"/>
  <c r="E639" i="25" a="1"/>
  <c r="E639" i="25" s="1"/>
  <c r="E511" i="25" a="1"/>
  <c r="E511" i="25" s="1"/>
  <c r="E375" i="25" a="1"/>
  <c r="E375" i="25" s="1"/>
  <c r="L375" i="25" s="1"/>
  <c r="D639" i="25" a="1"/>
  <c r="D639" i="25" s="1"/>
  <c r="E434" i="25" a="1"/>
  <c r="E434" i="25" s="1"/>
  <c r="L434" i="25" s="1"/>
  <c r="E651" i="25" a="1"/>
  <c r="E651" i="25" s="1"/>
  <c r="E351" i="25" a="1"/>
  <c r="E351" i="25" s="1"/>
  <c r="L351" i="25" s="1"/>
  <c r="D530" i="25" a="1"/>
  <c r="D530" i="25" s="1"/>
  <c r="E577" i="25" a="1"/>
  <c r="E577" i="25" s="1"/>
  <c r="L577" i="25" s="1"/>
  <c r="E573" i="25" a="1"/>
  <c r="E573" i="25" s="1"/>
  <c r="E490" i="25" a="1"/>
  <c r="E490" i="25" s="1"/>
  <c r="L490" i="25" s="1"/>
  <c r="D561" i="25" a="1"/>
  <c r="D561" i="25" s="1"/>
  <c r="E508" i="25" a="1"/>
  <c r="E508" i="25" s="1"/>
  <c r="L508" i="25" s="1"/>
  <c r="D509" i="25" a="1"/>
  <c r="D509" i="25" s="1"/>
  <c r="D510" i="25" a="1"/>
  <c r="D510" i="25" s="1"/>
  <c r="D559" i="25" a="1"/>
  <c r="D559" i="25" s="1"/>
  <c r="D519" i="25" a="1"/>
  <c r="D519" i="25" s="1"/>
  <c r="E482" i="25" a="1"/>
  <c r="E482" i="25" s="1"/>
  <c r="E347" i="25" a="1"/>
  <c r="E347" i="25" s="1"/>
  <c r="D580" i="25" a="1"/>
  <c r="D580" i="25" s="1"/>
  <c r="E420" i="25" a="1"/>
  <c r="E420" i="25" s="1"/>
  <c r="D507" i="25" a="1"/>
  <c r="D507" i="25" s="1"/>
  <c r="E637" i="25" a="1"/>
  <c r="E637" i="25" s="1"/>
  <c r="E357" i="25" a="1"/>
  <c r="E357" i="25" s="1"/>
  <c r="E506" i="25" a="1"/>
  <c r="E506" i="25" s="1"/>
  <c r="L506" i="25" s="1"/>
  <c r="E524" i="25" a="1"/>
  <c r="E524" i="25" s="1"/>
  <c r="E666" i="25" a="1"/>
  <c r="E666" i="25" s="1"/>
  <c r="E402" i="25" a="1"/>
  <c r="E402" i="25" s="1"/>
  <c r="L402" i="25" s="1"/>
  <c r="E463" i="25" a="1"/>
  <c r="E463" i="25" s="1"/>
  <c r="L463" i="25" s="1"/>
  <c r="E475" i="25" a="1"/>
  <c r="E475" i="25" s="1"/>
  <c r="E633" i="25" a="1"/>
  <c r="E633" i="25" s="1"/>
  <c r="D647" i="25" a="1"/>
  <c r="D647" i="25" s="1"/>
  <c r="D675" i="25" a="1"/>
  <c r="D675" i="25" s="1"/>
  <c r="D596" i="25" a="1"/>
  <c r="D596" i="25" s="1"/>
  <c r="D527" i="25" a="1"/>
  <c r="D527" i="25" s="1"/>
  <c r="E652" i="25" a="1"/>
  <c r="E652" i="25" s="1"/>
  <c r="L652" i="25" s="1"/>
  <c r="E630" i="25" a="1"/>
  <c r="E630" i="25" s="1"/>
  <c r="E499" i="25" a="1"/>
  <c r="E499" i="25" s="1"/>
  <c r="D619" i="25" a="1"/>
  <c r="D619" i="25" s="1"/>
  <c r="D672" i="25" a="1"/>
  <c r="D672" i="25" s="1"/>
  <c r="D494" i="25" a="1"/>
  <c r="D494" i="25" s="1"/>
  <c r="E663" i="25" a="1"/>
  <c r="E663" i="25" s="1"/>
  <c r="L663" i="25" s="1"/>
  <c r="E368" i="25" a="1"/>
  <c r="E368" i="25" s="1"/>
  <c r="E491" i="25" a="1"/>
  <c r="E491" i="25" s="1"/>
  <c r="E373" i="25" a="1"/>
  <c r="E373" i="25" s="1"/>
  <c r="D593" i="25" a="1"/>
  <c r="D593" i="25" s="1"/>
  <c r="D677" i="25" a="1"/>
  <c r="D677" i="25" s="1"/>
  <c r="E588" i="25" a="1"/>
  <c r="E588" i="25" s="1"/>
  <c r="D135" i="25" a="1"/>
  <c r="D135" i="25" s="1"/>
  <c r="E534" i="25" a="1"/>
  <c r="E534" i="25" s="1"/>
  <c r="L534" i="25" s="1"/>
  <c r="D622" i="25" a="1"/>
  <c r="D622" i="25" s="1"/>
  <c r="E414" i="25" a="1"/>
  <c r="E414" i="25" s="1"/>
  <c r="E427" i="25" a="1"/>
  <c r="E427" i="25" s="1"/>
  <c r="L427" i="25" s="1"/>
  <c r="E470" i="25" a="1"/>
  <c r="E470" i="25" s="1"/>
  <c r="D554" i="25" a="1"/>
  <c r="D554" i="25" s="1"/>
  <c r="D620" i="25" a="1"/>
  <c r="D620" i="25" s="1"/>
  <c r="E492" i="25" a="1"/>
  <c r="E492" i="25" s="1"/>
  <c r="L492" i="25" s="1"/>
  <c r="D617" i="25" a="1"/>
  <c r="D617" i="25" s="1"/>
  <c r="D548" i="25" a="1"/>
  <c r="D548" i="25" s="1"/>
  <c r="E403" i="25" a="1"/>
  <c r="E403" i="25" s="1"/>
  <c r="E409" i="25" a="1"/>
  <c r="E409" i="25" s="1"/>
  <c r="L409" i="25" s="1"/>
  <c r="E559" i="25" a="1"/>
  <c r="E559" i="25" s="1"/>
  <c r="L559" i="25" s="1"/>
  <c r="E483" i="25" a="1"/>
  <c r="E483" i="25" s="1"/>
  <c r="D551" i="25" a="1"/>
  <c r="D551" i="25" s="1"/>
  <c r="E497" i="25" a="1"/>
  <c r="E497" i="25" s="1"/>
  <c r="L497" i="25" s="1"/>
  <c r="D629" i="25" a="1"/>
  <c r="D629" i="25" s="1"/>
  <c r="D472" i="25" a="1"/>
  <c r="D472" i="25" s="1"/>
  <c r="E500" i="25" a="1"/>
  <c r="E500" i="25" s="1"/>
  <c r="D588" i="25" a="1"/>
  <c r="D588" i="25" s="1"/>
  <c r="D563" i="25" a="1"/>
  <c r="D563" i="25" s="1"/>
  <c r="E397" i="25" a="1"/>
  <c r="E397" i="25" s="1"/>
  <c r="L397" i="25" s="1"/>
  <c r="E484" i="25" a="1"/>
  <c r="E484" i="25" s="1"/>
  <c r="L484" i="25" s="1"/>
  <c r="E337" i="25" a="1"/>
  <c r="E337" i="25" s="1"/>
  <c r="L337" i="25" s="1"/>
  <c r="E449" i="25" a="1"/>
  <c r="E449" i="25" s="1"/>
  <c r="L449" i="25" s="1"/>
  <c r="D664" i="25" a="1"/>
  <c r="D664" i="25" s="1"/>
  <c r="E336" i="25" a="1"/>
  <c r="E336" i="25" s="1"/>
  <c r="L336" i="25" s="1"/>
  <c r="D319" i="25" a="1"/>
  <c r="D319" i="25" s="1"/>
  <c r="E557" i="25" a="1"/>
  <c r="E557" i="25" s="1"/>
  <c r="L557" i="25" s="1"/>
  <c r="D633" i="25" a="1"/>
  <c r="D633" i="25" s="1"/>
  <c r="E431" i="25" a="1"/>
  <c r="E431" i="25" s="1"/>
  <c r="E488" i="25" a="1"/>
  <c r="E488" i="25" s="1"/>
  <c r="L488" i="25" s="1"/>
  <c r="E655" i="25" a="1"/>
  <c r="E655" i="25" s="1"/>
  <c r="E513" i="25" a="1"/>
  <c r="E513" i="25" s="1"/>
  <c r="L513" i="25" s="1"/>
  <c r="E538" i="25" a="1"/>
  <c r="E538" i="25" s="1"/>
  <c r="E441" i="25" a="1"/>
  <c r="E441" i="25" s="1"/>
  <c r="D471" i="25" a="1"/>
  <c r="D471" i="25" s="1"/>
  <c r="D315" i="25" a="1"/>
  <c r="D315" i="25" s="1"/>
  <c r="K315" i="25" s="1"/>
  <c r="E596" i="25" a="1"/>
  <c r="E596" i="25" s="1"/>
  <c r="E363" i="25" a="1"/>
  <c r="E363" i="25" s="1"/>
  <c r="L363" i="25" s="1"/>
  <c r="D652" i="25" a="1"/>
  <c r="D652" i="25" s="1"/>
  <c r="E478" i="25" a="1"/>
  <c r="E478" i="25" s="1"/>
  <c r="D585" i="25" a="1"/>
  <c r="D585" i="25" s="1"/>
  <c r="D504" i="25" a="1"/>
  <c r="D504" i="25" s="1"/>
  <c r="E605" i="25" a="1"/>
  <c r="E605" i="25" s="1"/>
  <c r="L605" i="25" s="1"/>
  <c r="D199" i="25" a="1"/>
  <c r="D199" i="25" s="1"/>
  <c r="E547" i="25" a="1"/>
  <c r="E547" i="25" s="1"/>
  <c r="L547" i="25" s="1"/>
  <c r="D487" i="25" a="1"/>
  <c r="D487" i="25" s="1"/>
  <c r="D232" i="25" a="1"/>
  <c r="D232" i="25" s="1"/>
  <c r="E384" i="25" a="1"/>
  <c r="E384" i="25" s="1"/>
  <c r="L384" i="25" s="1"/>
  <c r="E654" i="25" a="1"/>
  <c r="E654" i="25" s="1"/>
  <c r="L654" i="25" s="1"/>
  <c r="D295" i="25" a="1"/>
  <c r="D295" i="25" s="1"/>
  <c r="E675" i="25" a="1"/>
  <c r="E675" i="25" s="1"/>
  <c r="L675" i="25" s="1"/>
  <c r="E416" i="25" a="1"/>
  <c r="E416" i="25" s="1"/>
  <c r="L416" i="25" s="1"/>
  <c r="E387" i="25" a="1"/>
  <c r="E387" i="25" s="1"/>
  <c r="E505" i="25" a="1"/>
  <c r="E505" i="25" s="1"/>
  <c r="E638" i="25" a="1"/>
  <c r="E638" i="25" s="1"/>
  <c r="E393" i="25" a="1"/>
  <c r="E393" i="25" s="1"/>
  <c r="L393" i="25" s="1"/>
  <c r="D624" i="25" a="1"/>
  <c r="D624" i="25" s="1"/>
  <c r="D251" i="25" a="1"/>
  <c r="D251" i="25" s="1"/>
  <c r="D238" i="25" a="1"/>
  <c r="D238" i="25" s="1"/>
  <c r="K238" i="25" s="1"/>
  <c r="D291" i="25" a="1"/>
  <c r="D291" i="25" s="1"/>
  <c r="G291" i="25" s="1"/>
  <c r="E234" i="25" a="1"/>
  <c r="E234" i="25" s="1"/>
  <c r="D250" i="25" a="1"/>
  <c r="D250" i="25" s="1"/>
  <c r="I250" i="25" s="1"/>
  <c r="E138" i="29" a="1"/>
  <c r="E138" i="29" s="1"/>
  <c r="D234" i="25" a="1"/>
  <c r="D234" i="25" s="1"/>
  <c r="F234" i="25" s="1"/>
  <c r="D278" i="25" a="1"/>
  <c r="D278" i="25" s="1"/>
  <c r="D220" i="29" a="1"/>
  <c r="D220" i="29" s="1"/>
  <c r="K220" i="29" s="1"/>
  <c r="D336" i="25" a="1"/>
  <c r="D336" i="25" s="1"/>
  <c r="F336" i="25" s="1"/>
  <c r="E126" i="29" a="1"/>
  <c r="E126" i="29" s="1"/>
  <c r="E221" i="25" a="1"/>
  <c r="E221" i="25" s="1"/>
  <c r="D496" i="25" a="1"/>
  <c r="D496" i="25" s="1"/>
  <c r="E584" i="25" a="1"/>
  <c r="E584" i="25" s="1"/>
  <c r="E643" i="25" a="1"/>
  <c r="E643" i="25" s="1"/>
  <c r="L643" i="25" s="1"/>
  <c r="E529" i="25" a="1"/>
  <c r="E529" i="25" s="1"/>
  <c r="L529" i="25" s="1"/>
  <c r="D655" i="25" a="1"/>
  <c r="D655" i="25" s="1"/>
  <c r="D610" i="25" a="1"/>
  <c r="D610" i="25" s="1"/>
  <c r="E583" i="25" a="1"/>
  <c r="E583" i="25" s="1"/>
  <c r="D547" i="25" a="1"/>
  <c r="D547" i="25" s="1"/>
  <c r="H127" i="25"/>
  <c r="J127" i="25"/>
  <c r="E555" i="25" a="1"/>
  <c r="E555" i="25" s="1"/>
  <c r="E552" i="25" a="1"/>
  <c r="E552" i="25" s="1"/>
  <c r="L552" i="25" s="1"/>
  <c r="E447" i="25" a="1"/>
  <c r="E447" i="25" s="1"/>
  <c r="D636" i="25" a="1"/>
  <c r="D636" i="25" s="1"/>
  <c r="E519" i="25" a="1"/>
  <c r="E519" i="25" s="1"/>
  <c r="E382" i="25" a="1"/>
  <c r="E382" i="25" s="1"/>
  <c r="L382" i="25" s="1"/>
  <c r="D334" i="25" a="1"/>
  <c r="D334" i="25" s="1"/>
  <c r="D242" i="25" a="1"/>
  <c r="D242" i="25" s="1"/>
  <c r="I242" i="25" s="1"/>
  <c r="D126" i="29" a="1"/>
  <c r="D126" i="29" s="1"/>
  <c r="D323" i="25" a="1"/>
  <c r="D323" i="25" s="1"/>
  <c r="K323" i="25" s="1"/>
  <c r="E329" i="29" a="1"/>
  <c r="E329" i="29" s="1"/>
  <c r="E509" i="25" a="1"/>
  <c r="E509" i="25" s="1"/>
  <c r="L509" i="25" s="1"/>
  <c r="E550" i="25" a="1"/>
  <c r="E550" i="25" s="1"/>
  <c r="L550" i="25" s="1"/>
  <c r="E476" i="25" a="1"/>
  <c r="E476" i="25" s="1"/>
  <c r="L476" i="25" s="1"/>
  <c r="E248" i="25" a="1"/>
  <c r="E248" i="25" s="1"/>
  <c r="L248" i="25" s="1"/>
  <c r="E614" i="25" a="1"/>
  <c r="E614" i="25" s="1"/>
  <c r="E354" i="25" a="1"/>
  <c r="E354" i="25" s="1"/>
  <c r="D535" i="25" a="1"/>
  <c r="D535" i="25" s="1"/>
  <c r="E648" i="25" a="1"/>
  <c r="E648" i="25" s="1"/>
  <c r="L648" i="25" s="1"/>
  <c r="E381" i="25" a="1"/>
  <c r="E381" i="25" s="1"/>
  <c r="D644" i="25" a="1"/>
  <c r="D644" i="25" s="1"/>
  <c r="E417" i="25" a="1"/>
  <c r="E417" i="25" s="1"/>
  <c r="L417" i="25" s="1"/>
  <c r="D335" i="25" a="1"/>
  <c r="D335" i="25" s="1"/>
  <c r="K335" i="25" s="1"/>
  <c r="D235" i="25" a="1"/>
  <c r="D235" i="25" s="1"/>
  <c r="J235" i="25" s="1"/>
  <c r="D122" i="29" a="1"/>
  <c r="D122" i="29" s="1"/>
  <c r="E184" i="29" a="1"/>
  <c r="E184" i="29" s="1"/>
  <c r="L184" i="29" s="1"/>
  <c r="E168" i="25" a="1"/>
  <c r="E168" i="25" s="1"/>
  <c r="L168" i="25" s="1"/>
  <c r="D674" i="25" a="1"/>
  <c r="D674" i="25" s="1"/>
  <c r="K222" i="25"/>
  <c r="I222" i="25"/>
  <c r="D550" i="25" a="1"/>
  <c r="D550" i="25" s="1"/>
  <c r="D481" i="25" a="1"/>
  <c r="D481" i="25" s="1"/>
  <c r="E295" i="25" a="1"/>
  <c r="E295" i="25" s="1"/>
  <c r="E632" i="25" a="1"/>
  <c r="E632" i="25" s="1"/>
  <c r="E411" i="25" a="1"/>
  <c r="E411" i="25" s="1"/>
  <c r="E501" i="25" a="1"/>
  <c r="E501" i="25" s="1"/>
  <c r="E445" i="25" a="1"/>
  <c r="E445" i="25" s="1"/>
  <c r="L445" i="25" s="1"/>
  <c r="E377" i="25" a="1"/>
  <c r="E377" i="25" s="1"/>
  <c r="L377" i="25" s="1"/>
  <c r="D643" i="25" a="1"/>
  <c r="D643" i="25" s="1"/>
  <c r="D470" i="25" a="1"/>
  <c r="D470" i="25" s="1"/>
  <c r="E613" i="25" a="1"/>
  <c r="E613" i="25" s="1"/>
  <c r="D521" i="25" a="1"/>
  <c r="D521" i="25" s="1"/>
  <c r="E503" i="25" a="1"/>
  <c r="E503" i="25" s="1"/>
  <c r="E610" i="25" a="1"/>
  <c r="E610" i="25" s="1"/>
  <c r="L610" i="25" s="1"/>
  <c r="E498" i="25" a="1"/>
  <c r="E498" i="25" s="1"/>
  <c r="E422" i="25" a="1"/>
  <c r="E422" i="25" s="1"/>
  <c r="L422" i="25" s="1"/>
  <c r="D529" i="25" a="1"/>
  <c r="D529" i="25" s="1"/>
  <c r="E410" i="25" a="1"/>
  <c r="E410" i="25" s="1"/>
  <c r="L410" i="25" s="1"/>
  <c r="E603" i="25" a="1"/>
  <c r="E603" i="25" s="1"/>
  <c r="L603" i="25" s="1"/>
  <c r="E386" i="25" a="1"/>
  <c r="E386" i="25" s="1"/>
  <c r="E522" i="25" a="1"/>
  <c r="E522" i="25" s="1"/>
  <c r="L522" i="25" s="1"/>
  <c r="D298" i="29" a="1"/>
  <c r="D298" i="29" s="1"/>
  <c r="D276" i="25" a="1"/>
  <c r="D276" i="25" s="1"/>
  <c r="H276" i="25" s="1"/>
  <c r="D332" i="25" a="1"/>
  <c r="D332" i="25" s="1"/>
  <c r="H332" i="25" s="1"/>
  <c r="D281" i="25" a="1"/>
  <c r="D281" i="25" s="1"/>
  <c r="F281" i="25" s="1"/>
  <c r="D345" i="25" a="1"/>
  <c r="D345" i="25" s="1"/>
  <c r="K196" i="25"/>
  <c r="I196" i="25"/>
  <c r="E400" i="25" a="1"/>
  <c r="E400" i="25" s="1"/>
  <c r="L400" i="25" s="1"/>
  <c r="D312" i="25" a="1"/>
  <c r="D312" i="25" s="1"/>
  <c r="E428" i="25" a="1"/>
  <c r="E428" i="25" s="1"/>
  <c r="L428" i="25" s="1"/>
  <c r="D638" i="25" a="1"/>
  <c r="D638" i="25" s="1"/>
  <c r="E646" i="25" a="1"/>
  <c r="E646" i="25" s="1"/>
  <c r="D621" i="25" a="1"/>
  <c r="D621" i="25" s="1"/>
  <c r="E466" i="25" a="1"/>
  <c r="E466" i="25" s="1"/>
  <c r="D127" i="29" a="1"/>
  <c r="D127" i="29" s="1"/>
  <c r="F127" i="29" s="1"/>
  <c r="D134" i="29" a="1"/>
  <c r="D134" i="29" s="1"/>
  <c r="I134" i="29" s="1"/>
  <c r="E345" i="25" a="1"/>
  <c r="E345" i="25" s="1"/>
  <c r="D247" i="25" a="1"/>
  <c r="D247" i="25" s="1"/>
  <c r="D579" i="25" a="1"/>
  <c r="D579" i="25" s="1"/>
  <c r="D581" i="25" a="1"/>
  <c r="D581" i="25" s="1"/>
  <c r="E423" i="25" a="1"/>
  <c r="E423" i="25" s="1"/>
  <c r="L423" i="25" s="1"/>
  <c r="D512" i="25" a="1"/>
  <c r="D512" i="25" s="1"/>
  <c r="E558" i="25" a="1"/>
  <c r="E558" i="25" s="1"/>
  <c r="L558" i="25" s="1"/>
  <c r="D576" i="25" a="1"/>
  <c r="D576" i="25" s="1"/>
  <c r="D668" i="25" a="1"/>
  <c r="D668" i="25" s="1"/>
  <c r="D480" i="25" a="1"/>
  <c r="D480" i="25" s="1"/>
  <c r="F273" i="25"/>
  <c r="J273" i="25"/>
  <c r="H273" i="25"/>
  <c r="E366" i="25" a="1"/>
  <c r="E366" i="25" s="1"/>
  <c r="D314" i="25" a="1"/>
  <c r="D314" i="25" s="1"/>
  <c r="J314" i="25" s="1"/>
  <c r="D296" i="25" a="1"/>
  <c r="D296" i="25" s="1"/>
  <c r="J296" i="25" s="1"/>
  <c r="D267" i="25" a="1"/>
  <c r="D267" i="25" s="1"/>
  <c r="F267" i="25" s="1"/>
  <c r="D271" i="29" a="1"/>
  <c r="D271" i="29" s="1"/>
  <c r="K271" i="29" s="1"/>
  <c r="F127" i="25"/>
  <c r="D458" i="25" a="1"/>
  <c r="D458" i="25" s="1"/>
  <c r="E376" i="25" a="1"/>
  <c r="E376" i="25" s="1"/>
  <c r="D533" i="25" a="1"/>
  <c r="D533" i="25" s="1"/>
  <c r="E388" i="25" a="1"/>
  <c r="E388" i="25" s="1"/>
  <c r="D516" i="25" a="1"/>
  <c r="D516" i="25" s="1"/>
  <c r="E608" i="25" a="1"/>
  <c r="E608" i="25" s="1"/>
  <c r="L608" i="25" s="1"/>
  <c r="H293" i="25"/>
  <c r="F293" i="25"/>
  <c r="J293" i="25"/>
  <c r="E627" i="25" a="1"/>
  <c r="E627" i="25" s="1"/>
  <c r="L627" i="25" s="1"/>
  <c r="E369" i="25" a="1"/>
  <c r="E369" i="25" s="1"/>
  <c r="D661" i="25" a="1"/>
  <c r="D661" i="25" s="1"/>
  <c r="F275" i="25"/>
  <c r="H275" i="25"/>
  <c r="J275" i="25"/>
  <c r="D329" i="29" a="1"/>
  <c r="D329" i="29" s="1"/>
  <c r="D320" i="29" a="1"/>
  <c r="D320" i="29" s="1"/>
  <c r="D211" i="29" a="1"/>
  <c r="D211" i="29" s="1"/>
  <c r="G211" i="29" s="1"/>
  <c r="F307" i="25"/>
  <c r="H307" i="25"/>
  <c r="J307" i="25"/>
  <c r="D265" i="29" a="1"/>
  <c r="D265" i="29" s="1"/>
  <c r="D183" i="29" a="1"/>
  <c r="D183" i="29" s="1"/>
  <c r="F183" i="29" s="1"/>
  <c r="D263" i="25" a="1"/>
  <c r="D263" i="25" s="1"/>
  <c r="G263" i="25" s="1"/>
  <c r="E318" i="29" a="1"/>
  <c r="E318" i="29" s="1"/>
  <c r="D272" i="29" a="1"/>
  <c r="D272" i="29" s="1"/>
  <c r="E293" i="29" a="1"/>
  <c r="E293" i="29" s="1"/>
  <c r="D224" i="29" a="1"/>
  <c r="D224" i="29" s="1"/>
  <c r="D318" i="29" a="1"/>
  <c r="D318" i="29" s="1"/>
  <c r="D257" i="29" a="1"/>
  <c r="D257" i="29" s="1"/>
  <c r="E275" i="29" a="1"/>
  <c r="E275" i="29" s="1"/>
  <c r="E224" i="29" a="1"/>
  <c r="E224" i="29" s="1"/>
  <c r="L224" i="29" s="1"/>
  <c r="E273" i="29" a="1"/>
  <c r="E273" i="29" s="1"/>
  <c r="E257" i="29" a="1"/>
  <c r="E257" i="29" s="1"/>
  <c r="E260" i="29" a="1"/>
  <c r="E260" i="29" s="1"/>
  <c r="E274" i="29" a="1"/>
  <c r="E274" i="29" s="1"/>
  <c r="D260" i="29" a="1"/>
  <c r="D260" i="29" s="1"/>
  <c r="E299" i="29" a="1"/>
  <c r="E299" i="29" s="1"/>
  <c r="D270" i="29" a="1"/>
  <c r="D270" i="29" s="1"/>
  <c r="D275" i="29" a="1"/>
  <c r="D275" i="29" s="1"/>
  <c r="E290" i="29" a="1"/>
  <c r="E290" i="29" s="1"/>
  <c r="D293" i="29" a="1"/>
  <c r="D293" i="29" s="1"/>
  <c r="E320" i="29" a="1"/>
  <c r="E320" i="29" s="1"/>
  <c r="D290" i="29" a="1"/>
  <c r="D290" i="29" s="1"/>
  <c r="E270" i="29" a="1"/>
  <c r="E270" i="29" s="1"/>
  <c r="E259" i="29" a="1"/>
  <c r="E259" i="29" s="1"/>
  <c r="D317" i="29" a="1"/>
  <c r="D317" i="29" s="1"/>
  <c r="D259" i="29" a="1"/>
  <c r="D259" i="29" s="1"/>
  <c r="D274" i="29" a="1"/>
  <c r="D274" i="29" s="1"/>
  <c r="D307" i="29" a="1"/>
  <c r="D307" i="29" s="1"/>
  <c r="E265" i="29" a="1"/>
  <c r="E265" i="29" s="1"/>
  <c r="D252" i="25" a="1"/>
  <c r="D252" i="25" s="1"/>
  <c r="D299" i="29" a="1"/>
  <c r="D299" i="29" s="1"/>
  <c r="D273" i="29" a="1"/>
  <c r="D273" i="29" s="1"/>
  <c r="E338" i="25" a="1"/>
  <c r="E338" i="25" s="1"/>
  <c r="E119" i="29" a="1"/>
  <c r="E119" i="29" s="1"/>
  <c r="L119" i="29" s="1"/>
  <c r="E218" i="29" a="1"/>
  <c r="E218" i="29" s="1"/>
  <c r="L218" i="29" s="1"/>
  <c r="D208" i="29" a="1"/>
  <c r="D208" i="29" s="1"/>
  <c r="D310" i="25" a="1"/>
  <c r="D310" i="25" s="1"/>
  <c r="G224" i="25"/>
  <c r="I224" i="25"/>
  <c r="K224" i="25"/>
  <c r="J298" i="25"/>
  <c r="H298" i="25"/>
  <c r="F298" i="25"/>
  <c r="F290" i="25"/>
  <c r="H290" i="25"/>
  <c r="J290" i="25"/>
  <c r="E272" i="29" a="1"/>
  <c r="E272" i="29" s="1"/>
  <c r="E307" i="29" a="1"/>
  <c r="E307" i="29" s="1"/>
  <c r="F270" i="25"/>
  <c r="H270" i="25"/>
  <c r="J270" i="25"/>
  <c r="E298" i="29" a="1"/>
  <c r="E298" i="29" s="1"/>
  <c r="E317" i="29" a="1"/>
  <c r="E317" i="29" s="1"/>
  <c r="J329" i="25"/>
  <c r="K329" i="25"/>
  <c r="F329" i="25"/>
  <c r="I329" i="25"/>
  <c r="G329" i="25"/>
  <c r="H329" i="25"/>
  <c r="J272" i="25"/>
  <c r="H272" i="25"/>
  <c r="F272" i="25"/>
  <c r="E136" i="25" a="1"/>
  <c r="E136" i="25" s="1"/>
  <c r="D300" i="25" a="1"/>
  <c r="D300" i="25" s="1"/>
  <c r="F300" i="25" s="1"/>
  <c r="K254" i="25"/>
  <c r="G254" i="25"/>
  <c r="I254" i="25"/>
  <c r="F183" i="25"/>
  <c r="I183" i="25"/>
  <c r="G183" i="25"/>
  <c r="H183" i="25"/>
  <c r="J183" i="25"/>
  <c r="K183" i="25"/>
  <c r="I191" i="25"/>
  <c r="G191" i="25"/>
  <c r="K191" i="25"/>
  <c r="D133" i="29" a="1"/>
  <c r="D133" i="29" s="1"/>
  <c r="I158" i="25"/>
  <c r="J158" i="25"/>
  <c r="F158" i="25"/>
  <c r="G158" i="25"/>
  <c r="H158" i="25"/>
  <c r="K158" i="25"/>
  <c r="D191" i="29" a="1"/>
  <c r="D191" i="29" s="1"/>
  <c r="I284" i="25"/>
  <c r="K284" i="25"/>
  <c r="G284" i="25"/>
  <c r="I125" i="25"/>
  <c r="K125" i="25"/>
  <c r="G125" i="25"/>
  <c r="G154" i="25"/>
  <c r="H154" i="25"/>
  <c r="I154" i="25"/>
  <c r="J154" i="25"/>
  <c r="K154" i="25"/>
  <c r="F154" i="25"/>
  <c r="G178" i="25"/>
  <c r="I178" i="25"/>
  <c r="K178" i="25"/>
  <c r="E127" i="29" a="1"/>
  <c r="E127" i="29" s="1"/>
  <c r="J258" i="25"/>
  <c r="G258" i="25"/>
  <c r="I258" i="25"/>
  <c r="K258" i="25"/>
  <c r="F258" i="25"/>
  <c r="H258" i="25"/>
  <c r="E119" i="25" a="1"/>
  <c r="E119" i="25" s="1"/>
  <c r="I167" i="25"/>
  <c r="K167" i="25"/>
  <c r="G167" i="25"/>
  <c r="G200" i="29"/>
  <c r="I200" i="29"/>
  <c r="K200" i="29"/>
  <c r="H200" i="29"/>
  <c r="J200" i="29"/>
  <c r="F200" i="29"/>
  <c r="J158" i="29"/>
  <c r="H158" i="29"/>
  <c r="K158" i="29"/>
  <c r="F158" i="29"/>
  <c r="G158" i="29"/>
  <c r="I158" i="29"/>
  <c r="F170" i="25"/>
  <c r="H170" i="25"/>
  <c r="I170" i="25"/>
  <c r="J170" i="25"/>
  <c r="K170" i="25"/>
  <c r="G170" i="25"/>
  <c r="K137" i="25"/>
  <c r="I137" i="25"/>
  <c r="J137" i="25"/>
  <c r="F137" i="25"/>
  <c r="G137" i="25"/>
  <c r="H137" i="25"/>
  <c r="G143" i="25"/>
  <c r="I143" i="25"/>
  <c r="K143" i="25"/>
  <c r="K201" i="25"/>
  <c r="G201" i="25"/>
  <c r="H201" i="25"/>
  <c r="J201" i="25"/>
  <c r="I201" i="25"/>
  <c r="F201" i="25"/>
  <c r="G171" i="25"/>
  <c r="I171" i="25"/>
  <c r="K171" i="25"/>
  <c r="J328" i="25"/>
  <c r="F328" i="25"/>
  <c r="H328" i="25"/>
  <c r="G297" i="25"/>
  <c r="I297" i="25"/>
  <c r="J297" i="25"/>
  <c r="H297" i="25"/>
  <c r="F297" i="25"/>
  <c r="K297" i="25"/>
  <c r="E313" i="29" a="1"/>
  <c r="E313" i="29" s="1"/>
  <c r="L313" i="29" s="1"/>
  <c r="K124" i="25"/>
  <c r="G124" i="25"/>
  <c r="I124" i="25"/>
  <c r="G156" i="25"/>
  <c r="F156" i="25"/>
  <c r="H156" i="25"/>
  <c r="I156" i="25"/>
  <c r="J156" i="25"/>
  <c r="K156" i="25"/>
  <c r="J313" i="25"/>
  <c r="G313" i="25"/>
  <c r="H313" i="25"/>
  <c r="I313" i="25"/>
  <c r="K313" i="25"/>
  <c r="F313" i="25"/>
  <c r="I176" i="25"/>
  <c r="K176" i="25"/>
  <c r="G176" i="25"/>
  <c r="G133" i="25"/>
  <c r="I133" i="25"/>
  <c r="K133" i="25"/>
  <c r="H271" i="25"/>
  <c r="J271" i="25"/>
  <c r="K271" i="25"/>
  <c r="G271" i="25"/>
  <c r="F271" i="25"/>
  <c r="I271" i="25"/>
  <c r="H166" i="25"/>
  <c r="J166" i="25"/>
  <c r="F166" i="25"/>
  <c r="I219" i="25"/>
  <c r="K219" i="25"/>
  <c r="J219" i="25"/>
  <c r="F219" i="25"/>
  <c r="H219" i="25"/>
  <c r="G219" i="25"/>
  <c r="D119" i="29" a="1"/>
  <c r="D119" i="29" s="1"/>
  <c r="F223" i="25"/>
  <c r="G223" i="25"/>
  <c r="H223" i="25"/>
  <c r="I223" i="25"/>
  <c r="J223" i="25"/>
  <c r="K223" i="25"/>
  <c r="F187" i="25"/>
  <c r="H187" i="25"/>
  <c r="J187" i="25"/>
  <c r="D132" i="29" a="1"/>
  <c r="D132" i="29" s="1"/>
  <c r="H132" i="25"/>
  <c r="I132" i="25"/>
  <c r="J132" i="25"/>
  <c r="K132" i="25"/>
  <c r="F132" i="25"/>
  <c r="G132" i="25"/>
  <c r="H215" i="29"/>
  <c r="J215" i="29"/>
  <c r="F215" i="29"/>
  <c r="J327" i="25"/>
  <c r="F327" i="25"/>
  <c r="H327" i="25"/>
  <c r="G285" i="25"/>
  <c r="I285" i="25"/>
  <c r="K285" i="25"/>
  <c r="K306" i="25"/>
  <c r="G306" i="25"/>
  <c r="I306" i="25"/>
  <c r="F184" i="25"/>
  <c r="H184" i="25"/>
  <c r="K184" i="25"/>
  <c r="I184" i="25"/>
  <c r="J184" i="25"/>
  <c r="G184" i="25"/>
  <c r="I211" i="25"/>
  <c r="J211" i="25"/>
  <c r="K211" i="25"/>
  <c r="F211" i="25"/>
  <c r="H211" i="25"/>
  <c r="G211" i="25"/>
  <c r="I202" i="25"/>
  <c r="K202" i="25"/>
  <c r="G202" i="25"/>
  <c r="G304" i="25"/>
  <c r="I304" i="25"/>
  <c r="K304" i="25"/>
  <c r="G168" i="25"/>
  <c r="I168" i="25"/>
  <c r="J168" i="25"/>
  <c r="K168" i="25"/>
  <c r="F168" i="25"/>
  <c r="H168" i="25"/>
  <c r="G193" i="25"/>
  <c r="I193" i="25"/>
  <c r="K193" i="25"/>
  <c r="K195" i="25"/>
  <c r="I195" i="25"/>
  <c r="G195" i="25"/>
  <c r="I193" i="29"/>
  <c r="K193" i="29"/>
  <c r="G193" i="29"/>
  <c r="F122" i="25"/>
  <c r="H122" i="25"/>
  <c r="J122" i="25"/>
  <c r="D202" i="29" a="1"/>
  <c r="D202" i="29" s="1"/>
  <c r="E154" i="29" a="1"/>
  <c r="E154" i="29" s="1"/>
  <c r="L154" i="29" s="1"/>
  <c r="G172" i="25"/>
  <c r="I172" i="25"/>
  <c r="K172" i="25"/>
  <c r="H123" i="25"/>
  <c r="J123" i="25"/>
  <c r="F123" i="25"/>
  <c r="K130" i="25"/>
  <c r="J130" i="25"/>
  <c r="F130" i="25"/>
  <c r="G130" i="25"/>
  <c r="H130" i="25"/>
  <c r="I130" i="25"/>
  <c r="H163" i="25"/>
  <c r="I163" i="25"/>
  <c r="K163" i="25"/>
  <c r="F163" i="25"/>
  <c r="J163" i="25"/>
  <c r="G163" i="25"/>
  <c r="J198" i="25"/>
  <c r="I198" i="25"/>
  <c r="K198" i="25"/>
  <c r="G198" i="25"/>
  <c r="F198" i="25"/>
  <c r="H198" i="25"/>
  <c r="H203" i="25"/>
  <c r="F203" i="25"/>
  <c r="J203" i="25"/>
  <c r="D308" i="25" a="1"/>
  <c r="D308" i="25" s="1"/>
  <c r="E223" i="29" a="1"/>
  <c r="E223" i="29" s="1"/>
  <c r="L223" i="29" s="1"/>
  <c r="D171" i="29" a="1"/>
  <c r="D171" i="29" s="1"/>
  <c r="D214" i="25" a="1"/>
  <c r="D214" i="25" s="1"/>
  <c r="D139" i="29" a="1"/>
  <c r="D139" i="29" s="1"/>
  <c r="E181" i="25" a="1"/>
  <c r="E181" i="25" s="1"/>
  <c r="E334" i="25" a="1"/>
  <c r="E334" i="25" s="1"/>
  <c r="D261" i="25" a="1"/>
  <c r="D261" i="25" s="1"/>
  <c r="E192" i="25" a="1"/>
  <c r="E192" i="25" s="1"/>
  <c r="E130" i="29" a="1"/>
  <c r="E130" i="29" s="1"/>
  <c r="D187" i="29" a="1"/>
  <c r="D187" i="29" s="1"/>
  <c r="E187" i="29" a="1"/>
  <c r="E187" i="29" s="1"/>
  <c r="D192" i="29" a="1"/>
  <c r="D192" i="29" s="1"/>
  <c r="E140" i="25" a="1"/>
  <c r="E140" i="25" s="1"/>
  <c r="E173" i="25" a="1"/>
  <c r="E173" i="25" s="1"/>
  <c r="E142" i="25" a="1"/>
  <c r="E142" i="25" s="1"/>
  <c r="D253" i="25" a="1"/>
  <c r="D253" i="25" s="1"/>
  <c r="D169" i="25" a="1"/>
  <c r="D169" i="25" s="1"/>
  <c r="D149" i="25" a="1"/>
  <c r="D149" i="25" s="1"/>
  <c r="D188" i="25" a="1"/>
  <c r="D188" i="25" s="1"/>
  <c r="D131" i="25" a="1"/>
  <c r="D131" i="25" s="1"/>
  <c r="D175" i="25" a="1"/>
  <c r="D175" i="25" s="1"/>
  <c r="D213" i="25" a="1"/>
  <c r="D213" i="25" s="1"/>
  <c r="D128" i="25" a="1"/>
  <c r="D128" i="25" s="1"/>
  <c r="D217" i="25" a="1"/>
  <c r="D217" i="25" s="1"/>
  <c r="D306" i="29" a="1"/>
  <c r="D306" i="29" s="1"/>
  <c r="E238" i="25" a="1"/>
  <c r="E238" i="25" s="1"/>
  <c r="L238" i="25" s="1"/>
  <c r="E247" i="25" a="1"/>
  <c r="E247" i="25" s="1"/>
  <c r="E315" i="25" a="1"/>
  <c r="E315" i="25" s="1"/>
  <c r="L315" i="25" s="1"/>
  <c r="D277" i="29" a="1"/>
  <c r="D277" i="29" s="1"/>
  <c r="E277" i="25" a="1"/>
  <c r="E277" i="25" s="1"/>
  <c r="E264" i="25" a="1"/>
  <c r="E264" i="25" s="1"/>
  <c r="L264" i="25" s="1"/>
  <c r="E191" i="29" a="1"/>
  <c r="E191" i="29" s="1"/>
  <c r="L191" i="29" s="1"/>
  <c r="E304" i="25" a="1"/>
  <c r="E304" i="25" s="1"/>
  <c r="L304" i="25" s="1"/>
  <c r="E284" i="25" a="1"/>
  <c r="E284" i="25" s="1"/>
  <c r="L284" i="25" s="1"/>
  <c r="D304" i="29" a="1"/>
  <c r="D304" i="29" s="1"/>
  <c r="E164" i="29" a="1"/>
  <c r="E164" i="29" s="1"/>
  <c r="E239" i="25" a="1"/>
  <c r="E239" i="25" s="1"/>
  <c r="E155" i="29" a="1"/>
  <c r="E155" i="29" s="1"/>
  <c r="E122" i="29" a="1"/>
  <c r="E122" i="29" s="1"/>
  <c r="E296" i="25" a="1"/>
  <c r="E296" i="25" s="1"/>
  <c r="L296" i="25" s="1"/>
  <c r="E332" i="25" a="1"/>
  <c r="E332" i="25" s="1"/>
  <c r="L332" i="25" s="1"/>
  <c r="E168" i="29" a="1"/>
  <c r="E168" i="29" s="1"/>
  <c r="L168" i="29" s="1"/>
  <c r="E286" i="25" a="1"/>
  <c r="E286" i="25" s="1"/>
  <c r="D297" i="29" a="1"/>
  <c r="D297" i="29" s="1"/>
  <c r="E335" i="25" a="1"/>
  <c r="E335" i="25" s="1"/>
  <c r="L335" i="25" s="1"/>
  <c r="E266" i="25" a="1"/>
  <c r="E266" i="25" s="1"/>
  <c r="L266" i="25" s="1"/>
  <c r="E283" i="25" a="1"/>
  <c r="E283" i="25" s="1"/>
  <c r="L283" i="25" s="1"/>
  <c r="E300" i="25" a="1"/>
  <c r="E300" i="25" s="1"/>
  <c r="E331" i="25" a="1"/>
  <c r="E331" i="25" s="1"/>
  <c r="L331" i="25" s="1"/>
  <c r="E197" i="29" a="1"/>
  <c r="E197" i="29" s="1"/>
  <c r="L197" i="29" s="1"/>
  <c r="E240" i="25" a="1"/>
  <c r="E240" i="25" s="1"/>
  <c r="E176" i="29" a="1"/>
  <c r="E176" i="29" s="1"/>
  <c r="L176" i="29" s="1"/>
  <c r="E153" i="29" a="1"/>
  <c r="E153" i="29" s="1"/>
  <c r="L153" i="29" s="1"/>
  <c r="E173" i="29" a="1"/>
  <c r="E173" i="29" s="1"/>
  <c r="E243" i="25" a="1"/>
  <c r="E243" i="25" s="1"/>
  <c r="E285" i="25" a="1"/>
  <c r="E285" i="25" s="1"/>
  <c r="E196" i="29" a="1"/>
  <c r="E196" i="29" s="1"/>
  <c r="L196" i="29" s="1"/>
  <c r="E303" i="25" a="1"/>
  <c r="E303" i="25" s="1"/>
  <c r="L303" i="25" s="1"/>
  <c r="E281" i="25" a="1"/>
  <c r="E281" i="25" s="1"/>
  <c r="L281" i="25" s="1"/>
  <c r="E294" i="25" a="1"/>
  <c r="E294" i="25" s="1"/>
  <c r="E250" i="25" a="1"/>
  <c r="E250" i="25" s="1"/>
  <c r="L250" i="25" s="1"/>
  <c r="E246" i="25" a="1"/>
  <c r="E246" i="25" s="1"/>
  <c r="L246" i="25" s="1"/>
  <c r="E222" i="29" a="1"/>
  <c r="E222" i="29" s="1"/>
  <c r="L222" i="29" s="1"/>
  <c r="E267" i="25" a="1"/>
  <c r="E267" i="25" s="1"/>
  <c r="L267" i="25" s="1"/>
  <c r="E268" i="25" a="1"/>
  <c r="E268" i="25" s="1"/>
  <c r="E237" i="25" a="1"/>
  <c r="E237" i="25" s="1"/>
  <c r="L237" i="25" s="1"/>
  <c r="E150" i="29" a="1"/>
  <c r="E150" i="29" s="1"/>
  <c r="E220" i="29" a="1"/>
  <c r="E220" i="29" s="1"/>
  <c r="L220" i="29" s="1"/>
  <c r="E252" i="25" a="1"/>
  <c r="E252" i="25" s="1"/>
  <c r="E206" i="29" a="1"/>
  <c r="E206" i="29" s="1"/>
  <c r="E137" i="29" a="1"/>
  <c r="E137" i="29" s="1"/>
  <c r="L137" i="29" s="1"/>
  <c r="E314" i="25" a="1"/>
  <c r="E314" i="25" s="1"/>
  <c r="L314" i="25" s="1"/>
  <c r="E291" i="25" a="1"/>
  <c r="E291" i="25" s="1"/>
  <c r="E310" i="25" a="1"/>
  <c r="E310" i="25" s="1"/>
  <c r="L310" i="25" s="1"/>
  <c r="E225" i="29" a="1"/>
  <c r="E225" i="29" s="1"/>
  <c r="E210" i="29" a="1"/>
  <c r="E210" i="29" s="1"/>
  <c r="L210" i="29" s="1"/>
  <c r="E172" i="29" a="1"/>
  <c r="E172" i="29" s="1"/>
  <c r="E256" i="25" a="1"/>
  <c r="E256" i="25" s="1"/>
  <c r="E183" i="29" a="1"/>
  <c r="E183" i="29" s="1"/>
  <c r="L183" i="29" s="1"/>
  <c r="E208" i="29" a="1"/>
  <c r="E208" i="29" s="1"/>
  <c r="L208" i="29" s="1"/>
  <c r="E251" i="25" a="1"/>
  <c r="E251" i="25" s="1"/>
  <c r="E292" i="25" a="1"/>
  <c r="E292" i="25" s="1"/>
  <c r="L292" i="25" s="1"/>
  <c r="E263" i="25" a="1"/>
  <c r="E263" i="25" s="1"/>
  <c r="E280" i="25" a="1"/>
  <c r="E280" i="25" s="1"/>
  <c r="L280" i="25" s="1"/>
  <c r="E221" i="29" a="1"/>
  <c r="E221" i="29" s="1"/>
  <c r="E143" i="29" a="1"/>
  <c r="E143" i="29" s="1"/>
  <c r="E276" i="25" a="1"/>
  <c r="E276" i="25" s="1"/>
  <c r="L276" i="25" s="1"/>
  <c r="E308" i="25" a="1"/>
  <c r="E308" i="25" s="1"/>
  <c r="L308" i="25" s="1"/>
  <c r="E316" i="25" a="1"/>
  <c r="E316" i="25" s="1"/>
  <c r="E269" i="25" a="1"/>
  <c r="E269" i="25" s="1"/>
  <c r="L269" i="25" s="1"/>
  <c r="E254" i="25" a="1"/>
  <c r="E254" i="25" s="1"/>
  <c r="L254" i="25" s="1"/>
  <c r="E319" i="25" a="1"/>
  <c r="E319" i="25" s="1"/>
  <c r="E242" i="25" a="1"/>
  <c r="E242" i="25" s="1"/>
  <c r="L242" i="25" s="1"/>
  <c r="E325" i="25" a="1"/>
  <c r="E325" i="25" s="1"/>
  <c r="E124" i="29" a="1"/>
  <c r="E124" i="29" s="1"/>
  <c r="L124" i="29" s="1"/>
  <c r="E279" i="25" a="1"/>
  <c r="E279" i="25" s="1"/>
  <c r="E245" i="25" a="1"/>
  <c r="E245" i="25" s="1"/>
  <c r="E179" i="29" a="1"/>
  <c r="E179" i="29" s="1"/>
  <c r="L179" i="29" s="1"/>
  <c r="E258" i="25" a="1"/>
  <c r="E258" i="25" s="1"/>
  <c r="L258" i="25" s="1"/>
  <c r="E311" i="25" a="1"/>
  <c r="E311" i="25" s="1"/>
  <c r="L311" i="25" s="1"/>
  <c r="E156" i="29" a="1"/>
  <c r="E156" i="29" s="1"/>
  <c r="L156" i="29" s="1"/>
  <c r="E212" i="29" a="1"/>
  <c r="E212" i="29" s="1"/>
  <c r="E323" i="25" a="1"/>
  <c r="E323" i="25" s="1"/>
  <c r="L323" i="25" s="1"/>
  <c r="E289" i="25" a="1"/>
  <c r="E289" i="25" s="1"/>
  <c r="L289" i="25" s="1"/>
  <c r="E236" i="25" a="1"/>
  <c r="E236" i="25" s="1"/>
  <c r="E249" i="25" a="1"/>
  <c r="E249" i="25" s="1"/>
  <c r="E322" i="25" a="1"/>
  <c r="E322" i="25" s="1"/>
  <c r="E145" i="29" a="1"/>
  <c r="E145" i="29" s="1"/>
  <c r="L145" i="29" s="1"/>
  <c r="E297" i="25" a="1"/>
  <c r="E297" i="25" s="1"/>
  <c r="L297" i="25" s="1"/>
  <c r="E261" i="25" a="1"/>
  <c r="E261" i="25" s="1"/>
  <c r="L261" i="25" s="1"/>
  <c r="E141" i="29" a="1"/>
  <c r="E141" i="29" s="1"/>
  <c r="L141" i="29" s="1"/>
  <c r="E309" i="25" a="1"/>
  <c r="E309" i="25" s="1"/>
  <c r="L309" i="25" s="1"/>
  <c r="E215" i="29" a="1"/>
  <c r="E215" i="29" s="1"/>
  <c r="D328" i="29" a="1"/>
  <c r="D328" i="29" s="1"/>
  <c r="E328" i="25" a="1"/>
  <c r="E328" i="25" s="1"/>
  <c r="J324" i="25" l="1"/>
  <c r="I324" i="25"/>
  <c r="H324" i="25"/>
  <c r="K324" i="25"/>
  <c r="G324" i="25"/>
  <c r="I246" i="25"/>
  <c r="K267" i="25"/>
  <c r="G184" i="29"/>
  <c r="F156" i="29"/>
  <c r="J236" i="25"/>
  <c r="I309" i="25"/>
  <c r="K309" i="25"/>
  <c r="G245" i="25"/>
  <c r="I291" i="25"/>
  <c r="K291" i="25"/>
  <c r="D120" i="29" a="1"/>
  <c r="D120" i="29" s="1"/>
  <c r="F120" i="29" s="1"/>
  <c r="D170" i="29" a="1"/>
  <c r="D170" i="29" s="1"/>
  <c r="G170" i="29" s="1"/>
  <c r="F245" i="25"/>
  <c r="E219" i="29" a="1"/>
  <c r="E219" i="29" s="1"/>
  <c r="L219" i="29" s="1"/>
  <c r="K245" i="25"/>
  <c r="J245" i="25"/>
  <c r="I245" i="25"/>
  <c r="D264" i="29" a="1"/>
  <c r="D264" i="29" s="1"/>
  <c r="F279" i="25"/>
  <c r="J223" i="29"/>
  <c r="H223" i="29"/>
  <c r="I223" i="29"/>
  <c r="K223" i="29"/>
  <c r="G311" i="25"/>
  <c r="K311" i="25"/>
  <c r="H311" i="25"/>
  <c r="F311" i="25"/>
  <c r="I311" i="25"/>
  <c r="G283" i="25"/>
  <c r="I283" i="25"/>
  <c r="E123" i="29" a="1"/>
  <c r="E123" i="29" s="1"/>
  <c r="D138" i="29" a="1"/>
  <c r="D138" i="29" s="1"/>
  <c r="K269" i="25"/>
  <c r="E190" i="29" a="1"/>
  <c r="E190" i="29" s="1"/>
  <c r="L190" i="29" s="1"/>
  <c r="J269" i="25"/>
  <c r="D206" i="29" a="1"/>
  <c r="D206" i="29" s="1"/>
  <c r="F120" i="25"/>
  <c r="G269" i="25"/>
  <c r="J120" i="25"/>
  <c r="I269" i="25"/>
  <c r="F269" i="25"/>
  <c r="I303" i="25"/>
  <c r="G196" i="29"/>
  <c r="H283" i="25"/>
  <c r="J283" i="25"/>
  <c r="K283" i="25"/>
  <c r="K184" i="29"/>
  <c r="I184" i="29"/>
  <c r="H243" i="25"/>
  <c r="F184" i="29"/>
  <c r="K156" i="29"/>
  <c r="I156" i="29"/>
  <c r="D124" i="29" a="1"/>
  <c r="D124" i="29" s="1"/>
  <c r="G124" i="29" s="1"/>
  <c r="H156" i="29"/>
  <c r="G156" i="29"/>
  <c r="H184" i="29"/>
  <c r="I219" i="29"/>
  <c r="J219" i="29"/>
  <c r="K219" i="29"/>
  <c r="G219" i="29"/>
  <c r="F219" i="29"/>
  <c r="H219" i="29"/>
  <c r="I198" i="29"/>
  <c r="I163" i="29"/>
  <c r="D254" i="29" a="1"/>
  <c r="D254" i="29" s="1"/>
  <c r="G254" i="29" s="1"/>
  <c r="K167" i="29"/>
  <c r="I167" i="29"/>
  <c r="D176" i="29" a="1"/>
  <c r="D176" i="29" s="1"/>
  <c r="K176" i="29" s="1"/>
  <c r="I237" i="25"/>
  <c r="J234" i="25"/>
  <c r="G237" i="25"/>
  <c r="D121" i="29" a="1"/>
  <c r="D121" i="29" s="1"/>
  <c r="H121" i="29" s="1"/>
  <c r="I266" i="25"/>
  <c r="G266" i="25"/>
  <c r="H279" i="25"/>
  <c r="J267" i="25"/>
  <c r="I267" i="25"/>
  <c r="I141" i="29"/>
  <c r="D181" i="29" a="1"/>
  <c r="D181" i="29" s="1"/>
  <c r="G280" i="25"/>
  <c r="I280" i="25"/>
  <c r="E121" i="29" a="1"/>
  <c r="E121" i="29" s="1"/>
  <c r="G323" i="25"/>
  <c r="K153" i="29"/>
  <c r="G303" i="25"/>
  <c r="H303" i="25"/>
  <c r="H168" i="29"/>
  <c r="D285" i="29" a="1"/>
  <c r="D285" i="29" s="1"/>
  <c r="K285" i="29" s="1"/>
  <c r="J168" i="29"/>
  <c r="G267" i="25"/>
  <c r="K168" i="29"/>
  <c r="G168" i="29"/>
  <c r="F168" i="29"/>
  <c r="J303" i="25"/>
  <c r="K303" i="25"/>
  <c r="G238" i="25"/>
  <c r="H220" i="29"/>
  <c r="H250" i="25"/>
  <c r="I287" i="25"/>
  <c r="H267" i="25"/>
  <c r="K287" i="25"/>
  <c r="I238" i="25"/>
  <c r="F220" i="29"/>
  <c r="K246" i="25"/>
  <c r="F316" i="25"/>
  <c r="H316" i="25"/>
  <c r="G220" i="29"/>
  <c r="F198" i="29"/>
  <c r="K174" i="29"/>
  <c r="H296" i="25"/>
  <c r="H236" i="25"/>
  <c r="G167" i="29"/>
  <c r="D278" i="29" a="1"/>
  <c r="D278" i="29" s="1"/>
  <c r="G333" i="25"/>
  <c r="H333" i="25"/>
  <c r="K289" i="25"/>
  <c r="E233" i="25" a="1"/>
  <c r="E233" i="25" s="1"/>
  <c r="G289" i="25"/>
  <c r="F332" i="25"/>
  <c r="D493" i="29" a="1"/>
  <c r="D493" i="29" s="1"/>
  <c r="J493" i="29" s="1"/>
  <c r="D332" i="29" a="1"/>
  <c r="D332" i="29" s="1"/>
  <c r="I332" i="29" s="1"/>
  <c r="G242" i="25"/>
  <c r="D261" i="29" a="1"/>
  <c r="D261" i="29" s="1"/>
  <c r="K261" i="29" s="1"/>
  <c r="G332" i="25"/>
  <c r="D245" i="29" a="1"/>
  <c r="D245" i="29" s="1"/>
  <c r="F245" i="29" s="1"/>
  <c r="D311" i="29" a="1"/>
  <c r="D311" i="29" s="1"/>
  <c r="J311" i="29" s="1"/>
  <c r="D269" i="29" a="1"/>
  <c r="D269" i="29" s="1"/>
  <c r="J269" i="29" s="1"/>
  <c r="J332" i="25"/>
  <c r="D571" i="29" a="1"/>
  <c r="D571" i="29" s="1"/>
  <c r="I571" i="29" s="1"/>
  <c r="D256" i="29" a="1"/>
  <c r="D256" i="29" s="1"/>
  <c r="K256" i="29" s="1"/>
  <c r="I332" i="25"/>
  <c r="H234" i="25"/>
  <c r="K332" i="25"/>
  <c r="D233" i="25" a="1"/>
  <c r="D233" i="25" s="1"/>
  <c r="J233" i="25" s="1"/>
  <c r="D286" i="29" a="1"/>
  <c r="D286" i="29" s="1"/>
  <c r="D250" i="29" a="1"/>
  <c r="D250" i="29" s="1"/>
  <c r="K250" i="29" s="1"/>
  <c r="D243" i="29" a="1"/>
  <c r="D243" i="29" s="1"/>
  <c r="G243" i="29" s="1"/>
  <c r="D294" i="29" a="1"/>
  <c r="D294" i="29" s="1"/>
  <c r="D289" i="29" a="1"/>
  <c r="D289" i="29" s="1"/>
  <c r="I289" i="29" s="1"/>
  <c r="D236" i="29" a="1"/>
  <c r="D236" i="29" s="1"/>
  <c r="J236" i="29" s="1"/>
  <c r="D331" i="29" a="1"/>
  <c r="D331" i="29" s="1"/>
  <c r="E120" i="25" a="1"/>
  <c r="E120" i="25" s="1"/>
  <c r="J220" i="29"/>
  <c r="F223" i="29"/>
  <c r="I220" i="29"/>
  <c r="G141" i="29"/>
  <c r="K196" i="29"/>
  <c r="I153" i="29"/>
  <c r="K211" i="29"/>
  <c r="K150" i="29"/>
  <c r="K190" i="29"/>
  <c r="I190" i="29"/>
  <c r="J313" i="29"/>
  <c r="F123" i="29"/>
  <c r="H190" i="29"/>
  <c r="H313" i="29"/>
  <c r="J123" i="29"/>
  <c r="J190" i="29"/>
  <c r="G313" i="29"/>
  <c r="F190" i="29"/>
  <c r="K313" i="29"/>
  <c r="I313" i="29"/>
  <c r="K210" i="29"/>
  <c r="G210" i="29"/>
  <c r="H163" i="29"/>
  <c r="G163" i="29"/>
  <c r="F163" i="29"/>
  <c r="K163" i="29"/>
  <c r="G250" i="25"/>
  <c r="G335" i="25"/>
  <c r="K250" i="25"/>
  <c r="I335" i="25"/>
  <c r="I211" i="29"/>
  <c r="F250" i="25"/>
  <c r="G281" i="25"/>
  <c r="K183" i="29"/>
  <c r="J250" i="25"/>
  <c r="I183" i="29"/>
  <c r="G183" i="29"/>
  <c r="F211" i="29"/>
  <c r="K336" i="25"/>
  <c r="I276" i="25"/>
  <c r="H271" i="29"/>
  <c r="K296" i="25"/>
  <c r="I271" i="29"/>
  <c r="F276" i="25"/>
  <c r="I296" i="25"/>
  <c r="K276" i="25"/>
  <c r="J276" i="25"/>
  <c r="I315" i="25"/>
  <c r="G276" i="25"/>
  <c r="G315" i="25"/>
  <c r="H183" i="29"/>
  <c r="K137" i="29"/>
  <c r="I137" i="29"/>
  <c r="G222" i="29"/>
  <c r="K222" i="29"/>
  <c r="K148" i="29"/>
  <c r="F130" i="29"/>
  <c r="I148" i="29"/>
  <c r="I178" i="29"/>
  <c r="J183" i="29"/>
  <c r="E142" i="29" a="1"/>
  <c r="E142" i="29" s="1"/>
  <c r="J271" i="29"/>
  <c r="G198" i="29"/>
  <c r="G271" i="29"/>
  <c r="J198" i="29"/>
  <c r="F271" i="29"/>
  <c r="J127" i="29"/>
  <c r="H127" i="29"/>
  <c r="G174" i="29"/>
  <c r="K198" i="29"/>
  <c r="D258" i="29" a="1"/>
  <c r="D258" i="29" s="1"/>
  <c r="J258" i="29" s="1"/>
  <c r="E238" i="29" a="1"/>
  <c r="E238" i="29" s="1"/>
  <c r="L238" i="29" s="1"/>
  <c r="H137" i="29"/>
  <c r="I143" i="29"/>
  <c r="G137" i="29"/>
  <c r="K143" i="29"/>
  <c r="F137" i="29"/>
  <c r="G178" i="29"/>
  <c r="H211" i="29"/>
  <c r="K314" i="25"/>
  <c r="I150" i="29"/>
  <c r="H314" i="25"/>
  <c r="J300" i="25"/>
  <c r="G314" i="25"/>
  <c r="D279" i="29" a="1"/>
  <c r="D279" i="29" s="1"/>
  <c r="H279" i="29" s="1"/>
  <c r="F314" i="25"/>
  <c r="G296" i="25"/>
  <c r="H166" i="29"/>
  <c r="I256" i="25"/>
  <c r="J166" i="29"/>
  <c r="G256" i="25"/>
  <c r="F296" i="25"/>
  <c r="J211" i="29"/>
  <c r="I333" i="25"/>
  <c r="J130" i="29"/>
  <c r="K172" i="29"/>
  <c r="G243" i="25"/>
  <c r="I281" i="25"/>
  <c r="D333" i="29" a="1"/>
  <c r="D333" i="29" s="1"/>
  <c r="K333" i="29" s="1"/>
  <c r="D323" i="29" a="1"/>
  <c r="D323" i="29" s="1"/>
  <c r="K323" i="29" s="1"/>
  <c r="J336" i="25"/>
  <c r="F333" i="25"/>
  <c r="I172" i="29"/>
  <c r="F243" i="25"/>
  <c r="H281" i="25"/>
  <c r="I336" i="25"/>
  <c r="K333" i="25"/>
  <c r="K281" i="25"/>
  <c r="D366" i="29" a="1"/>
  <c r="D366" i="29" s="1"/>
  <c r="D324" i="29" a="1"/>
  <c r="D324" i="29" s="1"/>
  <c r="J324" i="29" s="1"/>
  <c r="D280" i="29" a="1"/>
  <c r="D280" i="29" s="1"/>
  <c r="K280" i="29" s="1"/>
  <c r="E423" i="29" a="1"/>
  <c r="E423" i="29" s="1"/>
  <c r="L423" i="29" s="1"/>
  <c r="G336" i="25"/>
  <c r="I314" i="25"/>
  <c r="H336" i="25"/>
  <c r="H242" i="25"/>
  <c r="K130" i="29"/>
  <c r="F242" i="25"/>
  <c r="I130" i="29"/>
  <c r="K242" i="25"/>
  <c r="J243" i="25"/>
  <c r="H300" i="25"/>
  <c r="H130" i="29"/>
  <c r="J242" i="25"/>
  <c r="I243" i="25"/>
  <c r="J281" i="25"/>
  <c r="E500" i="29" a="1"/>
  <c r="E500" i="29" s="1"/>
  <c r="D268" i="29" a="1"/>
  <c r="D268" i="29" s="1"/>
  <c r="D276" i="29" a="1"/>
  <c r="D276" i="29" s="1"/>
  <c r="F276" i="29" s="1"/>
  <c r="E529" i="29" a="1"/>
  <c r="E529" i="29" s="1"/>
  <c r="L529" i="29" s="1"/>
  <c r="G145" i="29"/>
  <c r="H235" i="25"/>
  <c r="E559" i="29" a="1"/>
  <c r="E559" i="29" s="1"/>
  <c r="L559" i="29" s="1"/>
  <c r="E530" i="29" a="1"/>
  <c r="E530" i="29" s="1"/>
  <c r="L530" i="29" s="1"/>
  <c r="E393" i="29" a="1"/>
  <c r="E393" i="29" s="1"/>
  <c r="L393" i="29" s="1"/>
  <c r="E588" i="29" a="1"/>
  <c r="E588" i="29" s="1"/>
  <c r="E165" i="25" a="1"/>
  <c r="E165" i="25" s="1"/>
  <c r="K145" i="29"/>
  <c r="E523" i="29" a="1"/>
  <c r="E523" i="29" s="1"/>
  <c r="L523" i="29" s="1"/>
  <c r="F235" i="25"/>
  <c r="D345" i="29" a="1"/>
  <c r="D345" i="29" s="1"/>
  <c r="G345" i="29" s="1"/>
  <c r="D626" i="29" a="1"/>
  <c r="D626" i="29" s="1"/>
  <c r="K626" i="29" s="1"/>
  <c r="D372" i="29" a="1"/>
  <c r="D372" i="29" s="1"/>
  <c r="D600" i="29" a="1"/>
  <c r="D600" i="29" s="1"/>
  <c r="I600" i="29" s="1"/>
  <c r="D335" i="29" a="1"/>
  <c r="D335" i="29" s="1"/>
  <c r="G335" i="29" s="1"/>
  <c r="D325" i="29" a="1"/>
  <c r="D325" i="29" s="1"/>
  <c r="D334" i="29" a="1"/>
  <c r="D334" i="29" s="1"/>
  <c r="I323" i="25"/>
  <c r="D450" i="29" a="1"/>
  <c r="D450" i="29" s="1"/>
  <c r="I450" i="29" s="1"/>
  <c r="E446" i="29" a="1"/>
  <c r="E446" i="29" s="1"/>
  <c r="L446" i="29" s="1"/>
  <c r="E442" i="29" a="1"/>
  <c r="E442" i="29" s="1"/>
  <c r="D616" i="29" a="1"/>
  <c r="D616" i="29" s="1"/>
  <c r="D239" i="29" a="1"/>
  <c r="D239" i="29" s="1"/>
  <c r="D242" i="29" a="1"/>
  <c r="D242" i="29" s="1"/>
  <c r="H242" i="29" s="1"/>
  <c r="D235" i="29" a="1"/>
  <c r="D235" i="29" s="1"/>
  <c r="H235" i="29" s="1"/>
  <c r="L565" i="25"/>
  <c r="E425" i="29" a="1"/>
  <c r="E425" i="29" s="1"/>
  <c r="E653" i="29" a="1"/>
  <c r="E653" i="29" s="1"/>
  <c r="L653" i="29" s="1"/>
  <c r="E445" i="29" a="1"/>
  <c r="E445" i="29" s="1"/>
  <c r="L445" i="29" s="1"/>
  <c r="E673" i="29" a="1"/>
  <c r="E673" i="29" s="1"/>
  <c r="E315" i="29" a="1"/>
  <c r="E315" i="29" s="1"/>
  <c r="L315" i="29" s="1"/>
  <c r="D310" i="29" a="1"/>
  <c r="D310" i="29" s="1"/>
  <c r="G310" i="29" s="1"/>
  <c r="E247" i="29" a="1"/>
  <c r="E247" i="29" s="1"/>
  <c r="D240" i="29" a="1"/>
  <c r="D240" i="29" s="1"/>
  <c r="J240" i="29" s="1"/>
  <c r="E495" i="29" a="1"/>
  <c r="E495" i="29" s="1"/>
  <c r="L495" i="29" s="1"/>
  <c r="K263" i="25"/>
  <c r="D631" i="29" a="1"/>
  <c r="D631" i="29" s="1"/>
  <c r="D357" i="29" a="1"/>
  <c r="D357" i="29" s="1"/>
  <c r="D575" i="29" a="1"/>
  <c r="D575" i="29" s="1"/>
  <c r="F575" i="29" s="1"/>
  <c r="D544" i="29" a="1"/>
  <c r="D544" i="29" s="1"/>
  <c r="E463" i="29" a="1"/>
  <c r="E463" i="29" s="1"/>
  <c r="L463" i="29" s="1"/>
  <c r="D232" i="29" a="1"/>
  <c r="D232" i="29" s="1"/>
  <c r="E448" i="29" a="1"/>
  <c r="E448" i="29" s="1"/>
  <c r="L448" i="29" s="1"/>
  <c r="I263" i="25"/>
  <c r="D247" i="29" a="1"/>
  <c r="D247" i="29" s="1"/>
  <c r="G247" i="29" s="1"/>
  <c r="D532" i="29" a="1"/>
  <c r="D532" i="29" s="1"/>
  <c r="K532" i="29" s="1"/>
  <c r="E411" i="29" a="1"/>
  <c r="E411" i="29" s="1"/>
  <c r="D573" i="29" a="1"/>
  <c r="D573" i="29" s="1"/>
  <c r="F573" i="29" s="1"/>
  <c r="D639" i="29" a="1"/>
  <c r="D639" i="29" s="1"/>
  <c r="F639" i="29" s="1"/>
  <c r="D319" i="29" a="1"/>
  <c r="D319" i="29" s="1"/>
  <c r="I145" i="29"/>
  <c r="E497" i="29" a="1"/>
  <c r="E497" i="29" s="1"/>
  <c r="L497" i="29" s="1"/>
  <c r="E486" i="29" a="1"/>
  <c r="E486" i="29" s="1"/>
  <c r="E674" i="29" a="1"/>
  <c r="E674" i="29" s="1"/>
  <c r="L674" i="29" s="1"/>
  <c r="D321" i="29" a="1"/>
  <c r="D321" i="29" s="1"/>
  <c r="G134" i="29"/>
  <c r="E552" i="29" a="1"/>
  <c r="E552" i="29" s="1"/>
  <c r="L552" i="29" s="1"/>
  <c r="F145" i="29"/>
  <c r="E631" i="29" a="1"/>
  <c r="E631" i="29" s="1"/>
  <c r="L631" i="29" s="1"/>
  <c r="E659" i="29" a="1"/>
  <c r="E659" i="29" s="1"/>
  <c r="D266" i="29" a="1"/>
  <c r="D266" i="29" s="1"/>
  <c r="I266" i="29" s="1"/>
  <c r="D255" i="29" a="1"/>
  <c r="D255" i="29" s="1"/>
  <c r="D309" i="29" a="1"/>
  <c r="D309" i="29" s="1"/>
  <c r="I309" i="29" s="1"/>
  <c r="E451" i="29" a="1"/>
  <c r="E451" i="29" s="1"/>
  <c r="K134" i="29"/>
  <c r="J145" i="29"/>
  <c r="D497" i="29" a="1"/>
  <c r="D497" i="29" s="1"/>
  <c r="D508" i="29" a="1"/>
  <c r="D508" i="29" s="1"/>
  <c r="K508" i="29" s="1"/>
  <c r="D472" i="29" a="1"/>
  <c r="D472" i="29" s="1"/>
  <c r="K472" i="29" s="1"/>
  <c r="E672" i="29" a="1"/>
  <c r="E672" i="29" s="1"/>
  <c r="L672" i="29" s="1"/>
  <c r="D412" i="29" a="1"/>
  <c r="D412" i="29" s="1"/>
  <c r="D300" i="29" a="1"/>
  <c r="D300" i="29" s="1"/>
  <c r="F300" i="29" s="1"/>
  <c r="D609" i="29" a="1"/>
  <c r="D609" i="29" s="1"/>
  <c r="H609" i="29" s="1"/>
  <c r="D440" i="29" a="1"/>
  <c r="D440" i="29" s="1"/>
  <c r="J440" i="29" s="1"/>
  <c r="E409" i="29" a="1"/>
  <c r="E409" i="29" s="1"/>
  <c r="L409" i="29" s="1"/>
  <c r="E528" i="29" a="1"/>
  <c r="E528" i="29" s="1"/>
  <c r="D315" i="29" a="1"/>
  <c r="D315" i="29" s="1"/>
  <c r="I315" i="29" s="1"/>
  <c r="E649" i="29" a="1"/>
  <c r="E649" i="29" s="1"/>
  <c r="L649" i="29" s="1"/>
  <c r="E370" i="29" a="1"/>
  <c r="E370" i="29" s="1"/>
  <c r="D373" i="29" a="1"/>
  <c r="D373" i="29" s="1"/>
  <c r="D383" i="29" a="1"/>
  <c r="D383" i="29" s="1"/>
  <c r="D349" i="29" a="1"/>
  <c r="D349" i="29" s="1"/>
  <c r="E607" i="29" a="1"/>
  <c r="E607" i="29" s="1"/>
  <c r="E189" i="29" a="1"/>
  <c r="E189" i="29" s="1"/>
  <c r="E499" i="29" a="1"/>
  <c r="E499" i="29" s="1"/>
  <c r="D533" i="29" a="1"/>
  <c r="D533" i="29" s="1"/>
  <c r="E354" i="29" a="1"/>
  <c r="E354" i="29" s="1"/>
  <c r="E139" i="29" a="1"/>
  <c r="E139" i="29" s="1"/>
  <c r="D251" i="29" a="1"/>
  <c r="D251" i="29" s="1"/>
  <c r="D338" i="29" a="1"/>
  <c r="D338" i="29" s="1"/>
  <c r="D603" i="29" a="1"/>
  <c r="D603" i="29" s="1"/>
  <c r="E644" i="29" a="1"/>
  <c r="E644" i="29" s="1"/>
  <c r="E480" i="29" a="1"/>
  <c r="E480" i="29" s="1"/>
  <c r="L480" i="29" s="1"/>
  <c r="D393" i="29" a="1"/>
  <c r="D393" i="29" s="1"/>
  <c r="D135" i="29" a="1"/>
  <c r="D135" i="29" s="1"/>
  <c r="D527" i="29" a="1"/>
  <c r="D527" i="29" s="1"/>
  <c r="E639" i="29" a="1"/>
  <c r="E639" i="29" s="1"/>
  <c r="E433" i="29" a="1"/>
  <c r="E433" i="29" s="1"/>
  <c r="E637" i="29" a="1"/>
  <c r="E637" i="29" s="1"/>
  <c r="E482" i="29" a="1"/>
  <c r="E482" i="29" s="1"/>
  <c r="D531" i="29" a="1"/>
  <c r="D531" i="29" s="1"/>
  <c r="D581" i="29" a="1"/>
  <c r="D581" i="29" s="1"/>
  <c r="D522" i="29" a="1"/>
  <c r="D522" i="29" s="1"/>
  <c r="E636" i="29" a="1"/>
  <c r="E636" i="29" s="1"/>
  <c r="L636" i="29" s="1"/>
  <c r="E366" i="29" a="1"/>
  <c r="E366" i="29" s="1"/>
  <c r="D590" i="29" a="1"/>
  <c r="D590" i="29" s="1"/>
  <c r="E373" i="29" a="1"/>
  <c r="E373" i="29" s="1"/>
  <c r="E526" i="29" a="1"/>
  <c r="E526" i="29" s="1"/>
  <c r="D395" i="29" a="1"/>
  <c r="D395" i="29" s="1"/>
  <c r="E431" i="29" a="1"/>
  <c r="E431" i="29" s="1"/>
  <c r="E407" i="29" a="1"/>
  <c r="E407" i="29" s="1"/>
  <c r="E504" i="29" a="1"/>
  <c r="E504" i="29" s="1"/>
  <c r="D368" i="29" a="1"/>
  <c r="D368" i="29" s="1"/>
  <c r="E594" i="29" a="1"/>
  <c r="E594" i="29" s="1"/>
  <c r="F122" i="29"/>
  <c r="J122" i="29"/>
  <c r="E436" i="29" a="1"/>
  <c r="E436" i="29" s="1"/>
  <c r="L436" i="29" s="1"/>
  <c r="D376" i="29" a="1"/>
  <c r="D376" i="29" s="1"/>
  <c r="E621" i="29" a="1"/>
  <c r="E621" i="29" s="1"/>
  <c r="L621" i="29" s="1"/>
  <c r="E583" i="29" a="1"/>
  <c r="E583" i="29" s="1"/>
  <c r="E490" i="29" a="1"/>
  <c r="E490" i="29" s="1"/>
  <c r="L490" i="29" s="1"/>
  <c r="E415" i="29" a="1"/>
  <c r="E415" i="29" s="1"/>
  <c r="E547" i="29" a="1"/>
  <c r="E547" i="29" s="1"/>
  <c r="L547" i="29" s="1"/>
  <c r="H122" i="29"/>
  <c r="E404" i="29" a="1"/>
  <c r="E404" i="29" s="1"/>
  <c r="E520" i="29" a="1"/>
  <c r="E520" i="29" s="1"/>
  <c r="G310" i="25"/>
  <c r="K310" i="25"/>
  <c r="D502" i="29" a="1"/>
  <c r="D502" i="29" s="1"/>
  <c r="E615" i="29" a="1"/>
  <c r="E615" i="29" s="1"/>
  <c r="L615" i="29" s="1"/>
  <c r="D537" i="29" a="1"/>
  <c r="D537" i="29" s="1"/>
  <c r="D411" i="29" a="1"/>
  <c r="D411" i="29" s="1"/>
  <c r="E398" i="29" a="1"/>
  <c r="E398" i="29" s="1"/>
  <c r="E369" i="29" a="1"/>
  <c r="E369" i="29" s="1"/>
  <c r="D476" i="29" a="1"/>
  <c r="D476" i="29" s="1"/>
  <c r="E658" i="29" a="1"/>
  <c r="E658" i="29" s="1"/>
  <c r="D501" i="29" a="1"/>
  <c r="D501" i="29" s="1"/>
  <c r="E420" i="29" a="1"/>
  <c r="E420" i="29" s="1"/>
  <c r="E406" i="29" a="1"/>
  <c r="E406" i="29" s="1"/>
  <c r="D296" i="29" a="1"/>
  <c r="D296" i="29" s="1"/>
  <c r="J296" i="29" s="1"/>
  <c r="D234" i="29" a="1"/>
  <c r="D234" i="29" s="1"/>
  <c r="F234" i="29" s="1"/>
  <c r="D246" i="29" a="1"/>
  <c r="D246" i="29" s="1"/>
  <c r="K246" i="29" s="1"/>
  <c r="D233" i="29" a="1"/>
  <c r="D233" i="29" s="1"/>
  <c r="F233" i="29" s="1"/>
  <c r="E380" i="29" a="1"/>
  <c r="E380" i="29" s="1"/>
  <c r="L380" i="29" s="1"/>
  <c r="E488" i="29" a="1"/>
  <c r="E488" i="29" s="1"/>
  <c r="L488" i="29" s="1"/>
  <c r="E394" i="29" a="1"/>
  <c r="E394" i="29" s="1"/>
  <c r="L394" i="29" s="1"/>
  <c r="D434" i="29" a="1"/>
  <c r="D434" i="29" s="1"/>
  <c r="D562" i="29" a="1"/>
  <c r="D562" i="29" s="1"/>
  <c r="D561" i="29" a="1"/>
  <c r="D561" i="29" s="1"/>
  <c r="D199" i="29" a="1"/>
  <c r="D199" i="29" s="1"/>
  <c r="J293" i="29"/>
  <c r="F293" i="29"/>
  <c r="H293" i="29"/>
  <c r="E402" i="29" a="1"/>
  <c r="E402" i="29" s="1"/>
  <c r="L402" i="29" s="1"/>
  <c r="D558" i="29" a="1"/>
  <c r="D558" i="29" s="1"/>
  <c r="D577" i="29" a="1"/>
  <c r="D577" i="29" s="1"/>
  <c r="E489" i="29" a="1"/>
  <c r="E489" i="29" s="1"/>
  <c r="D462" i="29" a="1"/>
  <c r="D462" i="29" s="1"/>
  <c r="E502" i="29" a="1"/>
  <c r="E502" i="29" s="1"/>
  <c r="L502" i="29" s="1"/>
  <c r="E422" i="29" a="1"/>
  <c r="E422" i="29" s="1"/>
  <c r="L422" i="29" s="1"/>
  <c r="E522" i="29" a="1"/>
  <c r="E522" i="29" s="1"/>
  <c r="L522" i="29" s="1"/>
  <c r="E518" i="29" a="1"/>
  <c r="E518" i="29" s="1"/>
  <c r="L518" i="29" s="1"/>
  <c r="D409" i="29" a="1"/>
  <c r="D409" i="29" s="1"/>
  <c r="E581" i="29" a="1"/>
  <c r="E581" i="29" s="1"/>
  <c r="L581" i="29" s="1"/>
  <c r="D647" i="29" a="1"/>
  <c r="D647" i="29" s="1"/>
  <c r="E525" i="29" a="1"/>
  <c r="E525" i="29" s="1"/>
  <c r="D351" i="29" a="1"/>
  <c r="D351" i="29" s="1"/>
  <c r="E510" i="29" a="1"/>
  <c r="E510" i="29" s="1"/>
  <c r="L510" i="29" s="1"/>
  <c r="D466" i="29" a="1"/>
  <c r="D466" i="29" s="1"/>
  <c r="E509" i="29" a="1"/>
  <c r="E509" i="29" s="1"/>
  <c r="L509" i="29" s="1"/>
  <c r="D572" i="29" a="1"/>
  <c r="D572" i="29" s="1"/>
  <c r="E424" i="29" a="1"/>
  <c r="E424" i="29" s="1"/>
  <c r="L424" i="29" s="1"/>
  <c r="D355" i="29" a="1"/>
  <c r="D355" i="29" s="1"/>
  <c r="D361" i="29" a="1"/>
  <c r="D361" i="29" s="1"/>
  <c r="D507" i="29" a="1"/>
  <c r="D507" i="29" s="1"/>
  <c r="D252" i="29" a="1"/>
  <c r="D252" i="29" s="1"/>
  <c r="D283" i="29" a="1"/>
  <c r="D283" i="29" s="1"/>
  <c r="F283" i="29" s="1"/>
  <c r="D263" i="29" a="1"/>
  <c r="D263" i="29" s="1"/>
  <c r="G263" i="29" s="1"/>
  <c r="D291" i="29" a="1"/>
  <c r="D291" i="29" s="1"/>
  <c r="I291" i="29" s="1"/>
  <c r="L678" i="25"/>
  <c r="E538" i="29" a="1"/>
  <c r="E538" i="29" s="1"/>
  <c r="E439" i="29" a="1"/>
  <c r="E439" i="29" s="1"/>
  <c r="L439" i="29" s="1"/>
  <c r="I310" i="25"/>
  <c r="E378" i="29" a="1"/>
  <c r="E378" i="29" s="1"/>
  <c r="D632" i="29" a="1"/>
  <c r="D632" i="29" s="1"/>
  <c r="E668" i="29" a="1"/>
  <c r="E668" i="29" s="1"/>
  <c r="E662" i="29" a="1"/>
  <c r="E662" i="29" s="1"/>
  <c r="L662" i="29" s="1"/>
  <c r="E577" i="29" a="1"/>
  <c r="E577" i="29" s="1"/>
  <c r="L577" i="29" s="1"/>
  <c r="D637" i="29" a="1"/>
  <c r="D637" i="29" s="1"/>
  <c r="D613" i="29" a="1"/>
  <c r="D613" i="29" s="1"/>
  <c r="E473" i="29" a="1"/>
  <c r="E473" i="29" s="1"/>
  <c r="K581" i="25"/>
  <c r="F581" i="25"/>
  <c r="H581" i="25"/>
  <c r="I581" i="25"/>
  <c r="G581" i="25"/>
  <c r="J581" i="25"/>
  <c r="E517" i="29" a="1"/>
  <c r="E517" i="29" s="1"/>
  <c r="D534" i="29" a="1"/>
  <c r="D534" i="29" s="1"/>
  <c r="E381" i="29" a="1"/>
  <c r="E381" i="29" s="1"/>
  <c r="D448" i="29" a="1"/>
  <c r="D448" i="29" s="1"/>
  <c r="E660" i="29" a="1"/>
  <c r="E660" i="29" s="1"/>
  <c r="L660" i="29" s="1"/>
  <c r="E345" i="29" a="1"/>
  <c r="E345" i="29" s="1"/>
  <c r="L345" i="29" s="1"/>
  <c r="E563" i="29" a="1"/>
  <c r="E563" i="29" s="1"/>
  <c r="L563" i="29" s="1"/>
  <c r="E494" i="29" a="1"/>
  <c r="E494" i="29" s="1"/>
  <c r="E601" i="29" a="1"/>
  <c r="E601" i="29" s="1"/>
  <c r="L601" i="29" s="1"/>
  <c r="D518" i="29" a="1"/>
  <c r="D518" i="29" s="1"/>
  <c r="D635" i="29" a="1"/>
  <c r="D635" i="29" s="1"/>
  <c r="E587" i="29" a="1"/>
  <c r="E587" i="29" s="1"/>
  <c r="L587" i="29" s="1"/>
  <c r="E595" i="29" a="1"/>
  <c r="E595" i="29" s="1"/>
  <c r="E507" i="29" a="1"/>
  <c r="E507" i="29" s="1"/>
  <c r="L507" i="29" s="1"/>
  <c r="D641" i="29" a="1"/>
  <c r="D641" i="29" s="1"/>
  <c r="E643" i="29" a="1"/>
  <c r="E643" i="29" s="1"/>
  <c r="L643" i="29" s="1"/>
  <c r="E604" i="29" a="1"/>
  <c r="E604" i="29" s="1"/>
  <c r="D633" i="29" a="1"/>
  <c r="D633" i="29" s="1"/>
  <c r="D465" i="29" a="1"/>
  <c r="D465" i="29" s="1"/>
  <c r="E513" i="29" a="1"/>
  <c r="E513" i="29" s="1"/>
  <c r="L513" i="29" s="1"/>
  <c r="D629" i="29" a="1"/>
  <c r="D629" i="29" s="1"/>
  <c r="D506" i="29" a="1"/>
  <c r="D506" i="29" s="1"/>
  <c r="E585" i="29" a="1"/>
  <c r="E585" i="29" s="1"/>
  <c r="L585" i="29" s="1"/>
  <c r="E461" i="29" a="1"/>
  <c r="E461" i="29" s="1"/>
  <c r="D543" i="29" a="1"/>
  <c r="D543" i="29" s="1"/>
  <c r="E667" i="29" a="1"/>
  <c r="E667" i="29" s="1"/>
  <c r="D542" i="29" a="1"/>
  <c r="D542" i="29" s="1"/>
  <c r="D599" i="29" a="1"/>
  <c r="D599" i="29" s="1"/>
  <c r="D509" i="29" a="1"/>
  <c r="D509" i="29" s="1"/>
  <c r="E410" i="29" a="1"/>
  <c r="E410" i="29" s="1"/>
  <c r="L410" i="29" s="1"/>
  <c r="D655" i="29" a="1"/>
  <c r="D655" i="29" s="1"/>
  <c r="D611" i="29" a="1"/>
  <c r="D611" i="29" s="1"/>
  <c r="E357" i="29" a="1"/>
  <c r="E357" i="29" s="1"/>
  <c r="E388" i="29" a="1"/>
  <c r="E388" i="29" s="1"/>
  <c r="D556" i="29" a="1"/>
  <c r="D556" i="29" s="1"/>
  <c r="E471" i="29" a="1"/>
  <c r="E471" i="29" s="1"/>
  <c r="D560" i="29" a="1"/>
  <c r="D560" i="29" s="1"/>
  <c r="D578" i="29" a="1"/>
  <c r="D578" i="29" s="1"/>
  <c r="E593" i="29" a="1"/>
  <c r="E593" i="29" s="1"/>
  <c r="L593" i="29" s="1"/>
  <c r="D610" i="29" a="1"/>
  <c r="D610" i="29" s="1"/>
  <c r="E633" i="29" a="1"/>
  <c r="E633" i="29" s="1"/>
  <c r="D477" i="29" a="1"/>
  <c r="D477" i="29" s="1"/>
  <c r="E468" i="29" a="1"/>
  <c r="E468" i="29" s="1"/>
  <c r="L468" i="29" s="1"/>
  <c r="E521" i="29" a="1"/>
  <c r="E521" i="29" s="1"/>
  <c r="E472" i="29" a="1"/>
  <c r="E472" i="29" s="1"/>
  <c r="L472" i="29" s="1"/>
  <c r="D492" i="29" a="1"/>
  <c r="D492" i="29" s="1"/>
  <c r="D407" i="29" a="1"/>
  <c r="D407" i="29" s="1"/>
  <c r="E295" i="29" a="1"/>
  <c r="E295" i="29" s="1"/>
  <c r="E182" i="29" a="1"/>
  <c r="E182" i="29" s="1"/>
  <c r="D500" i="29" a="1"/>
  <c r="D500" i="29" s="1"/>
  <c r="E430" i="29" a="1"/>
  <c r="E430" i="29" s="1"/>
  <c r="D514" i="29" a="1"/>
  <c r="D514" i="29" s="1"/>
  <c r="D404" i="29" a="1"/>
  <c r="D404" i="29" s="1"/>
  <c r="E591" i="29" a="1"/>
  <c r="E591" i="29" s="1"/>
  <c r="D490" i="29" a="1"/>
  <c r="D490" i="29" s="1"/>
  <c r="D620" i="29" a="1"/>
  <c r="D620" i="29" s="1"/>
  <c r="E648" i="29" a="1"/>
  <c r="E648" i="29" s="1"/>
  <c r="L648" i="29" s="1"/>
  <c r="D451" i="29" a="1"/>
  <c r="D451" i="29" s="1"/>
  <c r="D564" i="29" a="1"/>
  <c r="D564" i="29" s="1"/>
  <c r="D484" i="29" a="1"/>
  <c r="D484" i="29" s="1"/>
  <c r="E337" i="29" a="1"/>
  <c r="E337" i="29" s="1"/>
  <c r="L337" i="29" s="1"/>
  <c r="D384" i="29" a="1"/>
  <c r="D384" i="29" s="1"/>
  <c r="D625" i="29" a="1"/>
  <c r="D625" i="29" s="1"/>
  <c r="E359" i="29" a="1"/>
  <c r="E359" i="29" s="1"/>
  <c r="L359" i="29" s="1"/>
  <c r="E599" i="29" a="1"/>
  <c r="E599" i="29" s="1"/>
  <c r="D370" i="29" a="1"/>
  <c r="D370" i="29" s="1"/>
  <c r="E614" i="29" a="1"/>
  <c r="E614" i="29" s="1"/>
  <c r="E385" i="29" a="1"/>
  <c r="E385" i="29" s="1"/>
  <c r="E449" i="29" a="1"/>
  <c r="E449" i="29" s="1"/>
  <c r="L449" i="29" s="1"/>
  <c r="E596" i="29" a="1"/>
  <c r="E596" i="29" s="1"/>
  <c r="E358" i="29" a="1"/>
  <c r="E358" i="29" s="1"/>
  <c r="D605" i="29" a="1"/>
  <c r="D605" i="29" s="1"/>
  <c r="D579" i="29" a="1"/>
  <c r="D579" i="29" s="1"/>
  <c r="E590" i="29" a="1"/>
  <c r="E590" i="29" s="1"/>
  <c r="D521" i="29" a="1"/>
  <c r="D521" i="29" s="1"/>
  <c r="E355" i="29" a="1"/>
  <c r="E355" i="29" s="1"/>
  <c r="L355" i="29" s="1"/>
  <c r="E656" i="29" a="1"/>
  <c r="E656" i="29" s="1"/>
  <c r="D399" i="29" a="1"/>
  <c r="D399" i="29" s="1"/>
  <c r="E627" i="29" a="1"/>
  <c r="E627" i="29" s="1"/>
  <c r="L627" i="29" s="1"/>
  <c r="D346" i="29" a="1"/>
  <c r="D346" i="29" s="1"/>
  <c r="E376" i="29" a="1"/>
  <c r="E376" i="29" s="1"/>
  <c r="E628" i="29" a="1"/>
  <c r="E628" i="29" s="1"/>
  <c r="L628" i="29" s="1"/>
  <c r="D424" i="29" a="1"/>
  <c r="D424" i="29" s="1"/>
  <c r="D429" i="29" a="1"/>
  <c r="D429" i="29" s="1"/>
  <c r="E573" i="29" a="1"/>
  <c r="E573" i="29" s="1"/>
  <c r="D365" i="29" a="1"/>
  <c r="D365" i="29" s="1"/>
  <c r="D654" i="29" a="1"/>
  <c r="D654" i="29" s="1"/>
  <c r="D443" i="29" a="1"/>
  <c r="D443" i="29" s="1"/>
  <c r="D515" i="29" a="1"/>
  <c r="D515" i="29" s="1"/>
  <c r="E514" i="29" a="1"/>
  <c r="E514" i="29" s="1"/>
  <c r="L514" i="29" s="1"/>
  <c r="E491" i="29" a="1"/>
  <c r="E491" i="29" s="1"/>
  <c r="E364" i="29" a="1"/>
  <c r="E364" i="29" s="1"/>
  <c r="E638" i="29" a="1"/>
  <c r="E638" i="29" s="1"/>
  <c r="D591" i="29" a="1"/>
  <c r="D591" i="29" s="1"/>
  <c r="E443" i="29" a="1"/>
  <c r="E443" i="29" s="1"/>
  <c r="D615" i="29" a="1"/>
  <c r="D615" i="29" s="1"/>
  <c r="D624" i="29" a="1"/>
  <c r="D624" i="29" s="1"/>
  <c r="D428" i="29" a="1"/>
  <c r="D428" i="29" s="1"/>
  <c r="D413" i="29" a="1"/>
  <c r="D413" i="29" s="1"/>
  <c r="D621" i="29" a="1"/>
  <c r="D621" i="29" s="1"/>
  <c r="E519" i="29" a="1"/>
  <c r="E519" i="29" s="1"/>
  <c r="D475" i="29" a="1"/>
  <c r="D475" i="29" s="1"/>
  <c r="D563" i="29" a="1"/>
  <c r="D563" i="29" s="1"/>
  <c r="E437" i="29" a="1"/>
  <c r="E437" i="29" s="1"/>
  <c r="L437" i="29" s="1"/>
  <c r="D538" i="29" a="1"/>
  <c r="D538" i="29" s="1"/>
  <c r="D520" i="29" a="1"/>
  <c r="D520" i="29" s="1"/>
  <c r="E641" i="29" a="1"/>
  <c r="E641" i="29" s="1"/>
  <c r="E444" i="29" a="1"/>
  <c r="E444" i="29" s="1"/>
  <c r="L444" i="29" s="1"/>
  <c r="E539" i="29" a="1"/>
  <c r="E539" i="29" s="1"/>
  <c r="L539" i="29" s="1"/>
  <c r="E389" i="29" a="1"/>
  <c r="E389" i="29" s="1"/>
  <c r="L389" i="29" s="1"/>
  <c r="D653" i="29" a="1"/>
  <c r="D653" i="29" s="1"/>
  <c r="E377" i="29" a="1"/>
  <c r="E377" i="29" s="1"/>
  <c r="L377" i="29" s="1"/>
  <c r="D601" i="29" a="1"/>
  <c r="D601" i="29" s="1"/>
  <c r="D634" i="29" a="1"/>
  <c r="D634" i="29" s="1"/>
  <c r="E603" i="29" a="1"/>
  <c r="E603" i="29" s="1"/>
  <c r="L603" i="29" s="1"/>
  <c r="D491" i="29" a="1"/>
  <c r="D491" i="29" s="1"/>
  <c r="E363" i="29" a="1"/>
  <c r="E363" i="29" s="1"/>
  <c r="L363" i="29" s="1"/>
  <c r="E353" i="29" a="1"/>
  <c r="E353" i="29" s="1"/>
  <c r="E655" i="29" a="1"/>
  <c r="E655" i="29" s="1"/>
  <c r="E661" i="29" a="1"/>
  <c r="E661" i="29" s="1"/>
  <c r="D449" i="29" a="1"/>
  <c r="D449" i="29" s="1"/>
  <c r="D478" i="29" a="1"/>
  <c r="D478" i="29" s="1"/>
  <c r="D675" i="29" a="1"/>
  <c r="D675" i="29" s="1"/>
  <c r="E470" i="29" a="1"/>
  <c r="E470" i="29" s="1"/>
  <c r="D602" i="29" a="1"/>
  <c r="D602" i="29" s="1"/>
  <c r="E391" i="29" a="1"/>
  <c r="E391" i="29" s="1"/>
  <c r="D588" i="29" a="1"/>
  <c r="D588" i="29" s="1"/>
  <c r="E477" i="29" a="1"/>
  <c r="E477" i="29" s="1"/>
  <c r="E605" i="29" a="1"/>
  <c r="E605" i="29" s="1"/>
  <c r="L605" i="29" s="1"/>
  <c r="E584" i="29" a="1"/>
  <c r="E584" i="29" s="1"/>
  <c r="D598" i="29" a="1"/>
  <c r="D598" i="29" s="1"/>
  <c r="D360" i="29" a="1"/>
  <c r="D360" i="29" s="1"/>
  <c r="E613" i="29" a="1"/>
  <c r="E613" i="29" s="1"/>
  <c r="E386" i="29" a="1"/>
  <c r="E386" i="29" s="1"/>
  <c r="D586" i="29" a="1"/>
  <c r="D586" i="29" s="1"/>
  <c r="E622" i="29" a="1"/>
  <c r="E622" i="29" s="1"/>
  <c r="L622" i="29" s="1"/>
  <c r="D664" i="29" a="1"/>
  <c r="D664" i="29" s="1"/>
  <c r="E483" i="29" a="1"/>
  <c r="E483" i="29" s="1"/>
  <c r="D469" i="29" a="1"/>
  <c r="D469" i="29" s="1"/>
  <c r="D646" i="29" a="1"/>
  <c r="D646" i="29" s="1"/>
  <c r="D350" i="29" a="1"/>
  <c r="D350" i="29" s="1"/>
  <c r="D583" i="29" a="1"/>
  <c r="D583" i="29" s="1"/>
  <c r="E412" i="29" a="1"/>
  <c r="E412" i="29" s="1"/>
  <c r="E548" i="29" a="1"/>
  <c r="E548" i="29" s="1"/>
  <c r="E432" i="29" a="1"/>
  <c r="E432" i="29" s="1"/>
  <c r="E531" i="29" a="1"/>
  <c r="E531" i="29" s="1"/>
  <c r="D630" i="29" a="1"/>
  <c r="D630" i="29" s="1"/>
  <c r="D248" i="29" a="1"/>
  <c r="D248" i="29" s="1"/>
  <c r="E556" i="29" a="1"/>
  <c r="E556" i="29" s="1"/>
  <c r="D353" i="29" a="1"/>
  <c r="D353" i="29" s="1"/>
  <c r="D594" i="29" a="1"/>
  <c r="D594" i="29" s="1"/>
  <c r="E616" i="29" a="1"/>
  <c r="E616" i="29" s="1"/>
  <c r="E640" i="29" a="1"/>
  <c r="E640" i="29" s="1"/>
  <c r="D430" i="29" a="1"/>
  <c r="D430" i="29" s="1"/>
  <c r="E606" i="29" a="1"/>
  <c r="E606" i="29" s="1"/>
  <c r="L606" i="29" s="1"/>
  <c r="D482" i="29" a="1"/>
  <c r="D482" i="29" s="1"/>
  <c r="D535" i="29" a="1"/>
  <c r="D535" i="29" s="1"/>
  <c r="E498" i="29" a="1"/>
  <c r="E498" i="29" s="1"/>
  <c r="D636" i="29" a="1"/>
  <c r="D636" i="29" s="1"/>
  <c r="D642" i="29" a="1"/>
  <c r="D642" i="29" s="1"/>
  <c r="E384" i="29" a="1"/>
  <c r="E384" i="29" s="1"/>
  <c r="L384" i="29" s="1"/>
  <c r="D666" i="29" a="1"/>
  <c r="D666" i="29" s="1"/>
  <c r="E371" i="29" a="1"/>
  <c r="E371" i="29" s="1"/>
  <c r="L371" i="29" s="1"/>
  <c r="E441" i="29" a="1"/>
  <c r="E441" i="29" s="1"/>
  <c r="D423" i="29" a="1"/>
  <c r="D423" i="29" s="1"/>
  <c r="D437" i="29" a="1"/>
  <c r="D437" i="29" s="1"/>
  <c r="E579" i="29" a="1"/>
  <c r="E579" i="29" s="1"/>
  <c r="E537" i="29" a="1"/>
  <c r="E537" i="29" s="1"/>
  <c r="L537" i="29" s="1"/>
  <c r="D640" i="29" a="1"/>
  <c r="D640" i="29" s="1"/>
  <c r="E677" i="29" a="1"/>
  <c r="E677" i="29" s="1"/>
  <c r="D312" i="29" a="1"/>
  <c r="D312" i="29" s="1"/>
  <c r="E408" i="29" a="1"/>
  <c r="E408" i="29" s="1"/>
  <c r="D431" i="29" a="1"/>
  <c r="D431" i="29" s="1"/>
  <c r="D378" i="29" a="1"/>
  <c r="D378" i="29" s="1"/>
  <c r="E459" i="29" a="1"/>
  <c r="E459" i="29" s="1"/>
  <c r="E248" i="29" a="1"/>
  <c r="E248" i="29" s="1"/>
  <c r="L248" i="29" s="1"/>
  <c r="E664" i="29" a="1"/>
  <c r="E664" i="29" s="1"/>
  <c r="D182" i="29" a="1"/>
  <c r="D182" i="29" s="1"/>
  <c r="D359" i="29" a="1"/>
  <c r="D359" i="29" s="1"/>
  <c r="D487" i="29" a="1"/>
  <c r="D487" i="29" s="1"/>
  <c r="E586" i="29" a="1"/>
  <c r="E586" i="29" s="1"/>
  <c r="D382" i="29" a="1"/>
  <c r="D382" i="29" s="1"/>
  <c r="D367" i="29" a="1"/>
  <c r="D367" i="29" s="1"/>
  <c r="E438" i="29" a="1"/>
  <c r="E438" i="29" s="1"/>
  <c r="D530" i="29" a="1"/>
  <c r="D530" i="29" s="1"/>
  <c r="D661" i="29" a="1"/>
  <c r="D661" i="29" s="1"/>
  <c r="E503" i="29" a="1"/>
  <c r="E503" i="29" s="1"/>
  <c r="D348" i="29" a="1"/>
  <c r="D348" i="29" s="1"/>
  <c r="D545" i="29" a="1"/>
  <c r="D545" i="29" s="1"/>
  <c r="E632" i="29" a="1"/>
  <c r="E632" i="29" s="1"/>
  <c r="D489" i="29" a="1"/>
  <c r="D489" i="29" s="1"/>
  <c r="E401" i="29" a="1"/>
  <c r="E401" i="29" s="1"/>
  <c r="L401" i="29" s="1"/>
  <c r="E592" i="29" a="1"/>
  <c r="E592" i="29" s="1"/>
  <c r="E560" i="29" a="1"/>
  <c r="E560" i="29" s="1"/>
  <c r="D584" i="29" a="1"/>
  <c r="D584" i="29" s="1"/>
  <c r="E199" i="29" a="1"/>
  <c r="E199" i="29" s="1"/>
  <c r="E346" i="29" a="1"/>
  <c r="E346" i="29" s="1"/>
  <c r="E611" i="29" a="1"/>
  <c r="E611" i="29" s="1"/>
  <c r="E429" i="29" a="1"/>
  <c r="E429" i="29" s="1"/>
  <c r="D459" i="29" a="1"/>
  <c r="D459" i="29" s="1"/>
  <c r="E374" i="29" a="1"/>
  <c r="E374" i="29" s="1"/>
  <c r="L374" i="29" s="1"/>
  <c r="E372" i="29" a="1"/>
  <c r="E372" i="29" s="1"/>
  <c r="D398" i="29" a="1"/>
  <c r="D398" i="29" s="1"/>
  <c r="D420" i="29" a="1"/>
  <c r="D420" i="29" s="1"/>
  <c r="E524" i="29" a="1"/>
  <c r="E524" i="29" s="1"/>
  <c r="D464" i="29" a="1"/>
  <c r="D464" i="29" s="1"/>
  <c r="D663" i="29" a="1"/>
  <c r="D663" i="29" s="1"/>
  <c r="D597" i="29" a="1"/>
  <c r="D597" i="29" s="1"/>
  <c r="D540" i="29" a="1"/>
  <c r="D540" i="29" s="1"/>
  <c r="D648" i="29" a="1"/>
  <c r="D648" i="29" s="1"/>
  <c r="D390" i="29" a="1"/>
  <c r="D390" i="29" s="1"/>
  <c r="E400" i="29" a="1"/>
  <c r="E400" i="29" s="1"/>
  <c r="L400" i="29" s="1"/>
  <c r="D458" i="29" a="1"/>
  <c r="D458" i="29" s="1"/>
  <c r="I458" i="29" s="1"/>
  <c r="D555" i="29" a="1"/>
  <c r="D555" i="29" s="1"/>
  <c r="D494" i="29" a="1"/>
  <c r="D494" i="29" s="1"/>
  <c r="D371" i="29" a="1"/>
  <c r="D371" i="29" s="1"/>
  <c r="D547" i="29" a="1"/>
  <c r="D547" i="29" s="1"/>
  <c r="D426" i="29" a="1"/>
  <c r="D426" i="29" s="1"/>
  <c r="D425" i="29" a="1"/>
  <c r="D425" i="29" s="1"/>
  <c r="D375" i="29" a="1"/>
  <c r="D375" i="29" s="1"/>
  <c r="D607" i="29" a="1"/>
  <c r="D607" i="29" s="1"/>
  <c r="D427" i="29" a="1"/>
  <c r="D427" i="29" s="1"/>
  <c r="E428" i="29" a="1"/>
  <c r="E428" i="29" s="1"/>
  <c r="L428" i="29" s="1"/>
  <c r="D391" i="29" a="1"/>
  <c r="D391" i="29" s="1"/>
  <c r="E356" i="29" a="1"/>
  <c r="E356" i="29" s="1"/>
  <c r="D401" i="29" a="1"/>
  <c r="D401" i="29" s="1"/>
  <c r="E617" i="29" a="1"/>
  <c r="E617" i="29" s="1"/>
  <c r="E578" i="29" a="1"/>
  <c r="E578" i="29" s="1"/>
  <c r="D513" i="29" a="1"/>
  <c r="D513" i="29" s="1"/>
  <c r="D671" i="29" a="1"/>
  <c r="D671" i="29" s="1"/>
  <c r="D585" i="29" a="1"/>
  <c r="D585" i="29" s="1"/>
  <c r="E395" i="29" a="1"/>
  <c r="E395" i="29" s="1"/>
  <c r="L395" i="29" s="1"/>
  <c r="E469" i="29" a="1"/>
  <c r="E469" i="29" s="1"/>
  <c r="E600" i="29" a="1"/>
  <c r="E600" i="29" s="1"/>
  <c r="L600" i="29" s="1"/>
  <c r="D408" i="29" a="1"/>
  <c r="D408" i="29" s="1"/>
  <c r="D486" i="29" a="1"/>
  <c r="D486" i="29" s="1"/>
  <c r="D461" i="29" a="1"/>
  <c r="D461" i="29" s="1"/>
  <c r="E646" i="29" a="1"/>
  <c r="E646" i="29" s="1"/>
  <c r="D628" i="29" a="1"/>
  <c r="D628" i="29" s="1"/>
  <c r="D480" i="29" a="1"/>
  <c r="D480" i="29" s="1"/>
  <c r="E466" i="29" a="1"/>
  <c r="E466" i="29" s="1"/>
  <c r="D541" i="29" a="1"/>
  <c r="D541" i="29" s="1"/>
  <c r="E379" i="29" a="1"/>
  <c r="E379" i="29" s="1"/>
  <c r="L379" i="29" s="1"/>
  <c r="E383" i="29" a="1"/>
  <c r="E383" i="29" s="1"/>
  <c r="D354" i="29" a="1"/>
  <c r="D354" i="29" s="1"/>
  <c r="D548" i="29" a="1"/>
  <c r="D548" i="29" s="1"/>
  <c r="D419" i="29" a="1"/>
  <c r="D419" i="29" s="1"/>
  <c r="E654" i="29" a="1"/>
  <c r="E654" i="29" s="1"/>
  <c r="L654" i="29" s="1"/>
  <c r="D496" i="29" a="1"/>
  <c r="D496" i="29" s="1"/>
  <c r="E610" i="29" a="1"/>
  <c r="E610" i="29" s="1"/>
  <c r="L610" i="29" s="1"/>
  <c r="D467" i="29" a="1"/>
  <c r="D467" i="29" s="1"/>
  <c r="E612" i="29" a="1"/>
  <c r="E612" i="29" s="1"/>
  <c r="E501" i="29" a="1"/>
  <c r="E501" i="29" s="1"/>
  <c r="E527" i="29" a="1"/>
  <c r="E527" i="29" s="1"/>
  <c r="E574" i="29" a="1"/>
  <c r="E574" i="29" s="1"/>
  <c r="D468" i="29" a="1"/>
  <c r="D468" i="29" s="1"/>
  <c r="E549" i="29" a="1"/>
  <c r="E549" i="29" s="1"/>
  <c r="L549" i="29" s="1"/>
  <c r="E350" i="29" a="1"/>
  <c r="E350" i="29" s="1"/>
  <c r="L350" i="29" s="1"/>
  <c r="D402" i="29" a="1"/>
  <c r="D402" i="29" s="1"/>
  <c r="D619" i="29" a="1"/>
  <c r="D619" i="29" s="1"/>
  <c r="E414" i="29" a="1"/>
  <c r="E414" i="29" s="1"/>
  <c r="D386" i="29" a="1"/>
  <c r="D386" i="29" s="1"/>
  <c r="E553" i="29" a="1"/>
  <c r="E553" i="29" s="1"/>
  <c r="E360" i="29" a="1"/>
  <c r="E360" i="29" s="1"/>
  <c r="D622" i="29" a="1"/>
  <c r="D622" i="29" s="1"/>
  <c r="E418" i="29" a="1"/>
  <c r="E418" i="29" s="1"/>
  <c r="D397" i="29" a="1"/>
  <c r="D397" i="29" s="1"/>
  <c r="D446" i="29" a="1"/>
  <c r="D446" i="29" s="1"/>
  <c r="E666" i="29" a="1"/>
  <c r="E666" i="29" s="1"/>
  <c r="D643" i="29" a="1"/>
  <c r="D643" i="29" s="1"/>
  <c r="D662" i="29" a="1"/>
  <c r="D662" i="29" s="1"/>
  <c r="E602" i="29" a="1"/>
  <c r="E602" i="29" s="1"/>
  <c r="E532" i="29" a="1"/>
  <c r="E532" i="29" s="1"/>
  <c r="L532" i="29" s="1"/>
  <c r="E561" i="29" a="1"/>
  <c r="E561" i="29" s="1"/>
  <c r="L561" i="29" s="1"/>
  <c r="E405" i="29" a="1"/>
  <c r="E405" i="29" s="1"/>
  <c r="L405" i="29" s="1"/>
  <c r="D415" i="29" a="1"/>
  <c r="D415" i="29" s="1"/>
  <c r="D380" i="29" a="1"/>
  <c r="D380" i="29" s="1"/>
  <c r="D552" i="29" a="1"/>
  <c r="D552" i="29" s="1"/>
  <c r="D405" i="29" a="1"/>
  <c r="D405" i="29" s="1"/>
  <c r="E484" i="29" a="1"/>
  <c r="E484" i="29" s="1"/>
  <c r="L484" i="29" s="1"/>
  <c r="D549" i="29" a="1"/>
  <c r="D549" i="29" s="1"/>
  <c r="E487" i="29" a="1"/>
  <c r="E487" i="29" s="1"/>
  <c r="L487" i="29" s="1"/>
  <c r="D595" i="29" a="1"/>
  <c r="D595" i="29" s="1"/>
  <c r="E630" i="29" a="1"/>
  <c r="E630" i="29" s="1"/>
  <c r="E550" i="29" a="1"/>
  <c r="E550" i="29" s="1"/>
  <c r="L550" i="29" s="1"/>
  <c r="E582" i="29" a="1"/>
  <c r="E582" i="29" s="1"/>
  <c r="D638" i="29" a="1"/>
  <c r="D638" i="29" s="1"/>
  <c r="D612" i="29" a="1"/>
  <c r="D612" i="29" s="1"/>
  <c r="D674" i="29" a="1"/>
  <c r="D674" i="29" s="1"/>
  <c r="D617" i="29" a="1"/>
  <c r="D617" i="29" s="1"/>
  <c r="E516" i="29" a="1"/>
  <c r="E516" i="29" s="1"/>
  <c r="D554" i="29" a="1"/>
  <c r="D554" i="29" s="1"/>
  <c r="E651" i="29" a="1"/>
  <c r="E651" i="29" s="1"/>
  <c r="E542" i="29" a="1"/>
  <c r="E542" i="29" s="1"/>
  <c r="E671" i="29" a="1"/>
  <c r="E671" i="29" s="1"/>
  <c r="L671" i="29" s="1"/>
  <c r="E481" i="29" a="1"/>
  <c r="E481" i="29" s="1"/>
  <c r="D374" i="29" a="1"/>
  <c r="D374" i="29" s="1"/>
  <c r="E417" i="29" a="1"/>
  <c r="E417" i="29" s="1"/>
  <c r="L417" i="29" s="1"/>
  <c r="E623" i="29" a="1"/>
  <c r="E623" i="29" s="1"/>
  <c r="L623" i="29" s="1"/>
  <c r="E387" i="29" a="1"/>
  <c r="E387" i="29" s="1"/>
  <c r="E663" i="29" a="1"/>
  <c r="E663" i="29" s="1"/>
  <c r="L663" i="29" s="1"/>
  <c r="D403" i="29" a="1"/>
  <c r="D403" i="29" s="1"/>
  <c r="D463" i="29" a="1"/>
  <c r="D463" i="29" s="1"/>
  <c r="D444" i="29" a="1"/>
  <c r="D444" i="29" s="1"/>
  <c r="D471" i="29" a="1"/>
  <c r="D471" i="29" s="1"/>
  <c r="D438" i="29" a="1"/>
  <c r="D438" i="29" s="1"/>
  <c r="D512" i="29" a="1"/>
  <c r="D512" i="29" s="1"/>
  <c r="D546" i="29" a="1"/>
  <c r="D546" i="29" s="1"/>
  <c r="D576" i="29" a="1"/>
  <c r="D576" i="29" s="1"/>
  <c r="D442" i="29" a="1"/>
  <c r="D442" i="29" s="1"/>
  <c r="D582" i="29" a="1"/>
  <c r="D582" i="29" s="1"/>
  <c r="E557" i="29" a="1"/>
  <c r="E557" i="29" s="1"/>
  <c r="L557" i="29" s="1"/>
  <c r="E511" i="29" a="1"/>
  <c r="E511" i="29" s="1"/>
  <c r="E392" i="29" a="1"/>
  <c r="E392" i="29" s="1"/>
  <c r="D447" i="29" a="1"/>
  <c r="D447" i="29" s="1"/>
  <c r="D553" i="29" a="1"/>
  <c r="D553" i="29" s="1"/>
  <c r="D460" i="29" a="1"/>
  <c r="D460" i="29" s="1"/>
  <c r="D528" i="29" a="1"/>
  <c r="D528" i="29" s="1"/>
  <c r="E347" i="29" a="1"/>
  <c r="E347" i="29" s="1"/>
  <c r="D529" i="29" a="1"/>
  <c r="D529" i="29" s="1"/>
  <c r="E352" i="29" a="1"/>
  <c r="E352" i="29" s="1"/>
  <c r="E135" i="29" a="1"/>
  <c r="E135" i="29" s="1"/>
  <c r="L135" i="29" s="1"/>
  <c r="E493" i="29" a="1"/>
  <c r="E493" i="29" s="1"/>
  <c r="L493" i="29" s="1"/>
  <c r="E535" i="29" a="1"/>
  <c r="E535" i="29" s="1"/>
  <c r="L535" i="29" s="1"/>
  <c r="E416" i="29" a="1"/>
  <c r="E416" i="29" s="1"/>
  <c r="L416" i="29" s="1"/>
  <c r="E427" i="29" a="1"/>
  <c r="E427" i="29" s="1"/>
  <c r="L427" i="29" s="1"/>
  <c r="E458" i="29" a="1"/>
  <c r="E458" i="29" s="1"/>
  <c r="L458" i="29" s="1"/>
  <c r="D488" i="29" a="1"/>
  <c r="D488" i="29" s="1"/>
  <c r="D394" i="29" a="1"/>
  <c r="D394" i="29" s="1"/>
  <c r="E665" i="29" a="1"/>
  <c r="E665" i="29" s="1"/>
  <c r="L665" i="29" s="1"/>
  <c r="E479" i="29" a="1"/>
  <c r="E479" i="29" s="1"/>
  <c r="D474" i="29" a="1"/>
  <c r="D474" i="29" s="1"/>
  <c r="E551" i="29" a="1"/>
  <c r="E551" i="29" s="1"/>
  <c r="E546" i="29" a="1"/>
  <c r="E546" i="29" s="1"/>
  <c r="E669" i="29" a="1"/>
  <c r="E669" i="29" s="1"/>
  <c r="E645" i="29" a="1"/>
  <c r="E645" i="29" s="1"/>
  <c r="L645" i="29" s="1"/>
  <c r="D659" i="29" a="1"/>
  <c r="D659" i="29" s="1"/>
  <c r="D410" i="29" a="1"/>
  <c r="D410" i="29" s="1"/>
  <c r="D557" i="29" a="1"/>
  <c r="D557" i="29" s="1"/>
  <c r="D574" i="29" a="1"/>
  <c r="D574" i="29" s="1"/>
  <c r="D673" i="29" a="1"/>
  <c r="D673" i="29" s="1"/>
  <c r="D432" i="29" a="1"/>
  <c r="D432" i="29" s="1"/>
  <c r="E541" i="29" a="1"/>
  <c r="E541" i="29" s="1"/>
  <c r="L541" i="29" s="1"/>
  <c r="D559" i="29" a="1"/>
  <c r="D559" i="29" s="1"/>
  <c r="D526" i="29" a="1"/>
  <c r="D526" i="29" s="1"/>
  <c r="E475" i="29" a="1"/>
  <c r="E475" i="29" s="1"/>
  <c r="E597" i="29" a="1"/>
  <c r="E597" i="29" s="1"/>
  <c r="L597" i="29" s="1"/>
  <c r="D381" i="29" a="1"/>
  <c r="D381" i="29" s="1"/>
  <c r="E426" i="29" a="1"/>
  <c r="E426" i="29" s="1"/>
  <c r="L426" i="29" s="1"/>
  <c r="D517" i="29" a="1"/>
  <c r="D517" i="29" s="1"/>
  <c r="D511" i="29" a="1"/>
  <c r="D511" i="29" s="1"/>
  <c r="D668" i="29" a="1"/>
  <c r="D668" i="29" s="1"/>
  <c r="E348" i="29" a="1"/>
  <c r="E348" i="29" s="1"/>
  <c r="D499" i="29" a="1"/>
  <c r="D499" i="29" s="1"/>
  <c r="E598" i="29" a="1"/>
  <c r="E598" i="29" s="1"/>
  <c r="D658" i="29" a="1"/>
  <c r="D658" i="29" s="1"/>
  <c r="D388" i="29" a="1"/>
  <c r="D388" i="29" s="1"/>
  <c r="D524" i="29" a="1"/>
  <c r="D524" i="29" s="1"/>
  <c r="E575" i="29" a="1"/>
  <c r="E575" i="29" s="1"/>
  <c r="E476" i="29" a="1"/>
  <c r="E476" i="29" s="1"/>
  <c r="L476" i="29" s="1"/>
  <c r="E396" i="29" a="1"/>
  <c r="E396" i="29" s="1"/>
  <c r="L396" i="29" s="1"/>
  <c r="D189" i="29" a="1"/>
  <c r="D189" i="29" s="1"/>
  <c r="E675" i="29" a="1"/>
  <c r="E675" i="29" s="1"/>
  <c r="L675" i="29" s="1"/>
  <c r="E390" i="29" a="1"/>
  <c r="E390" i="29" s="1"/>
  <c r="E555" i="29" a="1"/>
  <c r="E555" i="29" s="1"/>
  <c r="E629" i="29" a="1"/>
  <c r="E629" i="29" s="1"/>
  <c r="E478" i="29" a="1"/>
  <c r="E478" i="29" s="1"/>
  <c r="D433" i="29" a="1"/>
  <c r="D433" i="29" s="1"/>
  <c r="D363" i="29" a="1"/>
  <c r="D363" i="29" s="1"/>
  <c r="D503" i="29" a="1"/>
  <c r="D503" i="29" s="1"/>
  <c r="D516" i="29" a="1"/>
  <c r="D516" i="29" s="1"/>
  <c r="D644" i="29" a="1"/>
  <c r="D644" i="29" s="1"/>
  <c r="D593" i="29" a="1"/>
  <c r="D593" i="29" s="1"/>
  <c r="D596" i="29" a="1"/>
  <c r="D596" i="29" s="1"/>
  <c r="D677" i="29" a="1"/>
  <c r="D677" i="29" s="1"/>
  <c r="E558" i="29" a="1"/>
  <c r="E558" i="29" s="1"/>
  <c r="L558" i="29" s="1"/>
  <c r="D667" i="29" a="1"/>
  <c r="D667" i="29" s="1"/>
  <c r="D618" i="29" a="1"/>
  <c r="D618" i="29" s="1"/>
  <c r="D389" i="29" a="1"/>
  <c r="D389" i="29" s="1"/>
  <c r="E589" i="29" a="1"/>
  <c r="E589" i="29" s="1"/>
  <c r="L589" i="29" s="1"/>
  <c r="D669" i="29" a="1"/>
  <c r="D669" i="29" s="1"/>
  <c r="E435" i="29" a="1"/>
  <c r="E435" i="29" s="1"/>
  <c r="D483" i="29" a="1"/>
  <c r="D483" i="29" s="1"/>
  <c r="D445" i="29" a="1"/>
  <c r="D445" i="29" s="1"/>
  <c r="E618" i="29" a="1"/>
  <c r="E618" i="29" s="1"/>
  <c r="E465" i="29" a="1"/>
  <c r="E465" i="29" s="1"/>
  <c r="D614" i="29" a="1"/>
  <c r="D614" i="29" s="1"/>
  <c r="D606" i="29" a="1"/>
  <c r="D606" i="29" s="1"/>
  <c r="D660" i="29" a="1"/>
  <c r="D660" i="29" s="1"/>
  <c r="E506" i="29" a="1"/>
  <c r="E506" i="29" s="1"/>
  <c r="L506" i="29" s="1"/>
  <c r="D422" i="29" a="1"/>
  <c r="D422" i="29" s="1"/>
  <c r="D536" i="29" a="1"/>
  <c r="D536" i="29" s="1"/>
  <c r="E536" i="29" a="1"/>
  <c r="E536" i="29" s="1"/>
  <c r="L536" i="29" s="1"/>
  <c r="E564" i="29" a="1"/>
  <c r="E564" i="29" s="1"/>
  <c r="E540" i="29" a="1"/>
  <c r="E540" i="29" s="1"/>
  <c r="L540" i="29" s="1"/>
  <c r="D377" i="29" a="1"/>
  <c r="D377" i="29" s="1"/>
  <c r="D416" i="29" a="1"/>
  <c r="D416" i="29" s="1"/>
  <c r="D652" i="29" a="1"/>
  <c r="D652" i="29" s="1"/>
  <c r="E635" i="29" a="1"/>
  <c r="E635" i="29" s="1"/>
  <c r="L635" i="29" s="1"/>
  <c r="E534" i="29" a="1"/>
  <c r="E534" i="29" s="1"/>
  <c r="L534" i="29" s="1"/>
  <c r="D608" i="29" a="1"/>
  <c r="D608" i="29" s="1"/>
  <c r="E609" i="29" a="1"/>
  <c r="E609" i="29" s="1"/>
  <c r="E650" i="29" a="1"/>
  <c r="E650" i="29" s="1"/>
  <c r="L650" i="29" s="1"/>
  <c r="E312" i="29" a="1"/>
  <c r="E312" i="29" s="1"/>
  <c r="D418" i="29" a="1"/>
  <c r="D418" i="29" s="1"/>
  <c r="E580" i="29" a="1"/>
  <c r="E580" i="29" s="1"/>
  <c r="E512" i="29" a="1"/>
  <c r="E512" i="29" s="1"/>
  <c r="E533" i="29" a="1"/>
  <c r="E533" i="29" s="1"/>
  <c r="D550" i="29" a="1"/>
  <c r="D550" i="29" s="1"/>
  <c r="D470" i="29" a="1"/>
  <c r="D470" i="29" s="1"/>
  <c r="D441" i="29" a="1"/>
  <c r="D441" i="29" s="1"/>
  <c r="E505" i="29" a="1"/>
  <c r="E505" i="29" s="1"/>
  <c r="D592" i="29" a="1"/>
  <c r="D592" i="29" s="1"/>
  <c r="D519" i="29" a="1"/>
  <c r="D519" i="29" s="1"/>
  <c r="E545" i="29" a="1"/>
  <c r="E545" i="29" s="1"/>
  <c r="E624" i="29" a="1"/>
  <c r="E624" i="29" s="1"/>
  <c r="D400" i="29" a="1"/>
  <c r="D400" i="29" s="1"/>
  <c r="E619" i="29" a="1"/>
  <c r="E619" i="29" s="1"/>
  <c r="L619" i="29" s="1"/>
  <c r="E554" i="29" a="1"/>
  <c r="E554" i="29" s="1"/>
  <c r="E626" i="29" a="1"/>
  <c r="E626" i="29" s="1"/>
  <c r="L626" i="29" s="1"/>
  <c r="E576" i="29" a="1"/>
  <c r="E576" i="29" s="1"/>
  <c r="L576" i="29" s="1"/>
  <c r="D510" i="29" a="1"/>
  <c r="D510" i="29" s="1"/>
  <c r="D356" i="29" a="1"/>
  <c r="D356" i="29" s="1"/>
  <c r="E657" i="29" a="1"/>
  <c r="E657" i="29" s="1"/>
  <c r="E464" i="29" a="1"/>
  <c r="E464" i="29" s="1"/>
  <c r="L464" i="29" s="1"/>
  <c r="E474" i="29" a="1"/>
  <c r="E474" i="29" s="1"/>
  <c r="L474" i="29" s="1"/>
  <c r="E544" i="29" a="1"/>
  <c r="E544" i="29" s="1"/>
  <c r="D479" i="29" a="1"/>
  <c r="D479" i="29" s="1"/>
  <c r="D369" i="29" a="1"/>
  <c r="D369" i="29" s="1"/>
  <c r="E351" i="29" a="1"/>
  <c r="E351" i="29" s="1"/>
  <c r="L351" i="29" s="1"/>
  <c r="D504" i="29" a="1"/>
  <c r="D504" i="29" s="1"/>
  <c r="E302" i="29" a="1"/>
  <c r="E302" i="29" s="1"/>
  <c r="D623" i="29" a="1"/>
  <c r="D623" i="29" s="1"/>
  <c r="E419" i="29" a="1"/>
  <c r="E419" i="29" s="1"/>
  <c r="L419" i="29" s="1"/>
  <c r="D396" i="29" a="1"/>
  <c r="D396" i="29" s="1"/>
  <c r="E670" i="29" a="1"/>
  <c r="E670" i="29" s="1"/>
  <c r="L670" i="29" s="1"/>
  <c r="E467" i="29" a="1"/>
  <c r="E467" i="29" s="1"/>
  <c r="D337" i="29" a="1"/>
  <c r="D337" i="29" s="1"/>
  <c r="D587" i="29" a="1"/>
  <c r="D587" i="29" s="1"/>
  <c r="D347" i="29" a="1"/>
  <c r="D347" i="29" s="1"/>
  <c r="E647" i="29" a="1"/>
  <c r="E647" i="29" s="1"/>
  <c r="L647" i="29" s="1"/>
  <c r="D523" i="29" a="1"/>
  <c r="D523" i="29" s="1"/>
  <c r="E382" i="29" a="1"/>
  <c r="E382" i="29" s="1"/>
  <c r="L382" i="29" s="1"/>
  <c r="E571" i="29" a="1"/>
  <c r="E571" i="29" s="1"/>
  <c r="L571" i="29" s="1"/>
  <c r="E608" i="29" a="1"/>
  <c r="E608" i="29" s="1"/>
  <c r="L608" i="29" s="1"/>
  <c r="D539" i="29" a="1"/>
  <c r="D539" i="29" s="1"/>
  <c r="D417" i="29" a="1"/>
  <c r="D417" i="29" s="1"/>
  <c r="E652" i="29" a="1"/>
  <c r="E652" i="29" s="1"/>
  <c r="L652" i="29" s="1"/>
  <c r="D421" i="29" a="1"/>
  <c r="D421" i="29" s="1"/>
  <c r="D439" i="29" a="1"/>
  <c r="D439" i="29" s="1"/>
  <c r="D676" i="29" a="1"/>
  <c r="D676" i="29" s="1"/>
  <c r="E642" i="29" a="1"/>
  <c r="E642" i="29" s="1"/>
  <c r="L642" i="29" s="1"/>
  <c r="E496" i="29" a="1"/>
  <c r="E496" i="29" s="1"/>
  <c r="D414" i="29" a="1"/>
  <c r="D414" i="29" s="1"/>
  <c r="D551" i="29" a="1"/>
  <c r="D551" i="29" s="1"/>
  <c r="D352" i="29" a="1"/>
  <c r="D352" i="29" s="1"/>
  <c r="E543" i="29" a="1"/>
  <c r="E543" i="29" s="1"/>
  <c r="D657" i="29" a="1"/>
  <c r="D657" i="29" s="1"/>
  <c r="D435" i="29" a="1"/>
  <c r="D435" i="29" s="1"/>
  <c r="D525" i="29" a="1"/>
  <c r="D525" i="29" s="1"/>
  <c r="E368" i="29" a="1"/>
  <c r="E368" i="29" s="1"/>
  <c r="D387" i="29" a="1"/>
  <c r="D387" i="29" s="1"/>
  <c r="D650" i="29" a="1"/>
  <c r="D650" i="29" s="1"/>
  <c r="E440" i="29" a="1"/>
  <c r="E440" i="29" s="1"/>
  <c r="D580" i="29" a="1"/>
  <c r="D580" i="29" s="1"/>
  <c r="D436" i="29" a="1"/>
  <c r="D436" i="29" s="1"/>
  <c r="E625" i="29" a="1"/>
  <c r="E625" i="29" s="1"/>
  <c r="D379" i="29" a="1"/>
  <c r="D379" i="29" s="1"/>
  <c r="D505" i="29" a="1"/>
  <c r="D505" i="29" s="1"/>
  <c r="E403" i="29" a="1"/>
  <c r="E403" i="29" s="1"/>
  <c r="D385" i="29" a="1"/>
  <c r="D385" i="29" s="1"/>
  <c r="D302" i="29" a="1"/>
  <c r="D302" i="29" s="1"/>
  <c r="E367" i="29" a="1"/>
  <c r="E367" i="29" s="1"/>
  <c r="L367" i="29" s="1"/>
  <c r="D473" i="29" a="1"/>
  <c r="D473" i="29" s="1"/>
  <c r="E413" i="29" a="1"/>
  <c r="E413" i="29" s="1"/>
  <c r="E572" i="29" a="1"/>
  <c r="E572" i="29" s="1"/>
  <c r="E492" i="29" a="1"/>
  <c r="E492" i="29" s="1"/>
  <c r="L492" i="29" s="1"/>
  <c r="E562" i="29" a="1"/>
  <c r="E562" i="29" s="1"/>
  <c r="L562" i="29" s="1"/>
  <c r="E447" i="29" a="1"/>
  <c r="E447" i="29" s="1"/>
  <c r="D295" i="29" a="1"/>
  <c r="D295" i="29" s="1"/>
  <c r="D656" i="29" a="1"/>
  <c r="D656" i="29" s="1"/>
  <c r="D670" i="29" a="1"/>
  <c r="D670" i="29" s="1"/>
  <c r="D645" i="29" a="1"/>
  <c r="D645" i="29" s="1"/>
  <c r="E362" i="29" a="1"/>
  <c r="E362" i="29" s="1"/>
  <c r="E485" i="29" a="1"/>
  <c r="E485" i="29" s="1"/>
  <c r="E361" i="29" a="1"/>
  <c r="E361" i="29" s="1"/>
  <c r="L361" i="29" s="1"/>
  <c r="E460" i="29" a="1"/>
  <c r="E460" i="29" s="1"/>
  <c r="D481" i="29" a="1"/>
  <c r="D481" i="29" s="1"/>
  <c r="E515" i="29" a="1"/>
  <c r="E515" i="29" s="1"/>
  <c r="L515" i="29" s="1"/>
  <c r="E349" i="29" a="1"/>
  <c r="E349" i="29" s="1"/>
  <c r="E508" i="29" a="1"/>
  <c r="E508" i="29" s="1"/>
  <c r="L508" i="29" s="1"/>
  <c r="D495" i="29" a="1"/>
  <c r="D495" i="29" s="1"/>
  <c r="D649" i="29" a="1"/>
  <c r="D649" i="29" s="1"/>
  <c r="E634" i="29" a="1"/>
  <c r="E634" i="29" s="1"/>
  <c r="E676" i="29" a="1"/>
  <c r="E676" i="29" s="1"/>
  <c r="L676" i="29" s="1"/>
  <c r="D485" i="29" a="1"/>
  <c r="D485" i="29" s="1"/>
  <c r="E434" i="29" a="1"/>
  <c r="E434" i="29" s="1"/>
  <c r="L434" i="29" s="1"/>
  <c r="E421" i="29" a="1"/>
  <c r="E421" i="29" s="1"/>
  <c r="L421" i="29" s="1"/>
  <c r="E375" i="29" a="1"/>
  <c r="E375" i="29" s="1"/>
  <c r="L375" i="29" s="1"/>
  <c r="E397" i="29" a="1"/>
  <c r="E397" i="29" s="1"/>
  <c r="L397" i="29" s="1"/>
  <c r="D604" i="29" a="1"/>
  <c r="D604" i="29" s="1"/>
  <c r="D406" i="29" a="1"/>
  <c r="D406" i="29" s="1"/>
  <c r="D358" i="29" a="1"/>
  <c r="D358" i="29" s="1"/>
  <c r="D589" i="29" a="1"/>
  <c r="D589" i="29" s="1"/>
  <c r="D362" i="29" a="1"/>
  <c r="D362" i="29" s="1"/>
  <c r="F272" i="29"/>
  <c r="H272" i="29"/>
  <c r="J272" i="29"/>
  <c r="F533" i="25"/>
  <c r="J533" i="25"/>
  <c r="H533" i="25"/>
  <c r="D249" i="25" a="1"/>
  <c r="D249" i="25" s="1"/>
  <c r="G369" i="25"/>
  <c r="K369" i="25"/>
  <c r="I369" i="25"/>
  <c r="G395" i="25"/>
  <c r="I395" i="25"/>
  <c r="K395" i="25"/>
  <c r="J559" i="25"/>
  <c r="K559" i="25"/>
  <c r="I559" i="25"/>
  <c r="F559" i="25"/>
  <c r="G559" i="25"/>
  <c r="H559" i="25"/>
  <c r="E232" i="29" a="1"/>
  <c r="E232" i="29" s="1"/>
  <c r="L232" i="29" s="1"/>
  <c r="D292" i="29" a="1"/>
  <c r="D292" i="29" s="1"/>
  <c r="E450" i="29" a="1"/>
  <c r="E450" i="29" s="1"/>
  <c r="L450" i="29" s="1"/>
  <c r="D142" i="29" a="1"/>
  <c r="D142" i="29" s="1"/>
  <c r="D498" i="29" a="1"/>
  <c r="D498" i="29" s="1"/>
  <c r="J307" i="29"/>
  <c r="F307" i="29"/>
  <c r="H307" i="29"/>
  <c r="E365" i="29" a="1"/>
  <c r="E365" i="29" s="1"/>
  <c r="D392" i="29" a="1"/>
  <c r="D392" i="29" s="1"/>
  <c r="D672" i="29" a="1"/>
  <c r="D672" i="29" s="1"/>
  <c r="E399" i="29" a="1"/>
  <c r="E399" i="29" s="1"/>
  <c r="D651" i="29" a="1"/>
  <c r="D651" i="29" s="1"/>
  <c r="D364" i="29" a="1"/>
  <c r="D364" i="29" s="1"/>
  <c r="D627" i="29" a="1"/>
  <c r="D627" i="29" s="1"/>
  <c r="E462" i="29" a="1"/>
  <c r="E462" i="29" s="1"/>
  <c r="E620" i="29" a="1"/>
  <c r="E620" i="29" s="1"/>
  <c r="L620" i="29" s="1"/>
  <c r="F353" i="25"/>
  <c r="H353" i="25"/>
  <c r="J353" i="25"/>
  <c r="D665" i="29" a="1"/>
  <c r="D665" i="29" s="1"/>
  <c r="H273" i="29"/>
  <c r="J273" i="29"/>
  <c r="F273" i="29"/>
  <c r="F275" i="29"/>
  <c r="J275" i="29"/>
  <c r="H275" i="29"/>
  <c r="H516" i="25"/>
  <c r="F516" i="25"/>
  <c r="J516" i="25"/>
  <c r="G550" i="25"/>
  <c r="I550" i="25"/>
  <c r="K550" i="25"/>
  <c r="J550" i="25"/>
  <c r="H550" i="25"/>
  <c r="F550" i="25"/>
  <c r="K422" i="25"/>
  <c r="I422" i="25"/>
  <c r="G422" i="25"/>
  <c r="I487" i="25"/>
  <c r="K487" i="25"/>
  <c r="G487" i="25"/>
  <c r="K472" i="25"/>
  <c r="G472" i="25"/>
  <c r="I472" i="25"/>
  <c r="K135" i="25"/>
  <c r="F135" i="25"/>
  <c r="G135" i="25"/>
  <c r="H135" i="25"/>
  <c r="J135" i="25"/>
  <c r="I135" i="25"/>
  <c r="I619" i="25"/>
  <c r="K619" i="25"/>
  <c r="G619" i="25"/>
  <c r="H383" i="25"/>
  <c r="F383" i="25"/>
  <c r="J383" i="25"/>
  <c r="H349" i="25"/>
  <c r="J349" i="25"/>
  <c r="F349" i="25"/>
  <c r="F468" i="25"/>
  <c r="K468" i="25"/>
  <c r="G468" i="25"/>
  <c r="I468" i="25"/>
  <c r="H468" i="25"/>
  <c r="J468" i="25"/>
  <c r="I484" i="25"/>
  <c r="K484" i="25"/>
  <c r="F484" i="25"/>
  <c r="H484" i="25"/>
  <c r="G484" i="25"/>
  <c r="J484" i="25"/>
  <c r="J562" i="25"/>
  <c r="F562" i="25"/>
  <c r="K562" i="25"/>
  <c r="H562" i="25"/>
  <c r="I562" i="25"/>
  <c r="G562" i="25"/>
  <c r="K665" i="25"/>
  <c r="G665" i="25"/>
  <c r="I665" i="25"/>
  <c r="J653" i="25"/>
  <c r="G653" i="25"/>
  <c r="K653" i="25"/>
  <c r="I653" i="25"/>
  <c r="F653" i="25"/>
  <c r="H653" i="25"/>
  <c r="K423" i="25"/>
  <c r="G423" i="25"/>
  <c r="I423" i="25"/>
  <c r="H461" i="25"/>
  <c r="J461" i="25"/>
  <c r="F461" i="25"/>
  <c r="G595" i="25"/>
  <c r="K595" i="25"/>
  <c r="I595" i="25"/>
  <c r="I626" i="25"/>
  <c r="K626" i="25"/>
  <c r="G626" i="25"/>
  <c r="G488" i="25"/>
  <c r="I488" i="25"/>
  <c r="K488" i="25"/>
  <c r="G511" i="25"/>
  <c r="I511" i="25"/>
  <c r="K511" i="25"/>
  <c r="G602" i="25"/>
  <c r="K602" i="25"/>
  <c r="I602" i="25"/>
  <c r="J445" i="25"/>
  <c r="F445" i="25"/>
  <c r="H445" i="25"/>
  <c r="G445" i="25"/>
  <c r="K445" i="25"/>
  <c r="I445" i="25"/>
  <c r="I436" i="25"/>
  <c r="G436" i="25"/>
  <c r="K436" i="25"/>
  <c r="G224" i="29"/>
  <c r="I224" i="29"/>
  <c r="K224" i="29"/>
  <c r="J529" i="25"/>
  <c r="I529" i="25"/>
  <c r="F529" i="25"/>
  <c r="K529" i="25"/>
  <c r="H529" i="25"/>
  <c r="G529" i="25"/>
  <c r="G401" i="25"/>
  <c r="K401" i="25"/>
  <c r="I401" i="25"/>
  <c r="F496" i="25"/>
  <c r="J496" i="25"/>
  <c r="H496" i="25"/>
  <c r="H519" i="25"/>
  <c r="J519" i="25"/>
  <c r="F519" i="25"/>
  <c r="F414" i="25"/>
  <c r="J414" i="25"/>
  <c r="H414" i="25"/>
  <c r="H248" i="25"/>
  <c r="J248" i="25"/>
  <c r="F248" i="25"/>
  <c r="K248" i="25"/>
  <c r="G248" i="25"/>
  <c r="I248" i="25"/>
  <c r="K497" i="25"/>
  <c r="F497" i="25"/>
  <c r="H497" i="25"/>
  <c r="J497" i="25"/>
  <c r="G497" i="25"/>
  <c r="I497" i="25"/>
  <c r="J575" i="25"/>
  <c r="H575" i="25"/>
  <c r="F575" i="25"/>
  <c r="G513" i="25"/>
  <c r="I513" i="25"/>
  <c r="K513" i="25"/>
  <c r="K642" i="25"/>
  <c r="J642" i="25"/>
  <c r="H642" i="25"/>
  <c r="I642" i="25"/>
  <c r="F642" i="25"/>
  <c r="G642" i="25"/>
  <c r="D678" i="25"/>
  <c r="F671" i="25"/>
  <c r="J671" i="25"/>
  <c r="H671" i="25"/>
  <c r="G671" i="25"/>
  <c r="K671" i="25"/>
  <c r="I671" i="25"/>
  <c r="G375" i="25"/>
  <c r="K375" i="25"/>
  <c r="I375" i="25"/>
  <c r="I189" i="25"/>
  <c r="K189" i="25"/>
  <c r="G189" i="25"/>
  <c r="G402" i="25"/>
  <c r="I402" i="25"/>
  <c r="K402" i="25"/>
  <c r="I641" i="25"/>
  <c r="G641" i="25"/>
  <c r="K641" i="25"/>
  <c r="H666" i="25"/>
  <c r="F666" i="25"/>
  <c r="J666" i="25"/>
  <c r="G587" i="25"/>
  <c r="H587" i="25"/>
  <c r="I587" i="25"/>
  <c r="J587" i="25"/>
  <c r="K587" i="25"/>
  <c r="F587" i="25"/>
  <c r="K463" i="25"/>
  <c r="I463" i="25"/>
  <c r="G463" i="25"/>
  <c r="I600" i="25"/>
  <c r="G600" i="25"/>
  <c r="K600" i="25"/>
  <c r="F640" i="25"/>
  <c r="J640" i="25"/>
  <c r="H640" i="25"/>
  <c r="K645" i="25"/>
  <c r="I645" i="25"/>
  <c r="G645" i="25"/>
  <c r="J429" i="25"/>
  <c r="H429" i="25"/>
  <c r="F429" i="25"/>
  <c r="K350" i="25"/>
  <c r="G350" i="25"/>
  <c r="I350" i="25"/>
  <c r="F498" i="25"/>
  <c r="J498" i="25"/>
  <c r="H498" i="25"/>
  <c r="I540" i="25"/>
  <c r="J540" i="25"/>
  <c r="G540" i="25"/>
  <c r="F540" i="25"/>
  <c r="H540" i="25"/>
  <c r="K540" i="25"/>
  <c r="G539" i="25"/>
  <c r="H539" i="25"/>
  <c r="I539" i="25"/>
  <c r="K539" i="25"/>
  <c r="J539" i="25"/>
  <c r="F539" i="25"/>
  <c r="G450" i="25"/>
  <c r="I450" i="25"/>
  <c r="K450" i="25"/>
  <c r="K601" i="25"/>
  <c r="I601" i="25"/>
  <c r="G601" i="25"/>
  <c r="F646" i="25"/>
  <c r="H646" i="25"/>
  <c r="J646" i="25"/>
  <c r="J449" i="25"/>
  <c r="I449" i="25"/>
  <c r="K449" i="25"/>
  <c r="G449" i="25"/>
  <c r="F449" i="25"/>
  <c r="H449" i="25"/>
  <c r="F637" i="25"/>
  <c r="H637" i="25"/>
  <c r="J637" i="25"/>
  <c r="G506" i="25"/>
  <c r="I506" i="25"/>
  <c r="K506" i="25"/>
  <c r="G474" i="25"/>
  <c r="F474" i="25"/>
  <c r="H474" i="25"/>
  <c r="I474" i="25"/>
  <c r="K474" i="25"/>
  <c r="J474" i="25"/>
  <c r="K355" i="25"/>
  <c r="G355" i="25"/>
  <c r="I355" i="25"/>
  <c r="H355" i="25"/>
  <c r="F355" i="25"/>
  <c r="J355" i="25"/>
  <c r="K396" i="25"/>
  <c r="I396" i="25"/>
  <c r="F396" i="25"/>
  <c r="H396" i="25"/>
  <c r="J396" i="25"/>
  <c r="G396" i="25"/>
  <c r="K643" i="25"/>
  <c r="G643" i="25"/>
  <c r="I643" i="25"/>
  <c r="G674" i="25"/>
  <c r="K674" i="25"/>
  <c r="I674" i="25"/>
  <c r="I535" i="25"/>
  <c r="K535" i="25"/>
  <c r="G535" i="25"/>
  <c r="K351" i="25"/>
  <c r="I351" i="25"/>
  <c r="G351" i="25"/>
  <c r="I471" i="25"/>
  <c r="J471" i="25"/>
  <c r="H471" i="25"/>
  <c r="F471" i="25"/>
  <c r="G471" i="25"/>
  <c r="K471" i="25"/>
  <c r="H629" i="25"/>
  <c r="F629" i="25"/>
  <c r="J629" i="25"/>
  <c r="G448" i="25"/>
  <c r="I448" i="25"/>
  <c r="K448" i="25"/>
  <c r="J406" i="25"/>
  <c r="H406" i="25"/>
  <c r="F406" i="25"/>
  <c r="G182" i="25"/>
  <c r="F182" i="25"/>
  <c r="I182" i="25"/>
  <c r="K182" i="25"/>
  <c r="H182" i="25"/>
  <c r="J182" i="25"/>
  <c r="J542" i="25"/>
  <c r="H542" i="25"/>
  <c r="F542" i="25"/>
  <c r="F609" i="25"/>
  <c r="H609" i="25"/>
  <c r="J609" i="25"/>
  <c r="I676" i="25"/>
  <c r="K676" i="25"/>
  <c r="G676" i="25"/>
  <c r="F440" i="25"/>
  <c r="J440" i="25"/>
  <c r="H440" i="25"/>
  <c r="F634" i="25"/>
  <c r="I634" i="25"/>
  <c r="H634" i="25"/>
  <c r="J634" i="25"/>
  <c r="K634" i="25"/>
  <c r="G634" i="25"/>
  <c r="K662" i="25"/>
  <c r="G662" i="25"/>
  <c r="I662" i="25"/>
  <c r="F589" i="25"/>
  <c r="G589" i="25"/>
  <c r="I589" i="25"/>
  <c r="K589" i="25"/>
  <c r="J589" i="25"/>
  <c r="H589" i="25"/>
  <c r="I417" i="25"/>
  <c r="G417" i="25"/>
  <c r="K417" i="25"/>
  <c r="I669" i="25"/>
  <c r="G669" i="25"/>
  <c r="H669" i="25"/>
  <c r="J669" i="25"/>
  <c r="K669" i="25"/>
  <c r="F669" i="25"/>
  <c r="K377" i="25"/>
  <c r="G377" i="25"/>
  <c r="I377" i="25"/>
  <c r="J469" i="25"/>
  <c r="F469" i="25"/>
  <c r="I469" i="25"/>
  <c r="H469" i="25"/>
  <c r="G469" i="25"/>
  <c r="K469" i="25"/>
  <c r="G421" i="25"/>
  <c r="I421" i="25"/>
  <c r="K421" i="25"/>
  <c r="J392" i="25"/>
  <c r="F392" i="25"/>
  <c r="H392" i="25"/>
  <c r="I476" i="25"/>
  <c r="F476" i="25"/>
  <c r="G476" i="25"/>
  <c r="K476" i="25"/>
  <c r="J476" i="25"/>
  <c r="H476" i="25"/>
  <c r="F462" i="25"/>
  <c r="J462" i="25"/>
  <c r="H462" i="25"/>
  <c r="G534" i="25"/>
  <c r="I534" i="25"/>
  <c r="K534" i="25"/>
  <c r="K537" i="25"/>
  <c r="G537" i="25"/>
  <c r="H537" i="25"/>
  <c r="I537" i="25"/>
  <c r="J537" i="25"/>
  <c r="F537" i="25"/>
  <c r="F270" i="29"/>
  <c r="H270" i="29"/>
  <c r="J270" i="29"/>
  <c r="F579" i="25"/>
  <c r="H579" i="25"/>
  <c r="J579" i="25"/>
  <c r="G379" i="25"/>
  <c r="K379" i="25"/>
  <c r="I379" i="25"/>
  <c r="K415" i="25"/>
  <c r="G415" i="25"/>
  <c r="I415" i="25"/>
  <c r="K636" i="25"/>
  <c r="H636" i="25"/>
  <c r="F636" i="25"/>
  <c r="I636" i="25"/>
  <c r="G636" i="25"/>
  <c r="J636" i="25"/>
  <c r="G624" i="25"/>
  <c r="I624" i="25"/>
  <c r="K624" i="25"/>
  <c r="J346" i="25"/>
  <c r="F346" i="25"/>
  <c r="H346" i="25"/>
  <c r="I620" i="25"/>
  <c r="H620" i="25"/>
  <c r="G620" i="25"/>
  <c r="K620" i="25"/>
  <c r="F620" i="25"/>
  <c r="J620" i="25"/>
  <c r="K593" i="25"/>
  <c r="I593" i="25"/>
  <c r="G593" i="25"/>
  <c r="H527" i="25"/>
  <c r="F527" i="25"/>
  <c r="J527" i="25"/>
  <c r="K510" i="25"/>
  <c r="I510" i="25"/>
  <c r="G510" i="25"/>
  <c r="J618" i="25"/>
  <c r="H618" i="25"/>
  <c r="F618" i="25"/>
  <c r="G517" i="25"/>
  <c r="K517" i="25"/>
  <c r="I517" i="25"/>
  <c r="I586" i="25"/>
  <c r="K586" i="25"/>
  <c r="G586" i="25"/>
  <c r="J667" i="25"/>
  <c r="H667" i="25"/>
  <c r="F667" i="25"/>
  <c r="I443" i="25"/>
  <c r="J443" i="25"/>
  <c r="G443" i="25"/>
  <c r="K443" i="25"/>
  <c r="H443" i="25"/>
  <c r="F443" i="25"/>
  <c r="J437" i="25"/>
  <c r="K437" i="25"/>
  <c r="F437" i="25"/>
  <c r="G437" i="25"/>
  <c r="I437" i="25"/>
  <c r="H437" i="25"/>
  <c r="J493" i="25"/>
  <c r="H493" i="25"/>
  <c r="K493" i="25"/>
  <c r="G493" i="25"/>
  <c r="F493" i="25"/>
  <c r="I493" i="25"/>
  <c r="F240" i="25"/>
  <c r="J240" i="25"/>
  <c r="H240" i="25"/>
  <c r="I648" i="25"/>
  <c r="K648" i="25"/>
  <c r="G648" i="25"/>
  <c r="G582" i="25"/>
  <c r="J582" i="25"/>
  <c r="K582" i="25"/>
  <c r="H582" i="25"/>
  <c r="I582" i="25"/>
  <c r="F582" i="25"/>
  <c r="G380" i="25"/>
  <c r="I380" i="25"/>
  <c r="H380" i="25"/>
  <c r="J380" i="25"/>
  <c r="F380" i="25"/>
  <c r="K380" i="25"/>
  <c r="I360" i="25"/>
  <c r="K360" i="25"/>
  <c r="G360" i="25"/>
  <c r="D565" i="25"/>
  <c r="I354" i="25"/>
  <c r="K354" i="25"/>
  <c r="G354" i="25"/>
  <c r="I610" i="25"/>
  <c r="F610" i="25"/>
  <c r="J610" i="25"/>
  <c r="K610" i="25"/>
  <c r="G610" i="25"/>
  <c r="H610" i="25"/>
  <c r="J554" i="25"/>
  <c r="F554" i="25"/>
  <c r="H554" i="25"/>
  <c r="K428" i="25"/>
  <c r="I428" i="25"/>
  <c r="G428" i="25"/>
  <c r="J558" i="25"/>
  <c r="F558" i="25"/>
  <c r="K558" i="25"/>
  <c r="I558" i="25"/>
  <c r="G558" i="25"/>
  <c r="H558" i="25"/>
  <c r="F611" i="25"/>
  <c r="J611" i="25"/>
  <c r="H611" i="25"/>
  <c r="J358" i="25"/>
  <c r="I358" i="25"/>
  <c r="G358" i="25"/>
  <c r="K358" i="25"/>
  <c r="F358" i="25"/>
  <c r="H358" i="25"/>
  <c r="F424" i="25"/>
  <c r="I424" i="25"/>
  <c r="K424" i="25"/>
  <c r="G424" i="25"/>
  <c r="H424" i="25"/>
  <c r="J424" i="25"/>
  <c r="F409" i="25"/>
  <c r="G409" i="25"/>
  <c r="H409" i="25"/>
  <c r="J409" i="25"/>
  <c r="I409" i="25"/>
  <c r="K409" i="25"/>
  <c r="F394" i="25"/>
  <c r="H394" i="25"/>
  <c r="I394" i="25"/>
  <c r="J394" i="25"/>
  <c r="G394" i="25"/>
  <c r="K394" i="25"/>
  <c r="G532" i="25"/>
  <c r="K532" i="25"/>
  <c r="I532" i="25"/>
  <c r="I584" i="25"/>
  <c r="H584" i="25"/>
  <c r="J584" i="25"/>
  <c r="G584" i="25"/>
  <c r="F584" i="25"/>
  <c r="K584" i="25"/>
  <c r="I649" i="25"/>
  <c r="K649" i="25"/>
  <c r="G649" i="25"/>
  <c r="K464" i="25"/>
  <c r="G464" i="25"/>
  <c r="I464" i="25"/>
  <c r="K577" i="25"/>
  <c r="I577" i="25"/>
  <c r="G577" i="25"/>
  <c r="K446" i="25"/>
  <c r="G446" i="25"/>
  <c r="I446" i="25"/>
  <c r="H446" i="25"/>
  <c r="J446" i="25"/>
  <c r="F446" i="25"/>
  <c r="E565" i="25"/>
  <c r="D336" i="29" a="1"/>
  <c r="D336" i="29" s="1"/>
  <c r="F336" i="29" s="1"/>
  <c r="D237" i="29" a="1"/>
  <c r="D237" i="29" s="1"/>
  <c r="G237" i="29" s="1"/>
  <c r="D314" i="29" a="1"/>
  <c r="D314" i="29" s="1"/>
  <c r="J314" i="29" s="1"/>
  <c r="G329" i="29"/>
  <c r="H329" i="29"/>
  <c r="J329" i="29"/>
  <c r="I329" i="29"/>
  <c r="K329" i="29"/>
  <c r="F329" i="29"/>
  <c r="G247" i="25"/>
  <c r="K247" i="25"/>
  <c r="I247" i="25"/>
  <c r="F411" i="25"/>
  <c r="J411" i="25"/>
  <c r="H411" i="25"/>
  <c r="F655" i="25"/>
  <c r="J655" i="25"/>
  <c r="H655" i="25"/>
  <c r="K563" i="25"/>
  <c r="G563" i="25"/>
  <c r="I563" i="25"/>
  <c r="G439" i="25"/>
  <c r="I439" i="25"/>
  <c r="K439" i="25"/>
  <c r="F675" i="25"/>
  <c r="J675" i="25"/>
  <c r="G675" i="25"/>
  <c r="K675" i="25"/>
  <c r="I675" i="25"/>
  <c r="H675" i="25"/>
  <c r="F509" i="25"/>
  <c r="J509" i="25"/>
  <c r="K509" i="25"/>
  <c r="G509" i="25"/>
  <c r="I509" i="25"/>
  <c r="H509" i="25"/>
  <c r="K367" i="25"/>
  <c r="G367" i="25"/>
  <c r="I367" i="25"/>
  <c r="I492" i="25"/>
  <c r="G492" i="25"/>
  <c r="K492" i="25"/>
  <c r="J420" i="25"/>
  <c r="F420" i="25"/>
  <c r="H420" i="25"/>
  <c r="I630" i="25"/>
  <c r="K630" i="25"/>
  <c r="G630" i="25"/>
  <c r="H606" i="25"/>
  <c r="K606" i="25"/>
  <c r="I606" i="25"/>
  <c r="J606" i="25"/>
  <c r="F606" i="25"/>
  <c r="G606" i="25"/>
  <c r="H413" i="25"/>
  <c r="J413" i="25"/>
  <c r="F413" i="25"/>
  <c r="H385" i="25"/>
  <c r="F385" i="25"/>
  <c r="J385" i="25"/>
  <c r="F553" i="25"/>
  <c r="J553" i="25"/>
  <c r="H553" i="25"/>
  <c r="K374" i="25"/>
  <c r="I374" i="25"/>
  <c r="G374" i="25"/>
  <c r="H460" i="25"/>
  <c r="J460" i="25"/>
  <c r="F460" i="25"/>
  <c r="K302" i="25"/>
  <c r="I302" i="25"/>
  <c r="G302" i="25"/>
  <c r="G442" i="25"/>
  <c r="I442" i="25"/>
  <c r="K442" i="25"/>
  <c r="F442" i="25"/>
  <c r="J442" i="25"/>
  <c r="H442" i="25"/>
  <c r="G480" i="25"/>
  <c r="K480" i="25"/>
  <c r="I480" i="25"/>
  <c r="E452" i="25"/>
  <c r="G621" i="25"/>
  <c r="K621" i="25"/>
  <c r="I621" i="25"/>
  <c r="I585" i="25"/>
  <c r="K585" i="25"/>
  <c r="G585" i="25"/>
  <c r="H507" i="25"/>
  <c r="I507" i="25"/>
  <c r="K507" i="25"/>
  <c r="F507" i="25"/>
  <c r="J507" i="25"/>
  <c r="G507" i="25"/>
  <c r="G530" i="25"/>
  <c r="K530" i="25"/>
  <c r="I530" i="25"/>
  <c r="G502" i="25"/>
  <c r="H502" i="25"/>
  <c r="I502" i="25"/>
  <c r="K502" i="25"/>
  <c r="F502" i="25"/>
  <c r="J502" i="25"/>
  <c r="J574" i="25"/>
  <c r="H574" i="25"/>
  <c r="F574" i="25"/>
  <c r="G393" i="25"/>
  <c r="K393" i="25"/>
  <c r="I393" i="25"/>
  <c r="G515" i="25"/>
  <c r="K515" i="25"/>
  <c r="I515" i="25"/>
  <c r="K528" i="25"/>
  <c r="G528" i="25"/>
  <c r="I528" i="25"/>
  <c r="H572" i="25"/>
  <c r="F572" i="25"/>
  <c r="J572" i="25"/>
  <c r="G654" i="25"/>
  <c r="I654" i="25"/>
  <c r="K654" i="25"/>
  <c r="G623" i="25"/>
  <c r="K623" i="25"/>
  <c r="I623" i="25"/>
  <c r="G398" i="25"/>
  <c r="K398" i="25"/>
  <c r="I398" i="25"/>
  <c r="G473" i="25"/>
  <c r="K473" i="25"/>
  <c r="I473" i="25"/>
  <c r="F632" i="25"/>
  <c r="H632" i="25"/>
  <c r="J632" i="25"/>
  <c r="F290" i="29"/>
  <c r="J290" i="29"/>
  <c r="H290" i="29"/>
  <c r="D452" i="25"/>
  <c r="J298" i="29"/>
  <c r="F298" i="29"/>
  <c r="H298" i="29"/>
  <c r="H348" i="25"/>
  <c r="J348" i="25"/>
  <c r="F348" i="25"/>
  <c r="G514" i="25"/>
  <c r="I514" i="25"/>
  <c r="K514" i="25"/>
  <c r="G482" i="25"/>
  <c r="I482" i="25"/>
  <c r="K482" i="25"/>
  <c r="H505" i="25"/>
  <c r="J505" i="25"/>
  <c r="F505" i="25"/>
  <c r="K363" i="25"/>
  <c r="H363" i="25"/>
  <c r="F363" i="25"/>
  <c r="G363" i="25"/>
  <c r="I363" i="25"/>
  <c r="J363" i="25"/>
  <c r="G419" i="25"/>
  <c r="K419" i="25"/>
  <c r="I419" i="25"/>
  <c r="I490" i="25"/>
  <c r="G490" i="25"/>
  <c r="K490" i="25"/>
  <c r="I597" i="25"/>
  <c r="F597" i="25"/>
  <c r="J597" i="25"/>
  <c r="K597" i="25"/>
  <c r="G597" i="25"/>
  <c r="H597" i="25"/>
  <c r="H556" i="25"/>
  <c r="G556" i="25"/>
  <c r="J556" i="25"/>
  <c r="I556" i="25"/>
  <c r="K556" i="25"/>
  <c r="F556" i="25"/>
  <c r="J371" i="25"/>
  <c r="I371" i="25"/>
  <c r="K371" i="25"/>
  <c r="F371" i="25"/>
  <c r="G371" i="25"/>
  <c r="H371" i="25"/>
  <c r="K555" i="25"/>
  <c r="I555" i="25"/>
  <c r="J555" i="25"/>
  <c r="G555" i="25"/>
  <c r="H555" i="25"/>
  <c r="F555" i="25"/>
  <c r="G549" i="25"/>
  <c r="K549" i="25"/>
  <c r="I549" i="25"/>
  <c r="F614" i="25"/>
  <c r="H614" i="25"/>
  <c r="J614" i="25"/>
  <c r="J524" i="25"/>
  <c r="H524" i="25"/>
  <c r="F524" i="25"/>
  <c r="G410" i="25"/>
  <c r="I410" i="25"/>
  <c r="J410" i="25"/>
  <c r="K410" i="25"/>
  <c r="F410" i="25"/>
  <c r="H410" i="25"/>
  <c r="J615" i="25"/>
  <c r="H615" i="25"/>
  <c r="I615" i="25"/>
  <c r="G615" i="25"/>
  <c r="F615" i="25"/>
  <c r="K615" i="25"/>
  <c r="G508" i="25"/>
  <c r="I508" i="25"/>
  <c r="K508" i="25"/>
  <c r="G668" i="25"/>
  <c r="K668" i="25"/>
  <c r="I668" i="25"/>
  <c r="H668" i="25"/>
  <c r="F668" i="25"/>
  <c r="J668" i="25"/>
  <c r="G521" i="25"/>
  <c r="H521" i="25"/>
  <c r="K521" i="25"/>
  <c r="J521" i="25"/>
  <c r="I521" i="25"/>
  <c r="F521" i="25"/>
  <c r="J426" i="25"/>
  <c r="K426" i="25"/>
  <c r="F426" i="25"/>
  <c r="H426" i="25"/>
  <c r="I426" i="25"/>
  <c r="G426" i="25"/>
  <c r="I652" i="25"/>
  <c r="K652" i="25"/>
  <c r="G652" i="25"/>
  <c r="H652" i="25"/>
  <c r="J652" i="25"/>
  <c r="F652" i="25"/>
  <c r="I647" i="25"/>
  <c r="G647" i="25"/>
  <c r="K647" i="25"/>
  <c r="K561" i="25"/>
  <c r="G561" i="25"/>
  <c r="I561" i="25"/>
  <c r="H356" i="25"/>
  <c r="K356" i="25"/>
  <c r="G356" i="25"/>
  <c r="J356" i="25"/>
  <c r="I356" i="25"/>
  <c r="F356" i="25"/>
  <c r="G552" i="25"/>
  <c r="K552" i="25"/>
  <c r="I552" i="25"/>
  <c r="J459" i="25"/>
  <c r="H459" i="25"/>
  <c r="F459" i="25"/>
  <c r="I397" i="25"/>
  <c r="K397" i="25"/>
  <c r="G397" i="25"/>
  <c r="G628" i="25"/>
  <c r="K628" i="25"/>
  <c r="I628" i="25"/>
  <c r="H635" i="25"/>
  <c r="I635" i="25"/>
  <c r="J635" i="25"/>
  <c r="K635" i="25"/>
  <c r="F635" i="25"/>
  <c r="G635" i="25"/>
  <c r="F408" i="25"/>
  <c r="K408" i="25"/>
  <c r="G408" i="25"/>
  <c r="I408" i="25"/>
  <c r="J408" i="25"/>
  <c r="H408" i="25"/>
  <c r="H663" i="25"/>
  <c r="G663" i="25"/>
  <c r="I663" i="25"/>
  <c r="J663" i="25"/>
  <c r="F663" i="25"/>
  <c r="K663" i="25"/>
  <c r="J403" i="25"/>
  <c r="F403" i="25"/>
  <c r="H403" i="25"/>
  <c r="J650" i="25"/>
  <c r="I650" i="25"/>
  <c r="H650" i="25"/>
  <c r="G650" i="25"/>
  <c r="F650" i="25"/>
  <c r="K650" i="25"/>
  <c r="I627" i="25"/>
  <c r="K627" i="25"/>
  <c r="G627" i="25"/>
  <c r="H382" i="25"/>
  <c r="F382" i="25"/>
  <c r="I382" i="25"/>
  <c r="G382" i="25"/>
  <c r="J382" i="25"/>
  <c r="K382" i="25"/>
  <c r="K603" i="25"/>
  <c r="G603" i="25"/>
  <c r="I603" i="25"/>
  <c r="F526" i="25"/>
  <c r="J526" i="25"/>
  <c r="H526" i="25"/>
  <c r="I427" i="25"/>
  <c r="K427" i="25"/>
  <c r="G427" i="25"/>
  <c r="H427" i="25"/>
  <c r="J427" i="25"/>
  <c r="F427" i="25"/>
  <c r="K576" i="25"/>
  <c r="I576" i="25"/>
  <c r="G576" i="25"/>
  <c r="F622" i="25"/>
  <c r="J622" i="25"/>
  <c r="I622" i="25"/>
  <c r="G622" i="25"/>
  <c r="K622" i="25"/>
  <c r="H622" i="25"/>
  <c r="G580" i="25"/>
  <c r="K580" i="25"/>
  <c r="I580" i="25"/>
  <c r="G536" i="25"/>
  <c r="I536" i="25"/>
  <c r="K536" i="25"/>
  <c r="G541" i="25"/>
  <c r="I541" i="25"/>
  <c r="K541" i="25"/>
  <c r="H466" i="25"/>
  <c r="F466" i="25"/>
  <c r="J466" i="25"/>
  <c r="J499" i="25"/>
  <c r="H499" i="25"/>
  <c r="F499" i="25"/>
  <c r="F388" i="25"/>
  <c r="J388" i="25"/>
  <c r="H388" i="25"/>
  <c r="K416" i="25"/>
  <c r="F416" i="25"/>
  <c r="I416" i="25"/>
  <c r="G416" i="25"/>
  <c r="H416" i="25"/>
  <c r="J416" i="25"/>
  <c r="J495" i="25"/>
  <c r="F495" i="25"/>
  <c r="K495" i="25"/>
  <c r="I495" i="25"/>
  <c r="G495" i="25"/>
  <c r="H495" i="25"/>
  <c r="J522" i="25"/>
  <c r="G522" i="25"/>
  <c r="F522" i="25"/>
  <c r="K522" i="25"/>
  <c r="H522" i="25"/>
  <c r="I522" i="25"/>
  <c r="H361" i="25"/>
  <c r="G361" i="25"/>
  <c r="K361" i="25"/>
  <c r="I361" i="25"/>
  <c r="F361" i="25"/>
  <c r="J361" i="25"/>
  <c r="I605" i="25"/>
  <c r="G605" i="25"/>
  <c r="K605" i="25"/>
  <c r="I467" i="25"/>
  <c r="K467" i="25"/>
  <c r="G467" i="25"/>
  <c r="H386" i="25"/>
  <c r="J386" i="25"/>
  <c r="F386" i="25"/>
  <c r="K359" i="25"/>
  <c r="I359" i="25"/>
  <c r="G359" i="25"/>
  <c r="J608" i="25"/>
  <c r="G608" i="25"/>
  <c r="H608" i="25"/>
  <c r="K608" i="25"/>
  <c r="F608" i="25"/>
  <c r="I608" i="25"/>
  <c r="I523" i="25"/>
  <c r="K523" i="25"/>
  <c r="J523" i="25"/>
  <c r="G523" i="25"/>
  <c r="F523" i="25"/>
  <c r="H523" i="25"/>
  <c r="J573" i="25"/>
  <c r="F573" i="25"/>
  <c r="H573" i="25"/>
  <c r="H441" i="25"/>
  <c r="F441" i="25"/>
  <c r="J441" i="25"/>
  <c r="F295" i="25"/>
  <c r="J295" i="25"/>
  <c r="I295" i="25"/>
  <c r="H295" i="25"/>
  <c r="K295" i="25"/>
  <c r="G295" i="25"/>
  <c r="K672" i="25"/>
  <c r="H672" i="25"/>
  <c r="G672" i="25"/>
  <c r="I672" i="25"/>
  <c r="J672" i="25"/>
  <c r="F672" i="25"/>
  <c r="H639" i="25"/>
  <c r="J639" i="25"/>
  <c r="F639" i="25"/>
  <c r="I489" i="25"/>
  <c r="K489" i="25"/>
  <c r="G489" i="25"/>
  <c r="G400" i="25"/>
  <c r="K400" i="25"/>
  <c r="I400" i="25"/>
  <c r="F347" i="25"/>
  <c r="J347" i="25"/>
  <c r="H347" i="25"/>
  <c r="G384" i="25"/>
  <c r="J384" i="25"/>
  <c r="K384" i="25"/>
  <c r="F384" i="25"/>
  <c r="H384" i="25"/>
  <c r="I384" i="25"/>
  <c r="E678" i="25"/>
  <c r="G337" i="25"/>
  <c r="I337" i="25"/>
  <c r="K337" i="25"/>
  <c r="H612" i="25"/>
  <c r="J612" i="25"/>
  <c r="F612" i="25"/>
  <c r="F501" i="25"/>
  <c r="H501" i="25"/>
  <c r="J501" i="25"/>
  <c r="I404" i="25"/>
  <c r="G404" i="25"/>
  <c r="K404" i="25"/>
  <c r="F389" i="25"/>
  <c r="I389" i="25"/>
  <c r="K389" i="25"/>
  <c r="J389" i="25"/>
  <c r="H389" i="25"/>
  <c r="G389" i="25"/>
  <c r="G376" i="25"/>
  <c r="K376" i="25"/>
  <c r="I376" i="25"/>
  <c r="D316" i="29" a="1"/>
  <c r="D316" i="29" s="1"/>
  <c r="H316" i="29" s="1"/>
  <c r="L119" i="25"/>
  <c r="D226" i="25"/>
  <c r="K149" i="25"/>
  <c r="G149" i="25"/>
  <c r="I149" i="25"/>
  <c r="D129" i="29" a="1"/>
  <c r="D129" i="29" s="1"/>
  <c r="D197" i="29" a="1"/>
  <c r="D197" i="29" s="1"/>
  <c r="H132" i="29"/>
  <c r="I132" i="29"/>
  <c r="J132" i="29"/>
  <c r="K132" i="29"/>
  <c r="F132" i="29"/>
  <c r="G132" i="29"/>
  <c r="D287" i="29" a="1"/>
  <c r="D287" i="29" s="1"/>
  <c r="I284" i="29"/>
  <c r="G284" i="29"/>
  <c r="K284" i="29"/>
  <c r="K306" i="29"/>
  <c r="G306" i="29"/>
  <c r="I306" i="29"/>
  <c r="D308" i="29" a="1"/>
  <c r="D308" i="29" s="1"/>
  <c r="K261" i="25"/>
  <c r="G261" i="25"/>
  <c r="I261" i="25"/>
  <c r="E158" i="29" a="1"/>
  <c r="E158" i="29" s="1"/>
  <c r="L158" i="29" s="1"/>
  <c r="F214" i="25"/>
  <c r="H214" i="25"/>
  <c r="J214" i="25"/>
  <c r="G191" i="29"/>
  <c r="I191" i="29"/>
  <c r="K191" i="29"/>
  <c r="F328" i="29"/>
  <c r="J328" i="29"/>
  <c r="H328" i="29"/>
  <c r="K297" i="29"/>
  <c r="I297" i="29"/>
  <c r="F297" i="29"/>
  <c r="J297" i="29"/>
  <c r="H297" i="29"/>
  <c r="G297" i="29"/>
  <c r="G304" i="29"/>
  <c r="I304" i="29"/>
  <c r="K304" i="29"/>
  <c r="G213" i="25"/>
  <c r="I213" i="25"/>
  <c r="K213" i="25"/>
  <c r="H188" i="25"/>
  <c r="F188" i="25"/>
  <c r="J188" i="25"/>
  <c r="D209" i="29" a="1"/>
  <c r="D209" i="29" s="1"/>
  <c r="D203" i="29" a="1"/>
  <c r="D203" i="29" s="1"/>
  <c r="I171" i="29"/>
  <c r="K171" i="29"/>
  <c r="G171" i="29"/>
  <c r="K202" i="29"/>
  <c r="I202" i="29"/>
  <c r="G202" i="29"/>
  <c r="D281" i="29" a="1"/>
  <c r="D281" i="29" s="1"/>
  <c r="E232" i="25" a="1"/>
  <c r="E232" i="25" s="1"/>
  <c r="G169" i="25"/>
  <c r="I169" i="25"/>
  <c r="K169" i="25"/>
  <c r="K133" i="29"/>
  <c r="G133" i="29"/>
  <c r="I133" i="29"/>
  <c r="I296" i="29"/>
  <c r="D154" i="29" a="1"/>
  <c r="D154" i="29" s="1"/>
  <c r="D125" i="29" a="1"/>
  <c r="D125" i="29" s="1"/>
  <c r="K119" i="25"/>
  <c r="I119" i="25"/>
  <c r="G128" i="25"/>
  <c r="I128" i="25"/>
  <c r="K128" i="25"/>
  <c r="D140" i="29" a="1"/>
  <c r="D140" i="29" s="1"/>
  <c r="D238" i="29" a="1"/>
  <c r="D238" i="29" s="1"/>
  <c r="G308" i="25"/>
  <c r="K308" i="25"/>
  <c r="I308" i="25"/>
  <c r="G119" i="25"/>
  <c r="E240" i="29" a="1"/>
  <c r="E240" i="29" s="1"/>
  <c r="J217" i="25"/>
  <c r="G217" i="25"/>
  <c r="I217" i="25"/>
  <c r="K217" i="25"/>
  <c r="F217" i="25"/>
  <c r="H217" i="25"/>
  <c r="H187" i="29"/>
  <c r="J187" i="29"/>
  <c r="F187" i="29"/>
  <c r="K151" i="29"/>
  <c r="I151" i="29"/>
  <c r="G151" i="29"/>
  <c r="D303" i="29" a="1"/>
  <c r="D303" i="29" s="1"/>
  <c r="K175" i="25"/>
  <c r="G175" i="25"/>
  <c r="I175" i="25"/>
  <c r="D195" i="29" a="1"/>
  <c r="D195" i="29" s="1"/>
  <c r="D201" i="29" a="1"/>
  <c r="D201" i="29" s="1"/>
  <c r="E125" i="29" a="1"/>
  <c r="E125" i="29" s="1"/>
  <c r="L125" i="29" s="1"/>
  <c r="E214" i="25" a="1"/>
  <c r="E214" i="25" s="1"/>
  <c r="D214" i="29" a="1"/>
  <c r="D214" i="29" s="1"/>
  <c r="K232" i="25"/>
  <c r="I232" i="25"/>
  <c r="G232" i="25"/>
  <c r="E170" i="29" a="1"/>
  <c r="E170" i="29" s="1"/>
  <c r="L170" i="29" s="1"/>
  <c r="E308" i="29" a="1"/>
  <c r="E308" i="29" s="1"/>
  <c r="L308" i="29" s="1"/>
  <c r="D267" i="29" a="1"/>
  <c r="D267" i="29" s="1"/>
  <c r="E129" i="29" a="1"/>
  <c r="E129" i="29" s="1"/>
  <c r="L129" i="29" s="1"/>
  <c r="D305" i="29" a="1"/>
  <c r="D305" i="29" s="1"/>
  <c r="E195" i="29" a="1"/>
  <c r="E195" i="29" s="1"/>
  <c r="L195" i="29" s="1"/>
  <c r="E140" i="29" a="1"/>
  <c r="E140" i="29" s="1"/>
  <c r="E203" i="29" a="1"/>
  <c r="E203" i="29" s="1"/>
  <c r="E201" i="29" a="1"/>
  <c r="E201" i="29" s="1"/>
  <c r="L201" i="29" s="1"/>
  <c r="E209" i="29" a="1"/>
  <c r="E209" i="29" s="1"/>
  <c r="E192" i="29" a="1"/>
  <c r="E192" i="29" s="1"/>
  <c r="E255" i="25" a="1"/>
  <c r="E255" i="25" s="1"/>
  <c r="E253" i="25" a="1"/>
  <c r="E253" i="25" s="1"/>
  <c r="D326" i="25" a="1"/>
  <c r="D326" i="25" s="1"/>
  <c r="D288" i="25" a="1"/>
  <c r="D288" i="25" s="1"/>
  <c r="D301" i="25" a="1"/>
  <c r="D301" i="25" s="1"/>
  <c r="D262" i="25" a="1"/>
  <c r="D262" i="25" s="1"/>
  <c r="G345" i="25"/>
  <c r="K345" i="25"/>
  <c r="I345" i="25"/>
  <c r="D282" i="25" a="1"/>
  <c r="D282" i="25" s="1"/>
  <c r="D241" i="25" a="1"/>
  <c r="D241" i="25" s="1"/>
  <c r="D213" i="29" a="1"/>
  <c r="D213" i="29" s="1"/>
  <c r="E175" i="25" a="1"/>
  <c r="E175" i="25" s="1"/>
  <c r="L175" i="25" s="1"/>
  <c r="D244" i="25" a="1"/>
  <c r="D244" i="25" s="1"/>
  <c r="D188" i="29" a="1"/>
  <c r="D188" i="29" s="1"/>
  <c r="G458" i="25"/>
  <c r="K458" i="25"/>
  <c r="I458" i="25"/>
  <c r="D169" i="29" a="1"/>
  <c r="D169" i="29" s="1"/>
  <c r="D128" i="29" a="1"/>
  <c r="D128" i="29" s="1"/>
  <c r="E213" i="25" a="1"/>
  <c r="E213" i="25" s="1"/>
  <c r="L213" i="25" s="1"/>
  <c r="D131" i="29" a="1"/>
  <c r="D131" i="29" s="1"/>
  <c r="K119" i="29"/>
  <c r="I119" i="29"/>
  <c r="G119" i="29"/>
  <c r="L345" i="25"/>
  <c r="L452" i="25" s="1"/>
  <c r="E169" i="25" a="1"/>
  <c r="E169" i="25" s="1"/>
  <c r="L169" i="25" s="1"/>
  <c r="E128" i="25" a="1"/>
  <c r="E128" i="25" s="1"/>
  <c r="D175" i="29" a="1"/>
  <c r="D175" i="29" s="1"/>
  <c r="E131" i="25" a="1"/>
  <c r="E131" i="25" s="1"/>
  <c r="E188" i="25" a="1"/>
  <c r="E188" i="25" s="1"/>
  <c r="D149" i="29" a="1"/>
  <c r="D149" i="29" s="1"/>
  <c r="E149" i="25" a="1"/>
  <c r="E149" i="25" s="1"/>
  <c r="L149" i="25" s="1"/>
  <c r="G571" i="25"/>
  <c r="I571" i="25"/>
  <c r="K571" i="25"/>
  <c r="D217" i="29" a="1"/>
  <c r="D217" i="29" s="1"/>
  <c r="E306" i="29" a="1"/>
  <c r="E306" i="29" s="1"/>
  <c r="L306" i="29" s="1"/>
  <c r="D330" i="25" a="1"/>
  <c r="D330" i="25" s="1"/>
  <c r="E217" i="25" a="1"/>
  <c r="E217" i="25" s="1"/>
  <c r="E305" i="29" a="1"/>
  <c r="E305" i="29" s="1"/>
  <c r="E284" i="29" a="1"/>
  <c r="E284" i="29" s="1"/>
  <c r="L284" i="29" s="1"/>
  <c r="E277" i="29" a="1"/>
  <c r="E277" i="29" s="1"/>
  <c r="E304" i="29" a="1"/>
  <c r="E304" i="29" s="1"/>
  <c r="L304" i="29" s="1"/>
  <c r="E281" i="29" a="1"/>
  <c r="E281" i="29" s="1"/>
  <c r="L281" i="29" s="1"/>
  <c r="E334" i="29" a="1"/>
  <c r="E334" i="29" s="1"/>
  <c r="E243" i="29" a="1"/>
  <c r="E243" i="29" s="1"/>
  <c r="E325" i="29" a="1"/>
  <c r="E325" i="29" s="1"/>
  <c r="E276" i="29" a="1"/>
  <c r="E276" i="29" s="1"/>
  <c r="L276" i="29" s="1"/>
  <c r="E246" i="29" a="1"/>
  <c r="E246" i="29" s="1"/>
  <c r="L246" i="29" s="1"/>
  <c r="E280" i="29" a="1"/>
  <c r="E280" i="29" s="1"/>
  <c r="L280" i="29" s="1"/>
  <c r="E321" i="29" a="1"/>
  <c r="E321" i="29" s="1"/>
  <c r="L321" i="29" s="1"/>
  <c r="E314" i="29" a="1"/>
  <c r="E314" i="29" s="1"/>
  <c r="L314" i="29" s="1"/>
  <c r="E237" i="29" a="1"/>
  <c r="E237" i="29" s="1"/>
  <c r="L237" i="29" s="1"/>
  <c r="E297" i="29" a="1"/>
  <c r="E297" i="29" s="1"/>
  <c r="L297" i="29" s="1"/>
  <c r="E283" i="29" a="1"/>
  <c r="E283" i="29" s="1"/>
  <c r="L283" i="29" s="1"/>
  <c r="E309" i="29" a="1"/>
  <c r="E309" i="29" s="1"/>
  <c r="L309" i="29" s="1"/>
  <c r="E285" i="29" a="1"/>
  <c r="E285" i="29" s="1"/>
  <c r="E268" i="29" a="1"/>
  <c r="E268" i="29" s="1"/>
  <c r="E338" i="29" a="1"/>
  <c r="E338" i="29" s="1"/>
  <c r="E292" i="29" a="1"/>
  <c r="E292" i="29" s="1"/>
  <c r="L292" i="29" s="1"/>
  <c r="E254" i="29" a="1"/>
  <c r="E254" i="29" s="1"/>
  <c r="L254" i="29" s="1"/>
  <c r="E319" i="29" a="1"/>
  <c r="E319" i="29" s="1"/>
  <c r="E255" i="29" a="1"/>
  <c r="E255" i="29" s="1"/>
  <c r="E245" i="29" a="1"/>
  <c r="E245" i="29" s="1"/>
  <c r="E251" i="29" a="1"/>
  <c r="E251" i="29" s="1"/>
  <c r="E303" i="29" a="1"/>
  <c r="E303" i="29" s="1"/>
  <c r="L303" i="29" s="1"/>
  <c r="E286" i="29" a="1"/>
  <c r="E286" i="29" s="1"/>
  <c r="E252" i="29" a="1"/>
  <c r="E252" i="29" s="1"/>
  <c r="E323" i="29" a="1"/>
  <c r="E323" i="29" s="1"/>
  <c r="L323" i="29" s="1"/>
  <c r="E233" i="29" a="1"/>
  <c r="E233" i="29" s="1"/>
  <c r="E311" i="29" a="1"/>
  <c r="E311" i="29" s="1"/>
  <c r="L311" i="29" s="1"/>
  <c r="E250" i="29" a="1"/>
  <c r="E250" i="29" s="1"/>
  <c r="L250" i="29" s="1"/>
  <c r="E294" i="29" a="1"/>
  <c r="E294" i="29" s="1"/>
  <c r="E258" i="29" a="1"/>
  <c r="E258" i="29" s="1"/>
  <c r="L258" i="29" s="1"/>
  <c r="E269" i="29" a="1"/>
  <c r="E269" i="29" s="1"/>
  <c r="L269" i="29" s="1"/>
  <c r="E296" i="29" a="1"/>
  <c r="E296" i="29" s="1"/>
  <c r="L296" i="29" s="1"/>
  <c r="E234" i="29" a="1"/>
  <c r="E234" i="29" s="1"/>
  <c r="E279" i="29" a="1"/>
  <c r="E279" i="29" s="1"/>
  <c r="E242" i="29" a="1"/>
  <c r="E242" i="29" s="1"/>
  <c r="L242" i="29" s="1"/>
  <c r="E263" i="29" a="1"/>
  <c r="E263" i="29" s="1"/>
  <c r="E331" i="29" a="1"/>
  <c r="E331" i="29" s="1"/>
  <c r="L331" i="29" s="1"/>
  <c r="E310" i="29" a="1"/>
  <c r="E310" i="29" s="1"/>
  <c r="L310" i="29" s="1"/>
  <c r="E332" i="29" a="1"/>
  <c r="E332" i="29" s="1"/>
  <c r="L332" i="29" s="1"/>
  <c r="E236" i="29" a="1"/>
  <c r="E236" i="29" s="1"/>
  <c r="E261" i="29" a="1"/>
  <c r="E261" i="29" s="1"/>
  <c r="L261" i="29" s="1"/>
  <c r="E239" i="29" a="1"/>
  <c r="E239" i="29" s="1"/>
  <c r="E266" i="29" a="1"/>
  <c r="E266" i="29" s="1"/>
  <c r="L266" i="29" s="1"/>
  <c r="E289" i="29" a="1"/>
  <c r="E289" i="29" s="1"/>
  <c r="L289" i="29" s="1"/>
  <c r="E300" i="29" a="1"/>
  <c r="E300" i="29" s="1"/>
  <c r="E335" i="29" a="1"/>
  <c r="E335" i="29" s="1"/>
  <c r="L335" i="29" s="1"/>
  <c r="E256" i="29" a="1"/>
  <c r="E256" i="29" s="1"/>
  <c r="E324" i="29" a="1"/>
  <c r="E324" i="29" s="1"/>
  <c r="L324" i="29" s="1"/>
  <c r="E235" i="29" a="1"/>
  <c r="E235" i="29" s="1"/>
  <c r="E333" i="29" a="1"/>
  <c r="E333" i="29" s="1"/>
  <c r="L333" i="29" s="1"/>
  <c r="E291" i="29" a="1"/>
  <c r="E291" i="29" s="1"/>
  <c r="E328" i="29" a="1"/>
  <c r="E328" i="29" s="1"/>
  <c r="G571" i="29" l="1"/>
  <c r="G256" i="29"/>
  <c r="K170" i="29"/>
  <c r="I170" i="29"/>
  <c r="H170" i="29"/>
  <c r="J170" i="29"/>
  <c r="F170" i="29"/>
  <c r="J243" i="29"/>
  <c r="G245" i="29"/>
  <c r="I243" i="29"/>
  <c r="H243" i="29"/>
  <c r="K245" i="29"/>
  <c r="K243" i="29"/>
  <c r="J276" i="29"/>
  <c r="J234" i="29"/>
  <c r="J120" i="29"/>
  <c r="H120" i="29"/>
  <c r="K254" i="29"/>
  <c r="I254" i="29"/>
  <c r="H245" i="29"/>
  <c r="J279" i="29"/>
  <c r="J245" i="29"/>
  <c r="J300" i="29"/>
  <c r="I250" i="29"/>
  <c r="I263" i="29"/>
  <c r="E336" i="29" a="1"/>
  <c r="E336" i="29" s="1"/>
  <c r="L336" i="29" s="1"/>
  <c r="G280" i="29"/>
  <c r="J121" i="29"/>
  <c r="I261" i="29"/>
  <c r="G323" i="29"/>
  <c r="K289" i="29"/>
  <c r="I345" i="29"/>
  <c r="K345" i="29"/>
  <c r="J575" i="29"/>
  <c r="I323" i="29"/>
  <c r="H575" i="29"/>
  <c r="G285" i="29"/>
  <c r="I176" i="29"/>
  <c r="G176" i="29"/>
  <c r="I333" i="29"/>
  <c r="H234" i="29"/>
  <c r="G264" i="29"/>
  <c r="I264" i="29"/>
  <c r="K264" i="29"/>
  <c r="D165" i="29" a="1"/>
  <c r="D165" i="29" s="1"/>
  <c r="I245" i="29"/>
  <c r="G311" i="29"/>
  <c r="F311" i="29"/>
  <c r="I311" i="29"/>
  <c r="H311" i="29"/>
  <c r="K311" i="29"/>
  <c r="H639" i="29"/>
  <c r="I508" i="29"/>
  <c r="K124" i="29"/>
  <c r="G291" i="29"/>
  <c r="I124" i="29"/>
  <c r="G269" i="29"/>
  <c r="H269" i="29"/>
  <c r="H233" i="25"/>
  <c r="F233" i="25"/>
  <c r="G626" i="29"/>
  <c r="I626" i="29"/>
  <c r="J250" i="29"/>
  <c r="F250" i="29"/>
  <c r="I493" i="29"/>
  <c r="H240" i="29"/>
  <c r="F240" i="29"/>
  <c r="G493" i="29"/>
  <c r="K493" i="29"/>
  <c r="H250" i="29"/>
  <c r="G250" i="29"/>
  <c r="H493" i="29"/>
  <c r="F493" i="29"/>
  <c r="G289" i="29"/>
  <c r="G508" i="29"/>
  <c r="J639" i="29"/>
  <c r="I258" i="29"/>
  <c r="H258" i="29"/>
  <c r="G258" i="29"/>
  <c r="G261" i="29"/>
  <c r="F258" i="29"/>
  <c r="F121" i="29"/>
  <c r="K258" i="29"/>
  <c r="K571" i="29"/>
  <c r="E165" i="29" a="1"/>
  <c r="E165" i="29" s="1"/>
  <c r="K335" i="29"/>
  <c r="K332" i="29"/>
  <c r="I335" i="29"/>
  <c r="J332" i="29"/>
  <c r="F235" i="29"/>
  <c r="H332" i="29"/>
  <c r="J235" i="29"/>
  <c r="G332" i="29"/>
  <c r="F332" i="29"/>
  <c r="I280" i="29"/>
  <c r="G333" i="29"/>
  <c r="I285" i="29"/>
  <c r="F333" i="29"/>
  <c r="J333" i="29"/>
  <c r="H333" i="29"/>
  <c r="I247" i="29"/>
  <c r="F243" i="29"/>
  <c r="I256" i="29"/>
  <c r="K247" i="29"/>
  <c r="F279" i="29"/>
  <c r="H440" i="29"/>
  <c r="F440" i="29"/>
  <c r="G532" i="29"/>
  <c r="I532" i="29"/>
  <c r="G266" i="29"/>
  <c r="K266" i="29"/>
  <c r="I269" i="29"/>
  <c r="F269" i="29"/>
  <c r="K269" i="29"/>
  <c r="J283" i="29"/>
  <c r="G246" i="29"/>
  <c r="H236" i="29"/>
  <c r="F236" i="29"/>
  <c r="H296" i="29"/>
  <c r="G296" i="29"/>
  <c r="K291" i="29"/>
  <c r="F296" i="29"/>
  <c r="K296" i="29"/>
  <c r="K458" i="29"/>
  <c r="G458" i="29"/>
  <c r="J233" i="29"/>
  <c r="H233" i="29"/>
  <c r="I324" i="29"/>
  <c r="H324" i="29"/>
  <c r="G315" i="29"/>
  <c r="G324" i="29"/>
  <c r="F324" i="29"/>
  <c r="K324" i="29"/>
  <c r="J573" i="29"/>
  <c r="H573" i="29"/>
  <c r="I246" i="29"/>
  <c r="K315" i="29"/>
  <c r="G472" i="29"/>
  <c r="F609" i="29"/>
  <c r="J609" i="29"/>
  <c r="E316" i="29" a="1"/>
  <c r="E316" i="29" s="1"/>
  <c r="H300" i="29"/>
  <c r="K600" i="29"/>
  <c r="H276" i="29"/>
  <c r="G600" i="29"/>
  <c r="K263" i="29"/>
  <c r="K276" i="29"/>
  <c r="G276" i="29"/>
  <c r="I276" i="29"/>
  <c r="I310" i="29"/>
  <c r="K310" i="29"/>
  <c r="G309" i="29"/>
  <c r="F242" i="29"/>
  <c r="J242" i="29"/>
  <c r="G242" i="29"/>
  <c r="I242" i="29"/>
  <c r="K242" i="29"/>
  <c r="K309" i="29"/>
  <c r="G678" i="25"/>
  <c r="G565" i="25"/>
  <c r="G314" i="29"/>
  <c r="K314" i="29"/>
  <c r="F314" i="29"/>
  <c r="I472" i="29"/>
  <c r="K497" i="29"/>
  <c r="F497" i="29"/>
  <c r="K336" i="29"/>
  <c r="I314" i="29"/>
  <c r="H497" i="29"/>
  <c r="H314" i="29"/>
  <c r="I497" i="29"/>
  <c r="E151" i="29" a="1"/>
  <c r="E151" i="29" s="1"/>
  <c r="L151" i="29" s="1"/>
  <c r="K237" i="29"/>
  <c r="H283" i="29"/>
  <c r="I237" i="29"/>
  <c r="G283" i="29"/>
  <c r="K283" i="29"/>
  <c r="E278" i="25" a="1"/>
  <c r="E278" i="25" s="1"/>
  <c r="I283" i="29"/>
  <c r="G497" i="29"/>
  <c r="J497" i="29"/>
  <c r="G450" i="29"/>
  <c r="K450" i="29"/>
  <c r="K678" i="25"/>
  <c r="I565" i="25"/>
  <c r="G452" i="25"/>
  <c r="J678" i="25"/>
  <c r="F650" i="29"/>
  <c r="K650" i="29"/>
  <c r="G650" i="29"/>
  <c r="J650" i="29"/>
  <c r="H650" i="29"/>
  <c r="I650" i="29"/>
  <c r="F523" i="29"/>
  <c r="J523" i="29"/>
  <c r="K523" i="29"/>
  <c r="G523" i="29"/>
  <c r="H523" i="29"/>
  <c r="I523" i="29"/>
  <c r="J614" i="29"/>
  <c r="H614" i="29"/>
  <c r="F614" i="29"/>
  <c r="F388" i="29"/>
  <c r="H388" i="29"/>
  <c r="J388" i="29"/>
  <c r="H394" i="29"/>
  <c r="I394" i="29"/>
  <c r="K394" i="29"/>
  <c r="J394" i="29"/>
  <c r="G394" i="29"/>
  <c r="F394" i="29"/>
  <c r="H460" i="29"/>
  <c r="F460" i="29"/>
  <c r="J460" i="29"/>
  <c r="H612" i="29"/>
  <c r="F612" i="29"/>
  <c r="J612" i="29"/>
  <c r="G662" i="29"/>
  <c r="I662" i="29"/>
  <c r="K662" i="29"/>
  <c r="I402" i="29"/>
  <c r="K402" i="29"/>
  <c r="G402" i="29"/>
  <c r="F496" i="29"/>
  <c r="J496" i="29"/>
  <c r="H496" i="29"/>
  <c r="J371" i="29"/>
  <c r="I371" i="29"/>
  <c r="H371" i="29"/>
  <c r="K371" i="29"/>
  <c r="F371" i="29"/>
  <c r="G371" i="29"/>
  <c r="J420" i="29"/>
  <c r="H420" i="29"/>
  <c r="F420" i="29"/>
  <c r="J584" i="29"/>
  <c r="H584" i="29"/>
  <c r="F584" i="29"/>
  <c r="I584" i="29"/>
  <c r="K584" i="29"/>
  <c r="G584" i="29"/>
  <c r="H437" i="29"/>
  <c r="G437" i="29"/>
  <c r="J437" i="29"/>
  <c r="I437" i="29"/>
  <c r="K437" i="29"/>
  <c r="F437" i="29"/>
  <c r="H675" i="29"/>
  <c r="F675" i="29"/>
  <c r="G675" i="29"/>
  <c r="I675" i="29"/>
  <c r="J675" i="29"/>
  <c r="K675" i="29"/>
  <c r="I624" i="29"/>
  <c r="G624" i="29"/>
  <c r="K624" i="29"/>
  <c r="H501" i="29"/>
  <c r="F501" i="29"/>
  <c r="J501" i="29"/>
  <c r="G581" i="29"/>
  <c r="I581" i="29"/>
  <c r="J581" i="29"/>
  <c r="K581" i="29"/>
  <c r="F581" i="29"/>
  <c r="H581" i="29"/>
  <c r="H349" i="29"/>
  <c r="J349" i="29"/>
  <c r="F349" i="29"/>
  <c r="I678" i="25"/>
  <c r="K565" i="25"/>
  <c r="F678" i="25"/>
  <c r="K627" i="29"/>
  <c r="I627" i="29"/>
  <c r="G627" i="29"/>
  <c r="I302" i="29"/>
  <c r="G302" i="29"/>
  <c r="K302" i="29"/>
  <c r="K356" i="29"/>
  <c r="I356" i="29"/>
  <c r="J356" i="29"/>
  <c r="F356" i="29"/>
  <c r="G356" i="29"/>
  <c r="H356" i="29"/>
  <c r="H519" i="29"/>
  <c r="F519" i="29"/>
  <c r="J519" i="29"/>
  <c r="I410" i="29"/>
  <c r="J410" i="29"/>
  <c r="H410" i="29"/>
  <c r="K410" i="29"/>
  <c r="G410" i="29"/>
  <c r="F410" i="29"/>
  <c r="G488" i="29"/>
  <c r="I488" i="29"/>
  <c r="K488" i="29"/>
  <c r="F553" i="29"/>
  <c r="J553" i="29"/>
  <c r="H553" i="29"/>
  <c r="G643" i="29"/>
  <c r="I643" i="29"/>
  <c r="K643" i="29"/>
  <c r="H461" i="29"/>
  <c r="F461" i="29"/>
  <c r="J461" i="29"/>
  <c r="K401" i="29"/>
  <c r="I401" i="29"/>
  <c r="G401" i="29"/>
  <c r="K398" i="29"/>
  <c r="I398" i="29"/>
  <c r="G398" i="29"/>
  <c r="G423" i="29"/>
  <c r="K423" i="29"/>
  <c r="I423" i="29"/>
  <c r="K360" i="29"/>
  <c r="I360" i="29"/>
  <c r="G360" i="29"/>
  <c r="G615" i="29"/>
  <c r="H615" i="29"/>
  <c r="K615" i="29"/>
  <c r="F615" i="29"/>
  <c r="J615" i="29"/>
  <c r="I615" i="29"/>
  <c r="K506" i="29"/>
  <c r="G506" i="29"/>
  <c r="I506" i="29"/>
  <c r="F383" i="29"/>
  <c r="H383" i="29"/>
  <c r="J383" i="29"/>
  <c r="J385" i="29"/>
  <c r="H385" i="29"/>
  <c r="F385" i="29"/>
  <c r="I676" i="29"/>
  <c r="K676" i="29"/>
  <c r="G676" i="29"/>
  <c r="F587" i="29"/>
  <c r="I587" i="29"/>
  <c r="K587" i="29"/>
  <c r="G587" i="29"/>
  <c r="J587" i="29"/>
  <c r="H587" i="29"/>
  <c r="G369" i="29"/>
  <c r="I369" i="29"/>
  <c r="K369" i="29"/>
  <c r="I536" i="29"/>
  <c r="K536" i="29"/>
  <c r="G536" i="29"/>
  <c r="I445" i="29"/>
  <c r="J445" i="29"/>
  <c r="F445" i="29"/>
  <c r="H445" i="29"/>
  <c r="K445" i="29"/>
  <c r="G445" i="29"/>
  <c r="K593" i="29"/>
  <c r="G593" i="29"/>
  <c r="I593" i="29"/>
  <c r="K374" i="29"/>
  <c r="G374" i="29"/>
  <c r="I374" i="29"/>
  <c r="G446" i="29"/>
  <c r="K446" i="29"/>
  <c r="F446" i="29"/>
  <c r="H446" i="29"/>
  <c r="J446" i="29"/>
  <c r="I446" i="29"/>
  <c r="G419" i="29"/>
  <c r="I419" i="29"/>
  <c r="K419" i="29"/>
  <c r="H408" i="29"/>
  <c r="J408" i="29"/>
  <c r="F408" i="29"/>
  <c r="I408" i="29"/>
  <c r="K408" i="29"/>
  <c r="G408" i="29"/>
  <c r="J646" i="29"/>
  <c r="F646" i="29"/>
  <c r="H646" i="29"/>
  <c r="I620" i="29"/>
  <c r="G620" i="29"/>
  <c r="H620" i="29"/>
  <c r="J620" i="29"/>
  <c r="F620" i="29"/>
  <c r="K620" i="29"/>
  <c r="F509" i="29"/>
  <c r="H509" i="29"/>
  <c r="J509" i="29"/>
  <c r="I509" i="29"/>
  <c r="K509" i="29"/>
  <c r="G509" i="29"/>
  <c r="J629" i="29"/>
  <c r="F629" i="29"/>
  <c r="H629" i="29"/>
  <c r="H678" i="25"/>
  <c r="H295" i="29"/>
  <c r="K295" i="29"/>
  <c r="J295" i="29"/>
  <c r="F295" i="29"/>
  <c r="G295" i="29"/>
  <c r="I295" i="29"/>
  <c r="H632" i="29"/>
  <c r="J632" i="29"/>
  <c r="F632" i="29"/>
  <c r="F476" i="29"/>
  <c r="G476" i="29"/>
  <c r="H476" i="29"/>
  <c r="I476" i="29"/>
  <c r="K476" i="29"/>
  <c r="J476" i="29"/>
  <c r="H336" i="29"/>
  <c r="I439" i="29"/>
  <c r="K439" i="29"/>
  <c r="G439" i="29"/>
  <c r="G422" i="29"/>
  <c r="K422" i="29"/>
  <c r="I422" i="29"/>
  <c r="J499" i="29"/>
  <c r="H499" i="29"/>
  <c r="F499" i="29"/>
  <c r="J526" i="29"/>
  <c r="F526" i="29"/>
  <c r="H526" i="29"/>
  <c r="I397" i="29"/>
  <c r="G397" i="29"/>
  <c r="K397" i="29"/>
  <c r="G468" i="29"/>
  <c r="I468" i="29"/>
  <c r="J468" i="29"/>
  <c r="K468" i="29"/>
  <c r="H468" i="29"/>
  <c r="F468" i="29"/>
  <c r="G489" i="29"/>
  <c r="I489" i="29"/>
  <c r="K489" i="29"/>
  <c r="I530" i="29"/>
  <c r="K530" i="29"/>
  <c r="G530" i="29"/>
  <c r="J666" i="29"/>
  <c r="H666" i="29"/>
  <c r="F666" i="29"/>
  <c r="K469" i="29"/>
  <c r="G469" i="29"/>
  <c r="J469" i="29"/>
  <c r="F469" i="29"/>
  <c r="H469" i="29"/>
  <c r="I469" i="29"/>
  <c r="G521" i="29"/>
  <c r="J521" i="29"/>
  <c r="H521" i="29"/>
  <c r="F521" i="29"/>
  <c r="I521" i="29"/>
  <c r="K521" i="29"/>
  <c r="I490" i="29"/>
  <c r="G490" i="29"/>
  <c r="K490" i="29"/>
  <c r="I492" i="29"/>
  <c r="G492" i="29"/>
  <c r="K492" i="29"/>
  <c r="G647" i="29"/>
  <c r="K647" i="29"/>
  <c r="I647" i="29"/>
  <c r="K395" i="29"/>
  <c r="G395" i="29"/>
  <c r="I395" i="29"/>
  <c r="F527" i="29"/>
  <c r="J527" i="29"/>
  <c r="H527" i="29"/>
  <c r="F347" i="29"/>
  <c r="H347" i="29"/>
  <c r="J347" i="29"/>
  <c r="I549" i="29"/>
  <c r="K549" i="29"/>
  <c r="G549" i="29"/>
  <c r="K555" i="29"/>
  <c r="J555" i="29"/>
  <c r="F555" i="29"/>
  <c r="H555" i="29"/>
  <c r="G555" i="29"/>
  <c r="I555" i="29"/>
  <c r="D136" i="29" a="1"/>
  <c r="D136" i="29" s="1"/>
  <c r="G672" i="29"/>
  <c r="K672" i="29"/>
  <c r="F672" i="29"/>
  <c r="I672" i="29"/>
  <c r="H672" i="29"/>
  <c r="J672" i="29"/>
  <c r="J505" i="29"/>
  <c r="F505" i="29"/>
  <c r="H505" i="29"/>
  <c r="I421" i="29"/>
  <c r="G421" i="29"/>
  <c r="K421" i="29"/>
  <c r="G337" i="29"/>
  <c r="I337" i="29"/>
  <c r="K337" i="29"/>
  <c r="H441" i="29"/>
  <c r="F441" i="29"/>
  <c r="J441" i="29"/>
  <c r="J516" i="29"/>
  <c r="H516" i="29"/>
  <c r="F516" i="29"/>
  <c r="F559" i="29"/>
  <c r="H559" i="29"/>
  <c r="I559" i="29"/>
  <c r="J559" i="29"/>
  <c r="K559" i="29"/>
  <c r="G559" i="29"/>
  <c r="J471" i="29"/>
  <c r="H471" i="29"/>
  <c r="I471" i="29"/>
  <c r="G471" i="29"/>
  <c r="F471" i="29"/>
  <c r="K471" i="29"/>
  <c r="G552" i="29"/>
  <c r="K552" i="29"/>
  <c r="I552" i="29"/>
  <c r="G354" i="29"/>
  <c r="I354" i="29"/>
  <c r="K354" i="29"/>
  <c r="H459" i="29"/>
  <c r="J459" i="29"/>
  <c r="F459" i="29"/>
  <c r="H353" i="29"/>
  <c r="F353" i="29"/>
  <c r="J353" i="29"/>
  <c r="G634" i="29"/>
  <c r="H634" i="29"/>
  <c r="J634" i="29"/>
  <c r="K634" i="29"/>
  <c r="I634" i="29"/>
  <c r="F634" i="29"/>
  <c r="K563" i="29"/>
  <c r="G563" i="29"/>
  <c r="I563" i="29"/>
  <c r="F429" i="29"/>
  <c r="J429" i="29"/>
  <c r="H429" i="29"/>
  <c r="G507" i="29"/>
  <c r="H507" i="29"/>
  <c r="I507" i="29"/>
  <c r="K507" i="29"/>
  <c r="J507" i="29"/>
  <c r="F507" i="29"/>
  <c r="F462" i="29"/>
  <c r="H462" i="29"/>
  <c r="J462" i="29"/>
  <c r="H135" i="29"/>
  <c r="F135" i="29"/>
  <c r="G135" i="29"/>
  <c r="J135" i="29"/>
  <c r="I135" i="29"/>
  <c r="K135" i="29"/>
  <c r="I350" i="29"/>
  <c r="G350" i="29"/>
  <c r="K350" i="29"/>
  <c r="G635" i="29"/>
  <c r="J635" i="29"/>
  <c r="I635" i="29"/>
  <c r="H635" i="29"/>
  <c r="K635" i="29"/>
  <c r="F635" i="29"/>
  <c r="J336" i="29"/>
  <c r="I665" i="29"/>
  <c r="K665" i="29"/>
  <c r="G665" i="29"/>
  <c r="F392" i="29"/>
  <c r="H392" i="29"/>
  <c r="J392" i="29"/>
  <c r="K379" i="29"/>
  <c r="G379" i="29"/>
  <c r="I379" i="29"/>
  <c r="J608" i="29"/>
  <c r="F608" i="29"/>
  <c r="G608" i="29"/>
  <c r="H608" i="29"/>
  <c r="K608" i="29"/>
  <c r="I608" i="29"/>
  <c r="G380" i="29"/>
  <c r="J380" i="29"/>
  <c r="F380" i="29"/>
  <c r="H380" i="29"/>
  <c r="I380" i="29"/>
  <c r="K380" i="29"/>
  <c r="G622" i="29"/>
  <c r="J622" i="29"/>
  <c r="I622" i="29"/>
  <c r="K622" i="29"/>
  <c r="H622" i="29"/>
  <c r="F622" i="29"/>
  <c r="I427" i="29"/>
  <c r="H427" i="29"/>
  <c r="J427" i="29"/>
  <c r="K427" i="29"/>
  <c r="F427" i="29"/>
  <c r="G427" i="29"/>
  <c r="I648" i="29"/>
  <c r="K648" i="29"/>
  <c r="G648" i="29"/>
  <c r="K367" i="29"/>
  <c r="G367" i="29"/>
  <c r="I367" i="29"/>
  <c r="G642" i="29"/>
  <c r="H642" i="29"/>
  <c r="K642" i="29"/>
  <c r="J642" i="29"/>
  <c r="I642" i="29"/>
  <c r="F642" i="29"/>
  <c r="I601" i="29"/>
  <c r="G601" i="29"/>
  <c r="K601" i="29"/>
  <c r="G424" i="29"/>
  <c r="J424" i="29"/>
  <c r="H424" i="29"/>
  <c r="I424" i="29"/>
  <c r="F424" i="29"/>
  <c r="K424" i="29"/>
  <c r="I404" i="29"/>
  <c r="K404" i="29"/>
  <c r="G404" i="29"/>
  <c r="F556" i="29"/>
  <c r="G556" i="29"/>
  <c r="H556" i="29"/>
  <c r="I556" i="29"/>
  <c r="K556" i="29"/>
  <c r="J556" i="29"/>
  <c r="J542" i="29"/>
  <c r="F542" i="29"/>
  <c r="H542" i="29"/>
  <c r="J361" i="29"/>
  <c r="I361" i="29"/>
  <c r="K361" i="29"/>
  <c r="G361" i="29"/>
  <c r="H361" i="29"/>
  <c r="F361" i="29"/>
  <c r="F409" i="29"/>
  <c r="I409" i="29"/>
  <c r="H409" i="29"/>
  <c r="K409" i="29"/>
  <c r="J409" i="29"/>
  <c r="G409" i="29"/>
  <c r="I561" i="29"/>
  <c r="G561" i="29"/>
  <c r="K561" i="29"/>
  <c r="F411" i="29"/>
  <c r="J411" i="29"/>
  <c r="H411" i="29"/>
  <c r="K393" i="29"/>
  <c r="G393" i="29"/>
  <c r="I393" i="29"/>
  <c r="H449" i="29"/>
  <c r="G449" i="29"/>
  <c r="I449" i="29"/>
  <c r="K449" i="29"/>
  <c r="J449" i="29"/>
  <c r="F449" i="29"/>
  <c r="K351" i="29"/>
  <c r="I351" i="29"/>
  <c r="G351" i="29"/>
  <c r="G376" i="29"/>
  <c r="I376" i="29"/>
  <c r="K376" i="29"/>
  <c r="I336" i="29"/>
  <c r="H452" i="25"/>
  <c r="G589" i="29"/>
  <c r="H589" i="29"/>
  <c r="I589" i="29"/>
  <c r="J589" i="29"/>
  <c r="K589" i="29"/>
  <c r="F589" i="29"/>
  <c r="G417" i="29"/>
  <c r="K417" i="29"/>
  <c r="I417" i="29"/>
  <c r="J550" i="29"/>
  <c r="I550" i="29"/>
  <c r="K550" i="29"/>
  <c r="F550" i="29"/>
  <c r="G550" i="29"/>
  <c r="H550" i="29"/>
  <c r="J669" i="29"/>
  <c r="K669" i="29"/>
  <c r="H669" i="29"/>
  <c r="F669" i="29"/>
  <c r="I669" i="29"/>
  <c r="G669" i="29"/>
  <c r="F363" i="29"/>
  <c r="I363" i="29"/>
  <c r="H363" i="29"/>
  <c r="J363" i="29"/>
  <c r="K363" i="29"/>
  <c r="G363" i="29"/>
  <c r="I189" i="29"/>
  <c r="G189" i="29"/>
  <c r="K189" i="29"/>
  <c r="G668" i="29"/>
  <c r="I668" i="29"/>
  <c r="H668" i="29"/>
  <c r="K668" i="29"/>
  <c r="F668" i="29"/>
  <c r="J668" i="29"/>
  <c r="K415" i="29"/>
  <c r="I415" i="29"/>
  <c r="G415" i="29"/>
  <c r="K585" i="29"/>
  <c r="I585" i="29"/>
  <c r="G585" i="29"/>
  <c r="I540" i="29"/>
  <c r="H540" i="29"/>
  <c r="K540" i="29"/>
  <c r="F540" i="29"/>
  <c r="G540" i="29"/>
  <c r="J540" i="29"/>
  <c r="K382" i="29"/>
  <c r="F382" i="29"/>
  <c r="H382" i="29"/>
  <c r="I382" i="29"/>
  <c r="J382" i="29"/>
  <c r="G382" i="29"/>
  <c r="G636" i="29"/>
  <c r="I636" i="29"/>
  <c r="F636" i="29"/>
  <c r="J636" i="29"/>
  <c r="K636" i="29"/>
  <c r="H636" i="29"/>
  <c r="F248" i="29"/>
  <c r="G248" i="29"/>
  <c r="H248" i="29"/>
  <c r="I248" i="29"/>
  <c r="J248" i="29"/>
  <c r="K248" i="29"/>
  <c r="H579" i="29"/>
  <c r="J579" i="29"/>
  <c r="F579" i="29"/>
  <c r="G514" i="29"/>
  <c r="I514" i="29"/>
  <c r="K514" i="29"/>
  <c r="H355" i="29"/>
  <c r="K355" i="29"/>
  <c r="F355" i="29"/>
  <c r="G355" i="29"/>
  <c r="I355" i="29"/>
  <c r="J355" i="29"/>
  <c r="J562" i="29"/>
  <c r="K562" i="29"/>
  <c r="F562" i="29"/>
  <c r="H562" i="29"/>
  <c r="G562" i="29"/>
  <c r="I562" i="29"/>
  <c r="J537" i="29"/>
  <c r="G537" i="29"/>
  <c r="K537" i="29"/>
  <c r="I537" i="29"/>
  <c r="F537" i="29"/>
  <c r="H537" i="29"/>
  <c r="F533" i="29"/>
  <c r="H533" i="29"/>
  <c r="J533" i="29"/>
  <c r="G336" i="29"/>
  <c r="F565" i="25"/>
  <c r="F452" i="25"/>
  <c r="D452" i="29"/>
  <c r="K436" i="29"/>
  <c r="G436" i="29"/>
  <c r="I436" i="29"/>
  <c r="H539" i="29"/>
  <c r="J539" i="29"/>
  <c r="I539" i="29"/>
  <c r="F539" i="29"/>
  <c r="K539" i="29"/>
  <c r="G539" i="29"/>
  <c r="H606" i="29"/>
  <c r="I606" i="29"/>
  <c r="J606" i="29"/>
  <c r="F606" i="29"/>
  <c r="K606" i="29"/>
  <c r="G606" i="29"/>
  <c r="H582" i="29"/>
  <c r="I582" i="29"/>
  <c r="K582" i="29"/>
  <c r="F582" i="29"/>
  <c r="J582" i="29"/>
  <c r="G582" i="29"/>
  <c r="J554" i="29"/>
  <c r="F554" i="29"/>
  <c r="H554" i="29"/>
  <c r="G541" i="29"/>
  <c r="K541" i="29"/>
  <c r="I541" i="29"/>
  <c r="K671" i="29"/>
  <c r="G671" i="29"/>
  <c r="F671" i="29"/>
  <c r="H671" i="29"/>
  <c r="J671" i="29"/>
  <c r="I671" i="29"/>
  <c r="I375" i="29"/>
  <c r="G375" i="29"/>
  <c r="K375" i="29"/>
  <c r="K597" i="29"/>
  <c r="G597" i="29"/>
  <c r="J597" i="29"/>
  <c r="H597" i="29"/>
  <c r="I597" i="29"/>
  <c r="F597" i="29"/>
  <c r="H348" i="29"/>
  <c r="F348" i="29"/>
  <c r="J348" i="29"/>
  <c r="J640" i="29"/>
  <c r="H640" i="29"/>
  <c r="F640" i="29"/>
  <c r="G630" i="29"/>
  <c r="K630" i="29"/>
  <c r="I630" i="29"/>
  <c r="H653" i="29"/>
  <c r="K653" i="29"/>
  <c r="J653" i="29"/>
  <c r="G653" i="29"/>
  <c r="I653" i="29"/>
  <c r="F653" i="29"/>
  <c r="I621" i="29"/>
  <c r="G621" i="29"/>
  <c r="K621" i="29"/>
  <c r="H565" i="25"/>
  <c r="J452" i="25"/>
  <c r="J358" i="29"/>
  <c r="G358" i="29"/>
  <c r="K358" i="29"/>
  <c r="F358" i="29"/>
  <c r="H358" i="29"/>
  <c r="I358" i="29"/>
  <c r="G649" i="29"/>
  <c r="I649" i="29"/>
  <c r="K649" i="29"/>
  <c r="I645" i="29"/>
  <c r="G645" i="29"/>
  <c r="K645" i="29"/>
  <c r="K580" i="29"/>
  <c r="G580" i="29"/>
  <c r="I580" i="29"/>
  <c r="J396" i="29"/>
  <c r="K396" i="29"/>
  <c r="G396" i="29"/>
  <c r="H396" i="29"/>
  <c r="F396" i="29"/>
  <c r="I396" i="29"/>
  <c r="I400" i="29"/>
  <c r="K400" i="29"/>
  <c r="G400" i="29"/>
  <c r="I652" i="29"/>
  <c r="J652" i="29"/>
  <c r="H652" i="29"/>
  <c r="K652" i="29"/>
  <c r="G652" i="29"/>
  <c r="F652" i="29"/>
  <c r="F389" i="29"/>
  <c r="I389" i="29"/>
  <c r="K389" i="29"/>
  <c r="H389" i="29"/>
  <c r="G389" i="29"/>
  <c r="J389" i="29"/>
  <c r="G511" i="29"/>
  <c r="K511" i="29"/>
  <c r="I511" i="29"/>
  <c r="F474" i="29"/>
  <c r="K474" i="29"/>
  <c r="J474" i="29"/>
  <c r="G474" i="29"/>
  <c r="H474" i="29"/>
  <c r="I474" i="29"/>
  <c r="J529" i="29"/>
  <c r="K529" i="29"/>
  <c r="I529" i="29"/>
  <c r="F529" i="29"/>
  <c r="G529" i="29"/>
  <c r="H529" i="29"/>
  <c r="I463" i="29"/>
  <c r="G463" i="29"/>
  <c r="K463" i="29"/>
  <c r="H386" i="29"/>
  <c r="J386" i="29"/>
  <c r="F386" i="29"/>
  <c r="I513" i="29"/>
  <c r="G513" i="29"/>
  <c r="K513" i="29"/>
  <c r="J663" i="29"/>
  <c r="G663" i="29"/>
  <c r="H663" i="29"/>
  <c r="F663" i="29"/>
  <c r="K663" i="29"/>
  <c r="I663" i="29"/>
  <c r="G487" i="29"/>
  <c r="I487" i="29"/>
  <c r="K487" i="29"/>
  <c r="G535" i="29"/>
  <c r="K535" i="29"/>
  <c r="I535" i="29"/>
  <c r="I586" i="29"/>
  <c r="G586" i="29"/>
  <c r="K586" i="29"/>
  <c r="H413" i="29"/>
  <c r="F413" i="29"/>
  <c r="J413" i="29"/>
  <c r="K515" i="29"/>
  <c r="G515" i="29"/>
  <c r="I515" i="29"/>
  <c r="K384" i="29"/>
  <c r="F384" i="29"/>
  <c r="I384" i="29"/>
  <c r="H384" i="29"/>
  <c r="J384" i="29"/>
  <c r="G384" i="29"/>
  <c r="K448" i="29"/>
  <c r="G448" i="29"/>
  <c r="I448" i="29"/>
  <c r="F637" i="29"/>
  <c r="J637" i="29"/>
  <c r="H637" i="29"/>
  <c r="H572" i="29"/>
  <c r="F572" i="29"/>
  <c r="J572" i="29"/>
  <c r="K577" i="29"/>
  <c r="G577" i="29"/>
  <c r="I577" i="29"/>
  <c r="G502" i="29"/>
  <c r="K502" i="29"/>
  <c r="F502" i="29"/>
  <c r="J502" i="29"/>
  <c r="H502" i="29"/>
  <c r="I502" i="29"/>
  <c r="G603" i="29"/>
  <c r="I603" i="29"/>
  <c r="K603" i="29"/>
  <c r="G510" i="29"/>
  <c r="K510" i="29"/>
  <c r="I510" i="29"/>
  <c r="L678" i="29"/>
  <c r="I452" i="25"/>
  <c r="J565" i="25"/>
  <c r="I495" i="29"/>
  <c r="K495" i="29"/>
  <c r="J495" i="29"/>
  <c r="F495" i="29"/>
  <c r="H495" i="29"/>
  <c r="G495" i="29"/>
  <c r="E678" i="29"/>
  <c r="J416" i="29"/>
  <c r="I416" i="29"/>
  <c r="G416" i="29"/>
  <c r="F416" i="29"/>
  <c r="K416" i="29"/>
  <c r="H416" i="29"/>
  <c r="H618" i="29"/>
  <c r="F618" i="29"/>
  <c r="J618" i="29"/>
  <c r="I517" i="29"/>
  <c r="G517" i="29"/>
  <c r="K517" i="29"/>
  <c r="H574" i="29"/>
  <c r="J574" i="29"/>
  <c r="F574" i="29"/>
  <c r="K442" i="29"/>
  <c r="G442" i="29"/>
  <c r="I442" i="29"/>
  <c r="F442" i="29"/>
  <c r="J442" i="29"/>
  <c r="H442" i="29"/>
  <c r="J403" i="29"/>
  <c r="F403" i="29"/>
  <c r="H403" i="29"/>
  <c r="I595" i="29"/>
  <c r="G595" i="29"/>
  <c r="K595" i="29"/>
  <c r="G467" i="29"/>
  <c r="I467" i="29"/>
  <c r="K467" i="29"/>
  <c r="G480" i="29"/>
  <c r="I480" i="29"/>
  <c r="K480" i="29"/>
  <c r="H426" i="29"/>
  <c r="G426" i="29"/>
  <c r="K426" i="29"/>
  <c r="I426" i="29"/>
  <c r="F426" i="29"/>
  <c r="J426" i="29"/>
  <c r="G464" i="29"/>
  <c r="K464" i="29"/>
  <c r="I464" i="29"/>
  <c r="I359" i="29"/>
  <c r="G359" i="29"/>
  <c r="K359" i="29"/>
  <c r="G482" i="29"/>
  <c r="I482" i="29"/>
  <c r="K482" i="29"/>
  <c r="K602" i="29"/>
  <c r="G602" i="29"/>
  <c r="I602" i="29"/>
  <c r="H443" i="29"/>
  <c r="J443" i="29"/>
  <c r="K443" i="29"/>
  <c r="F443" i="29"/>
  <c r="G443" i="29"/>
  <c r="I443" i="29"/>
  <c r="F611" i="29"/>
  <c r="H611" i="29"/>
  <c r="J611" i="29"/>
  <c r="G641" i="29"/>
  <c r="I641" i="29"/>
  <c r="K641" i="29"/>
  <c r="J558" i="29"/>
  <c r="F558" i="29"/>
  <c r="K558" i="29"/>
  <c r="G558" i="29"/>
  <c r="I558" i="29"/>
  <c r="H558" i="29"/>
  <c r="K452" i="25"/>
  <c r="F498" i="29"/>
  <c r="J498" i="29"/>
  <c r="H498" i="29"/>
  <c r="F406" i="29"/>
  <c r="H406" i="29"/>
  <c r="J406" i="29"/>
  <c r="K473" i="29"/>
  <c r="I473" i="29"/>
  <c r="G473" i="29"/>
  <c r="H414" i="29"/>
  <c r="F414" i="29"/>
  <c r="J414" i="29"/>
  <c r="I623" i="29"/>
  <c r="G623" i="29"/>
  <c r="K623" i="29"/>
  <c r="G377" i="29"/>
  <c r="K377" i="29"/>
  <c r="I377" i="29"/>
  <c r="H667" i="29"/>
  <c r="F667" i="29"/>
  <c r="J667" i="29"/>
  <c r="H524" i="29"/>
  <c r="J524" i="29"/>
  <c r="F524" i="29"/>
  <c r="G528" i="29"/>
  <c r="I528" i="29"/>
  <c r="K528" i="29"/>
  <c r="G576" i="29"/>
  <c r="K576" i="29"/>
  <c r="I576" i="29"/>
  <c r="K674" i="29"/>
  <c r="I674" i="29"/>
  <c r="G674" i="29"/>
  <c r="I619" i="29"/>
  <c r="G619" i="29"/>
  <c r="K619" i="29"/>
  <c r="G628" i="29"/>
  <c r="K628" i="29"/>
  <c r="I628" i="29"/>
  <c r="H182" i="29"/>
  <c r="K182" i="29"/>
  <c r="J182" i="29"/>
  <c r="F182" i="29"/>
  <c r="G182" i="29"/>
  <c r="I182" i="29"/>
  <c r="G428" i="29"/>
  <c r="K428" i="29"/>
  <c r="I428" i="29"/>
  <c r="G654" i="29"/>
  <c r="K654" i="29"/>
  <c r="I654" i="29"/>
  <c r="F346" i="29"/>
  <c r="H346" i="29"/>
  <c r="J346" i="29"/>
  <c r="I605" i="29"/>
  <c r="K605" i="29"/>
  <c r="G605" i="29"/>
  <c r="G484" i="29"/>
  <c r="H484" i="29"/>
  <c r="I484" i="29"/>
  <c r="J484" i="29"/>
  <c r="K484" i="29"/>
  <c r="F484" i="29"/>
  <c r="F610" i="29"/>
  <c r="J610" i="29"/>
  <c r="I610" i="29"/>
  <c r="H610" i="29"/>
  <c r="K610" i="29"/>
  <c r="G610" i="29"/>
  <c r="H655" i="29"/>
  <c r="F655" i="29"/>
  <c r="J655" i="29"/>
  <c r="I534" i="29"/>
  <c r="K534" i="29"/>
  <c r="G534" i="29"/>
  <c r="H466" i="29"/>
  <c r="J466" i="29"/>
  <c r="F466" i="29"/>
  <c r="F522" i="29"/>
  <c r="I522" i="29"/>
  <c r="G522" i="29"/>
  <c r="H522" i="29"/>
  <c r="J522" i="29"/>
  <c r="K522" i="29"/>
  <c r="J316" i="29"/>
  <c r="F316" i="29"/>
  <c r="E226" i="25"/>
  <c r="F226" i="25"/>
  <c r="L226" i="25"/>
  <c r="D339" i="25"/>
  <c r="L232" i="25"/>
  <c r="H226" i="25"/>
  <c r="J226" i="25"/>
  <c r="I226" i="25"/>
  <c r="K226" i="25"/>
  <c r="G226" i="25"/>
  <c r="I288" i="25"/>
  <c r="K288" i="25"/>
  <c r="G288" i="25"/>
  <c r="E287" i="29" a="1"/>
  <c r="E287" i="29" s="1"/>
  <c r="L287" i="29" s="1"/>
  <c r="K238" i="29"/>
  <c r="G238" i="29"/>
  <c r="I238" i="29"/>
  <c r="D322" i="29" a="1"/>
  <c r="D322" i="29" s="1"/>
  <c r="H267" i="29"/>
  <c r="I267" i="29"/>
  <c r="J267" i="29"/>
  <c r="K267" i="29"/>
  <c r="F267" i="29"/>
  <c r="G267" i="29"/>
  <c r="H214" i="29"/>
  <c r="J214" i="29"/>
  <c r="F214" i="29"/>
  <c r="F303" i="29"/>
  <c r="G303" i="29"/>
  <c r="I303" i="29"/>
  <c r="K303" i="29"/>
  <c r="H303" i="29"/>
  <c r="J303" i="29"/>
  <c r="K175" i="29"/>
  <c r="G175" i="29"/>
  <c r="I175" i="29"/>
  <c r="G169" i="29"/>
  <c r="I169" i="29"/>
  <c r="K169" i="29"/>
  <c r="H188" i="29"/>
  <c r="F188" i="29"/>
  <c r="J188" i="29"/>
  <c r="G241" i="25"/>
  <c r="I241" i="25"/>
  <c r="K241" i="25"/>
  <c r="K326" i="25"/>
  <c r="G326" i="25"/>
  <c r="I326" i="25"/>
  <c r="J201" i="29"/>
  <c r="G201" i="29"/>
  <c r="F201" i="29"/>
  <c r="H201" i="29"/>
  <c r="I201" i="29"/>
  <c r="K201" i="29"/>
  <c r="H281" i="29"/>
  <c r="F281" i="29"/>
  <c r="G281" i="29"/>
  <c r="I281" i="29"/>
  <c r="J281" i="29"/>
  <c r="K281" i="29"/>
  <c r="K197" i="29"/>
  <c r="G197" i="29"/>
  <c r="I197" i="29"/>
  <c r="K330" i="25"/>
  <c r="I330" i="25"/>
  <c r="J330" i="25"/>
  <c r="F330" i="25"/>
  <c r="G330" i="25"/>
  <c r="H330" i="25"/>
  <c r="G149" i="29"/>
  <c r="I149" i="29"/>
  <c r="K149" i="29"/>
  <c r="G128" i="29"/>
  <c r="I128" i="29"/>
  <c r="K128" i="29"/>
  <c r="G282" i="25"/>
  <c r="I282" i="25"/>
  <c r="K282" i="25"/>
  <c r="K262" i="25"/>
  <c r="G262" i="25"/>
  <c r="I262" i="25"/>
  <c r="I195" i="29"/>
  <c r="K195" i="29"/>
  <c r="G195" i="29"/>
  <c r="K125" i="29"/>
  <c r="G125" i="29"/>
  <c r="I125" i="29"/>
  <c r="H217" i="29"/>
  <c r="J217" i="29"/>
  <c r="I217" i="29"/>
  <c r="K217" i="29"/>
  <c r="F217" i="29"/>
  <c r="G217" i="29"/>
  <c r="K213" i="29"/>
  <c r="G213" i="29"/>
  <c r="I213" i="29"/>
  <c r="D253" i="29" a="1"/>
  <c r="D253" i="29" s="1"/>
  <c r="J203" i="29"/>
  <c r="H203" i="29"/>
  <c r="F203" i="29"/>
  <c r="I129" i="29"/>
  <c r="G129" i="29"/>
  <c r="K129" i="29"/>
  <c r="H129" i="29"/>
  <c r="F129" i="29"/>
  <c r="J129" i="29"/>
  <c r="F301" i="25"/>
  <c r="H301" i="25"/>
  <c r="J301" i="25"/>
  <c r="J154" i="29"/>
  <c r="H154" i="29"/>
  <c r="F154" i="29"/>
  <c r="G154" i="29"/>
  <c r="K154" i="29"/>
  <c r="I154" i="29"/>
  <c r="I308" i="29"/>
  <c r="G308" i="29"/>
  <c r="K308" i="29"/>
  <c r="G287" i="29"/>
  <c r="I287" i="29"/>
  <c r="K287" i="29"/>
  <c r="D678" i="29"/>
  <c r="D327" i="29" a="1"/>
  <c r="D327" i="29" s="1"/>
  <c r="E327" i="25" a="1"/>
  <c r="E327" i="25" s="1"/>
  <c r="E214" i="29" a="1"/>
  <c r="E214" i="29" s="1"/>
  <c r="E267" i="29" a="1"/>
  <c r="E267" i="29" s="1"/>
  <c r="L267" i="29" s="1"/>
  <c r="E253" i="29" a="1"/>
  <c r="E253" i="29" s="1"/>
  <c r="E322" i="29" a="1"/>
  <c r="E322" i="29" s="1"/>
  <c r="L452" i="29"/>
  <c r="E565" i="29"/>
  <c r="E244" i="25" a="1"/>
  <c r="E244" i="25" s="1"/>
  <c r="E175" i="29" a="1"/>
  <c r="E175" i="29" s="1"/>
  <c r="L175" i="29" s="1"/>
  <c r="D288" i="29" a="1"/>
  <c r="D288" i="29" s="1"/>
  <c r="E131" i="29" a="1"/>
  <c r="E131" i="29" s="1"/>
  <c r="E326" i="25" a="1"/>
  <c r="E326" i="25" s="1"/>
  <c r="L326" i="25" s="1"/>
  <c r="D262" i="29" a="1"/>
  <c r="D262" i="29" s="1"/>
  <c r="E301" i="25" a="1"/>
  <c r="E301" i="25" s="1"/>
  <c r="D565" i="29"/>
  <c r="E241" i="25" a="1"/>
  <c r="E241" i="25" s="1"/>
  <c r="L565" i="29"/>
  <c r="E282" i="25" a="1"/>
  <c r="E282" i="25" s="1"/>
  <c r="L282" i="25" s="1"/>
  <c r="D282" i="29" a="1"/>
  <c r="D282" i="29" s="1"/>
  <c r="E188" i="29" a="1"/>
  <c r="E188" i="29" s="1"/>
  <c r="E213" i="29" a="1"/>
  <c r="E213" i="29" s="1"/>
  <c r="L213" i="29" s="1"/>
  <c r="K232" i="29"/>
  <c r="I232" i="29"/>
  <c r="G232" i="29"/>
  <c r="E128" i="29" a="1"/>
  <c r="E128" i="29" s="1"/>
  <c r="E169" i="29" a="1"/>
  <c r="E169" i="29" s="1"/>
  <c r="L169" i="29" s="1"/>
  <c r="E288" i="25" a="1"/>
  <c r="E288" i="25" s="1"/>
  <c r="L288" i="25" s="1"/>
  <c r="D326" i="29" a="1"/>
  <c r="D326" i="29" s="1"/>
  <c r="E452" i="29"/>
  <c r="E262" i="25" a="1"/>
  <c r="E262" i="25" s="1"/>
  <c r="L262" i="25" s="1"/>
  <c r="E149" i="29" a="1"/>
  <c r="E149" i="29" s="1"/>
  <c r="L149" i="29" s="1"/>
  <c r="D244" i="29" a="1"/>
  <c r="D244" i="29" s="1"/>
  <c r="D241" i="29" a="1"/>
  <c r="D241" i="29" s="1"/>
  <c r="D301" i="29" a="1"/>
  <c r="D301" i="29" s="1"/>
  <c r="E330" i="25" a="1"/>
  <c r="E330" i="25" s="1"/>
  <c r="D330" i="29" a="1"/>
  <c r="D330" i="29" s="1"/>
  <c r="E217" i="29" a="1"/>
  <c r="E217" i="29" s="1"/>
  <c r="G452" i="29" l="1"/>
  <c r="E136" i="29" a="1"/>
  <c r="E136" i="29" s="1"/>
  <c r="D249" i="29" a="1"/>
  <c r="D249" i="29" s="1"/>
  <c r="D339" i="29" s="1"/>
  <c r="H339" i="25"/>
  <c r="J339" i="25"/>
  <c r="E339" i="25"/>
  <c r="K339" i="25"/>
  <c r="I339" i="25"/>
  <c r="G339" i="25"/>
  <c r="L339" i="25"/>
  <c r="F339" i="25"/>
  <c r="F226" i="29"/>
  <c r="F327" i="29"/>
  <c r="H327" i="29"/>
  <c r="J327" i="29"/>
  <c r="K282" i="29"/>
  <c r="I282" i="29"/>
  <c r="G282" i="29"/>
  <c r="K288" i="29"/>
  <c r="G288" i="29"/>
  <c r="I288" i="29"/>
  <c r="K262" i="29"/>
  <c r="G262" i="29"/>
  <c r="I262" i="29"/>
  <c r="F301" i="29"/>
  <c r="H301" i="29"/>
  <c r="J301" i="29"/>
  <c r="G326" i="29"/>
  <c r="I326" i="29"/>
  <c r="K326" i="29"/>
  <c r="I241" i="29"/>
  <c r="G241" i="29"/>
  <c r="K241" i="29"/>
  <c r="G330" i="29"/>
  <c r="F330" i="29"/>
  <c r="H330" i="29"/>
  <c r="I330" i="29"/>
  <c r="K330" i="29"/>
  <c r="J330" i="29"/>
  <c r="I452" i="29"/>
  <c r="K452" i="29"/>
  <c r="D226" i="29"/>
  <c r="I678" i="29"/>
  <c r="G678" i="29"/>
  <c r="J678" i="29"/>
  <c r="K678" i="29"/>
  <c r="H678" i="29"/>
  <c r="F678" i="29"/>
  <c r="I565" i="29"/>
  <c r="E327" i="29" a="1"/>
  <c r="E327" i="29" s="1"/>
  <c r="H452" i="29"/>
  <c r="F452" i="29"/>
  <c r="J452" i="29"/>
  <c r="K565" i="29"/>
  <c r="J565" i="29"/>
  <c r="G565" i="29"/>
  <c r="H565" i="29"/>
  <c r="E288" i="29" a="1"/>
  <c r="E288" i="29" s="1"/>
  <c r="L288" i="29" s="1"/>
  <c r="E301" i="29" a="1"/>
  <c r="E301" i="29" s="1"/>
  <c r="E241" i="29" a="1"/>
  <c r="E241" i="29" s="1"/>
  <c r="E262" i="29" a="1"/>
  <c r="E262" i="29" s="1"/>
  <c r="L262" i="29" s="1"/>
  <c r="F565" i="29"/>
  <c r="E244" i="29" a="1"/>
  <c r="E244" i="29" s="1"/>
  <c r="E326" i="29" a="1"/>
  <c r="E326" i="29" s="1"/>
  <c r="L326" i="29" s="1"/>
  <c r="E282" i="29" a="1"/>
  <c r="E282" i="29" s="1"/>
  <c r="L282" i="29" s="1"/>
  <c r="E330" i="29" a="1"/>
  <c r="E330" i="29" s="1"/>
  <c r="E278" i="29" l="1" a="1"/>
  <c r="E278" i="29" s="1"/>
  <c r="E249" i="29" a="1"/>
  <c r="E249" i="29" s="1"/>
  <c r="F339" i="29"/>
  <c r="G226" i="29"/>
  <c r="J226" i="29"/>
  <c r="H226" i="29"/>
  <c r="I226" i="29"/>
  <c r="L226" i="29"/>
  <c r="K226" i="29"/>
  <c r="E226" i="29"/>
  <c r="H339" i="29" l="1"/>
  <c r="G339" i="29"/>
  <c r="J339" i="29"/>
  <c r="L339" i="29"/>
  <c r="I339" i="29"/>
  <c r="E339" i="29"/>
  <c r="K33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4" authorId="0" shapeId="0" xr:uid="{8B3B7F86-6E0A-46BF-A530-2915D9E5E15D}">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4" authorId="0" shapeId="0" xr:uid="{A92C8920-D851-4D18-93FE-BAE654FDF422}">
      <text>
        <r>
          <rPr>
            <b/>
            <sz val="9"/>
            <color indexed="81"/>
            <rFont val="Tahoma"/>
            <family val="2"/>
          </rPr>
          <t>GISKA Jonathan:</t>
        </r>
        <r>
          <rPr>
            <sz val="9"/>
            <color indexed="81"/>
            <rFont val="Tahoma"/>
            <family val="2"/>
          </rPr>
          <t xml:space="preserve">
EPA HAP compounds - cells shaded orange.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POULSEN Mike</author>
  </authors>
  <commentList>
    <comment ref="E580" authorId="0" shapeId="0" xr:uid="{168AAD7F-9540-4FB3-A2EF-2B53948E0A76}">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I580" authorId="0" shapeId="0" xr:uid="{9FF161EF-A501-48B1-A600-86BD1F304EC5}">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M580" authorId="0" shapeId="0" xr:uid="{C3A83909-DB10-48F4-A933-36A0C5E366C0}">
      <text>
        <r>
          <rPr>
            <b/>
            <sz val="9"/>
            <color indexed="81"/>
            <rFont val="Tahoma"/>
            <family val="2"/>
          </rPr>
          <t>POULSEN Mike:</t>
        </r>
        <r>
          <rPr>
            <sz val="9"/>
            <color indexed="81"/>
            <rFont val="Tahoma"/>
            <family val="2"/>
          </rPr>
          <t xml:space="preserve">
Calculated using ELAF  developed by applying ADAFs to one of three toxic endpoints for TCE.</t>
        </r>
      </text>
    </comment>
    <comment ref="E604" authorId="0" shapeId="0" xr:uid="{241FBF26-19C2-4EDF-A7CB-32F8636D1C28}">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 ref="I604" authorId="0" shapeId="0" xr:uid="{435C046E-41A6-4FB3-8132-588ADC047208}">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 ref="M604" authorId="0" shapeId="0" xr:uid="{BCFB1945-A5DC-44A7-9D3B-5131401964AF}">
      <text>
        <r>
          <rPr>
            <b/>
            <sz val="9"/>
            <color indexed="81"/>
            <rFont val="Tahoma"/>
            <family val="2"/>
          </rPr>
          <t>POULSEN Mike:</t>
        </r>
        <r>
          <rPr>
            <sz val="9"/>
            <color indexed="81"/>
            <rFont val="Tahoma"/>
            <family val="2"/>
          </rPr>
          <t xml:space="preserve">
Includes 2*TRV to remove early-life consideration already included in ABC. Calculated using ELAF specific to vinyl chloride.</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<sst xmlns="http://schemas.openxmlformats.org/spreadsheetml/2006/main" count="14136" uniqueCount="1665">
  <si>
    <t>Emissions Unit Information</t>
  </si>
  <si>
    <t>Stack/Fugitive
Information</t>
  </si>
  <si>
    <t>Activity Information</t>
  </si>
  <si>
    <t>Toxics Emissions Unit ID</t>
  </si>
  <si>
    <t>Unit Description</t>
  </si>
  <si>
    <t>Control Device[s]</t>
  </si>
  <si>
    <t>Emission Type
(e.g. Point or Fugitive)</t>
  </si>
  <si>
    <t>Stack or Fugitive ID</t>
  </si>
  <si>
    <r>
      <rPr>
        <sz val="14"/>
        <rFont val="Arial"/>
        <family val="2"/>
      </rPr>
      <t>Units</t>
    </r>
    <r>
      <rPr>
        <sz val="11"/>
        <rFont val="Arial"/>
        <family val="2"/>
      </rPr>
      <t xml:space="preserve">
</t>
    </r>
    <r>
      <rPr>
        <sz val="9"/>
        <rFont val="Arial"/>
        <family val="2"/>
      </rPr>
      <t>(e.g. hours operation, tons material, gallons)</t>
    </r>
  </si>
  <si>
    <t>Description/Type</t>
  </si>
  <si>
    <t>Annual - Chronic [units/year]</t>
  </si>
  <si>
    <t>Max Daily - Acute [units/day]</t>
  </si>
  <si>
    <t>Actual</t>
  </si>
  <si>
    <t xml:space="preserve">Requested
PTE </t>
  </si>
  <si>
    <t>Capacity</t>
  </si>
  <si>
    <t>MWC-1</t>
  </si>
  <si>
    <t>Municipal Waste Combustor 1 - Normal Operation</t>
  </si>
  <si>
    <t>Point</t>
  </si>
  <si>
    <t>Hours</t>
  </si>
  <si>
    <t>Hours of Operation</t>
  </si>
  <si>
    <t>MWC-2</t>
  </si>
  <si>
    <t>Municipal Waste Combustor 2 - Normal Operation</t>
  </si>
  <si>
    <t>AUX-1</t>
  </si>
  <si>
    <t>Municipal Waste Combustor 1 - Startup on Natural Gas</t>
  </si>
  <si>
    <t>MMscf</t>
  </si>
  <si>
    <t>Natural Gas Usage</t>
  </si>
  <si>
    <t>AUX-2</t>
  </si>
  <si>
    <t>Municipal Waste Combustor 2 - Startup on Natural Gas</t>
  </si>
  <si>
    <t>RICE</t>
  </si>
  <si>
    <t>Fire Pump</t>
  </si>
  <si>
    <t>Mgal</t>
  </si>
  <si>
    <t>Thousand Gallons of Diesel</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</si>
  <si>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</si>
  <si>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</si>
  <si>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</si>
  <si>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</si>
  <si>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</si>
  <si>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</si>
  <si>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</si>
  <si>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</si>
  <si>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</si>
  <si>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</si>
  <si>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</si>
  <si>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Annual - Chronic</t>
  </si>
  <si>
    <t>Max Daily - Acute</t>
  </si>
  <si>
    <t xml:space="preserve">Requested PTE </t>
  </si>
  <si>
    <t>1336-36-3</t>
  </si>
  <si>
    <t>Total PCBs</t>
  </si>
  <si>
    <t>lb/hr</t>
  </si>
  <si>
    <t>Emission factor derived from source testing completed at the request of Oregon DEQ for specific TACs. Emission factors represent normal operations (i.e., combustion of municpal solid waste)</t>
  </si>
  <si>
    <t>Total Dioxin WHO 2005 TEQ</t>
  </si>
  <si>
    <t>71-43-2</t>
  </si>
  <si>
    <t>Benzene</t>
  </si>
  <si>
    <t>lbs/MMSCF</t>
  </si>
  <si>
    <t>NG Ext Comb. &gt;100 MMBtu/hr Unit from DEQ Combustion EF Tool</t>
  </si>
  <si>
    <t>50-00-0</t>
  </si>
  <si>
    <t>Formaldehyde</t>
  </si>
  <si>
    <t>401</t>
  </si>
  <si>
    <t>PAHs (excluding Naphthalene)</t>
  </si>
  <si>
    <t>50-32-8</t>
  </si>
  <si>
    <t>Benzo[a]pyrene</t>
  </si>
  <si>
    <t>91-20-3</t>
  </si>
  <si>
    <t>Naphthalene</t>
  </si>
  <si>
    <t>75-07-0</t>
  </si>
  <si>
    <t>Acetaldehyde</t>
  </si>
  <si>
    <t>107-02-8</t>
  </si>
  <si>
    <t>Acrolein</t>
  </si>
  <si>
    <t>7664-41-7</t>
  </si>
  <si>
    <t>Ammonia</t>
  </si>
  <si>
    <t>7440-38-2</t>
  </si>
  <si>
    <t>Arsenic and compounds</t>
  </si>
  <si>
    <t>7440-39-3</t>
  </si>
  <si>
    <t>Barium and compounds</t>
  </si>
  <si>
    <t>7440-41-7</t>
  </si>
  <si>
    <t>Beryllium and compounds</t>
  </si>
  <si>
    <t>7440-43-9</t>
  </si>
  <si>
    <t>Cadmium and compounds</t>
  </si>
  <si>
    <t>18540-29-9</t>
  </si>
  <si>
    <t>Chromium VI, chromate, and dichromate particulate</t>
  </si>
  <si>
    <t>7440-48-4</t>
  </si>
  <si>
    <t>Cobalt and compounds</t>
  </si>
  <si>
    <t>7440-50-8</t>
  </si>
  <si>
    <t>Copper and compounds</t>
  </si>
  <si>
    <t>100-41-4</t>
  </si>
  <si>
    <t>Ethyl benzene</t>
  </si>
  <si>
    <t>110-54-3</t>
  </si>
  <si>
    <t>Hexane</t>
  </si>
  <si>
    <t>7439-92-1</t>
  </si>
  <si>
    <t>Lead and compounds</t>
  </si>
  <si>
    <t>7439-96-5</t>
  </si>
  <si>
    <t>Manganese and compounds</t>
  </si>
  <si>
    <t>7439-97-6</t>
  </si>
  <si>
    <t>Mercury and compounds</t>
  </si>
  <si>
    <t>1313-27-5</t>
  </si>
  <si>
    <t>Molybdenum trioxide</t>
  </si>
  <si>
    <t>7440-02-0</t>
  </si>
  <si>
    <t>Nickel and compounds</t>
  </si>
  <si>
    <t>7782-49-2</t>
  </si>
  <si>
    <t>Selenium and compounds</t>
  </si>
  <si>
    <t>108-88-3</t>
  </si>
  <si>
    <t>Toluene</t>
  </si>
  <si>
    <t>7440-62-2</t>
  </si>
  <si>
    <t>Vanadium (fume or dust)</t>
  </si>
  <si>
    <t>1330-20-7</t>
  </si>
  <si>
    <t>Xylene (mixture), including m-xylene, o-xylene, p-xylene</t>
  </si>
  <si>
    <t>7440-66-6</t>
  </si>
  <si>
    <t>Zinc and compounds</t>
  </si>
  <si>
    <t>lb/Mgal</t>
  </si>
  <si>
    <t>Diesel Engine from DEQ Combustion EF Tool</t>
  </si>
  <si>
    <t>106-99-0</t>
  </si>
  <si>
    <t>1,3-Butadiene</t>
  </si>
  <si>
    <t>7647-01-0</t>
  </si>
  <si>
    <t>Hydrochloric acid</t>
  </si>
  <si>
    <t>Diesel Particulate Matter</t>
  </si>
  <si>
    <t>34883-43-7</t>
  </si>
  <si>
    <t>37680-65-2</t>
  </si>
  <si>
    <t>7012-37-5</t>
  </si>
  <si>
    <t>41464-39-5</t>
  </si>
  <si>
    <t>35693-99-3</t>
  </si>
  <si>
    <t>32598-10-0</t>
  </si>
  <si>
    <t>32598-13-3</t>
  </si>
  <si>
    <t>70362-50-4</t>
  </si>
  <si>
    <t>37680-73-2</t>
  </si>
  <si>
    <t>32598-14-4</t>
  </si>
  <si>
    <t>31508-00-6</t>
  </si>
  <si>
    <t>74472-37-0</t>
  </si>
  <si>
    <t>65510-44-3</t>
  </si>
  <si>
    <t>57465-28-8</t>
  </si>
  <si>
    <t>38380-07-3</t>
  </si>
  <si>
    <t>35065-28-2</t>
  </si>
  <si>
    <t>35065-27-1</t>
  </si>
  <si>
    <t>38380-08-4</t>
  </si>
  <si>
    <t>69782-90-7</t>
  </si>
  <si>
    <t>52663-72-6</t>
  </si>
  <si>
    <t>32774-16-6</t>
  </si>
  <si>
    <t>35065-30-6</t>
  </si>
  <si>
    <t>35065-29-3</t>
  </si>
  <si>
    <t>52663-68-0</t>
  </si>
  <si>
    <t>39635-31-9</t>
  </si>
  <si>
    <t>52663-78-2</t>
  </si>
  <si>
    <t>40186-72-9</t>
  </si>
  <si>
    <t>2051-24-3</t>
  </si>
  <si>
    <t>Total PCB TEQ</t>
  </si>
  <si>
    <t>91-57-6</t>
  </si>
  <si>
    <t>Acenaphthylene</t>
  </si>
  <si>
    <t>208-96-8</t>
  </si>
  <si>
    <t>Acenaphthene</t>
  </si>
  <si>
    <t>83-32-9</t>
  </si>
  <si>
    <t>Fluorene</t>
  </si>
  <si>
    <t>86-73-7</t>
  </si>
  <si>
    <t>Phenanthrene</t>
  </si>
  <si>
    <t>85-01-8</t>
  </si>
  <si>
    <t>Anthracene</t>
  </si>
  <si>
    <t>120-12-7</t>
  </si>
  <si>
    <t>Fluoranthene</t>
  </si>
  <si>
    <t>206-44-0</t>
  </si>
  <si>
    <t>Pyrene</t>
  </si>
  <si>
    <t>129-00-0</t>
  </si>
  <si>
    <t>56-55-3</t>
  </si>
  <si>
    <t>Chrysene</t>
  </si>
  <si>
    <t>218-01-9</t>
  </si>
  <si>
    <t>207-08-9</t>
  </si>
  <si>
    <t>192-97-2</t>
  </si>
  <si>
    <t>Benzo(a)pyrene</t>
  </si>
  <si>
    <t>Perylene</t>
  </si>
  <si>
    <t>198-55-0</t>
  </si>
  <si>
    <t>193-39-5</t>
  </si>
  <si>
    <t>53-70-3</t>
  </si>
  <si>
    <t>191-24-2</t>
  </si>
  <si>
    <t>Total PAHs (excluding Naphthalene)</t>
  </si>
  <si>
    <t>1746-01-6</t>
  </si>
  <si>
    <t>40321-76-4</t>
  </si>
  <si>
    <t>39227-28-6</t>
  </si>
  <si>
    <t>57653-85-7</t>
  </si>
  <si>
    <t>19408-74-3</t>
  </si>
  <si>
    <t>35822-46-9</t>
  </si>
  <si>
    <t>3268-87-9</t>
  </si>
  <si>
    <t>51207-31-9</t>
  </si>
  <si>
    <t>57117-41-6</t>
  </si>
  <si>
    <t>57117-31-4</t>
  </si>
  <si>
    <t>70648-26-9</t>
  </si>
  <si>
    <t>57117-44-9</t>
  </si>
  <si>
    <t>60851-34-5</t>
  </si>
  <si>
    <t>72918-21-9</t>
  </si>
  <si>
    <t>67562-39-4</t>
  </si>
  <si>
    <t>55673-89-7</t>
  </si>
  <si>
    <t>39001-02-0</t>
  </si>
  <si>
    <t>41903-57-5</t>
  </si>
  <si>
    <t>36088-22-9</t>
  </si>
  <si>
    <t>34465-46-8</t>
  </si>
  <si>
    <t>37871-00-4</t>
  </si>
  <si>
    <t>55722-27-5</t>
  </si>
  <si>
    <t>30402-15-4</t>
  </si>
  <si>
    <t>55684-94-1</t>
  </si>
  <si>
    <t>38998-75-3</t>
  </si>
  <si>
    <t>Hydrogen Chloride</t>
  </si>
  <si>
    <t>Chlorine</t>
  </si>
  <si>
    <t>7782-50-5</t>
  </si>
  <si>
    <t>Hydrogen Fluoride</t>
  </si>
  <si>
    <t>7664-39-3</t>
  </si>
  <si>
    <t>Hydrogen Bromide</t>
  </si>
  <si>
    <t>10035-10-6</t>
  </si>
  <si>
    <t>Bromine</t>
  </si>
  <si>
    <t>7726-95-6</t>
  </si>
  <si>
    <t>Acetone</t>
  </si>
  <si>
    <t>Bromobenzene</t>
  </si>
  <si>
    <t>108-86-1</t>
  </si>
  <si>
    <t>Bromochloromethane</t>
  </si>
  <si>
    <t>74-97-5</t>
  </si>
  <si>
    <t>Bromodichloromethane</t>
  </si>
  <si>
    <t>Bromoform</t>
  </si>
  <si>
    <t>Bromomethane</t>
  </si>
  <si>
    <t>74-83-9</t>
  </si>
  <si>
    <t>2-Butanone</t>
  </si>
  <si>
    <t>78-93-3</t>
  </si>
  <si>
    <t>n-Butylbenzene</t>
  </si>
  <si>
    <t>104-51-8</t>
  </si>
  <si>
    <t>sec-Butylbenzene</t>
  </si>
  <si>
    <t>135-98-8</t>
  </si>
  <si>
    <t>tert-Butylbenzene</t>
  </si>
  <si>
    <t>98-06-6</t>
  </si>
  <si>
    <t>Carbon Disulfide</t>
  </si>
  <si>
    <t>Carbon Tetrachloride</t>
  </si>
  <si>
    <t>Chlorobenzene</t>
  </si>
  <si>
    <t>Chlorodibromomethane</t>
  </si>
  <si>
    <t>124-48-1</t>
  </si>
  <si>
    <t>Chloroethane</t>
  </si>
  <si>
    <t>75-00-3</t>
  </si>
  <si>
    <t>Chloroform</t>
  </si>
  <si>
    <t>Chloromethane</t>
  </si>
  <si>
    <t>74-87-3</t>
  </si>
  <si>
    <t>2-Chlorotoluene</t>
  </si>
  <si>
    <t>95-49-8</t>
  </si>
  <si>
    <t>4-Chlorotoluene</t>
  </si>
  <si>
    <t>106-43-4</t>
  </si>
  <si>
    <t>1,2-Dibromo-3-Chloropropane</t>
  </si>
  <si>
    <t>96-12-8</t>
  </si>
  <si>
    <t>1,2-Dibromoethane</t>
  </si>
  <si>
    <t>106-93-4</t>
  </si>
  <si>
    <t>Dibromomethane</t>
  </si>
  <si>
    <t>74-95-3</t>
  </si>
  <si>
    <t>1,2-Dichlorobenzene</t>
  </si>
  <si>
    <t>1,3-Dichlorobenzene</t>
  </si>
  <si>
    <t>1,4-Dichlorobenzene</t>
  </si>
  <si>
    <t>106-46-7</t>
  </si>
  <si>
    <t>Dichlorodifluoromethane</t>
  </si>
  <si>
    <t>75-71-8</t>
  </si>
  <si>
    <t>1,1-Dichloroethane</t>
  </si>
  <si>
    <t>75-34-3</t>
  </si>
  <si>
    <t>1,2-Dichloroethane</t>
  </si>
  <si>
    <t>107-06-2</t>
  </si>
  <si>
    <t>1,1-Dichloroethene</t>
  </si>
  <si>
    <t>75-35-4</t>
  </si>
  <si>
    <t>cis-1,2-Dichloroethene</t>
  </si>
  <si>
    <t>156-59-2</t>
  </si>
  <si>
    <t>trans-1,2-Dichloroethene</t>
  </si>
  <si>
    <t>1,2-Dichloropropane</t>
  </si>
  <si>
    <t>78-87-5</t>
  </si>
  <si>
    <t>1,3-Dichloropropane</t>
  </si>
  <si>
    <t>142-28-9</t>
  </si>
  <si>
    <t>2,2-Dichloropropane</t>
  </si>
  <si>
    <t>594-20-7</t>
  </si>
  <si>
    <t>1,1-Dichloropropene</t>
  </si>
  <si>
    <t>78-99-9</t>
  </si>
  <si>
    <t>cis-1,3-Dichloropropene</t>
  </si>
  <si>
    <t>10061-01-5</t>
  </si>
  <si>
    <t>trans-1,3-Dichloropropene</t>
  </si>
  <si>
    <t>542-75-6</t>
  </si>
  <si>
    <t>Ethylbenzene</t>
  </si>
  <si>
    <t>Hexachlorobutadiene</t>
  </si>
  <si>
    <t>2-Hexanone</t>
  </si>
  <si>
    <t>591-78-6</t>
  </si>
  <si>
    <t>Isopropylbenzene</t>
  </si>
  <si>
    <t>5433-01-2</t>
  </si>
  <si>
    <t>4-Isopropyltoluene</t>
  </si>
  <si>
    <t>99-87-6</t>
  </si>
  <si>
    <t>Methylene Chloride</t>
  </si>
  <si>
    <t>75-09-2</t>
  </si>
  <si>
    <t>4-Methyl-2-pentanone</t>
  </si>
  <si>
    <t>108-10-1</t>
  </si>
  <si>
    <t>N-Propylbenzene</t>
  </si>
  <si>
    <t>103-65-1</t>
  </si>
  <si>
    <t>Styrene</t>
  </si>
  <si>
    <t>1,1,1,2-Tetrachloroethane</t>
  </si>
  <si>
    <t>1,1,2,2-Tetrachloroethane</t>
  </si>
  <si>
    <t>Tetrachloroethene</t>
  </si>
  <si>
    <t>127-18-4</t>
  </si>
  <si>
    <t>1,2,3-Trichlorobenzene</t>
  </si>
  <si>
    <t>87-61-6</t>
  </si>
  <si>
    <t>1,2,4-Trichlorobenzene</t>
  </si>
  <si>
    <t>1,1,1-Trichloroethane</t>
  </si>
  <si>
    <t>71-55-6</t>
  </si>
  <si>
    <t>1,1,2-Trichloroethane</t>
  </si>
  <si>
    <t>79-00-5</t>
  </si>
  <si>
    <t>Trichloroethene</t>
  </si>
  <si>
    <t>79-01-6</t>
  </si>
  <si>
    <t>Trichlorofluoromethane</t>
  </si>
  <si>
    <t>75-69-4</t>
  </si>
  <si>
    <t>1,2,3-Trichloropropane</t>
  </si>
  <si>
    <t>1,2,4-Trimethylbenzene</t>
  </si>
  <si>
    <t>1,3,5-Trimethylbenzene</t>
  </si>
  <si>
    <t>Vinyl Chloride</t>
  </si>
  <si>
    <t>75-01-4</t>
  </si>
  <si>
    <t>o-Xylene</t>
  </si>
  <si>
    <t>m,p-Xylene</t>
  </si>
  <si>
    <t>179601-23-1</t>
  </si>
  <si>
    <t>2-Chlorophenol</t>
  </si>
  <si>
    <t>95-57-8</t>
  </si>
  <si>
    <t>541-73-1</t>
  </si>
  <si>
    <t>95-50-1</t>
  </si>
  <si>
    <t>2,4-Dichlorophenol</t>
  </si>
  <si>
    <t>120-83-2</t>
  </si>
  <si>
    <t>88-06-2</t>
  </si>
  <si>
    <t>2,4,5-Trichlorophenol</t>
  </si>
  <si>
    <t>95-95-4</t>
  </si>
  <si>
    <t>2,3,4,6-Tetrachlorophenol</t>
  </si>
  <si>
    <t>58-90-2</t>
  </si>
  <si>
    <t>Hexachlorobenzene</t>
  </si>
  <si>
    <t>118-74-1</t>
  </si>
  <si>
    <t>Pentachlorophenol (CCC)</t>
  </si>
  <si>
    <t>87-86-5</t>
  </si>
  <si>
    <t>Hexavalent Chromium (Cr+6)</t>
  </si>
  <si>
    <t>Aluminum</t>
  </si>
  <si>
    <t>7429-90-5</t>
  </si>
  <si>
    <t>Antimony</t>
  </si>
  <si>
    <t>7440-36-0</t>
  </si>
  <si>
    <t>Arsenic</t>
  </si>
  <si>
    <t>Barium</t>
  </si>
  <si>
    <t>Beryllium</t>
  </si>
  <si>
    <t>Cadmium</t>
  </si>
  <si>
    <t>Chromium</t>
  </si>
  <si>
    <t>Cobalt</t>
  </si>
  <si>
    <t>Copper</t>
  </si>
  <si>
    <t>Iron</t>
  </si>
  <si>
    <t>7439-89-6</t>
  </si>
  <si>
    <t>Lead</t>
  </si>
  <si>
    <t>Manganese</t>
  </si>
  <si>
    <t>Mercury</t>
  </si>
  <si>
    <t>Molybdenum</t>
  </si>
  <si>
    <t>7439-98-7</t>
  </si>
  <si>
    <t>Nickel</t>
  </si>
  <si>
    <t>Phosphorous</t>
  </si>
  <si>
    <t>Potassium</t>
  </si>
  <si>
    <t>Selenium</t>
  </si>
  <si>
    <t>Silver</t>
  </si>
  <si>
    <t>7440-22-4</t>
  </si>
  <si>
    <t>Thallium</t>
  </si>
  <si>
    <t>7440-28-0</t>
  </si>
  <si>
    <t>Vanadium</t>
  </si>
  <si>
    <t>Zinc</t>
  </si>
  <si>
    <t>Pollutant</t>
  </si>
  <si>
    <t>CAS</t>
  </si>
  <si>
    <t>Residential Chronic</t>
  </si>
  <si>
    <t>Non-residential Chronic</t>
  </si>
  <si>
    <t>Acute 
Non-cancer</t>
  </si>
  <si>
    <t>Chronic Cancer</t>
  </si>
  <si>
    <t>Chronic 
Non-cancer</t>
  </si>
  <si>
    <t xml:space="preserve">Child Cancer </t>
  </si>
  <si>
    <t xml:space="preserve">Child 
Non-cancer </t>
  </si>
  <si>
    <t>Worker Cancer</t>
  </si>
  <si>
    <t>Worker 
Non-cancer</t>
  </si>
  <si>
    <t xml:space="preserve">If the toxic is listed in the Toxic Air Contaminant Reporting List (Table 2) or the Risk-Based Concentrations (Table 4) in OAR Chapter 340-245, then it's considered a permitted toxic. </t>
  </si>
  <si>
    <t>RBCs for benzo(a)pyrene is only listed for non-cancer risk categories because the chronic cancer risks are accounted for under PAHs.</t>
  </si>
  <si>
    <t>Long-Term Emission Rate (g/s)</t>
  </si>
  <si>
    <t>Short-Term Emission Rate (g/s)</t>
  </si>
  <si>
    <t>REER Used for Modeling with Unit Emission Rate</t>
  </si>
  <si>
    <t>Count</t>
  </si>
  <si>
    <t>67-64-1</t>
  </si>
  <si>
    <t>75-27-4</t>
  </si>
  <si>
    <t>75-25-2</t>
  </si>
  <si>
    <t>75-15-0</t>
  </si>
  <si>
    <t>56-23-5</t>
  </si>
  <si>
    <t>108-90-7</t>
  </si>
  <si>
    <t>67-66-3</t>
  </si>
  <si>
    <t>--</t>
  </si>
  <si>
    <t>156-60-5</t>
  </si>
  <si>
    <t>87-68-3</t>
  </si>
  <si>
    <t>100-42-5</t>
  </si>
  <si>
    <t>630-20-6</t>
  </si>
  <si>
    <t>79-34-5</t>
  </si>
  <si>
    <t>120-82-1</t>
  </si>
  <si>
    <t>96-18-4</t>
  </si>
  <si>
    <t>95-63-6</t>
  </si>
  <si>
    <t>108-67-8</t>
  </si>
  <si>
    <t>95-47-6</t>
  </si>
  <si>
    <t xml:space="preserve">If the toxic is listed in the Risk-Based Concentrations (Table 2) in OAR Chapter 340-245-8010, then it's considered a permitted toxic. </t>
  </si>
  <si>
    <t>RBCs for benzo(a)pyrene is only listed for non-cancer risk categories because the chronic cancer risks are accounted for under PAHs. Any source emitting Benzo(a)pyrene is also emitting PAHs.</t>
  </si>
  <si>
    <t>Phosphorous and compounds</t>
  </si>
  <si>
    <t>Total PCDD and PCDF</t>
  </si>
  <si>
    <t>OAR 340-245-8020 Table 2</t>
  </si>
  <si>
    <t>Toxic Air Contaminant Reporting List</t>
  </si>
  <si>
    <t>DEQ ID</t>
  </si>
  <si>
    <t>CASRN</t>
  </si>
  <si>
    <t>60-35-5</t>
  </si>
  <si>
    <t>Acetamide</t>
  </si>
  <si>
    <t>75-05-8</t>
  </si>
  <si>
    <t>Acetonitrile</t>
  </si>
  <si>
    <t>98-86-2</t>
  </si>
  <si>
    <t>Acetophenone</t>
  </si>
  <si>
    <t>79-06-1</t>
  </si>
  <si>
    <t>Acrylamide</t>
  </si>
  <si>
    <t>79-10-7</t>
  </si>
  <si>
    <t>Acrylic acid</t>
  </si>
  <si>
    <t>107-13-1</t>
  </si>
  <si>
    <t>Acrylonitrile</t>
  </si>
  <si>
    <t>50-76-0</t>
  </si>
  <si>
    <t>Actinomycin D</t>
  </si>
  <si>
    <t>1596-84-5</t>
  </si>
  <si>
    <t>Alar</t>
  </si>
  <si>
    <t>309-00-2</t>
  </si>
  <si>
    <t>Aldrin</t>
  </si>
  <si>
    <t>107-05-1</t>
  </si>
  <si>
    <t>Allyl chloride</t>
  </si>
  <si>
    <t>Aluminum and compounds</t>
  </si>
  <si>
    <t>1344-28-1</t>
  </si>
  <si>
    <t>Aluminum oxide (fibrous forms)</t>
  </si>
  <si>
    <t>97-56-3</t>
  </si>
  <si>
    <r>
      <rPr>
        <i/>
        <sz val="11"/>
        <color theme="1"/>
        <rFont val="Arial"/>
        <family val="2"/>
      </rPr>
      <t>ortho</t>
    </r>
    <r>
      <rPr>
        <sz val="11"/>
        <color theme="1"/>
        <rFont val="Arial"/>
        <family val="2"/>
      </rPr>
      <t>-Aminoazotoluene</t>
    </r>
  </si>
  <si>
    <t>6109-97-3</t>
  </si>
  <si>
    <t>3-Amino-9-ethylcarbazole hydrochloride</t>
  </si>
  <si>
    <t>68006-83-7</t>
  </si>
  <si>
    <t>2-Amino-3-methyl-9H pyrido[2,3-b]indole</t>
  </si>
  <si>
    <t>82-28-0</t>
  </si>
  <si>
    <t>1-Amino-2-methylanthraquinone</t>
  </si>
  <si>
    <t>76180-96-6</t>
  </si>
  <si>
    <t>2-Amino-3-methylimidazo-[4,5-f]quinoline</t>
  </si>
  <si>
    <t>712-68-5</t>
  </si>
  <si>
    <t>2-Amino-5-(5-nitro-2-furyl)-1,3,4-thiadiazole</t>
  </si>
  <si>
    <t>26148-68-5</t>
  </si>
  <si>
    <t>A-alpha-c(2-amino-9h-pyrido[2,3-b]indole)</t>
  </si>
  <si>
    <t>92-67-1</t>
  </si>
  <si>
    <t>4-Aminobiphenyl</t>
  </si>
  <si>
    <t>61-82-5</t>
  </si>
  <si>
    <t>Amitrole</t>
  </si>
  <si>
    <t>7803-63-6</t>
  </si>
  <si>
    <t>Ammonium bisulfate</t>
  </si>
  <si>
    <t>6484-52-2</t>
  </si>
  <si>
    <t>Ammonium nitrate</t>
  </si>
  <si>
    <t>7783-20-2</t>
  </si>
  <si>
    <t>Ammonium sulfate</t>
  </si>
  <si>
    <t>62-53-3</t>
  </si>
  <si>
    <t>Aniline</t>
  </si>
  <si>
    <t>90-04-0</t>
  </si>
  <si>
    <r>
      <rPr>
        <i/>
        <sz val="11"/>
        <rFont val="Arial"/>
        <family val="2"/>
      </rPr>
      <t>o</t>
    </r>
    <r>
      <rPr>
        <sz val="11"/>
        <rFont val="Arial"/>
        <family val="2"/>
      </rPr>
      <t>-Anisidine</t>
    </r>
  </si>
  <si>
    <t>134-29-2</t>
  </si>
  <si>
    <r>
      <rPr>
        <i/>
        <sz val="11"/>
        <color theme="1"/>
        <rFont val="Arial"/>
        <family val="2"/>
      </rPr>
      <t>o</t>
    </r>
    <r>
      <rPr>
        <sz val="11"/>
        <color theme="1"/>
        <rFont val="Arial"/>
        <family val="2"/>
      </rPr>
      <t>-Anisidine hydrochloride</t>
    </r>
  </si>
  <si>
    <t>Antimony and compounds</t>
  </si>
  <si>
    <t>1309-64-4</t>
  </si>
  <si>
    <t>Antimony trioxide</t>
  </si>
  <si>
    <t>140-57-8</t>
  </si>
  <si>
    <t>Aramite</t>
  </si>
  <si>
    <t>7784-42-1</t>
  </si>
  <si>
    <t>Arsine</t>
  </si>
  <si>
    <t>1332-21-4</t>
  </si>
  <si>
    <t>Asbestos</t>
  </si>
  <si>
    <t>492-80-8</t>
  </si>
  <si>
    <t>Auramine</t>
  </si>
  <si>
    <t>115-02-6</t>
  </si>
  <si>
    <t>Azaserine</t>
  </si>
  <si>
    <t>446-86-6</t>
  </si>
  <si>
    <t>Azathioprine</t>
  </si>
  <si>
    <t>52-24-4</t>
  </si>
  <si>
    <r>
      <rPr>
        <i/>
        <sz val="11"/>
        <color theme="1"/>
        <rFont val="Arial"/>
        <family val="2"/>
      </rPr>
      <t>tris</t>
    </r>
    <r>
      <rPr>
        <sz val="11"/>
        <color theme="1"/>
        <rFont val="Arial"/>
        <family val="2"/>
      </rPr>
      <t>-(1-Aziridinyl)phosphine sulfide</t>
    </r>
  </si>
  <si>
    <t>103-33-3</t>
  </si>
  <si>
    <t>Azobenzene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</si>
  <si>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</si>
  <si>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</si>
  <si>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</si>
  <si>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</si>
  <si>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</si>
  <si>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</si>
  <si>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</si>
  <si>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</si>
  <si>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</si>
  <si>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</si>
  <si>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</si>
  <si>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</si>
  <si>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</si>
  <si>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</si>
  <si>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</si>
  <si>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</si>
  <si>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</si>
  <si>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</si>
  <si>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92-52-4</t>
  </si>
  <si>
    <t>Biphenyl</t>
  </si>
  <si>
    <t>111-44-4</t>
  </si>
  <si>
    <r>
      <rPr>
        <i/>
        <sz val="11"/>
        <rFont val="Arial"/>
        <family val="2"/>
      </rPr>
      <t>bis</t>
    </r>
    <r>
      <rPr>
        <sz val="11"/>
        <rFont val="Arial"/>
        <family val="2"/>
      </rPr>
      <t>(2-Chloroethyl) ether (BCEE)</t>
    </r>
  </si>
  <si>
    <t>542-88-1</t>
  </si>
  <si>
    <r>
      <rPr>
        <i/>
        <sz val="11"/>
        <rFont val="Arial"/>
        <family val="2"/>
      </rPr>
      <t>bis</t>
    </r>
    <r>
      <rPr>
        <sz val="11"/>
        <rFont val="Arial"/>
        <family val="2"/>
      </rPr>
      <t>(Chloromethyl) ether</t>
    </r>
  </si>
  <si>
    <t>103-23-1</t>
  </si>
  <si>
    <r>
      <rPr>
        <i/>
        <sz val="11"/>
        <rFont val="Arial"/>
        <family val="2"/>
      </rPr>
      <t>bis</t>
    </r>
    <r>
      <rPr>
        <sz val="11"/>
        <rFont val="Arial"/>
        <family val="2"/>
      </rPr>
      <t>(2-Ethylhexyl) adipate</t>
    </r>
  </si>
  <si>
    <t>117-81-7</t>
  </si>
  <si>
    <r>
      <rPr>
        <i/>
        <sz val="11"/>
        <rFont val="Arial"/>
        <family val="2"/>
      </rPr>
      <t>bis</t>
    </r>
    <r>
      <rPr>
        <sz val="11"/>
        <rFont val="Arial"/>
        <family val="2"/>
      </rPr>
      <t>(2-Ethylhexyl) phthalate (DEHP)</t>
    </r>
  </si>
  <si>
    <t>Bromine and compounds</t>
  </si>
  <si>
    <t>7789-30-2</t>
  </si>
  <si>
    <t>Bromine pentafluoride</t>
  </si>
  <si>
    <t>Bromomethane (methyl bromide)</t>
  </si>
  <si>
    <t>106-94-5</t>
  </si>
  <si>
    <r>
      <t>1-Bromopropane (</t>
    </r>
    <r>
      <rPr>
        <i/>
        <sz val="11"/>
        <rFont val="Arial"/>
        <family val="2"/>
      </rPr>
      <t>n</t>
    </r>
    <r>
      <rPr>
        <sz val="11"/>
        <rFont val="Arial"/>
        <family val="2"/>
      </rPr>
      <t>-propyl bromide)</t>
    </r>
  </si>
  <si>
    <t>126-72-7</t>
  </si>
  <si>
    <r>
      <rPr>
        <i/>
        <sz val="11"/>
        <color theme="1"/>
        <rFont val="Arial"/>
        <family val="2"/>
      </rPr>
      <t>tris</t>
    </r>
    <r>
      <rPr>
        <sz val="11"/>
        <color theme="1"/>
        <rFont val="Arial"/>
        <family val="2"/>
      </rPr>
      <t>(2,3-Dibromopropyl)phosphate</t>
    </r>
  </si>
  <si>
    <t>2-Butanone (methyl ethyl ketone)</t>
  </si>
  <si>
    <t>540-88-5</t>
  </si>
  <si>
    <r>
      <rPr>
        <i/>
        <sz val="11"/>
        <rFont val="Arial"/>
        <family val="2"/>
      </rPr>
      <t>t</t>
    </r>
    <r>
      <rPr>
        <sz val="11"/>
        <rFont val="Arial"/>
        <family val="2"/>
      </rPr>
      <t>-Butyl acetate</t>
    </r>
  </si>
  <si>
    <t>141-32-2</t>
  </si>
  <si>
    <t>Butyl acrylate</t>
  </si>
  <si>
    <t>71-36-3</t>
  </si>
  <si>
    <r>
      <rPr>
        <i/>
        <sz val="11"/>
        <rFont val="Arial"/>
        <family val="2"/>
      </rPr>
      <t>n</t>
    </r>
    <r>
      <rPr>
        <sz val="11"/>
        <rFont val="Arial"/>
        <family val="2"/>
      </rPr>
      <t>-Butyl alcohol</t>
    </r>
  </si>
  <si>
    <t>78-92-2</t>
  </si>
  <si>
    <r>
      <rPr>
        <i/>
        <sz val="11"/>
        <rFont val="Arial"/>
        <family val="2"/>
      </rPr>
      <t>sec</t>
    </r>
    <r>
      <rPr>
        <sz val="11"/>
        <rFont val="Arial"/>
        <family val="2"/>
      </rPr>
      <t>-Butyl alcohol</t>
    </r>
  </si>
  <si>
    <t>75-65-0</t>
  </si>
  <si>
    <r>
      <rPr>
        <i/>
        <sz val="11"/>
        <rFont val="Arial"/>
        <family val="2"/>
      </rPr>
      <t>tert</t>
    </r>
    <r>
      <rPr>
        <sz val="11"/>
        <rFont val="Arial"/>
        <family val="2"/>
      </rPr>
      <t>-Butyl alcohol</t>
    </r>
  </si>
  <si>
    <t>85-68-7</t>
  </si>
  <si>
    <t>Butyl benzyl phthalate</t>
  </si>
  <si>
    <t>25013-16-5</t>
  </si>
  <si>
    <t>Butylated hydroxyanisole</t>
  </si>
  <si>
    <t>3068-88-0</t>
  </si>
  <si>
    <r>
      <rPr>
        <i/>
        <sz val="11"/>
        <color theme="1"/>
        <rFont val="Arial"/>
        <family val="2"/>
      </rPr>
      <t>beta</t>
    </r>
    <r>
      <rPr>
        <sz val="11"/>
        <color theme="1"/>
        <rFont val="Arial"/>
        <family val="2"/>
      </rPr>
      <t>-Butyrolactone</t>
    </r>
  </si>
  <si>
    <t>156-62-7</t>
  </si>
  <si>
    <t>Calcium cyanamide</t>
  </si>
  <si>
    <t>105-60-2</t>
  </si>
  <si>
    <t>Caprolactam</t>
  </si>
  <si>
    <t>2425-06-1</t>
  </si>
  <si>
    <t>Captafol</t>
  </si>
  <si>
    <t>133-06-2</t>
  </si>
  <si>
    <t>Captan</t>
  </si>
  <si>
    <t>Carbon black extracts</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</si>
  <si>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</si>
  <si>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</si>
  <si>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</si>
  <si>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</si>
  <si>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</si>
  <si>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</si>
  <si>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</si>
  <si>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</si>
  <si>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</si>
  <si>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</si>
  <si>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</si>
  <si>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</si>
  <si>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</si>
  <si>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</si>
  <si>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</si>
  <si>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</si>
  <si>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</si>
  <si>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</si>
  <si>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</si>
  <si>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</si>
  <si>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</si>
  <si>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</si>
  <si>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</si>
  <si>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10049-04-4</t>
  </si>
  <si>
    <t>Chlorine dioxide</t>
  </si>
  <si>
    <t>79-11-8</t>
  </si>
  <si>
    <t>Chloroacetic acid</t>
  </si>
  <si>
    <t>532-27-4</t>
  </si>
  <si>
    <t>2-Chloroacetophenone</t>
  </si>
  <si>
    <t>85535-84-8</t>
  </si>
  <si>
    <r>
      <t>Chloroalkanes C</t>
    </r>
    <r>
      <rPr>
        <vertAlign val="subscript"/>
        <sz val="11"/>
        <color theme="1"/>
        <rFont val="Arial"/>
        <family val="2"/>
      </rPr>
      <t>10-13</t>
    </r>
    <r>
      <rPr>
        <sz val="11"/>
        <color theme="1"/>
        <rFont val="Arial"/>
        <family val="2"/>
      </rPr>
      <t xml:space="preserve"> (chlorinated paraffins)</t>
    </r>
  </si>
  <si>
    <t>106-47-8</t>
  </si>
  <si>
    <r>
      <rPr>
        <i/>
        <sz val="11"/>
        <rFont val="Arial"/>
        <family val="2"/>
      </rPr>
      <t>p</t>
    </r>
    <r>
      <rPr>
        <sz val="11"/>
        <rFont val="Arial"/>
        <family val="2"/>
      </rPr>
      <t>-Chloroaniline</t>
    </r>
  </si>
  <si>
    <t>510-15-6</t>
  </si>
  <si>
    <t>Chlorobenzilate (ethyl-4,4'-dichlorobenzilate)</t>
  </si>
  <si>
    <t>75-68-3</t>
  </si>
  <si>
    <t>1-Chloro-1,1-difluoroethane</t>
  </si>
  <si>
    <t>75-45-6</t>
  </si>
  <si>
    <t>Chlorodifluoromethane (Freon 22)</t>
  </si>
  <si>
    <t>Chloroethane (ethyl chloride)</t>
  </si>
  <si>
    <t>Chloromethane (methyl chloride)</t>
  </si>
  <si>
    <t>107-30-2</t>
  </si>
  <si>
    <t>Chloromethyl methyl ether (technical grade)</t>
  </si>
  <si>
    <t>563-47-3</t>
  </si>
  <si>
    <t>3-Chloro-2-methyl-1-propene</t>
  </si>
  <si>
    <t>95-83-0</t>
  </si>
  <si>
    <r>
      <t>4-Chloro-</t>
    </r>
    <r>
      <rPr>
        <i/>
        <sz val="11"/>
        <rFont val="Arial"/>
        <family val="2"/>
      </rPr>
      <t>o</t>
    </r>
    <r>
      <rPr>
        <sz val="11"/>
        <rFont val="Arial"/>
        <family val="2"/>
      </rPr>
      <t>-phenylenediamine</t>
    </r>
  </si>
  <si>
    <t>76-06-2</t>
  </si>
  <si>
    <t>Chloropicrin</t>
  </si>
  <si>
    <t>126-99-8</t>
  </si>
  <si>
    <t>Chloroprene</t>
  </si>
  <si>
    <t>1897-45-6</t>
  </si>
  <si>
    <t>Chlorothalonil</t>
  </si>
  <si>
    <t>95-69-2</t>
  </si>
  <si>
    <r>
      <rPr>
        <i/>
        <sz val="11"/>
        <rFont val="Arial"/>
        <family val="2"/>
      </rPr>
      <t>p</t>
    </r>
    <r>
      <rPr>
        <sz val="11"/>
        <rFont val="Arial"/>
        <family val="2"/>
      </rPr>
      <t>-Chloro-</t>
    </r>
    <r>
      <rPr>
        <i/>
        <sz val="11"/>
        <rFont val="Arial"/>
        <family val="2"/>
      </rPr>
      <t>o</t>
    </r>
    <r>
      <rPr>
        <sz val="11"/>
        <rFont val="Arial"/>
        <family val="2"/>
      </rPr>
      <t>-toluidine</t>
    </r>
  </si>
  <si>
    <t>54749-90-5</t>
  </si>
  <si>
    <t>Chlorozotocin</t>
  </si>
  <si>
    <t>7738-94-5</t>
  </si>
  <si>
    <t>Chromic(VI) Acid</t>
  </si>
  <si>
    <t>Chromium VI, chromate and dichromate particulate</t>
  </si>
  <si>
    <t>Chromic(VI) acid, including chromic acid aerosol mist and chromium trioxide</t>
  </si>
  <si>
    <t>569-61-9</t>
  </si>
  <si>
    <t>C.I. Basic Red 9 monohydrochloride</t>
  </si>
  <si>
    <t>87-29-6</t>
  </si>
  <si>
    <t>Cinnamyl anthranilate</t>
  </si>
  <si>
    <t>Coke oven emissions</t>
  </si>
  <si>
    <t>Creosotes</t>
  </si>
  <si>
    <t>120-71-8</t>
  </si>
  <si>
    <r>
      <rPr>
        <i/>
        <sz val="11"/>
        <rFont val="Arial"/>
        <family val="2"/>
      </rPr>
      <t>p</t>
    </r>
    <r>
      <rPr>
        <sz val="11"/>
        <rFont val="Arial"/>
        <family val="2"/>
      </rPr>
      <t>-Cresidine</t>
    </r>
  </si>
  <si>
    <t>1319-77-3</t>
  </si>
  <si>
    <r>
      <t xml:space="preserve">Cresols (mixture), including </t>
    </r>
    <r>
      <rPr>
        <i/>
        <sz val="11"/>
        <rFont val="Arial"/>
        <family val="2"/>
      </rPr>
      <t>m</t>
    </r>
    <r>
      <rPr>
        <sz val="11"/>
        <rFont val="Arial"/>
        <family val="2"/>
      </rPr>
      <t xml:space="preserve">-cresol, </t>
    </r>
    <r>
      <rPr>
        <i/>
        <sz val="11"/>
        <rFont val="Arial"/>
        <family val="2"/>
      </rPr>
      <t>o</t>
    </r>
    <r>
      <rPr>
        <sz val="11"/>
        <rFont val="Arial"/>
        <family val="2"/>
      </rPr>
      <t xml:space="preserve">-cresol, </t>
    </r>
    <r>
      <rPr>
        <i/>
        <sz val="11"/>
        <rFont val="Arial"/>
        <family val="2"/>
      </rPr>
      <t>p</t>
    </r>
    <r>
      <rPr>
        <sz val="11"/>
        <rFont val="Arial"/>
        <family val="2"/>
      </rPr>
      <t>-cresol</t>
    </r>
  </si>
  <si>
    <t>108-39-4</t>
  </si>
  <si>
    <r>
      <rPr>
        <i/>
        <sz val="11"/>
        <rFont val="Arial"/>
        <family val="2"/>
      </rPr>
      <t>m</t>
    </r>
    <r>
      <rPr>
        <sz val="11"/>
        <rFont val="Arial"/>
        <family val="2"/>
      </rPr>
      <t>-Cresol</t>
    </r>
  </si>
  <si>
    <t>95-48-7</t>
  </si>
  <si>
    <r>
      <rPr>
        <i/>
        <sz val="11"/>
        <rFont val="Arial"/>
        <family val="2"/>
      </rPr>
      <t>o</t>
    </r>
    <r>
      <rPr>
        <sz val="11"/>
        <rFont val="Arial"/>
        <family val="2"/>
      </rPr>
      <t>-Cresol</t>
    </r>
  </si>
  <si>
    <t>106-44-5</t>
  </si>
  <si>
    <r>
      <rPr>
        <i/>
        <sz val="11"/>
        <rFont val="Arial"/>
        <family val="2"/>
      </rPr>
      <t>p</t>
    </r>
    <r>
      <rPr>
        <sz val="11"/>
        <rFont val="Arial"/>
        <family val="2"/>
      </rPr>
      <t>-Cresol</t>
    </r>
  </si>
  <si>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</si>
  <si>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</si>
  <si>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</si>
  <si>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</si>
  <si>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</si>
  <si>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</si>
  <si>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</si>
  <si>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</si>
  <si>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</si>
  <si>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</si>
  <si>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</si>
  <si>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</si>
  <si>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</si>
  <si>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</si>
  <si>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</si>
  <si>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</si>
  <si>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</si>
  <si>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</si>
  <si>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</si>
  <si>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</si>
  <si>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</si>
  <si>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</si>
  <si>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</si>
  <si>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Danthron (chrysazin)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</si>
  <si>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</si>
  <si>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</si>
  <si>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</si>
  <si>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</si>
  <si>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</si>
  <si>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</si>
  <si>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</si>
  <si>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</si>
  <si>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</si>
  <si>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</si>
  <si>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</si>
  <si>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</si>
  <si>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</si>
  <si>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</si>
  <si>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</si>
  <si>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</si>
  <si>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</si>
  <si>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</si>
  <si>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</si>
  <si>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</si>
  <si>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</si>
  <si>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</si>
  <si>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</si>
  <si>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</si>
  <si>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</si>
  <si>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</si>
  <si>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</si>
  <si>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</si>
  <si>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Dibromochloromethane</t>
  </si>
  <si>
    <t>1,2-Dibromo-3-chloropropane (DBCP)</t>
  </si>
  <si>
    <t>96-13-9</t>
  </si>
  <si>
    <t>2,3-Dibromo-1-propanol</t>
  </si>
  <si>
    <t>84-74-2</t>
  </si>
  <si>
    <t>Dibutyl phthalate</t>
  </si>
  <si>
    <r>
      <rPr>
        <i/>
        <sz val="11"/>
        <rFont val="Arial"/>
        <family val="2"/>
      </rPr>
      <t>p</t>
    </r>
    <r>
      <rPr>
        <sz val="11"/>
        <rFont val="Arial"/>
        <family val="2"/>
      </rPr>
      <t>-Dichlorobenzene (1,4-dichlorobenzene)</t>
    </r>
  </si>
  <si>
    <t>91-94-1</t>
  </si>
  <si>
    <t>3,3'-Dichlorobenzidine</t>
  </si>
  <si>
    <t>Dichlorodifluoromethane (Freon 12)</t>
  </si>
  <si>
    <t>75-43-4</t>
  </si>
  <si>
    <t>Dichlorofluoromethane (Freon 21)</t>
  </si>
  <si>
    <t>1,1-Dichloroethane (ethylidene dichloride)</t>
  </si>
  <si>
    <r>
      <rPr>
        <i/>
        <sz val="11"/>
        <color theme="1"/>
        <rFont val="Arial"/>
        <family val="2"/>
      </rPr>
      <t>trans</t>
    </r>
    <r>
      <rPr>
        <sz val="11"/>
        <color theme="1"/>
        <rFont val="Arial"/>
        <family val="2"/>
      </rPr>
      <t>-1,2-Dichloroethene</t>
    </r>
  </si>
  <si>
    <t>Dichloromethane (methylene chloride)</t>
  </si>
  <si>
    <t>94-75-7</t>
  </si>
  <si>
    <t>Dichlorophenoxyacetic acid, salts and esters (2,4-D)</t>
  </si>
  <si>
    <t>1,2-Dichloropropane (propylene dichloride)</t>
  </si>
  <si>
    <t>1,3-Dichloropropene</t>
  </si>
  <si>
    <t>62-73-7</t>
  </si>
  <si>
    <t>Dichlorvos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</si>
  <si>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</si>
  <si>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</si>
  <si>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</si>
  <si>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</si>
  <si>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</si>
  <si>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</si>
  <si>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</si>
  <si>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</si>
  <si>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</si>
  <si>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</si>
  <si>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</si>
  <si>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</si>
  <si>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</si>
  <si>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</si>
  <si>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</si>
  <si>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</si>
  <si>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</si>
  <si>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</si>
  <si>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</si>
  <si>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</si>
  <si>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</si>
  <si>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</si>
  <si>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</si>
  <si>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</si>
  <si>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N,N-Diethyltoluamide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</si>
  <si>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</si>
  <si>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</si>
  <si>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</si>
  <si>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</si>
  <si>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</si>
  <si>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</si>
  <si>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</si>
  <si>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</si>
  <si>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</si>
  <si>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</si>
  <si>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</si>
  <si>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</si>
  <si>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</si>
  <si>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r>
      <t>3,3'-Dimethylbenzidine (</t>
    </r>
    <r>
      <rPr>
        <i/>
        <sz val="11"/>
        <rFont val="Arial"/>
        <family val="2"/>
      </rPr>
      <t>o</t>
    </r>
    <r>
      <rPr>
        <sz val="11"/>
        <rFont val="Arial"/>
        <family val="2"/>
      </rPr>
      <t>-tolidine)</t>
    </r>
  </si>
  <si>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</si>
  <si>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</si>
  <si>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</si>
  <si>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</si>
  <si>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</si>
  <si>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</si>
  <si>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</si>
  <si>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</si>
  <si>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</si>
  <si>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</si>
  <si>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</si>
  <si>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</si>
  <si>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</si>
  <si>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</si>
  <si>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</si>
  <si>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</si>
  <si>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</si>
  <si>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</si>
  <si>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</si>
  <si>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</si>
  <si>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</si>
  <si>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</si>
  <si>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</si>
  <si>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</si>
  <si>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</si>
  <si>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</si>
  <si>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</si>
  <si>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</si>
  <si>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</si>
  <si>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</si>
  <si>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</si>
  <si>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</si>
  <si>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</si>
  <si>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</si>
  <si>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</si>
  <si>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</si>
  <si>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</si>
  <si>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</si>
  <si>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</si>
  <si>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</si>
  <si>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</si>
  <si>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</si>
  <si>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</si>
  <si>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</si>
  <si>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</si>
  <si>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</si>
  <si>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</si>
  <si>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</si>
  <si>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</si>
  <si>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74-85-1</t>
  </si>
  <si>
    <t>Ethylene</t>
  </si>
  <si>
    <t>Ethylene dibromide (EDB, 1,2-dibromoethane)</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</si>
  <si>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</si>
  <si>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</si>
  <si>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</si>
  <si>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</si>
  <si>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</si>
  <si>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</si>
  <si>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</si>
  <si>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</si>
  <si>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</si>
  <si>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</si>
  <si>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</si>
  <si>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</si>
  <si>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</si>
  <si>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</si>
  <si>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</si>
  <si>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</si>
  <si>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</si>
  <si>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</si>
  <si>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</si>
  <si>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</si>
  <si>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</si>
  <si>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</si>
  <si>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</si>
  <si>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</si>
  <si>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</si>
  <si>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</si>
  <si>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</si>
  <si>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</si>
  <si>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</si>
  <si>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</si>
  <si>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</si>
  <si>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</si>
  <si>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</si>
  <si>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</si>
  <si>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</si>
  <si>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</si>
  <si>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</si>
  <si>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</si>
  <si>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</si>
  <si>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</si>
  <si>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</si>
  <si>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</si>
  <si>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</si>
  <si>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</si>
  <si>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</si>
  <si>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</si>
  <si>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</si>
  <si>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</si>
  <si>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</si>
  <si>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</si>
  <si>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</si>
  <si>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608-73-1</t>
  </si>
  <si>
    <t>Hexachlorocyclohexanes (mixture) including but not limited to:</t>
  </si>
  <si>
    <t>319-84-6</t>
  </si>
  <si>
    <r>
      <rPr>
        <i/>
        <sz val="11"/>
        <rFont val="Arial"/>
        <family val="2"/>
      </rPr>
      <t>alpha</t>
    </r>
    <r>
      <rPr>
        <sz val="11"/>
        <rFont val="Arial"/>
        <family val="2"/>
      </rPr>
      <t>-Hexachlorocyclohexane</t>
    </r>
  </si>
  <si>
    <t>319-85-7</t>
  </si>
  <si>
    <r>
      <rPr>
        <i/>
        <sz val="11"/>
        <rFont val="Arial"/>
        <family val="2"/>
      </rPr>
      <t>beta</t>
    </r>
    <r>
      <rPr>
        <sz val="11"/>
        <rFont val="Arial"/>
        <family val="2"/>
      </rPr>
      <t>-Hexachlorocyclohexane</t>
    </r>
  </si>
  <si>
    <t>58-89-9</t>
  </si>
  <si>
    <r>
      <rPr>
        <i/>
        <sz val="11"/>
        <rFont val="Arial"/>
        <family val="2"/>
      </rPr>
      <t>gamma</t>
    </r>
    <r>
      <rPr>
        <sz val="11"/>
        <rFont val="Arial"/>
        <family val="2"/>
      </rPr>
      <t>-Hexachlorocyclohexane (Lindane)</t>
    </r>
  </si>
  <si>
    <t>77-47-4</t>
  </si>
  <si>
    <t>Hexachlorocyclopentadiene</t>
  </si>
  <si>
    <t>67-72-1</t>
  </si>
  <si>
    <t>Hexachloroethane</t>
  </si>
  <si>
    <t>680-31-9</t>
  </si>
  <si>
    <t>Hexamethylphosphoramide</t>
  </si>
  <si>
    <t>822-06-0</t>
  </si>
  <si>
    <t>Hexamethylene-1,6-diisocyanate</t>
  </si>
  <si>
    <t>302-01-2</t>
  </si>
  <si>
    <t>Hydrazine</t>
  </si>
  <si>
    <t>10034-93-2</t>
  </si>
  <si>
    <t>Hydrazine sulfate</t>
  </si>
  <si>
    <t>Hydrogen bromide</t>
  </si>
  <si>
    <t>Hydrogen fluoride</t>
  </si>
  <si>
    <t>7783-06-4</t>
  </si>
  <si>
    <t>Hydrogen sulfide</t>
  </si>
  <si>
    <t>123-31-9</t>
  </si>
  <si>
    <t>Hydroquinone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</si>
  <si>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</si>
  <si>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</si>
  <si>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</si>
  <si>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</si>
  <si>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</si>
  <si>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</si>
  <si>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</si>
  <si>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</si>
  <si>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</si>
  <si>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</si>
  <si>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</si>
  <si>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</si>
  <si>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</si>
  <si>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 (bisphenol A)</t>
  </si>
  <si>
    <t>303-34-4</t>
  </si>
  <si>
    <t>Lasiocarpine</t>
  </si>
  <si>
    <t>18454-12-1</t>
  </si>
  <si>
    <t>Lead chromate oxide</t>
  </si>
  <si>
    <t>108-31-6</t>
  </si>
  <si>
    <t>Maleic anhydride</t>
  </si>
  <si>
    <t>148-82-3</t>
  </si>
  <si>
    <t>Melphalan</t>
  </si>
  <si>
    <t>3223-07-2</t>
  </si>
  <si>
    <t>Melphalan HCl</t>
  </si>
  <si>
    <t>627-44-1</t>
  </si>
  <si>
    <t>Diethylmercury</t>
  </si>
  <si>
    <t>593-74-8</t>
  </si>
  <si>
    <t>Dimethylmercury</t>
  </si>
  <si>
    <t>22967-92-6</t>
  </si>
  <si>
    <t>Methylmercury</t>
  </si>
  <si>
    <t>67-56-1</t>
  </si>
  <si>
    <t>Methanol</t>
  </si>
  <si>
    <t>72-43-5</t>
  </si>
  <si>
    <t>Methoxychlor</t>
  </si>
  <si>
    <t>55738-54-0</t>
  </si>
  <si>
    <r>
      <rPr>
        <i/>
        <sz val="11"/>
        <color theme="1"/>
        <rFont val="Arial"/>
        <family val="2"/>
      </rPr>
      <t>trans</t>
    </r>
    <r>
      <rPr>
        <sz val="11"/>
        <color theme="1"/>
        <rFont val="Arial"/>
        <family val="2"/>
      </rPr>
      <t>-2[(Dimethylamino)-methylimino]-5-[2-(5-nitro-2-furyl)-vinyl]-1,3,4-oxadiazole</t>
    </r>
  </si>
  <si>
    <t>101-14-4</t>
  </si>
  <si>
    <r>
      <t xml:space="preserve">4,4'-Methylene </t>
    </r>
    <r>
      <rPr>
        <i/>
        <sz val="11"/>
        <rFont val="Arial"/>
        <family val="2"/>
      </rPr>
      <t>bis</t>
    </r>
    <r>
      <rPr>
        <sz val="11"/>
        <rFont val="Arial"/>
        <family val="2"/>
      </rPr>
      <t>(2-chloroaniline) (MOCA)</t>
    </r>
  </si>
  <si>
    <t>101-77-9</t>
  </si>
  <si>
    <t>4,4'-Methylenedianiline (and its dichloride)</t>
  </si>
  <si>
    <t>13552-44-8</t>
  </si>
  <si>
    <t>4,4'-Methylenedianiline dihydrochloride</t>
  </si>
  <si>
    <t>838-88-0</t>
  </si>
  <si>
    <r>
      <t xml:space="preserve">4,4'-Methylene </t>
    </r>
    <r>
      <rPr>
        <i/>
        <sz val="11"/>
        <rFont val="Arial"/>
        <family val="2"/>
      </rPr>
      <t>bis</t>
    </r>
    <r>
      <rPr>
        <sz val="11"/>
        <rFont val="Arial"/>
        <family val="2"/>
      </rPr>
      <t>(2-methylaniline)</t>
    </r>
  </si>
  <si>
    <t>101-61-1</t>
  </si>
  <si>
    <r>
      <t xml:space="preserve">4,4'-Methylene </t>
    </r>
    <r>
      <rPr>
        <i/>
        <sz val="11"/>
        <rFont val="Arial"/>
        <family val="2"/>
      </rPr>
      <t>bis</t>
    </r>
    <r>
      <rPr>
        <sz val="11"/>
        <rFont val="Arial"/>
        <family val="2"/>
      </rPr>
      <t>(N,N'-dimethyl)aniline</t>
    </r>
  </si>
  <si>
    <t>101-68-8</t>
  </si>
  <si>
    <t>Methylene diphenyl diisocyanate (MDI)</t>
  </si>
  <si>
    <t>60-34-4</t>
  </si>
  <si>
    <t>Methyl hydrazine</t>
  </si>
  <si>
    <t>540-73-8</t>
  </si>
  <si>
    <t>1,2-Dimethylhydrazine</t>
  </si>
  <si>
    <t>74-88-4</t>
  </si>
  <si>
    <t>Methyl iodide (iodomethane)</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</si>
  <si>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</si>
  <si>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</si>
  <si>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</si>
  <si>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</si>
  <si>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</si>
  <si>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</si>
  <si>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</si>
  <si>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</si>
  <si>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</si>
  <si>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</si>
  <si>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</si>
  <si>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</si>
  <si>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</si>
  <si>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</si>
  <si>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1-Methylphenanthrene</t>
  </si>
  <si>
    <t>2381-21-7</t>
  </si>
  <si>
    <t>1-Methylpyrene</t>
  </si>
  <si>
    <t>109-06-8</t>
  </si>
  <si>
    <t>2-Methylpyridine</t>
  </si>
  <si>
    <t>1634-04-4</t>
  </si>
  <si>
    <r>
      <t xml:space="preserve">Methyl </t>
    </r>
    <r>
      <rPr>
        <i/>
        <sz val="11"/>
        <rFont val="Arial"/>
        <family val="2"/>
      </rPr>
      <t>tert</t>
    </r>
    <r>
      <rPr>
        <sz val="11"/>
        <rFont val="Arial"/>
        <family val="2"/>
      </rPr>
      <t>-butyl ether</t>
    </r>
  </si>
  <si>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</si>
  <si>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</si>
  <si>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</si>
  <si>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</si>
  <si>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</si>
  <si>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</si>
  <si>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</si>
  <si>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</si>
  <si>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</si>
  <si>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</si>
  <si>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315-22-0</t>
  </si>
  <si>
    <t>Monocrotaline</t>
  </si>
  <si>
    <t>91-59-8</t>
  </si>
  <si>
    <t>2-Naphthylamine</t>
  </si>
  <si>
    <t>Nickel compounds, insoluble</t>
  </si>
  <si>
    <t>1313-99-1</t>
  </si>
  <si>
    <t>Nickel oxide</t>
  </si>
  <si>
    <t>12035-72-2</t>
  </si>
  <si>
    <t>Nickel subsulfide</t>
  </si>
  <si>
    <t>11113-75-0</t>
  </si>
  <si>
    <t>Nickel sulfide</t>
  </si>
  <si>
    <t>Nickel compounds, soluble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</si>
  <si>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</si>
  <si>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</si>
  <si>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</si>
  <si>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</si>
  <si>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</si>
  <si>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</si>
  <si>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</si>
  <si>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</si>
  <si>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</si>
  <si>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</si>
  <si>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</si>
  <si>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</si>
  <si>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</si>
  <si>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</si>
  <si>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</si>
  <si>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</si>
  <si>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</si>
  <si>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</si>
  <si>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</si>
  <si>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</si>
  <si>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</si>
  <si>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</si>
  <si>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</si>
  <si>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</si>
  <si>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</si>
  <si>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</si>
  <si>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</si>
  <si>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</si>
  <si>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</si>
  <si>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r>
      <t>5-Nitro-</t>
    </r>
    <r>
      <rPr>
        <i/>
        <sz val="11"/>
        <color theme="1"/>
        <rFont val="Arial"/>
        <family val="2"/>
      </rPr>
      <t>o</t>
    </r>
    <r>
      <rPr>
        <sz val="11"/>
        <color theme="1"/>
        <rFont val="Arial"/>
        <family val="2"/>
      </rPr>
      <t>-anisidine</t>
    </r>
  </si>
  <si>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</si>
  <si>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</si>
  <si>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</si>
  <si>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</si>
  <si>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</si>
  <si>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</si>
  <si>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</si>
  <si>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</si>
  <si>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</si>
  <si>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</si>
  <si>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</si>
  <si>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</si>
  <si>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</si>
  <si>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</si>
  <si>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</si>
  <si>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</si>
  <si>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</si>
  <si>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</si>
  <si>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</si>
  <si>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</si>
  <si>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</si>
  <si>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</si>
  <si>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</si>
  <si>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</si>
  <si>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</si>
  <si>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</si>
  <si>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</si>
  <si>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</si>
  <si>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</si>
  <si>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r>
      <rPr>
        <i/>
        <sz val="11"/>
        <rFont val="Arial"/>
        <family val="2"/>
      </rPr>
      <t>p</t>
    </r>
    <r>
      <rPr>
        <sz val="11"/>
        <rFont val="Arial"/>
        <family val="2"/>
      </rPr>
      <t>-Nitrosodiphenylamine</t>
    </r>
  </si>
  <si>
    <t>621-64-7</t>
  </si>
  <si>
    <t>N-Nitrosodipropylamine</t>
  </si>
  <si>
    <t>10595-95-6</t>
  </si>
  <si>
    <t>N-Nitrosomethylethylamine</t>
  </si>
  <si>
    <t>759-73-9</t>
  </si>
  <si>
    <t>N-Nitroso-N-ethylurea</t>
  </si>
  <si>
    <t>615-53-2</t>
  </si>
  <si>
    <t>N-Nitroso-N-methylurethane</t>
  </si>
  <si>
    <t>684-93-5</t>
  </si>
  <si>
    <r>
      <t>N-Nitroso</t>
    </r>
    <r>
      <rPr>
        <i/>
        <sz val="11"/>
        <rFont val="Arial"/>
        <family val="2"/>
      </rPr>
      <t>-N</t>
    </r>
    <r>
      <rPr>
        <sz val="11"/>
        <rFont val="Arial"/>
        <family val="2"/>
      </rPr>
      <t>-methylurea</t>
    </r>
  </si>
  <si>
    <t>59-89-2</t>
  </si>
  <si>
    <t>N-Nitrosomorpholine</t>
  </si>
  <si>
    <t>16543-55-8</t>
  </si>
  <si>
    <t>N-Nitrosonornicotine</t>
  </si>
  <si>
    <t>100-75-4</t>
  </si>
  <si>
    <t>N-Nitrosopiperidine</t>
  </si>
  <si>
    <t>930-55-2</t>
  </si>
  <si>
    <t>N-Nitrosopyrrolidine</t>
  </si>
  <si>
    <t>39765-80-5</t>
  </si>
  <si>
    <r>
      <rPr>
        <i/>
        <sz val="11"/>
        <rFont val="Arial"/>
        <family val="2"/>
      </rPr>
      <t>trans</t>
    </r>
    <r>
      <rPr>
        <sz val="11"/>
        <rFont val="Arial"/>
        <family val="2"/>
      </rPr>
      <t>-Nonachlor</t>
    </r>
  </si>
  <si>
    <t>104-40-5</t>
  </si>
  <si>
    <t>4-Nonylphenol (and ethoxylates)</t>
  </si>
  <si>
    <t>8014-95-7</t>
  </si>
  <si>
    <t>Oleum (fuming sulfuric acid)</t>
  </si>
  <si>
    <t>56-38-2</t>
  </si>
  <si>
    <t>Parathion</t>
  </si>
  <si>
    <t>Pentachlorophenol</t>
  </si>
  <si>
    <t>32534-81-9</t>
  </si>
  <si>
    <t>Pentabromodiphenyl ether</t>
  </si>
  <si>
    <t>82-68-8</t>
  </si>
  <si>
    <t>Pentachloronitrobenzene (quintobenzene)</t>
  </si>
  <si>
    <t>79-21-0</t>
  </si>
  <si>
    <t>Peracetic acid</t>
  </si>
  <si>
    <t>Perfluorinated compounds (PFCs)</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</si>
  <si>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</si>
  <si>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</si>
  <si>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</si>
  <si>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</si>
  <si>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</si>
  <si>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</si>
  <si>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</si>
  <si>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</si>
  <si>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</si>
  <si>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</si>
  <si>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</si>
  <si>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</si>
  <si>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</si>
  <si>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</si>
  <si>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</si>
  <si>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</si>
  <si>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</si>
  <si>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</si>
  <si>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</si>
  <si>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</si>
  <si>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</si>
  <si>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r>
      <rPr>
        <i/>
        <sz val="11"/>
        <rFont val="Arial"/>
        <family val="2"/>
      </rPr>
      <t>p</t>
    </r>
    <r>
      <rPr>
        <sz val="11"/>
        <rFont val="Arial"/>
        <family val="2"/>
      </rPr>
      <t>-Phenylenediamine</t>
    </r>
  </si>
  <si>
    <t>132-27-4</t>
  </si>
  <si>
    <r>
      <rPr>
        <i/>
        <sz val="11"/>
        <color theme="1"/>
        <rFont val="Arial"/>
        <family val="2"/>
      </rPr>
      <t>o</t>
    </r>
    <r>
      <rPr>
        <sz val="11"/>
        <color theme="1"/>
        <rFont val="Arial"/>
        <family val="2"/>
      </rPr>
      <t>-Phenylphenate, sodium</t>
    </r>
  </si>
  <si>
    <t>90-43-7</t>
  </si>
  <si>
    <t>2-Phenylphenol</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</si>
  <si>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</si>
  <si>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</si>
  <si>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</si>
  <si>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</si>
  <si>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</si>
  <si>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</si>
  <si>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</si>
  <si>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</si>
  <si>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</si>
  <si>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</si>
  <si>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</si>
  <si>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</si>
  <si>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</si>
  <si>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</si>
  <si>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</si>
  <si>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</si>
  <si>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</si>
  <si>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</si>
  <si>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</si>
  <si>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</si>
  <si>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Polybrominated diphenyl ethers (PBDEs)</t>
  </si>
  <si>
    <t>5436-43-1</t>
  </si>
  <si>
    <t>PBDE-47 [2,2',4,4'-tetrabromodiphenyl ether]</t>
  </si>
  <si>
    <t>60348-60-9</t>
  </si>
  <si>
    <t>PBDE-99 [2,2’,4,4’,5-pentabromodiphenyl ether]</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</si>
  <si>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</si>
  <si>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</si>
  <si>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</si>
  <si>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</si>
  <si>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</si>
  <si>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</si>
  <si>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</si>
  <si>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</si>
  <si>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</si>
  <si>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</si>
  <si>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</si>
  <si>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</si>
  <si>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Polychlorinated biphenyls (PCBs)</t>
  </si>
  <si>
    <t>Polychlorinated biphenyls (PCBs) TEQ</t>
  </si>
  <si>
    <t>PCB-8 [2,4'-dichlorobiphenyl]</t>
  </si>
  <si>
    <t>PCB 18 [2,2',5-trichlorobiphenyl]</t>
  </si>
  <si>
    <t>PCB-28 [2,4,4'-trichlorobiphenyl]</t>
  </si>
  <si>
    <t>PCB-44 [2,2',3,5'-tetrachlorobiphenyl]</t>
  </si>
  <si>
    <t>PCB-52 [2,2',5,5'-tetrachlorobiphenyl]</t>
  </si>
  <si>
    <t>PCB-66 [2,3',4,4'-tetrachlorobiphenyl]</t>
  </si>
  <si>
    <t>PCB 77 [3,3',4,4'-tetrachlorobiphenyl]</t>
  </si>
  <si>
    <t>PCB 81 [3,4,4',5-tetrachlorobiphenyl]</t>
  </si>
  <si>
    <t>PCB-101 [2,2',4,5,5'-pentachlorobiphenyl]</t>
  </si>
  <si>
    <t>PCB 105 [2,3,3',4,4'-pentachlorobiphenyl]</t>
  </si>
  <si>
    <t>PCB 114 [2,3,4,4',5-pentachlorobiphenyl]</t>
  </si>
  <si>
    <t>PCB 118 [2,3',4,4',5-pentachlorobiphenyl]</t>
  </si>
  <si>
    <t>PCB 123 [2,3',4,4',5'-pentachlorobiphenyl]</t>
  </si>
  <si>
    <t>PCB 126 [3,3',4,4',5-pentachlorobiphenyl]</t>
  </si>
  <si>
    <t>PCB-128 [2,2',3,3',4,4'-hexachlorobiphenyl]</t>
  </si>
  <si>
    <t>PCB-138 [2,2',3,4,4',5'-hexachlorobiphenyl]</t>
  </si>
  <si>
    <t>PCB-153 [2,2',4,4',5,5'-hexachlorobiphenyl]</t>
  </si>
  <si>
    <t>PCB 156 [2,3,3',4,4',5-hexachlorobiphenyl]</t>
  </si>
  <si>
    <t>PCB 157 [2,3,3',4,4',5'-hexachlorobiphenyl]</t>
  </si>
  <si>
    <t>PCB 167 [2,3',4,4',5,5'-hexachlorobiphenyl]</t>
  </si>
  <si>
    <t>PCB 169 [3,3',4,4',5,5'-hexachlorobiphenyl]</t>
  </si>
  <si>
    <t>PCB-170 [2,2',3,3',4,4',5-heptachlorobiphenyl]</t>
  </si>
  <si>
    <t>PCB-180 [2,2',3,4,4',5,5'-heptachlorobiphenyl]</t>
  </si>
  <si>
    <t>PCB-187 [2,2',3,4',5,5',6-heptachlorobiphenyl]</t>
  </si>
  <si>
    <t>PCB 189 [2,3,3',4,4',5,5'-heptachlorobiphenyl]</t>
  </si>
  <si>
    <t>PCB-195 [2,2',3,3',4,4',5,6-octachlorobiphenyl]</t>
  </si>
  <si>
    <t>PCB-206 [2,2',3,3',4,4',5,5',6-nonachlorobiphenyl]</t>
  </si>
  <si>
    <t>PCB-209 [decachlorobiphenyl]</t>
  </si>
  <si>
    <r>
      <t>Polychlorinated dibenzo-</t>
    </r>
    <r>
      <rPr>
        <i/>
        <sz val="11"/>
        <rFont val="Arial"/>
        <family val="2"/>
      </rPr>
      <t>p</t>
    </r>
    <r>
      <rPr>
        <sz val="11"/>
        <rFont val="Arial"/>
        <family val="2"/>
      </rPr>
      <t>-dioxins (PCDDs) &amp; dibenzofurans (PCDFs) TEQ</t>
    </r>
  </si>
  <si>
    <r>
      <t>2,3,7,8-Tetrachlorodibenzo-</t>
    </r>
    <r>
      <rPr>
        <i/>
        <sz val="11"/>
        <rFont val="Arial"/>
        <family val="2"/>
      </rPr>
      <t>p</t>
    </r>
    <r>
      <rPr>
        <sz val="11"/>
        <rFont val="Arial"/>
        <family val="2"/>
      </rPr>
      <t>-dioxin (TCDD)</t>
    </r>
  </si>
  <si>
    <r>
      <t>1,2,3,7,8-Pentachlorodibenzo-</t>
    </r>
    <r>
      <rPr>
        <i/>
        <sz val="11"/>
        <rFont val="Arial"/>
        <family val="2"/>
      </rPr>
      <t>p</t>
    </r>
    <r>
      <rPr>
        <sz val="11"/>
        <rFont val="Arial"/>
        <family val="2"/>
      </rPr>
      <t>-dioxin (PeCDD)</t>
    </r>
  </si>
  <si>
    <r>
      <t>1,2,3,4,7,8-Hexachlorodibenzo-</t>
    </r>
    <r>
      <rPr>
        <i/>
        <sz val="11"/>
        <rFont val="Arial"/>
        <family val="2"/>
      </rPr>
      <t>p</t>
    </r>
    <r>
      <rPr>
        <sz val="11"/>
        <rFont val="Arial"/>
        <family val="2"/>
      </rPr>
      <t>-dioxin (HxCDD)</t>
    </r>
  </si>
  <si>
    <r>
      <t>1,2,3,6,7,8-Hexachlorodibenzo-</t>
    </r>
    <r>
      <rPr>
        <i/>
        <sz val="11"/>
        <rFont val="Arial"/>
        <family val="2"/>
      </rPr>
      <t>p</t>
    </r>
    <r>
      <rPr>
        <sz val="11"/>
        <rFont val="Arial"/>
        <family val="2"/>
      </rPr>
      <t>-dioxin (HxCDD)</t>
    </r>
  </si>
  <si>
    <r>
      <t>1,2,3,7,8,9-Hexachlorodibenzo-</t>
    </r>
    <r>
      <rPr>
        <i/>
        <sz val="11"/>
        <rFont val="Arial"/>
        <family val="2"/>
      </rPr>
      <t>p</t>
    </r>
    <r>
      <rPr>
        <sz val="11"/>
        <rFont val="Arial"/>
        <family val="2"/>
      </rPr>
      <t>-dioxin (HxCDD)</t>
    </r>
  </si>
  <si>
    <r>
      <t>1,2,3,4,6,7,8-Heptachlorodibenzo-</t>
    </r>
    <r>
      <rPr>
        <i/>
        <sz val="11"/>
        <rFont val="Arial"/>
        <family val="2"/>
      </rPr>
      <t>p</t>
    </r>
    <r>
      <rPr>
        <sz val="11"/>
        <rFont val="Arial"/>
        <family val="2"/>
      </rPr>
      <t>-dioxin (HpCDD)</t>
    </r>
  </si>
  <si>
    <r>
      <t>Octachlorodibenzo-</t>
    </r>
    <r>
      <rPr>
        <i/>
        <sz val="11"/>
        <rFont val="Arial"/>
        <family val="2"/>
      </rPr>
      <t>p</t>
    </r>
    <r>
      <rPr>
        <sz val="11"/>
        <rFont val="Arial"/>
        <family val="2"/>
      </rPr>
      <t>-dioxin (OCDD)</t>
    </r>
  </si>
  <si>
    <t>2,3,7,8-Tetrachlorodibenzofuran (TcDF)</t>
  </si>
  <si>
    <t>1,2,3,7,8-Pentachlorodibenzofuran (PeCDF)</t>
  </si>
  <si>
    <t>2,3,4,7,8-Pentachlorodibenzofuran (PeCDF)</t>
  </si>
  <si>
    <t>1,2,3,4,7,8-Hexachlorodibenzofuran (HxCDF)</t>
  </si>
  <si>
    <t>1,2,3,6,7,8-Hexachlorodibenzofuran (HxCDF)</t>
  </si>
  <si>
    <t>1,2,3,7,8,9-Hexachlorodibenzofuran (HxCDF)</t>
  </si>
  <si>
    <t>2,3,4,6,7,8-Hexachlorodibenzofuran (HxCDF)</t>
  </si>
  <si>
    <t>1,2,3,4,6,7,8-Heptachlorodibenzofuran (HpCDF)</t>
  </si>
  <si>
    <t>1,2,3,4,7,8,9-Heptachlorodibenzofuran (HpCDF)</t>
  </si>
  <si>
    <t>Octachlorodibenzofuran (OCDF)</t>
  </si>
  <si>
    <t>Polycyclic aromatic hydrocarbons (PAHs)</t>
  </si>
  <si>
    <t>191-26-4</t>
  </si>
  <si>
    <t>Anthanthrene</t>
  </si>
  <si>
    <t>Benz[a]anthracene</t>
  </si>
  <si>
    <t>205-99-2</t>
  </si>
  <si>
    <t>Benzo[b]fluoranthene</t>
  </si>
  <si>
    <t>205-12-9</t>
  </si>
  <si>
    <t>Benzo[c]fluorene</t>
  </si>
  <si>
    <t>Benzo[e]pyrene</t>
  </si>
  <si>
    <t>Benzo[g,h,i]perylene</t>
  </si>
  <si>
    <t>205-82-3</t>
  </si>
  <si>
    <t>Benzo[j]fluoranthene</t>
  </si>
  <si>
    <t>Benzo[k]fluoranthene</t>
  </si>
  <si>
    <t>86-74-8</t>
  </si>
  <si>
    <t>Carbazole</t>
  </si>
  <si>
    <t>27208-37-3</t>
  </si>
  <si>
    <t>Cyclopenta[c,d]pyrene</t>
  </si>
  <si>
    <t>226-36-8</t>
  </si>
  <si>
    <t>Dibenz[a,h]acridine</t>
  </si>
  <si>
    <t>224-42-0</t>
  </si>
  <si>
    <t>Dibenz[a,j]acridine</t>
  </si>
  <si>
    <t>194-59-2</t>
  </si>
  <si>
    <t>7H-Dibenzo[c,g]carbazole</t>
  </si>
  <si>
    <t>Dibenz[a,h]anthracene</t>
  </si>
  <si>
    <t>5385-75-1</t>
  </si>
  <si>
    <t>Dibenzo[a,e]fluoranthene</t>
  </si>
  <si>
    <t>192-65-4</t>
  </si>
  <si>
    <t>Dibenzo[a,e]pyrene</t>
  </si>
  <si>
    <t>189-64-0</t>
  </si>
  <si>
    <t>Dibenzo[a,h]pyrene</t>
  </si>
  <si>
    <t>189-55-9</t>
  </si>
  <si>
    <t>Dibenzo[a,i]pyrene</t>
  </si>
  <si>
    <t>191-30-0</t>
  </si>
  <si>
    <t>Dibenzo[a,l]pyrene</t>
  </si>
  <si>
    <t>Indeno[1,2,3-cd]pyrene</t>
  </si>
  <si>
    <t>2-Methyl naphthalene</t>
  </si>
  <si>
    <t>Polycyclic aromatic hydrocarbon derivatives [PAH-Derivatives]</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</si>
  <si>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</si>
  <si>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</si>
  <si>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</si>
  <si>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</si>
  <si>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</si>
  <si>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</si>
  <si>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</si>
  <si>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</si>
  <si>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</si>
  <si>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</si>
  <si>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</si>
  <si>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</si>
  <si>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</si>
  <si>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</si>
  <si>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</si>
  <si>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</si>
  <si>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</si>
  <si>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</si>
  <si>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</si>
  <si>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</si>
  <si>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</si>
  <si>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</si>
  <si>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</si>
  <si>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</si>
  <si>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</si>
  <si>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</si>
  <si>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</si>
  <si>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</si>
  <si>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</si>
  <si>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</si>
  <si>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</si>
  <si>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</si>
  <si>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</si>
  <si>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</si>
  <si>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</si>
  <si>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</si>
  <si>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</si>
  <si>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</si>
  <si>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</si>
  <si>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r>
      <rPr>
        <i/>
        <sz val="11"/>
        <rFont val="Arial"/>
        <family val="2"/>
      </rPr>
      <t>beta</t>
    </r>
    <r>
      <rPr>
        <sz val="11"/>
        <rFont val="Arial"/>
        <family val="2"/>
      </rPr>
      <t>-Propiolactone</t>
    </r>
  </si>
  <si>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</si>
  <si>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</si>
  <si>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</si>
  <si>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</si>
  <si>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</si>
  <si>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</si>
  <si>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</si>
  <si>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</si>
  <si>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</si>
  <si>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</si>
  <si>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</si>
  <si>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</si>
  <si>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</si>
  <si>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</si>
  <si>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</si>
  <si>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</si>
  <si>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</si>
  <si>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</si>
  <si>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</si>
  <si>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</si>
  <si>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</si>
  <si>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</si>
  <si>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</si>
  <si>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</si>
  <si>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</si>
  <si>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</si>
  <si>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</si>
  <si>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Reserpine</t>
  </si>
  <si>
    <t>Rockwool</t>
  </si>
  <si>
    <t>94-59-7</t>
  </si>
  <si>
    <t>Safrole</t>
  </si>
  <si>
    <t>7783-07-5</t>
  </si>
  <si>
    <t>Selenide, hydrogen</t>
  </si>
  <si>
    <t>7446-34-6</t>
  </si>
  <si>
    <t>Selenium sulfide</t>
  </si>
  <si>
    <t>7631-86-9</t>
  </si>
  <si>
    <t>Silica, crystalline (respirable)</t>
  </si>
  <si>
    <t>Silver and compounds</t>
  </si>
  <si>
    <t>Slagwool</t>
  </si>
  <si>
    <t>1310-73-2</t>
  </si>
  <si>
    <t>Sodium hydroxide</t>
  </si>
  <si>
    <t>10048-13-2</t>
  </si>
  <si>
    <t>Sterigmatocystin</t>
  </si>
  <si>
    <t>18883-66-4</t>
  </si>
  <si>
    <t>Streptozotocin</t>
  </si>
  <si>
    <t>96-09-3</t>
  </si>
  <si>
    <t>Styrene oxide</t>
  </si>
  <si>
    <t>95-06-7</t>
  </si>
  <si>
    <t>Sulfallate</t>
  </si>
  <si>
    <t>7664-93-9</t>
  </si>
  <si>
    <t>Sulfuric acid</t>
  </si>
  <si>
    <t>505-60-2</t>
  </si>
  <si>
    <t>Sulfur mustard</t>
  </si>
  <si>
    <t>7446-11-9</t>
  </si>
  <si>
    <t>Sulfur trioxide</t>
  </si>
  <si>
    <t>Talc containing asbestiform fibers</t>
  </si>
  <si>
    <t>100-21-0</t>
  </si>
  <si>
    <t>Terephthalic acid</t>
  </si>
  <si>
    <t>40088-47-9</t>
  </si>
  <si>
    <t>Tetrabromodiphenyl ether</t>
  </si>
  <si>
    <t>Tetrachloroethene (perchloroethylene)</t>
  </si>
  <si>
    <t>811-97-2</t>
  </si>
  <si>
    <t>1,1,1,2-Tetrafluoroethane</t>
  </si>
  <si>
    <t>Thallium and compounds</t>
  </si>
  <si>
    <t>62-55-5</t>
  </si>
  <si>
    <t>Thioacetamide</t>
  </si>
  <si>
    <t>139-65-1</t>
  </si>
  <si>
    <t>4,4'-Thiodianiline</t>
  </si>
  <si>
    <t>62-56-6</t>
  </si>
  <si>
    <t>Thiourea</t>
  </si>
  <si>
    <t>7550-45-0</t>
  </si>
  <si>
    <t>Titanium tetrachloride</t>
  </si>
  <si>
    <t>26471-62-5</t>
  </si>
  <si>
    <t>Toluene diisocyanates (2,4- and 2,6-)</t>
  </si>
  <si>
    <t>584-84-9</t>
  </si>
  <si>
    <t>Toluene-2,4-diisocyanate</t>
  </si>
  <si>
    <t>91-08-7</t>
  </si>
  <si>
    <t>Toluene-2,6-diisocyanate</t>
  </si>
  <si>
    <t>95-53-4</t>
  </si>
  <si>
    <r>
      <rPr>
        <i/>
        <sz val="11"/>
        <rFont val="Arial"/>
        <family val="2"/>
      </rPr>
      <t>o</t>
    </r>
    <r>
      <rPr>
        <sz val="11"/>
        <rFont val="Arial"/>
        <family val="2"/>
      </rPr>
      <t>-Toluidine</t>
    </r>
  </si>
  <si>
    <t>636-21-5</t>
  </si>
  <si>
    <r>
      <rPr>
        <i/>
        <sz val="11"/>
        <color theme="1"/>
        <rFont val="Arial"/>
        <family val="2"/>
      </rPr>
      <t>o</t>
    </r>
    <r>
      <rPr>
        <sz val="11"/>
        <color theme="1"/>
        <rFont val="Arial"/>
        <family val="2"/>
      </rPr>
      <t>-Toluidine hydrochloride</t>
    </r>
  </si>
  <si>
    <r>
      <t>Total tetrachlorodibenzo-</t>
    </r>
    <r>
      <rPr>
        <i/>
        <sz val="11"/>
        <rFont val="Arial"/>
        <family val="2"/>
      </rPr>
      <t>p</t>
    </r>
    <r>
      <rPr>
        <sz val="11"/>
        <rFont val="Arial"/>
        <family val="2"/>
      </rPr>
      <t>-dioxin</t>
    </r>
  </si>
  <si>
    <r>
      <t>Total pentachlorodibenzo-</t>
    </r>
    <r>
      <rPr>
        <i/>
        <sz val="11"/>
        <rFont val="Arial"/>
        <family val="2"/>
      </rPr>
      <t>p</t>
    </r>
    <r>
      <rPr>
        <sz val="11"/>
        <rFont val="Arial"/>
        <family val="2"/>
      </rPr>
      <t>-dioxin</t>
    </r>
  </si>
  <si>
    <r>
      <t>Total hexachlorodibenzo-</t>
    </r>
    <r>
      <rPr>
        <i/>
        <sz val="11"/>
        <rFont val="Arial"/>
        <family val="2"/>
      </rPr>
      <t>p</t>
    </r>
    <r>
      <rPr>
        <sz val="11"/>
        <rFont val="Arial"/>
        <family val="2"/>
      </rPr>
      <t>-dioxin</t>
    </r>
  </si>
  <si>
    <r>
      <t>Total heptachlorodibenzo-</t>
    </r>
    <r>
      <rPr>
        <i/>
        <sz val="11"/>
        <rFont val="Arial"/>
        <family val="2"/>
      </rPr>
      <t>p</t>
    </r>
    <r>
      <rPr>
        <sz val="11"/>
        <rFont val="Arial"/>
        <family val="2"/>
      </rPr>
      <t>-dioxin</t>
    </r>
  </si>
  <si>
    <t>Total tetrachlorodibenzofuran</t>
  </si>
  <si>
    <t>Total pentachlorodibenzofuran</t>
  </si>
  <si>
    <t>Total hexachlorodibenzofuran</t>
  </si>
  <si>
    <t>Total heptachlorodibenzofuran</t>
  </si>
  <si>
    <t>8001-35-2</t>
  </si>
  <si>
    <t>Toxaphene (polychlorinated camphenes)</t>
  </si>
  <si>
    <t>126-73-8</t>
  </si>
  <si>
    <t>Tributyl phosphate</t>
  </si>
  <si>
    <t>1,1,1-Trichloroethane (methyl chloroform)</t>
  </si>
  <si>
    <t>1,1,2-Trichloroethane (vinyl trichloride)</t>
  </si>
  <si>
    <t>Trichloroethene (TCE, trichloroethylene)</t>
  </si>
  <si>
    <t>Trichlorofluoromethane (Freon 11)</t>
  </si>
  <si>
    <t>2,4,6-Trichlorophenol</t>
  </si>
  <si>
    <t>78-40-0</t>
  </si>
  <si>
    <t>Triethyl phosphate</t>
  </si>
  <si>
    <t>121-44-8</t>
  </si>
  <si>
    <t>Triethylamine</t>
  </si>
  <si>
    <t>112-49-2</t>
  </si>
  <si>
    <t>Triethylene glycol dimethyl ether</t>
  </si>
  <si>
    <t>512-56-1</t>
  </si>
  <si>
    <t>Trimethyl phosphate</t>
  </si>
  <si>
    <t>78-30-8</t>
  </si>
  <si>
    <t>Triorthocresyl phosphate</t>
  </si>
  <si>
    <t>115-86-6</t>
  </si>
  <si>
    <t>Triphenyl phosphate</t>
  </si>
  <si>
    <t>101-02-0</t>
  </si>
  <si>
    <t>Triphenyl phosphite</t>
  </si>
  <si>
    <t>1582-09-8</t>
  </si>
  <si>
    <t>Trifluralin</t>
  </si>
  <si>
    <t>526-73-8</t>
  </si>
  <si>
    <t>1,2,3-Trimethylbenzene</t>
  </si>
  <si>
    <t>540-84-1</t>
  </si>
  <si>
    <t>2,2,4-Trimethylpentane</t>
  </si>
  <si>
    <t>62450-06-0</t>
  </si>
  <si>
    <t>Tryptophan-P-1</t>
  </si>
  <si>
    <t>62450-07-1</t>
  </si>
  <si>
    <t>Tryptophan-P-2</t>
  </si>
  <si>
    <t>51-79-6</t>
  </si>
  <si>
    <t>Urethane (ethyl carbamate)</t>
  </si>
  <si>
    <t>1314-62-1</t>
  </si>
  <si>
    <t>Vanadium pentoxide</t>
  </si>
  <si>
    <t>108-05-4</t>
  </si>
  <si>
    <t>Vinyl acetate</t>
  </si>
  <si>
    <t>593-60-2</t>
  </si>
  <si>
    <t>Vinyl bromide</t>
  </si>
  <si>
    <t>Vinyl chloride</t>
  </si>
  <si>
    <t>100-40-3</t>
  </si>
  <si>
    <t>4-Vinylcyclohexene</t>
  </si>
  <si>
    <t>75-02-5</t>
  </si>
  <si>
    <t>Vinyl fluoride</t>
  </si>
  <si>
    <t>Vinylidene chloride</t>
  </si>
  <si>
    <r>
      <t xml:space="preserve">Xylene (mixture), including </t>
    </r>
    <r>
      <rPr>
        <i/>
        <sz val="11"/>
        <rFont val="Arial"/>
        <family val="2"/>
      </rPr>
      <t>m</t>
    </r>
    <r>
      <rPr>
        <sz val="11"/>
        <rFont val="Arial"/>
        <family val="2"/>
      </rPr>
      <t xml:space="preserve">-xylene, </t>
    </r>
    <r>
      <rPr>
        <i/>
        <sz val="11"/>
        <rFont val="Arial"/>
        <family val="2"/>
      </rPr>
      <t>o</t>
    </r>
    <r>
      <rPr>
        <sz val="11"/>
        <rFont val="Arial"/>
        <family val="2"/>
      </rPr>
      <t xml:space="preserve">-xylene, </t>
    </r>
    <r>
      <rPr>
        <i/>
        <sz val="11"/>
        <rFont val="Arial"/>
        <family val="2"/>
      </rPr>
      <t>p</t>
    </r>
    <r>
      <rPr>
        <sz val="11"/>
        <rFont val="Arial"/>
        <family val="2"/>
      </rPr>
      <t>-xylene</t>
    </r>
  </si>
  <si>
    <t>108-38-3</t>
  </si>
  <si>
    <r>
      <rPr>
        <i/>
        <sz val="11"/>
        <rFont val="Arial"/>
        <family val="2"/>
      </rPr>
      <t>m</t>
    </r>
    <r>
      <rPr>
        <sz val="11"/>
        <rFont val="Arial"/>
        <family val="2"/>
      </rPr>
      <t>-Xylene</t>
    </r>
  </si>
  <si>
    <r>
      <rPr>
        <i/>
        <sz val="11"/>
        <rFont val="Arial"/>
        <family val="2"/>
      </rPr>
      <t>o</t>
    </r>
    <r>
      <rPr>
        <sz val="11"/>
        <rFont val="Arial"/>
        <family val="2"/>
      </rPr>
      <t>-Xylene</t>
    </r>
  </si>
  <si>
    <t>106-42-3</t>
  </si>
  <si>
    <r>
      <rPr>
        <i/>
        <sz val="11"/>
        <rFont val="Arial"/>
        <family val="2"/>
      </rPr>
      <t>p</t>
    </r>
    <r>
      <rPr>
        <sz val="11"/>
        <rFont val="Arial"/>
        <family val="2"/>
      </rPr>
      <t>-Xylene</t>
    </r>
  </si>
  <si>
    <t>1314-13-2</t>
  </si>
  <si>
    <t>Zinc oxide</t>
  </si>
  <si>
    <t>Notes:</t>
  </si>
  <si>
    <t>CASRN = Chemical Abstracts Service Registry Number, or DEQ ID if there is no CASRN.</t>
  </si>
  <si>
    <t xml:space="preserve">                 DEQ IDs are shown in blue.</t>
  </si>
  <si>
    <t>Inorganic chemicals designated with "and compounds" should be reported as the sum of all forms of the chemical, expressed as the inorganic element.</t>
  </si>
  <si>
    <r>
      <t>TEQ = toxic equivalency, relative to 2,3,7,8-tetrachlorodibenzo-</t>
    </r>
    <r>
      <rPr>
        <i/>
        <sz val="11"/>
        <rFont val="Arial"/>
        <family val="2"/>
      </rPr>
      <t>p</t>
    </r>
    <r>
      <rPr>
        <sz val="11"/>
        <rFont val="Arial"/>
        <family val="2"/>
      </rPr>
      <t>-dioxin.</t>
    </r>
  </si>
  <si>
    <t>DRAFT OAR 340-245-8040 Table 4 Risk-Based Concentrations</t>
  </si>
  <si>
    <r>
      <t>Residential Chronic RBC</t>
    </r>
    <r>
      <rPr>
        <b/>
        <vertAlign val="superscript"/>
        <sz val="11"/>
        <color theme="1"/>
        <rFont val="Arial"/>
        <family val="2"/>
      </rPr>
      <t>a</t>
    </r>
  </si>
  <si>
    <r>
      <t>Non-Residential Chronic RBC</t>
    </r>
    <r>
      <rPr>
        <b/>
        <vertAlign val="superscript"/>
        <sz val="11"/>
        <color theme="1"/>
        <rFont val="Arial"/>
        <family val="2"/>
      </rPr>
      <t>a</t>
    </r>
  </si>
  <si>
    <t>Noncancer</t>
  </si>
  <si>
    <t>Cancer</t>
  </si>
  <si>
    <t>Child Cancer</t>
  </si>
  <si>
    <t>Child Noncancer</t>
  </si>
  <si>
    <t>Worker Noncancer</t>
  </si>
  <si>
    <r>
      <t>Acute RBC</t>
    </r>
    <r>
      <rPr>
        <b/>
        <vertAlign val="superscript"/>
        <sz val="11"/>
        <color theme="1"/>
        <rFont val="Arial"/>
        <family val="2"/>
      </rPr>
      <t>a</t>
    </r>
  </si>
  <si>
    <t>True</t>
  </si>
  <si>
    <t>Adjusted</t>
  </si>
  <si>
    <t>Early</t>
  </si>
  <si>
    <t>Multipathway Adjustment Factor (MPAF)</t>
  </si>
  <si>
    <r>
      <t>CAS#</t>
    </r>
    <r>
      <rPr>
        <b/>
        <vertAlign val="superscript"/>
        <sz val="11"/>
        <color theme="1"/>
        <rFont val="Arial"/>
        <family val="2"/>
      </rPr>
      <t>b</t>
    </r>
  </si>
  <si>
    <t>Chemical</t>
  </si>
  <si>
    <t>Notes</t>
  </si>
  <si>
    <t>Class</t>
  </si>
  <si>
    <r>
      <t>(µg/m</t>
    </r>
    <r>
      <rPr>
        <b/>
        <vertAlign val="superscript"/>
        <sz val="11"/>
        <color theme="1"/>
        <rFont val="Arial"/>
        <family val="2"/>
      </rPr>
      <t>3</t>
    </r>
    <r>
      <rPr>
        <b/>
        <sz val="11"/>
        <color theme="1"/>
        <rFont val="Arial"/>
        <family val="2"/>
      </rPr>
      <t>)</t>
    </r>
  </si>
  <si>
    <t>Life</t>
  </si>
  <si>
    <t>Resident</t>
  </si>
  <si>
    <t>Non-Resident</t>
  </si>
  <si>
    <t>HI3</t>
  </si>
  <si>
    <t>N</t>
  </si>
  <si>
    <t/>
  </si>
  <si>
    <t>HI5</t>
  </si>
  <si>
    <t>g</t>
  </si>
  <si>
    <t>Y</t>
  </si>
  <si>
    <t>l</t>
  </si>
  <si>
    <t>ortho-Aminoazotoluene</t>
  </si>
  <si>
    <t>2-Amino-5-(5-Nitro-2-Furyl)-1,3,4-Thiadiazol</t>
  </si>
  <si>
    <t>o-Anisidine</t>
  </si>
  <si>
    <t>o-Anisidine Hydrochloride</t>
  </si>
  <si>
    <t>i</t>
  </si>
  <si>
    <t>Tris-(1-Aziridinyl)phosphine sulfide</t>
  </si>
  <si>
    <t>Benzoic trichloride (Benzotrichloride)</t>
  </si>
  <si>
    <t>Beryllium Oxide</t>
  </si>
  <si>
    <t>Beryllium Sulfate</t>
  </si>
  <si>
    <t>Bis(2-chloroethyl) ether (BCEE)</t>
  </si>
  <si>
    <t>Bis(chloromethyl) ether</t>
  </si>
  <si>
    <t>Bis(2-ethylhexyl) adipate</t>
  </si>
  <si>
    <t>Bis(2-ethylhexyl) phthalate (DEHP)</t>
  </si>
  <si>
    <t>c</t>
  </si>
  <si>
    <t>Bromomethane (Methyl bromide)</t>
  </si>
  <si>
    <t>1-Bromopropane (n-propyl bromide)</t>
  </si>
  <si>
    <t>Tris(2,3-dibromopropyl)phosphate</t>
  </si>
  <si>
    <t>2-Butanone (Methyl ethyl ketone)</t>
  </si>
  <si>
    <t>t-Butyl acetate</t>
  </si>
  <si>
    <t>n-Butyl alcohol</t>
  </si>
  <si>
    <t>sec-Butyl alcohol</t>
  </si>
  <si>
    <t>tert-Butyl alcohol</t>
  </si>
  <si>
    <t>beta-Butyrolactone</t>
  </si>
  <si>
    <t>c, l</t>
  </si>
  <si>
    <t>Chlorendic Acid</t>
  </si>
  <si>
    <t>Chlorinated fluorocarbon (1,1,2-Trichloro-1,2,2-trifluoroethane, CFC-113)</t>
  </si>
  <si>
    <t>j</t>
  </si>
  <si>
    <t>Chloroalkanes C10-13 (Chlorinated paraffins)</t>
  </si>
  <si>
    <t>p-Chloroaniline</t>
  </si>
  <si>
    <t>Chlorobenzilate (Ethyl-4,4'-dichlorobenzilate)</t>
  </si>
  <si>
    <t>Chloroethane (Ethyl chloride)</t>
  </si>
  <si>
    <t>Chloromethane (Methyl chloride)</t>
  </si>
  <si>
    <t>4-Chloro-o-phenylenediamine</t>
  </si>
  <si>
    <t>p-Chloro-o-toluidine</t>
  </si>
  <si>
    <t>c, d</t>
  </si>
  <si>
    <t>C.I. Basic Red 9 Monohydrochloride</t>
  </si>
  <si>
    <t>Cinnamyl Anthranilate</t>
  </si>
  <si>
    <t>Coke Oven Emissions</t>
  </si>
  <si>
    <t>p-Cresidine</t>
  </si>
  <si>
    <t>Cresols (mixture), including m-cresol, o-cresol, p-cresol</t>
  </si>
  <si>
    <t>m-Cresol</t>
  </si>
  <si>
    <t>o-Cresol</t>
  </si>
  <si>
    <t>p-Cresol</t>
  </si>
  <si>
    <t>Cyanide, Hydrogen</t>
  </si>
  <si>
    <t>Cyclophosphamide (Hydrated)</t>
  </si>
  <si>
    <t>Dantron</t>
  </si>
  <si>
    <t>e</t>
  </si>
  <si>
    <t>2,4-Diaminoanisole Sulfate</t>
  </si>
  <si>
    <t>4,4'-Diaminodiphenyl Ether</t>
  </si>
  <si>
    <t>2,4-Diaminotoluene (2,4-Toluene diamine)</t>
  </si>
  <si>
    <t>p-Dichlorobenzene (1,4-Dichlorobenzene)</t>
  </si>
  <si>
    <t>1,1-Dichloroethane (Ethylidene dichloride)</t>
  </si>
  <si>
    <t>trans-1,2-dichloroethene</t>
  </si>
  <si>
    <t>Dichloromethane (Methylene chloride)</t>
  </si>
  <si>
    <t>1,2-Dichloropropane (Propylene dichloride)</t>
  </si>
  <si>
    <t>Dichlorovos (DDVP)</t>
  </si>
  <si>
    <t>Diethyltoluamide, N,N- (DEET)</t>
  </si>
  <si>
    <t>Diglycidyl Resorcinol Ether</t>
  </si>
  <si>
    <t>3,3'-Dimethylbenzidine (o-Tolidine)</t>
  </si>
  <si>
    <t>1,2-Diphenylhydrazine (Hydrazobenzene)</t>
  </si>
  <si>
    <t>Ethylene dibromide (EDB, 1,2-Dibromoethane)</t>
  </si>
  <si>
    <t>Ethylene dichloride (EDC, 1,2-Dichloroethane)</t>
  </si>
  <si>
    <t>Ethyleneimine (Aziridine)</t>
  </si>
  <si>
    <t>Ferric Sulfate</t>
  </si>
  <si>
    <t>Hexachlorocyclohexane, alpha-</t>
  </si>
  <si>
    <t>Hexachlorocyclohexane, beta-</t>
  </si>
  <si>
    <t>Hexachlorocyclohexane, gamma- (Lindane)</t>
  </si>
  <si>
    <t>Hydrazine Sulfate</t>
  </si>
  <si>
    <t>24267-56-9</t>
  </si>
  <si>
    <t>Isopropylbenzene (Cumene)</t>
  </si>
  <si>
    <t>4,4'-Isopropylidenediphenol</t>
  </si>
  <si>
    <t>Lead Chromate Oxide</t>
  </si>
  <si>
    <t xml:space="preserve">   Diethylmercury</t>
  </si>
  <si>
    <t xml:space="preserve">   Dimethylmercury</t>
  </si>
  <si>
    <t xml:space="preserve">   Methylmercury</t>
  </si>
  <si>
    <t>Trans-2[(dimethylamino)-methylimino]-5-[2-(5-nitro-2-furyl)-vinyl]-1,3,4-oxadiazole</t>
  </si>
  <si>
    <t>4,4'-Methylene bis(2-chloroaniline) (MOCA)</t>
  </si>
  <si>
    <t>4,4-Methylenedianiline dihydrochloride</t>
  </si>
  <si>
    <t>4,4-Methylene bis(2-methylaniline)</t>
  </si>
  <si>
    <t>4,4'-Methylene bis(N,N'-dimethyl)aniline</t>
  </si>
  <si>
    <t>Methyl iodide (Iodomethane)</t>
  </si>
  <si>
    <t>Methyl isobutyl ketone (MIBK, Hexone)</t>
  </si>
  <si>
    <t>2-Methyllactonitrile (Acetone cyanohydrin)</t>
  </si>
  <si>
    <t>Methyl Methanesulfonate</t>
  </si>
  <si>
    <t>n-Methyl-n-nitro-n-nitrosoguanidine</t>
  </si>
  <si>
    <t>Methylphenanthrene, 1-</t>
  </si>
  <si>
    <t>Methylpyrene, 1-</t>
  </si>
  <si>
    <t>Methyl tert-butyl ether</t>
  </si>
  <si>
    <t>f</t>
  </si>
  <si>
    <t>Nickel metal</t>
  </si>
  <si>
    <t>5-Nitro-o-Anisidine</t>
  </si>
  <si>
    <t>N-[4-(5-nitro-2-furyl)-2-thiazolyl]-acetamide</t>
  </si>
  <si>
    <t>p-Nitrosodiphenylamine</t>
  </si>
  <si>
    <t>N-Nitrosodi-n-propylamine</t>
  </si>
  <si>
    <t>N-Nitroso-N-Methylurethane</t>
  </si>
  <si>
    <t>N-Nitroso-N-methylurea</t>
  </si>
  <si>
    <t xml:space="preserve">trans-Nonachlor </t>
  </si>
  <si>
    <t>Nonyphenol, 4- (&amp; ethoxylates)</t>
  </si>
  <si>
    <t>Pentabromodiphenyl Ether</t>
  </si>
  <si>
    <t>Pentachloronitrobenzene (Quintobenzene)</t>
  </si>
  <si>
    <t>p-Phenylenediamine</t>
  </si>
  <si>
    <t>o-Phenylphenate, Sodium</t>
  </si>
  <si>
    <t xml:space="preserve">2-Phenylphenol </t>
  </si>
  <si>
    <t>h</t>
  </si>
  <si>
    <t>PBDE-47 [2,2',4,4'-Tetrabromodiphenyl ether]</t>
  </si>
  <si>
    <t>PBDE-99 [2,2’,4,4’,5-Pentabromodiphenyl ether]</t>
  </si>
  <si>
    <t xml:space="preserve">PBDE-100 [2,2’,4,4’,6-Pentabromodiphenyl ether] </t>
  </si>
  <si>
    <t>17026-54-3</t>
  </si>
  <si>
    <t xml:space="preserve">PBDE-138 [2,2’,3,4,4’,5’-Hexabromodiphenyl ether] </t>
  </si>
  <si>
    <t>17026-58-4</t>
  </si>
  <si>
    <t xml:space="preserve">PBDE-154 [2,2’,4,4’,5,6’-Hexabromodiphenyl ether] </t>
  </si>
  <si>
    <t>68928-80-3</t>
  </si>
  <si>
    <t xml:space="preserve">PBDE-185 [2,2',3,4,4',5',6-Heptabromodiphenyl ether] </t>
  </si>
  <si>
    <t xml:space="preserve">PBDE-209 [Decabromodiphenyl ether] </t>
  </si>
  <si>
    <t xml:space="preserve">PCB-28 [2,4,4'-trichlorobiphenyl] </t>
  </si>
  <si>
    <t xml:space="preserve">PCB-52 [2,2',5,5'-tetrachlorobiphenyl] </t>
  </si>
  <si>
    <t xml:space="preserve">PCB-101 [2,2',4,5,5'-pentachlorobiphenyl] </t>
  </si>
  <si>
    <t xml:space="preserve">PCB-138 [2,2',3,4,4',5'-hexachlorobiphenyl] </t>
  </si>
  <si>
    <t xml:space="preserve">PCB-153 [2,2',4,4',5,5'-hexachlorobiphenyl] </t>
  </si>
  <si>
    <t xml:space="preserve">PCB-180 [2,2',3,4,4',5,5'-heptachlorobiphenyl] </t>
  </si>
  <si>
    <t>PCB-209 [2,2'3,3',4,4',5,5',6,6 '-decachlorobiphenyl]</t>
  </si>
  <si>
    <t>Polychlorinated dibenzo-p-dioxins (PCDDs) &amp; dibenzofurans (PCDFs) TEQ</t>
  </si>
  <si>
    <t>2,3,7,8-Tetrachlorodibenzo-p-dioxin (TCDD)</t>
  </si>
  <si>
    <t>1,2,3,7,8-Pentachlorodibenzo-p-dioxin (PeCDD)</t>
  </si>
  <si>
    <t>1,2,3,4,7,8-Hexachlorodibenzo-p-dioxin (HxCDD)</t>
  </si>
  <si>
    <t>1,2,3,6,7,8-Hexachlorodibenzo-p-dioxin (HxCDD)</t>
  </si>
  <si>
    <t>1,2,3,7,8,9-Hexachlorodibenzo-p-dioxin (HxCDD)</t>
  </si>
  <si>
    <t>1,2,3,4,6,7,8-Heptachlorodibenzo-p-dioxin (HpCDD)</t>
  </si>
  <si>
    <t>Octachlorodibenzo-p-dioxin (OCDD)</t>
  </si>
  <si>
    <t>2,3,4,6,7,8-Hexachlorodibenzofuran  (HxCDF)</t>
  </si>
  <si>
    <t>c, g</t>
  </si>
  <si>
    <t>Procarbazine Hydrochloride</t>
  </si>
  <si>
    <t>beta-Propiolactone</t>
  </si>
  <si>
    <t>1,2-Propyleneimine (2-Methylaziridine)</t>
  </si>
  <si>
    <t>Refractory Ceramic Fibers</t>
  </si>
  <si>
    <t xml:space="preserve">Reserpine </t>
  </si>
  <si>
    <t>Sulfur Mustard</t>
  </si>
  <si>
    <t>Tetrabromodiphenyl Ether</t>
  </si>
  <si>
    <t>Tetrachloroethene (Perchloroethylene)</t>
  </si>
  <si>
    <t>4,4-Thiodianiline</t>
  </si>
  <si>
    <t>o-Toluidine</t>
  </si>
  <si>
    <t>o-Toluidine Hydrochloride</t>
  </si>
  <si>
    <t xml:space="preserve">Total Tetrachlorodibenzo-p-dioxin </t>
  </si>
  <si>
    <t xml:space="preserve">Total Pentachlorodibenzo-p-dioxin </t>
  </si>
  <si>
    <t xml:space="preserve">Total Hexachlorodibenzo-p-dioxin </t>
  </si>
  <si>
    <t xml:space="preserve">Total Heptachlorodibenzo-p-dioxin </t>
  </si>
  <si>
    <t xml:space="preserve">Total Tetrachlorodibenzofuran </t>
  </si>
  <si>
    <t xml:space="preserve">Total Pentachlorodibenzofuran </t>
  </si>
  <si>
    <t xml:space="preserve">Total Hexachlorodibenzofuran </t>
  </si>
  <si>
    <t xml:space="preserve">Total Heptachlorodibenzofuran </t>
  </si>
  <si>
    <t>Toxaphene (Polychlorinated camphenes)</t>
  </si>
  <si>
    <t>1,1,1-Trichloroethane (Methyl chloroform)</t>
  </si>
  <si>
    <t>1,1,2-Trichloroethane (Vinyl trichloride)</t>
  </si>
  <si>
    <t>Trichloroethene (TCE, Trichloroethylene)</t>
  </si>
  <si>
    <t>Triethyl phosphine</t>
  </si>
  <si>
    <t xml:space="preserve">Triorthocresyl phosphate </t>
  </si>
  <si>
    <t xml:space="preserve">Triphenyl phosphate </t>
  </si>
  <si>
    <t xml:space="preserve">Triphenyl phosphite </t>
  </si>
  <si>
    <t>Urethane (Ethyl carbamate)</t>
  </si>
  <si>
    <t>g, k</t>
  </si>
  <si>
    <t>m-Xylene</t>
  </si>
  <si>
    <t>p-Xylene</t>
  </si>
  <si>
    <t>(a) RBCs calculated using the following formulas:</t>
  </si>
  <si>
    <t>Residential RBC for cancer effects = residRBCc (µg/m3) = TRVc / ELAFr / MPAFrc</t>
  </si>
  <si>
    <t>Residential RBC for noncancer effects = residRBCnc (µg/m3) = TRVnc / MPAFrnc</t>
  </si>
  <si>
    <t>Nonresidential child RBC for cancer effects = nrchildRBCc (µg/m3) = TRVc * childNRAFc / ELAFnr / MPAFnrc</t>
  </si>
  <si>
    <t>Nonresidential child RBC for noncancer effects = nrchildRBCnc (µg/m3) = TRVnc * childNRAFnc / MPAFnrnc</t>
  </si>
  <si>
    <t>Nonresidential worker RBC for cancer effects = workerRBCc (µg/m3) = TRVc * workerNRAFc / MPAFnrc</t>
  </si>
  <si>
    <t>Nonresidential worker RBC for noncancer effects = workerRBCnc (µg/m3) = TRVnc * workerNRAFnc / MPAFnrnc</t>
  </si>
  <si>
    <t>Acute RBC (µg/m3) = TRVa</t>
  </si>
  <si>
    <t>TRVc = Toxicity reference value, cancer (µg/m3)</t>
  </si>
  <si>
    <t>TRVnc = Toxicity reference value, noncancer (µg/m3)</t>
  </si>
  <si>
    <t>TRVa = Toxicity reference value, acute (µg/m3)</t>
  </si>
  <si>
    <t>ELAFr = early-life adjustment factor, residential (unitless)</t>
  </si>
  <si>
    <t>ELAFr = early-life adjustment factor, nonresidential (unitless)</t>
  </si>
  <si>
    <t>MPAFrc = multipathway adjustment factor, resident cancer (unitless)</t>
  </si>
  <si>
    <t>MPAFrnc = multipathway adjustment factor, resident noncancer (unitless)</t>
  </si>
  <si>
    <t>MPAFnrc = multipathway adjustment factor, nonresident cancer (unitless)</t>
  </si>
  <si>
    <t>MPAFnrnc = multipathway adjustment factor, nonresident noncancer (unitless)</t>
  </si>
  <si>
    <t>childNRAFc = Nonresident adjustment factor, child cancer (26) (unitless) = (24 hr/day / 8 hr/day) * (365 days/yr / 250 days/yr) * (70 years / 12 years)</t>
  </si>
  <si>
    <t xml:space="preserve">childNRAFnc = Nonresident adjustment factor, child noncancer (4.4) (unitless) = (24 hr/day / 8 hr/day) * (365 days/yr / 250 days/yr) </t>
  </si>
  <si>
    <t>workerNRAFc = Nonresident adjustment factor, worker cancer (12) (unitless) = (24 hr/day / 8 hr/day) * (365 days/yr / 250 days/yr) * (70 yr / 25 yr)</t>
  </si>
  <si>
    <t>workerNRAFnc = Nonresident adjustment factor, worker noncancer (4.4) (unitless) = (24 hr/day / 8 hr/day) * (365 days/yr / 250 days/yr)</t>
  </si>
  <si>
    <t>(b) CAS# = Chemical Abstracts Service number</t>
  </si>
  <si>
    <t>(c) Chronic RBCs include factors for multipathway risk. Multipathway adjustment factors are provided in Table B-1 of Draft Recommended Procedures for Conducting Toxic Air Contaminant Health Risk Assessments.</t>
  </si>
  <si>
    <t>(d) The RBCs presented for chromium are applicable to hexavalent chromium. In the absence of data indicating otherwise, assume that any total chromium (i.e., unspeciated) that is measured or modeled is entirely in the hexavalent form.</t>
  </si>
  <si>
    <t xml:space="preserve">     Determine, based on information about the source of emissions, whether hexavalent chromium is emitted in aerosol or particulate form, and apply the corresponding RBC</t>
  </si>
  <si>
    <t xml:space="preserve">     Because there are no RBCs for trivalent chromium, a source determined to be emitting only trivalent chromium cannot be shown to pose an unacceptable risk, so the risk in this case will be considered acceptable.  </t>
  </si>
  <si>
    <t>(e) DDT RBCs apply to the sum of DDT, DDE, and DDD compounds.</t>
  </si>
  <si>
    <t>(f) As recommended by the ATSAC in 2015, the two categories of nickel compounds contain the following specific nickel compounds:</t>
  </si>
  <si>
    <r>
      <t xml:space="preserve">     </t>
    </r>
    <r>
      <rPr>
        <b/>
        <sz val="9"/>
        <rFont val="Arial"/>
        <family val="2"/>
      </rPr>
      <t>Soluble nickel compounds</t>
    </r>
    <r>
      <rPr>
        <sz val="9"/>
        <rFont val="Arial"/>
        <family val="2"/>
      </rPr>
      <t xml:space="preserve"> are considered to be emitted mainly in aerosol form, to be less potent carcinogens than insoluble nickel compounds, and include nickel acetate, nickel chloride, nickel carbonate, nickel hydroxide, nickelocene, nickel sulfate, nickel sulfate hexahydrate, nickel nitrate hexahydrate, nickel carbonate hydroxide.</t>
    </r>
  </si>
  <si>
    <r>
      <t xml:space="preserve">     </t>
    </r>
    <r>
      <rPr>
        <b/>
        <sz val="9"/>
        <rFont val="Arial"/>
        <family val="2"/>
      </rPr>
      <t xml:space="preserve">Insoluble nickel compounds </t>
    </r>
    <r>
      <rPr>
        <sz val="9"/>
        <rFont val="Arial"/>
        <family val="2"/>
      </rPr>
      <t>are considered to be emitted mainly in particulate form, to be more potent carcinogens than soluble nickel compounds, and to include nickel subsulfide, nickel oxide, nickel sulfide, nickel metal.</t>
    </r>
  </si>
  <si>
    <t>(g) RBCs adjusted to protect early-life exposure to infants and children because chemical is carcinogenic by a mutagenic mode of action.</t>
  </si>
  <si>
    <t xml:space="preserve">     See Table B-1 of Draft Recommended Procedures for Conducting Toxic Air Contaminant Health Risk Assessments.</t>
  </si>
  <si>
    <t>(h ) RBCs apply to octabrominated diphenyl ethers (CAS# 32536-52-0) and pentabrominated diphenyl ethers (CAS# 32534-81-9), including BDE-99.</t>
  </si>
  <si>
    <t>(i) RBCs for asbestos and refractory ceramic fibers are in units of fibers/cm3.</t>
  </si>
  <si>
    <t>(j) Chlorinated paraffins of average chain length of C12, approximately 60% chlorine by weight.</t>
  </si>
  <si>
    <t xml:space="preserve">(k) DEQ followed the ATSAC recommendation to develop a vinyl chloride TRV that already includes early-life exposure. For the RBC calculations, DEQ applied the adjustment factors from </t>
  </si>
  <si>
    <t xml:space="preserve">     Table B-1 of Draft Recommended Procedures for Conducting Toxic Air Contaminant Health Risk Assessments to a TRV of 0.2 μg/m3, not the adult/child TRV of 0.1 μg/m3. </t>
  </si>
  <si>
    <t>(l) Inorganic chemicals are designated with "and compounds" to indicate that the RBC applies to the sum of all forms of the chemical, expressed as the inorganic element.</t>
  </si>
  <si>
    <t>Parameter</t>
  </si>
  <si>
    <t>Value</t>
  </si>
  <si>
    <t>Early-life adjustment factor, residential</t>
  </si>
  <si>
    <t>ELAFr</t>
  </si>
  <si>
    <t>unitless</t>
  </si>
  <si>
    <t>Rounded</t>
  </si>
  <si>
    <t>=(2yr*10 + 14yr*3 + 54yr*1)/70yr</t>
  </si>
  <si>
    <t>Early-life adjustment factor, non-residential</t>
  </si>
  <si>
    <t>ELAFnr</t>
  </si>
  <si>
    <t>=(2yr*10 + 10yr*3)/12yr</t>
  </si>
  <si>
    <t>child NonResident Adjustment Factor, cancer</t>
  </si>
  <si>
    <t>childNRAFc</t>
  </si>
  <si>
    <t>=24hr/8hr * 365d/250d * 70yr/12yr</t>
  </si>
  <si>
    <t>child NonResident Adjustment Factor, noncancer</t>
  </si>
  <si>
    <t>childNRAFnc</t>
  </si>
  <si>
    <t>=24hr/8hr * 365d/250d</t>
  </si>
  <si>
    <t>worker NonResident Adjustment Factor, cancer</t>
  </si>
  <si>
    <t>workNRAFc</t>
  </si>
  <si>
    <t>=24hr/8hr * 365d/250d * 70yr/25yr</t>
  </si>
  <si>
    <t>worker NonResident Adjustment Factor, noncancer</t>
  </si>
  <si>
    <t>workNRAFnc</t>
  </si>
  <si>
    <t>2-Methyl napthalene</t>
  </si>
  <si>
    <r>
      <t>TOTAL REER for Municipal Waste Combustor 2 - Normal Operation (g/s per µg/m</t>
    </r>
    <r>
      <rPr>
        <vertAlign val="superscript"/>
        <sz val="10.5"/>
        <rFont val="Tahoma"/>
        <family val="2"/>
      </rPr>
      <t>3</t>
    </r>
    <r>
      <rPr>
        <sz val="10.5"/>
        <rFont val="Tahoma"/>
        <family val="2"/>
      </rPr>
      <t>)</t>
    </r>
  </si>
  <si>
    <t>Sum RBC</t>
  </si>
  <si>
    <r>
      <t>Toxic Pollutant Included in DEQ List?</t>
    </r>
    <r>
      <rPr>
        <b/>
        <vertAlign val="superscript"/>
        <sz val="10.5"/>
        <rFont val="Tahoma"/>
        <family val="2"/>
      </rPr>
      <t xml:space="preserve"> 1</t>
    </r>
  </si>
  <si>
    <r>
      <t>Toxic Pollutant Has RBC?</t>
    </r>
    <r>
      <rPr>
        <b/>
        <vertAlign val="superscript"/>
        <sz val="10.5"/>
        <rFont val="Tahoma"/>
        <family val="2"/>
      </rPr>
      <t xml:space="preserve"> 1</t>
    </r>
  </si>
  <si>
    <r>
      <t xml:space="preserve">Risk-Based Concentrations </t>
    </r>
    <r>
      <rPr>
        <b/>
        <vertAlign val="superscript"/>
        <sz val="10.5"/>
        <rFont val="Tahoma"/>
        <family val="2"/>
      </rPr>
      <t>2,3</t>
    </r>
    <r>
      <rPr>
        <b/>
        <sz val="10.5"/>
        <rFont val="Tahoma"/>
        <family val="2"/>
      </rPr>
      <t xml:space="preserve"> ( µg/m</t>
    </r>
    <r>
      <rPr>
        <b/>
        <vertAlign val="superscript"/>
        <sz val="10.5"/>
        <rFont val="Tahoma"/>
        <family val="2"/>
      </rPr>
      <t>3</t>
    </r>
    <r>
      <rPr>
        <b/>
        <sz val="10.5"/>
        <rFont val="Tahoma"/>
        <family val="2"/>
      </rPr>
      <t xml:space="preserve"> )</t>
    </r>
  </si>
  <si>
    <r>
      <t>TOTAL REER for Municipal Waste Combustor 1 - Normal Operation (g/s per µg/m</t>
    </r>
    <r>
      <rPr>
        <vertAlign val="superscript"/>
        <sz val="10.5"/>
        <rFont val="Tahoma"/>
        <family val="2"/>
      </rPr>
      <t>3</t>
    </r>
    <r>
      <rPr>
        <sz val="10.5"/>
        <rFont val="Tahoma"/>
        <family val="2"/>
      </rPr>
      <t>)</t>
    </r>
  </si>
  <si>
    <r>
      <t>TOTAL REER for Municipal Waste Combustor 1 - Startup Operation (g/s per µg/m</t>
    </r>
    <r>
      <rPr>
        <vertAlign val="superscript"/>
        <sz val="10.5"/>
        <rFont val="Tahoma"/>
        <family val="2"/>
      </rPr>
      <t>3</t>
    </r>
    <r>
      <rPr>
        <sz val="10.5"/>
        <rFont val="Tahoma"/>
        <family val="2"/>
      </rPr>
      <t>)</t>
    </r>
  </si>
  <si>
    <r>
      <t>TOTAL REER for Municipal Waste Combustor 2 - Startup Operation (g/s per µg/m</t>
    </r>
    <r>
      <rPr>
        <vertAlign val="superscript"/>
        <sz val="10.5"/>
        <rFont val="Tahoma"/>
        <family val="2"/>
      </rPr>
      <t>3</t>
    </r>
    <r>
      <rPr>
        <sz val="10.5"/>
        <rFont val="Tahoma"/>
        <family val="2"/>
      </rPr>
      <t>)</t>
    </r>
  </si>
  <si>
    <r>
      <t>TOTAL REER for Fire Pump (g/s per µg/m</t>
    </r>
    <r>
      <rPr>
        <vertAlign val="superscript"/>
        <sz val="10.5"/>
        <rFont val="Tahoma"/>
        <family val="2"/>
      </rPr>
      <t>3</t>
    </r>
    <r>
      <rPr>
        <sz val="10.5"/>
        <rFont val="Tahoma"/>
        <family val="2"/>
      </rPr>
      <t>)</t>
    </r>
  </si>
  <si>
    <r>
      <t xml:space="preserve">Risk-Based Concentrations </t>
    </r>
    <r>
      <rPr>
        <b/>
        <vertAlign val="superscript"/>
        <sz val="10.5"/>
        <rFont val="Tahoma"/>
        <family val="2"/>
      </rPr>
      <t>2</t>
    </r>
    <r>
      <rPr>
        <b/>
        <sz val="10.5"/>
        <rFont val="Tahoma"/>
        <family val="2"/>
      </rPr>
      <t xml:space="preserve"> ( µg/m</t>
    </r>
    <r>
      <rPr>
        <b/>
        <vertAlign val="superscript"/>
        <sz val="10.5"/>
        <rFont val="Tahoma"/>
        <family val="2"/>
      </rPr>
      <t>3</t>
    </r>
    <r>
      <rPr>
        <b/>
        <sz val="10.5"/>
        <rFont val="Tahoma"/>
        <family val="2"/>
      </rPr>
      <t xml:space="preserve"> )</t>
    </r>
  </si>
  <si>
    <r>
      <t>TOTAL REER for Municipal Waste Combustor 1 - Startup (g/s per µg/m</t>
    </r>
    <r>
      <rPr>
        <vertAlign val="superscript"/>
        <sz val="10.5"/>
        <rFont val="Tahoma"/>
        <family val="2"/>
      </rPr>
      <t>3</t>
    </r>
    <r>
      <rPr>
        <sz val="10.5"/>
        <rFont val="Tahoma"/>
        <family val="2"/>
      </rPr>
      <t>)</t>
    </r>
  </si>
  <si>
    <r>
      <t>TOTAL REER for Municipal Waste Combustor 2 - Startup (g/s per µg/m</t>
    </r>
    <r>
      <rPr>
        <vertAlign val="superscript"/>
        <sz val="10.5"/>
        <rFont val="Tahoma"/>
        <family val="2"/>
      </rPr>
      <t>3</t>
    </r>
    <r>
      <rPr>
        <sz val="10.5"/>
        <rFont val="Tahoma"/>
        <family val="2"/>
      </rPr>
      <t>)</t>
    </r>
  </si>
  <si>
    <r>
      <t>TOTAL REER for Emergency Fire Pump (g/s per µg/m</t>
    </r>
    <r>
      <rPr>
        <vertAlign val="superscript"/>
        <sz val="10.5"/>
        <rFont val="Tahoma"/>
        <family val="2"/>
      </rPr>
      <t>3</t>
    </r>
    <r>
      <rPr>
        <sz val="10.5"/>
        <rFont val="Tahoma"/>
        <family val="2"/>
      </rPr>
      <t>)</t>
    </r>
  </si>
  <si>
    <t>LIME STORAGE</t>
  </si>
  <si>
    <t>Exempt TEU Per OAR 340-245-0060(3)(a)</t>
  </si>
  <si>
    <t>CARBON STORAGE</t>
  </si>
  <si>
    <t>COOLING TOWERS</t>
  </si>
  <si>
    <t>BRAZING</t>
  </si>
  <si>
    <t>AMMONIA STORAGE</t>
  </si>
  <si>
    <t>WELD-OUTDOOR</t>
  </si>
  <si>
    <t>Outdoor welding, exempt TEU Per OAR 340-245-0060(3)(a)</t>
  </si>
  <si>
    <t>WELD-BOILER</t>
  </si>
  <si>
    <t>Inside-boiler welding, exempt TEU Per OAR 340-245-0060(3)(a)</t>
  </si>
  <si>
    <t>WELD-MAINTENANCE</t>
  </si>
  <si>
    <t>Maintenance shop welding, exempt TEU Per OAR 340-245-0060(3)(a)</t>
  </si>
  <si>
    <t>WELD-BB</t>
  </si>
  <si>
    <t>Boiler building welding, exempt TEU Per OAR 340-245-0060(3)(a)</t>
  </si>
  <si>
    <t>CHEMUSE</t>
  </si>
  <si>
    <t>Appendix Table C-1. Risk Based Concentrations</t>
  </si>
  <si>
    <t>Table C-7. Risk Based Concentrations</t>
  </si>
  <si>
    <t>Table C-8. REER for Municipal Waste Combustor 1 - Normal Operation</t>
  </si>
  <si>
    <t>Table C-9. REER for Municipal Waste Combustor 2 - Normal Operation</t>
  </si>
  <si>
    <t>Table C-10. REER for Municipal Waste Combustor 1 - Startup Operation</t>
  </si>
  <si>
    <t>Table C-11. REER for Municipal Waste Combustor 2 - Startup Operation</t>
  </si>
  <si>
    <t>Table C-12. REER for Fire Pump</t>
  </si>
  <si>
    <t>Table C-2. REER for Municipal Waste Combustor 1 - Normal Operation</t>
  </si>
  <si>
    <t>Table C-3. REER for Municipal Waste Combustor 2 - Normal Operation</t>
  </si>
  <si>
    <t>Table C-4. REER for Municipal Waste Combustor 1 - Startup</t>
  </si>
  <si>
    <t>Table C-5. REER for Municipal Waste Combustor 2 - Startup</t>
  </si>
  <si>
    <t>Table C-6. REER for Emergency Fire Pump</t>
  </si>
  <si>
    <r>
      <t>Toxic Pollutant Included in Table 4?</t>
    </r>
    <r>
      <rPr>
        <b/>
        <vertAlign val="superscript"/>
        <sz val="10.5"/>
        <rFont val="Tahoma"/>
        <family val="2"/>
      </rPr>
      <t xml:space="preserve">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</si>
</sst>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E+00"/>
    <numFmt numFmtId="167" formatCode="0.0E+00"/>
  </numFmts>
  <fonts count="55" x14ac:knownFonts="1">
    <font>
      <sz val="11"/>
      <color theme="1"/>
      <name val="Calibri"/>
      <family val="2"/>
      <scheme val="minor"/>
    </font>
    <font>
      <sz val="8"/>
      <name val="Calibri"/>
      <family val="2"/>
      <scheme val="minor"/>
    </font>
    <font>
      <sz val="11"/>
      <color rgb="FF9C0006"/>
      <name val="Calibri"/>
      <family val="2"/>
      <scheme val="minor"/>
    </font>
    <font>
      <b/>
      <sz val="11"/>
      <color theme="1"/>
      <name val="Calibri"/>
      <family val="2"/>
      <scheme val="minor"/>
    </font>
    <font>
      <b/>
      <sz val="12"/>
      <color theme="1"/>
      <name val="Arial"/>
      <family val="2"/>
    </font>
    <font>
      <b/>
      <sz val="11"/>
      <color rgb="FFFF0000"/>
      <name val="Calibri"/>
      <family val="2"/>
      <scheme val="minor"/>
    </font>
    <font>
      <sz val="9"/>
      <color rgb="FFFF0000"/>
      <name val="Arial"/>
      <family val="2"/>
    </font>
    <font>
      <sz val="11"/>
      <color theme="1"/>
      <name val="Arial"/>
      <family val="2"/>
    </font>
    <font>
      <b/>
      <sz val="11"/>
      <color theme="1"/>
      <name val="Arial"/>
      <family val="2"/>
    </font>
    <font>
      <b/>
      <vertAlign val="superscript"/>
      <sz val="11"/>
      <color theme="1"/>
      <name val="Arial"/>
      <family val="2"/>
    </font>
    <font>
      <b/>
      <sz val="9"/>
      <color theme="1"/>
      <name val="Arial"/>
      <family val="2"/>
    </font>
    <font>
      <b/>
      <sz val="10"/>
      <color theme="1"/>
      <name val="Arial"/>
      <family val="2"/>
    </font>
    <font>
      <b/>
      <sz val="12"/>
      <color theme="1"/>
      <name val="Calibri"/>
      <family val="2"/>
      <scheme val="minor"/>
    </font>
    <font>
      <sz val="11"/>
      <name val="Calibri"/>
      <family val="2"/>
      <scheme val="minor"/>
    </font>
    <font>
      <b/>
      <sz val="9"/>
      <color rgb="FF000000"/>
      <name val="Arial"/>
      <family val="2"/>
    </font>
    <font>
      <sz val="9"/>
      <color rgb="FF000000"/>
      <name val="Arial"/>
      <family val="2"/>
    </font>
    <font>
      <sz val="9"/>
      <color theme="1"/>
      <name val="Arial"/>
      <family val="2"/>
    </font>
    <font>
      <sz val="9"/>
      <name val="Arial"/>
      <family val="2"/>
    </font>
    <font>
      <b/>
      <sz val="9"/>
      <name val="Arial"/>
      <family val="2"/>
    </font>
    <font>
      <b/>
      <sz val="9"/>
      <color indexed="81"/>
      <name val="Tahoma"/>
      <family val="2"/>
    </font>
    <font>
      <sz val="9"/>
      <color indexed="81"/>
      <name val="Tahoma"/>
      <family val="2"/>
    </font>
    <font>
      <sz val="11"/>
      <color theme="1"/>
      <name val="Calibri"/>
      <family val="2"/>
      <scheme val="minor"/>
    </font>
    <font>
      <sz val="18"/>
      <name val="Arial"/>
      <family val="2"/>
    </font>
    <font>
      <sz val="16"/>
      <name val="Arial"/>
      <family val="2"/>
    </font>
    <font>
      <sz val="14"/>
      <name val="Arial"/>
      <family val="2"/>
    </font>
    <font>
      <sz val="11"/>
      <name val="Arial"/>
      <family val="2"/>
    </font>
    <font>
      <sz val="12"/>
      <name val="Arial"/>
      <family val="2"/>
    </font>
    <font>
      <sz val="11"/>
      <color rgb="FF7030A0"/>
      <name val="Calibri"/>
      <family val="2"/>
      <scheme val="minor"/>
    </font>
    <font>
      <sz val="11"/>
      <color theme="5"/>
      <name val="Calibri"/>
      <family val="2"/>
      <scheme val="minor"/>
    </font>
    <font>
      <b/>
      <sz val="10.5"/>
      <name val="Tahoma"/>
      <family val="2"/>
    </font>
    <font>
      <sz val="10.5"/>
      <name val="Tahoma"/>
      <family val="2"/>
    </font>
    <font>
      <sz val="10.5"/>
      <color theme="5"/>
      <name val="Tahoma"/>
      <family val="2"/>
    </font>
    <font>
      <sz val="10"/>
      <color indexed="8"/>
      <name val="Arial"/>
      <family val="2"/>
    </font>
    <font>
      <vertAlign val="superscript"/>
      <sz val="10.5"/>
      <name val="Tahoma"/>
      <family val="2"/>
    </font>
    <font>
      <b/>
      <sz val="11"/>
      <color rgb="FFFF0000"/>
      <name val="Arial"/>
      <family val="2"/>
    </font>
    <font>
      <b/>
      <sz val="14"/>
      <name val="Arial"/>
      <family val="2"/>
    </font>
    <font>
      <b/>
      <sz val="11"/>
      <name val="Arial"/>
      <family val="2"/>
    </font>
    <font>
      <b/>
      <sz val="14"/>
      <color theme="1"/>
      <name val="Arial"/>
      <family val="2"/>
    </font>
    <font>
      <sz val="14"/>
      <color theme="1"/>
      <name val="Arial"/>
      <family val="2"/>
    </font>
    <font>
      <sz val="10"/>
      <name val="Arial"/>
      <family val="2"/>
    </font>
    <font>
      <i/>
      <sz val="11"/>
      <color theme="1"/>
      <name val="Arial"/>
      <family val="2"/>
    </font>
    <font>
      <i/>
      <sz val="11"/>
      <name val="Arial"/>
      <family val="2"/>
    </font>
    <font>
      <sz val="11"/>
      <color rgb="FF0070C0"/>
      <name val="Arial"/>
      <family val="2"/>
    </font>
    <font>
      <vertAlign val="subscript"/>
      <sz val="11"/>
      <color theme="1"/>
      <name val="Arial"/>
      <family val="2"/>
    </font>
    <font>
      <sz val="11"/>
      <color theme="8"/>
      <name val="Arial"/>
      <family val="2"/>
    </font>
    <font>
      <sz val="10"/>
      <color rgb="FF000000"/>
      <name val="Times New Roman"/>
      <family val="1"/>
    </font>
    <font>
      <b/>
      <sz val="11"/>
      <name val="Calibri"/>
      <family val="2"/>
      <scheme val="minor"/>
    </font>
    <font>
      <sz val="10.5"/>
      <color rgb="FF0070C0"/>
      <name val="Tahoma"/>
      <family val="2"/>
    </font>
    <font>
      <sz val="11"/>
      <color rgb="FFFF0000"/>
      <name val="Calibri"/>
      <family val="2"/>
      <scheme val="minor"/>
    </font>
    <font>
      <sz val="11"/>
      <color rgb="FF0070C0"/>
      <name val="Calibri"/>
      <family val="2"/>
      <scheme val="minor"/>
    </font>
    <font>
      <strike/>
      <sz val="11"/>
      <name val="Calibri"/>
      <family val="2"/>
      <scheme val="minor"/>
    </font>
    <font>
      <b/>
      <vertAlign val="superscript"/>
      <sz val="10.5"/>
      <name val="Tahoma"/>
      <family val="2"/>
    </font>
    <font>
      <sz val="9"/>
      <name val="Tahoma"/>
      <family val="2"/>
    </font>
    <font>
      <vertAlign val="superscript"/>
      <sz val="9"/>
      <name val="Tahoma"/>
      <family val="2"/>
    </font>
    <font>
      <strike/>
      <sz val="10.5"/>
      <name val="Tahoma"/>
      <family val="2"/>
    </font>
  </fonts>
  <fills count="12">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9BC3FF"/>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auto="1"/>
      </right>
      <top style="thin">
        <color auto="1"/>
      </top>
      <bottom/>
      <diagonal/>
    </border>
    <border>
      <left style="thin">
        <color auto="1"/>
      </left>
      <right style="thin">
        <color auto="1"/>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medium">
        <color indexed="64"/>
      </top>
      <bottom/>
      <diagonal/>
    </border>
    <border>
      <left/>
      <right style="thin">
        <color auto="1"/>
      </right>
      <top style="medium">
        <color indexed="64"/>
      </top>
      <bottom style="medium">
        <color indexed="64"/>
      </bottom>
      <diagonal/>
    </border>
    <border>
      <left style="thin">
        <color auto="1"/>
      </left>
      <right style="thin">
        <color auto="1"/>
      </right>
      <top/>
      <bottom style="double">
        <color indexed="64"/>
      </bottom>
      <diagonal/>
    </border>
    <border>
      <left/>
      <right/>
      <top style="thick">
        <color auto="1"/>
      </top>
      <bottom/>
      <diagonal/>
    </border>
  </borders>
  <cellStyleXfs count="7">
    <xf numFmtId="0" fontId="0" fillId="0" borderId="0"/>
    <xf numFmtId="0" fontId="2" fillId="2" borderId="0" applyNumberFormat="0" applyBorder="0" applyAlignment="0" applyProtection="0"/>
    <xf numFmtId="9" fontId="21" fillId="0" borderId="0" applyFont="0" applyFill="0" applyBorder="0" applyAlignment="0" applyProtection="0"/>
    <xf numFmtId="0" fontId="32" fillId="0" borderId="0"/>
    <xf numFmtId="0" fontId="39" fillId="0" borderId="0"/>
    <xf numFmtId="0" fontId="21" fillId="0" borderId="0"/>
    <xf numFmtId="0" fontId="45" fillId="0" borderId="0"/>
  </cellStyleXfs>
  <cellXfs count="278">
    <xf numFmtId="0" fontId="0" fillId="0" borderId="0" xfId="0"/>
    <xf numFmtId="0" fontId="0" fillId="0" borderId="0" xfId="0" applyAlignment="1">
      <alignment horizontal="center"/>
    </xf>
    <xf numFmtId="0" fontId="0" fillId="0" borderId="0" xfId="0" applyAlignment="1">
      <alignment horizontal="center" wrapText="1"/>
    </xf>
    <xf numFmtId="0" fontId="4" fillId="0" borderId="0" xfId="0" applyFont="1"/>
    <xf numFmtId="0" fontId="4" fillId="0" borderId="0" xfId="0" applyFont="1" applyAlignment="1">
      <alignment wrapText="1"/>
    </xf>
    <xf numFmtId="0" fontId="5" fillId="0" borderId="0" xfId="0" applyFont="1" applyAlignment="1">
      <alignment horizontal="center"/>
    </xf>
    <xf numFmtId="0" fontId="4" fillId="0" borderId="0" xfId="0" applyFont="1" applyAlignment="1">
      <alignment horizontal="center" wrapText="1"/>
    </xf>
    <xf numFmtId="0" fontId="0" fillId="0" borderId="0" xfId="0" applyAlignment="1">
      <alignment wrapText="1"/>
    </xf>
    <xf numFmtId="0" fontId="6" fillId="0" borderId="0" xfId="0" applyFont="1" applyAlignment="1">
      <alignment horizontal="center"/>
    </xf>
    <xf numFmtId="0" fontId="7" fillId="3" borderId="21" xfId="0" applyFont="1" applyFill="1" applyBorder="1"/>
    <xf numFmtId="0" fontId="7" fillId="3" borderId="21" xfId="0" applyFont="1" applyFill="1" applyBorder="1" applyAlignment="1">
      <alignment wrapText="1"/>
    </xf>
    <xf numFmtId="0" fontId="7" fillId="3" borderId="21" xfId="0" applyFont="1" applyFill="1" applyBorder="1" applyAlignment="1">
      <alignment horizontal="center" wrapText="1"/>
    </xf>
    <xf numFmtId="0" fontId="7" fillId="3" borderId="22" xfId="0" applyFont="1" applyFill="1" applyBorder="1" applyAlignment="1">
      <alignment horizontal="center" wrapText="1"/>
    </xf>
    <xf numFmtId="0" fontId="4" fillId="4" borderId="22" xfId="0" applyFont="1" applyFill="1" applyBorder="1" applyAlignment="1">
      <alignment horizontal="center" wrapText="1"/>
    </xf>
    <xf numFmtId="0" fontId="8" fillId="5" borderId="25" xfId="0" applyFont="1" applyFill="1" applyBorder="1"/>
    <xf numFmtId="0" fontId="3" fillId="5" borderId="25" xfId="0" applyFont="1" applyFill="1" applyBorder="1" applyAlignment="1">
      <alignment horizontal="center" wrapText="1"/>
    </xf>
    <xf numFmtId="0" fontId="3" fillId="5" borderId="26" xfId="0" applyFont="1" applyFill="1" applyBorder="1" applyAlignment="1">
      <alignment horizontal="center" wrapText="1"/>
    </xf>
    <xf numFmtId="0" fontId="8" fillId="3" borderId="27" xfId="0" applyFont="1" applyFill="1" applyBorder="1"/>
    <xf numFmtId="0" fontId="8" fillId="3" borderId="27" xfId="0" applyFont="1" applyFill="1" applyBorder="1" applyAlignment="1">
      <alignment wrapText="1"/>
    </xf>
    <xf numFmtId="0" fontId="8" fillId="3" borderId="27" xfId="0" applyFont="1" applyFill="1" applyBorder="1" applyAlignment="1">
      <alignment horizontal="center" wrapText="1"/>
    </xf>
    <xf numFmtId="0" fontId="10" fillId="3" borderId="28" xfId="0" applyFont="1" applyFill="1" applyBorder="1" applyAlignment="1">
      <alignment horizontal="center" wrapText="1"/>
    </xf>
    <xf numFmtId="0" fontId="8" fillId="3" borderId="15" xfId="0" applyFont="1" applyFill="1" applyBorder="1" applyAlignment="1">
      <alignment horizontal="center" wrapText="1"/>
    </xf>
    <xf numFmtId="0" fontId="8" fillId="3" borderId="1" xfId="0" applyFont="1" applyFill="1" applyBorder="1" applyAlignment="1">
      <alignment horizontal="center" wrapText="1"/>
    </xf>
    <xf numFmtId="0" fontId="8" fillId="3" borderId="24" xfId="0" applyFont="1" applyFill="1" applyBorder="1" applyAlignment="1">
      <alignment horizontal="center" wrapText="1"/>
    </xf>
    <xf numFmtId="0" fontId="8" fillId="3" borderId="1" xfId="0" applyFont="1" applyFill="1" applyBorder="1" applyAlignment="1">
      <alignment horizontal="center"/>
    </xf>
    <xf numFmtId="164" fontId="11" fillId="0" borderId="28" xfId="0" quotePrefix="1" applyNumberFormat="1" applyFont="1" applyBorder="1" applyAlignment="1">
      <alignment horizontal="center" wrapText="1"/>
    </xf>
    <xf numFmtId="164" fontId="11" fillId="0" borderId="0" xfId="0" applyNumberFormat="1" applyFont="1" applyAlignment="1">
      <alignment horizontal="center" wrapText="1"/>
    </xf>
    <xf numFmtId="0" fontId="4" fillId="4" borderId="28" xfId="0" applyFont="1" applyFill="1" applyBorder="1" applyAlignment="1">
      <alignment horizontal="center" wrapText="1"/>
    </xf>
    <xf numFmtId="0" fontId="8" fillId="5" borderId="0" xfId="0" applyFont="1" applyFill="1"/>
    <xf numFmtId="0" fontId="0" fillId="5" borderId="29" xfId="0" applyFill="1" applyBorder="1" applyAlignment="1">
      <alignment horizontal="center" wrapText="1"/>
    </xf>
    <xf numFmtId="0" fontId="0" fillId="5" borderId="30" xfId="0" applyFill="1" applyBorder="1" applyAlignment="1">
      <alignment horizontal="center" wrapText="1"/>
    </xf>
    <xf numFmtId="0" fontId="8" fillId="3" borderId="2" xfId="0" applyFont="1" applyFill="1" applyBorder="1"/>
    <xf numFmtId="0" fontId="8" fillId="3" borderId="2" xfId="0" applyFont="1" applyFill="1" applyBorder="1" applyAlignment="1">
      <alignment wrapText="1"/>
    </xf>
    <xf numFmtId="0" fontId="8" fillId="3" borderId="14" xfId="0" applyFont="1" applyFill="1" applyBorder="1" applyAlignment="1">
      <alignment horizontal="center" wrapText="1"/>
    </xf>
    <xf numFmtId="164" fontId="8" fillId="3" borderId="15" xfId="0" applyNumberFormat="1" applyFont="1" applyFill="1" applyBorder="1" applyAlignment="1">
      <alignment horizontal="center"/>
    </xf>
    <xf numFmtId="3" fontId="8" fillId="3" borderId="2" xfId="0" applyNumberFormat="1" applyFont="1" applyFill="1" applyBorder="1" applyAlignment="1">
      <alignment horizontal="center"/>
    </xf>
    <xf numFmtId="164" fontId="11" fillId="0" borderId="28" xfId="0" applyNumberFormat="1" applyFont="1" applyBorder="1" applyAlignment="1">
      <alignment horizontal="center"/>
    </xf>
    <xf numFmtId="164" fontId="11" fillId="0" borderId="0" xfId="0" applyNumberFormat="1" applyFont="1" applyAlignment="1">
      <alignment horizontal="center"/>
    </xf>
    <xf numFmtId="0" fontId="12" fillId="5" borderId="1" xfId="0" applyFont="1" applyFill="1" applyBorder="1" applyAlignment="1">
      <alignment horizontal="center" wrapText="1"/>
    </xf>
    <xf numFmtId="0" fontId="12" fillId="5" borderId="1" xfId="0" applyFont="1" applyFill="1" applyBorder="1" applyAlignment="1">
      <alignment horizontal="center" vertical="top" wrapText="1"/>
    </xf>
    <xf numFmtId="0" fontId="0" fillId="6" borderId="0" xfId="0" applyFill="1" applyAlignment="1">
      <alignment horizontal="center"/>
    </xf>
    <xf numFmtId="11" fontId="13" fillId="7" borderId="0" xfId="0" applyNumberFormat="1" applyFont="1" applyFill="1" applyAlignment="1">
      <alignment horizontal="center"/>
    </xf>
    <xf numFmtId="0" fontId="0" fillId="7" borderId="0" xfId="0" applyFill="1" applyAlignment="1">
      <alignment horizontal="center"/>
    </xf>
    <xf numFmtId="11" fontId="0" fillId="8" borderId="0" xfId="0" applyNumberFormat="1" applyFill="1" applyAlignment="1">
      <alignment horizontal="center"/>
    </xf>
    <xf numFmtId="0" fontId="0" fillId="8" borderId="0" xfId="0" applyFill="1" applyAlignment="1">
      <alignment horizontal="center"/>
    </xf>
    <xf numFmtId="0" fontId="14" fillId="0" borderId="0" xfId="0" applyFont="1"/>
    <xf numFmtId="0" fontId="15" fillId="0" borderId="0" xfId="0" applyFont="1"/>
    <xf numFmtId="0" fontId="16" fillId="0" borderId="0" xfId="0" applyFont="1"/>
    <xf numFmtId="0" fontId="3" fillId="0" borderId="0" xfId="0" applyFont="1"/>
    <xf numFmtId="0" fontId="16" fillId="0" borderId="0" xfId="0" applyFont="1" applyAlignment="1">
      <alignment horizontal="center"/>
    </xf>
    <xf numFmtId="0" fontId="16" fillId="0" borderId="0" xfId="0" applyFont="1" applyAlignment="1">
      <alignment horizontal="left"/>
    </xf>
    <xf numFmtId="0" fontId="17" fillId="0" borderId="0" xfId="0" applyFont="1"/>
    <xf numFmtId="0" fontId="3" fillId="0" borderId="0" xfId="0" applyFont="1" applyAlignment="1">
      <alignment horizontal="center"/>
    </xf>
    <xf numFmtId="0" fontId="13" fillId="0" borderId="0" xfId="0" applyFont="1"/>
    <xf numFmtId="0" fontId="0" fillId="0" borderId="1" xfId="0" applyBorder="1"/>
    <xf numFmtId="0" fontId="0" fillId="0" borderId="1" xfId="0" applyBorder="1" applyAlignment="1">
      <alignment horizontal="center"/>
    </xf>
    <xf numFmtId="0" fontId="13" fillId="0" borderId="0" xfId="1" applyFont="1" applyFill="1"/>
    <xf numFmtId="0" fontId="0" fillId="0" borderId="0" xfId="0" quotePrefix="1"/>
    <xf numFmtId="0" fontId="0" fillId="0" borderId="21" xfId="0" applyBorder="1" applyAlignment="1">
      <alignment horizontal="left"/>
    </xf>
    <xf numFmtId="0" fontId="0" fillId="0" borderId="21" xfId="0" applyBorder="1" applyAlignment="1">
      <alignment horizontal="center"/>
    </xf>
    <xf numFmtId="0" fontId="0" fillId="0" borderId="27" xfId="0" applyBorder="1" applyAlignment="1">
      <alignment horizontal="left"/>
    </xf>
    <xf numFmtId="0" fontId="0" fillId="0" borderId="27" xfId="0" applyBorder="1" applyAlignment="1">
      <alignment horizontal="center"/>
    </xf>
    <xf numFmtId="0" fontId="0" fillId="0" borderId="2" xfId="0" applyBorder="1" applyAlignment="1">
      <alignment horizontal="left"/>
    </xf>
    <xf numFmtId="0" fontId="0" fillId="0" borderId="2" xfId="0" applyBorder="1" applyAlignment="1">
      <alignment horizontal="center"/>
    </xf>
    <xf numFmtId="0" fontId="26" fillId="7" borderId="12" xfId="0" applyFont="1" applyFill="1" applyBorder="1" applyAlignment="1">
      <alignment horizontal="center" vertical="center" wrapText="1"/>
    </xf>
    <xf numFmtId="0" fontId="26" fillId="6" borderId="13" xfId="0" applyFont="1" applyFill="1" applyBorder="1" applyAlignment="1">
      <alignment horizontal="center" vertical="center"/>
    </xf>
    <xf numFmtId="0" fontId="26" fillId="3" borderId="11" xfId="0" applyFont="1" applyFill="1" applyBorder="1" applyAlignment="1">
      <alignment horizontal="center" vertical="center" wrapText="1"/>
    </xf>
    <xf numFmtId="3" fontId="13" fillId="0" borderId="0" xfId="0" applyNumberFormat="1" applyFont="1" applyAlignment="1">
      <alignment horizontal="center"/>
    </xf>
    <xf numFmtId="11" fontId="13" fillId="0" borderId="0" xfId="0" applyNumberFormat="1" applyFont="1"/>
    <xf numFmtId="4" fontId="13" fillId="0" borderId="0" xfId="0" applyNumberFormat="1" applyFont="1" applyAlignment="1">
      <alignment horizontal="center"/>
    </xf>
    <xf numFmtId="0" fontId="13" fillId="0" borderId="0" xfId="0" applyFont="1" applyAlignment="1">
      <alignment horizontal="center"/>
    </xf>
    <xf numFmtId="165" fontId="13" fillId="0" borderId="0" xfId="0" applyNumberFormat="1" applyFont="1" applyAlignment="1">
      <alignment horizontal="center"/>
    </xf>
    <xf numFmtId="0" fontId="27" fillId="0" borderId="0" xfId="0" applyFont="1"/>
    <xf numFmtId="11" fontId="27" fillId="0" borderId="0" xfId="0" applyNumberFormat="1" applyFont="1"/>
    <xf numFmtId="49" fontId="26" fillId="0" borderId="48" xfId="0" applyNumberFormat="1" applyFont="1" applyBorder="1" applyAlignment="1">
      <alignment horizontal="center"/>
    </xf>
    <xf numFmtId="0" fontId="26" fillId="0" borderId="12" xfId="0" applyFont="1" applyBorder="1" applyAlignment="1">
      <alignment horizontal="center"/>
    </xf>
    <xf numFmtId="0" fontId="26" fillId="11" borderId="47" xfId="0" applyFont="1" applyFill="1" applyBorder="1" applyAlignment="1">
      <alignment horizontal="center" vertical="center"/>
    </xf>
    <xf numFmtId="0" fontId="26" fillId="7" borderId="12" xfId="0" applyFont="1" applyFill="1" applyBorder="1" applyAlignment="1">
      <alignment horizontal="center" vertical="center"/>
    </xf>
    <xf numFmtId="0" fontId="26" fillId="6" borderId="47" xfId="0" applyFont="1" applyFill="1" applyBorder="1" applyAlignment="1">
      <alignment horizontal="center" vertical="center"/>
    </xf>
    <xf numFmtId="0" fontId="26" fillId="11" borderId="48" xfId="0" applyFont="1" applyFill="1" applyBorder="1" applyAlignment="1">
      <alignment horizontal="center" vertical="center"/>
    </xf>
    <xf numFmtId="0" fontId="28" fillId="0" borderId="0" xfId="0" applyFont="1"/>
    <xf numFmtId="11" fontId="13" fillId="0" borderId="0" xfId="0" applyNumberFormat="1" applyFont="1" applyAlignment="1">
      <alignment horizontal="left"/>
    </xf>
    <xf numFmtId="11" fontId="27" fillId="0" borderId="0" xfId="0" applyNumberFormat="1" applyFont="1" applyAlignment="1">
      <alignment horizontal="left"/>
    </xf>
    <xf numFmtId="9" fontId="13" fillId="0" borderId="0" xfId="2" applyFont="1" applyFill="1" applyAlignment="1">
      <alignment horizontal="center"/>
    </xf>
    <xf numFmtId="0" fontId="29" fillId="0" borderId="0" xfId="0" applyFont="1"/>
    <xf numFmtId="0" fontId="30" fillId="0" borderId="0" xfId="0" applyFont="1" applyAlignment="1">
      <alignment horizontal="center"/>
    </xf>
    <xf numFmtId="0" fontId="30" fillId="0" borderId="0" xfId="0" applyFont="1"/>
    <xf numFmtId="0" fontId="29" fillId="0" borderId="7" xfId="0" applyFont="1" applyBorder="1" applyAlignment="1">
      <alignment horizontal="center" vertical="center" wrapText="1"/>
    </xf>
    <xf numFmtId="0" fontId="31" fillId="0" borderId="0" xfId="0" applyFont="1" applyAlignment="1">
      <alignment horizontal="center"/>
    </xf>
    <xf numFmtId="0" fontId="29" fillId="0" borderId="52" xfId="0" applyFont="1" applyBorder="1" applyAlignment="1">
      <alignment horizontal="center" vertical="center" wrapText="1"/>
    </xf>
    <xf numFmtId="49" fontId="30" fillId="0" borderId="12" xfId="3" applyNumberFormat="1" applyFont="1" applyBorder="1" applyAlignment="1">
      <alignment horizontal="right"/>
    </xf>
    <xf numFmtId="0" fontId="7" fillId="0" borderId="0" xfId="0" applyFont="1" applyAlignment="1">
      <alignment wrapText="1"/>
    </xf>
    <xf numFmtId="0" fontId="36" fillId="0" borderId="0" xfId="0" applyFont="1" applyAlignment="1">
      <alignment wrapText="1"/>
    </xf>
    <xf numFmtId="0" fontId="7" fillId="0" borderId="0" xfId="0" applyFont="1" applyAlignment="1">
      <alignment horizontal="left" vertical="center" wrapText="1"/>
    </xf>
    <xf numFmtId="0" fontId="37" fillId="9" borderId="55" xfId="0" applyFont="1" applyFill="1" applyBorder="1" applyAlignment="1">
      <alignment horizontal="center" vertical="center" wrapText="1"/>
    </xf>
    <xf numFmtId="0" fontId="35" fillId="9" borderId="27" xfId="0" applyFont="1" applyFill="1" applyBorder="1" applyAlignment="1">
      <alignment horizontal="center" vertical="center" wrapText="1"/>
    </xf>
    <xf numFmtId="0" fontId="37" fillId="9" borderId="28" xfId="0" applyFont="1" applyFill="1" applyBorder="1" applyAlignment="1">
      <alignment horizontal="center" vertical="center" wrapText="1"/>
    </xf>
    <xf numFmtId="0" fontId="38" fillId="0" borderId="0" xfId="0" applyFont="1" applyAlignment="1">
      <alignment wrapText="1"/>
    </xf>
    <xf numFmtId="0" fontId="7" fillId="0" borderId="0" xfId="0" applyFont="1" applyAlignment="1">
      <alignment horizontal="center" wrapText="1"/>
    </xf>
    <xf numFmtId="0" fontId="25" fillId="0" borderId="56" xfId="0" applyFont="1" applyBorder="1" applyAlignment="1">
      <alignment horizontal="center" vertical="center" wrapText="1"/>
    </xf>
    <xf numFmtId="0" fontId="25" fillId="0" borderId="56" xfId="4" applyFont="1" applyBorder="1" applyAlignment="1">
      <alignment horizontal="left" vertical="top" wrapText="1"/>
    </xf>
    <xf numFmtId="0" fontId="25" fillId="0" borderId="0" xfId="0" applyFont="1" applyAlignment="1">
      <alignment horizontal="center" vertical="center" wrapText="1"/>
    </xf>
    <xf numFmtId="0" fontId="25" fillId="0" borderId="0" xfId="4" applyFont="1" applyAlignment="1">
      <alignment horizontal="left" vertical="top" wrapText="1"/>
    </xf>
    <xf numFmtId="0" fontId="25" fillId="0" borderId="0" xfId="0" applyFont="1" applyAlignment="1">
      <alignment horizontal="left" vertical="center" wrapText="1"/>
    </xf>
    <xf numFmtId="49" fontId="25" fillId="0" borderId="0" xfId="0" applyNumberFormat="1" applyFont="1" applyAlignment="1">
      <alignment horizontal="center" vertical="center" wrapText="1"/>
    </xf>
    <xf numFmtId="0" fontId="42" fillId="0" borderId="0" xfId="0" applyFont="1" applyAlignment="1">
      <alignment horizontal="center" vertical="center" wrapText="1"/>
    </xf>
    <xf numFmtId="0" fontId="25" fillId="0" borderId="0" xfId="5" applyFont="1" applyAlignment="1">
      <alignment horizontal="left" vertical="center" wrapText="1"/>
    </xf>
    <xf numFmtId="14" fontId="25" fillId="0" borderId="0" xfId="0" quotePrefix="1" applyNumberFormat="1" applyFont="1" applyAlignment="1">
      <alignment horizontal="center" vertical="center" wrapText="1"/>
    </xf>
    <xf numFmtId="0" fontId="7" fillId="0" borderId="0" xfId="0" applyFont="1" applyAlignment="1">
      <alignment horizontal="center" vertical="center" wrapText="1"/>
    </xf>
    <xf numFmtId="49" fontId="25" fillId="0" borderId="0" xfId="5" applyNumberFormat="1" applyFont="1" applyAlignment="1">
      <alignment horizontal="left" vertical="center" wrapText="1"/>
    </xf>
    <xf numFmtId="0" fontId="44" fillId="0" borderId="0" xfId="0" applyFont="1" applyAlignment="1">
      <alignment horizontal="center" wrapText="1"/>
    </xf>
    <xf numFmtId="0" fontId="25" fillId="0" borderId="0" xfId="4" applyFont="1" applyAlignment="1">
      <alignment horizontal="left" wrapText="1"/>
    </xf>
    <xf numFmtId="0" fontId="7" fillId="0" borderId="0" xfId="0" applyFont="1"/>
    <xf numFmtId="0" fontId="42" fillId="0" borderId="0" xfId="0" applyFont="1"/>
    <xf numFmtId="0" fontId="25" fillId="0" borderId="0" xfId="0" applyFont="1" applyAlignment="1">
      <alignment horizontal="left"/>
    </xf>
    <xf numFmtId="0" fontId="25" fillId="0" borderId="0" xfId="0" applyFont="1" applyAlignment="1">
      <alignment wrapText="1"/>
    </xf>
    <xf numFmtId="0" fontId="46" fillId="0" borderId="0" xfId="0" applyFont="1" applyAlignment="1">
      <alignment horizontal="left"/>
    </xf>
    <xf numFmtId="0" fontId="30" fillId="0" borderId="0" xfId="0" applyFont="1" applyAlignment="1">
      <alignment horizontal="left"/>
    </xf>
    <xf numFmtId="11" fontId="30" fillId="0" borderId="0" xfId="0" applyNumberFormat="1" applyFont="1" applyAlignment="1">
      <alignment horizontal="center"/>
    </xf>
    <xf numFmtId="0" fontId="26" fillId="0" borderId="13" xfId="0" applyFont="1" applyBorder="1" applyAlignment="1">
      <alignment horizontal="center"/>
    </xf>
    <xf numFmtId="0" fontId="47" fillId="0" borderId="0" xfId="0" applyFont="1"/>
    <xf numFmtId="0" fontId="48" fillId="0" borderId="0" xfId="0" applyFont="1"/>
    <xf numFmtId="166" fontId="13" fillId="0" borderId="0" xfId="0" applyNumberFormat="1" applyFont="1"/>
    <xf numFmtId="0" fontId="25" fillId="0" borderId="48" xfId="0" applyFont="1" applyBorder="1" applyAlignment="1">
      <alignment horizontal="center" wrapText="1"/>
    </xf>
    <xf numFmtId="0" fontId="25" fillId="0" borderId="16" xfId="0" applyFont="1" applyBorder="1" applyAlignment="1">
      <alignment horizontal="center"/>
    </xf>
    <xf numFmtId="11" fontId="13" fillId="0" borderId="0" xfId="0" applyNumberFormat="1" applyFont="1" applyAlignment="1">
      <alignment horizontal="center" vertical="center"/>
    </xf>
    <xf numFmtId="11" fontId="13" fillId="0" borderId="0" xfId="0" applyNumberFormat="1" applyFont="1" applyAlignment="1">
      <alignment horizontal="center"/>
    </xf>
    <xf numFmtId="11" fontId="13" fillId="0" borderId="0" xfId="0" applyNumberFormat="1" applyFont="1" applyAlignment="1">
      <alignment horizontal="left" vertical="center"/>
    </xf>
    <xf numFmtId="0" fontId="13" fillId="0" borderId="0" xfId="0" applyFont="1" applyAlignment="1">
      <alignment horizontal="left"/>
    </xf>
    <xf numFmtId="166" fontId="13" fillId="0" borderId="0" xfId="0" applyNumberFormat="1" applyFont="1" applyAlignment="1">
      <alignment horizontal="center"/>
    </xf>
    <xf numFmtId="0" fontId="47" fillId="0" borderId="0" xfId="0" applyFont="1" applyAlignment="1">
      <alignment horizontal="center"/>
    </xf>
    <xf numFmtId="49" fontId="30" fillId="0" borderId="11" xfId="3" applyNumberFormat="1" applyFont="1" applyBorder="1" applyAlignment="1">
      <alignment wrapText="1"/>
    </xf>
    <xf numFmtId="2" fontId="13" fillId="0" borderId="0" xfId="0" applyNumberFormat="1" applyFont="1" applyAlignment="1">
      <alignment horizontal="center"/>
    </xf>
    <xf numFmtId="3" fontId="27" fillId="0" borderId="0" xfId="0" applyNumberFormat="1" applyFont="1"/>
    <xf numFmtId="0" fontId="28" fillId="0" borderId="0" xfId="0" applyFont="1" applyAlignment="1">
      <alignment horizontal="center"/>
    </xf>
    <xf numFmtId="11" fontId="28" fillId="0" borderId="0" xfId="0" applyNumberFormat="1" applyFont="1"/>
    <xf numFmtId="166" fontId="28" fillId="0" borderId="0" xfId="0" applyNumberFormat="1" applyFont="1"/>
    <xf numFmtId="11" fontId="28" fillId="0" borderId="0" xfId="0" applyNumberFormat="1" applyFont="1" applyAlignment="1">
      <alignment horizontal="left" vertical="center"/>
    </xf>
    <xf numFmtId="11" fontId="28" fillId="0" borderId="0" xfId="0" applyNumberFormat="1" applyFont="1" applyAlignment="1">
      <alignment horizontal="left"/>
    </xf>
    <xf numFmtId="166" fontId="28" fillId="0" borderId="0" xfId="0" applyNumberFormat="1" applyFont="1" applyAlignment="1">
      <alignment horizontal="center"/>
    </xf>
    <xf numFmtId="0" fontId="49" fillId="0" borderId="0" xfId="0" applyFont="1" applyAlignment="1">
      <alignment horizontal="center"/>
    </xf>
    <xf numFmtId="0" fontId="27" fillId="0" borderId="0" xfId="0" applyFont="1" applyAlignment="1">
      <alignment horizontal="left"/>
    </xf>
    <xf numFmtId="0" fontId="50" fillId="0" borderId="0" xfId="0" applyFont="1" applyAlignment="1">
      <alignment horizontal="center"/>
    </xf>
    <xf numFmtId="0" fontId="50" fillId="0" borderId="0" xfId="0" applyFont="1"/>
    <xf numFmtId="10" fontId="13" fillId="0" borderId="0" xfId="0" applyNumberFormat="1" applyFont="1" applyAlignment="1">
      <alignment horizontal="center"/>
    </xf>
    <xf numFmtId="0" fontId="30" fillId="0" borderId="3" xfId="0" applyFont="1" applyBorder="1" applyAlignment="1">
      <alignment horizontal="left"/>
    </xf>
    <xf numFmtId="0" fontId="30" fillId="0" borderId="4" xfId="0" applyFont="1" applyBorder="1" applyAlignment="1">
      <alignment horizontal="left"/>
    </xf>
    <xf numFmtId="0" fontId="30" fillId="0" borderId="10" xfId="0" applyFont="1" applyBorder="1" applyAlignment="1">
      <alignment horizontal="left"/>
    </xf>
    <xf numFmtId="0" fontId="30" fillId="0" borderId="1" xfId="0" applyFont="1" applyBorder="1" applyAlignment="1">
      <alignment horizontal="left"/>
    </xf>
    <xf numFmtId="0" fontId="30" fillId="0" borderId="1" xfId="0" applyFont="1" applyBorder="1" applyAlignment="1">
      <alignment horizontal="center"/>
    </xf>
    <xf numFmtId="0" fontId="30" fillId="0" borderId="6" xfId="0" applyFont="1" applyBorder="1" applyAlignment="1">
      <alignment horizontal="left"/>
    </xf>
    <xf numFmtId="0" fontId="30" fillId="0" borderId="7" xfId="0" applyFont="1" applyBorder="1" applyAlignment="1">
      <alignment horizontal="left"/>
    </xf>
    <xf numFmtId="0" fontId="29" fillId="0" borderId="27" xfId="0" applyFont="1" applyBorder="1" applyAlignment="1">
      <alignment horizontal="center" vertical="center" wrapText="1"/>
    </xf>
    <xf numFmtId="0" fontId="30" fillId="0" borderId="4" xfId="0" applyFont="1" applyBorder="1" applyAlignment="1">
      <alignment horizontal="center"/>
    </xf>
    <xf numFmtId="0" fontId="30" fillId="0" borderId="7" xfId="0" applyFont="1" applyBorder="1" applyAlignment="1">
      <alignment horizontal="center"/>
    </xf>
    <xf numFmtId="0" fontId="52" fillId="0" borderId="0" xfId="0" applyFont="1" applyAlignment="1">
      <alignment horizontal="left" vertical="top" wrapText="1"/>
    </xf>
    <xf numFmtId="0" fontId="52" fillId="0" borderId="0" xfId="0" applyFont="1" applyAlignment="1">
      <alignment horizontal="left" vertical="top"/>
    </xf>
    <xf numFmtId="0" fontId="52" fillId="0" borderId="0" xfId="0" applyFont="1" applyAlignment="1">
      <alignment horizontal="center" vertical="top" wrapText="1"/>
    </xf>
    <xf numFmtId="0" fontId="29" fillId="0" borderId="21" xfId="0" applyFont="1" applyBorder="1" applyAlignment="1">
      <alignment horizontal="center" vertical="center" wrapText="1"/>
    </xf>
    <xf numFmtId="0" fontId="30" fillId="0" borderId="5" xfId="0" applyFont="1" applyBorder="1" applyAlignment="1">
      <alignment horizontal="center"/>
    </xf>
    <xf numFmtId="0" fontId="30" fillId="0" borderId="31" xfId="0" applyFont="1" applyBorder="1" applyAlignment="1">
      <alignment horizontal="center"/>
    </xf>
    <xf numFmtId="0" fontId="30" fillId="0" borderId="32" xfId="0" applyFont="1" applyBorder="1" applyAlignment="1">
      <alignment horizontal="center"/>
    </xf>
    <xf numFmtId="0" fontId="53" fillId="0" borderId="0" xfId="0" applyFont="1"/>
    <xf numFmtId="0" fontId="52" fillId="0" borderId="0" xfId="0" applyFont="1" applyAlignment="1">
      <alignment vertical="top"/>
    </xf>
    <xf numFmtId="0" fontId="52" fillId="0" borderId="0" xfId="0" applyFont="1" applyAlignment="1">
      <alignment vertical="top" wrapText="1"/>
    </xf>
    <xf numFmtId="0" fontId="30" fillId="0" borderId="8" xfId="0" applyFont="1" applyBorder="1" applyAlignment="1">
      <alignment horizontal="left"/>
    </xf>
    <xf numFmtId="0" fontId="30" fillId="0" borderId="30" xfId="0" applyFont="1" applyBorder="1" applyAlignment="1">
      <alignment horizontal="center"/>
    </xf>
    <xf numFmtId="11" fontId="30" fillId="0" borderId="2" xfId="0" applyNumberFormat="1" applyFont="1" applyBorder="1" applyAlignment="1">
      <alignment horizontal="center"/>
    </xf>
    <xf numFmtId="11" fontId="30" fillId="0" borderId="9" xfId="0" applyNumberFormat="1" applyFont="1" applyBorder="1" applyAlignment="1">
      <alignment horizontal="center"/>
    </xf>
    <xf numFmtId="167" fontId="30" fillId="0" borderId="12" xfId="0" applyNumberFormat="1" applyFont="1" applyBorder="1" applyAlignment="1">
      <alignment horizontal="center"/>
    </xf>
    <xf numFmtId="167" fontId="30" fillId="0" borderId="13" xfId="0" applyNumberFormat="1" applyFont="1" applyBorder="1" applyAlignment="1">
      <alignment horizontal="center"/>
    </xf>
    <xf numFmtId="2" fontId="30" fillId="0" borderId="54" xfId="0" applyNumberFormat="1" applyFont="1" applyBorder="1" applyAlignment="1">
      <alignment horizontal="center"/>
    </xf>
    <xf numFmtId="2" fontId="30" fillId="0" borderId="12" xfId="0" applyNumberFormat="1" applyFont="1" applyBorder="1" applyAlignment="1">
      <alignment horizontal="center"/>
    </xf>
    <xf numFmtId="2" fontId="30" fillId="0" borderId="13" xfId="0" applyNumberFormat="1" applyFont="1" applyBorder="1" applyAlignment="1">
      <alignment horizontal="center"/>
    </xf>
    <xf numFmtId="11" fontId="30" fillId="0" borderId="30" xfId="0" applyNumberFormat="1" applyFont="1" applyBorder="1" applyAlignment="1">
      <alignment horizontal="center"/>
    </xf>
    <xf numFmtId="167" fontId="30" fillId="0" borderId="54" xfId="0" applyNumberFormat="1" applyFont="1" applyBorder="1" applyAlignment="1">
      <alignment horizontal="center"/>
    </xf>
    <xf numFmtId="167" fontId="30" fillId="0" borderId="38" xfId="0" applyNumberFormat="1" applyFont="1" applyBorder="1" applyAlignment="1">
      <alignment horizontal="center"/>
    </xf>
    <xf numFmtId="0" fontId="30" fillId="0" borderId="0" xfId="0" applyFont="1" applyAlignment="1">
      <alignment horizontal="center" vertical="center"/>
    </xf>
    <xf numFmtId="0" fontId="30" fillId="0" borderId="0" xfId="0" applyFont="1" applyAlignment="1">
      <alignment horizontal="center" vertical="center" wrapText="1"/>
    </xf>
    <xf numFmtId="0" fontId="54" fillId="0" borderId="0" xfId="0" applyFont="1" applyAlignment="1">
      <alignment horizontal="center" vertical="center"/>
    </xf>
    <xf numFmtId="0" fontId="26" fillId="11" borderId="36" xfId="0" applyFont="1" applyFill="1" applyBorder="1" applyAlignment="1">
      <alignment horizontal="center" vertical="center"/>
    </xf>
    <xf numFmtId="2" fontId="50" fillId="0" borderId="0" xfId="0" applyNumberFormat="1" applyFont="1" applyAlignment="1">
      <alignment horizontal="center"/>
    </xf>
    <xf numFmtId="11" fontId="50" fillId="0" borderId="0" xfId="0" applyNumberFormat="1" applyFont="1"/>
    <xf numFmtId="166" fontId="50" fillId="0" borderId="0" xfId="0" applyNumberFormat="1" applyFont="1"/>
    <xf numFmtId="0" fontId="24" fillId="9" borderId="36" xfId="0" applyFont="1" applyFill="1" applyBorder="1" applyAlignment="1">
      <alignment horizontal="center" vertical="center"/>
    </xf>
    <xf numFmtId="0" fontId="24" fillId="9" borderId="37" xfId="0" applyFont="1" applyFill="1" applyBorder="1" applyAlignment="1">
      <alignment horizontal="center" vertical="center"/>
    </xf>
    <xf numFmtId="0" fontId="24" fillId="9" borderId="38" xfId="0" applyFont="1" applyFill="1" applyBorder="1" applyAlignment="1">
      <alignment horizontal="center" vertical="center"/>
    </xf>
    <xf numFmtId="0" fontId="24" fillId="5" borderId="36" xfId="0" applyFont="1" applyFill="1" applyBorder="1" applyAlignment="1">
      <alignment horizontal="center" vertical="center"/>
    </xf>
    <xf numFmtId="0" fontId="24" fillId="5" borderId="37" xfId="0" applyFont="1" applyFill="1" applyBorder="1" applyAlignment="1">
      <alignment horizontal="center" vertical="center"/>
    </xf>
    <xf numFmtId="0" fontId="24" fillId="5" borderId="38" xfId="0" applyFont="1" applyFill="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6"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8" xfId="0" applyFont="1" applyBorder="1" applyAlignment="1">
      <alignment horizontal="center" vertical="center"/>
    </xf>
    <xf numFmtId="0" fontId="23" fillId="10" borderId="42" xfId="0" applyFont="1" applyFill="1" applyBorder="1" applyAlignment="1">
      <alignment horizontal="center" vertical="center" wrapText="1"/>
    </xf>
    <xf numFmtId="0" fontId="23" fillId="10" borderId="45" xfId="0" applyFont="1" applyFill="1" applyBorder="1" applyAlignment="1">
      <alignment horizontal="center" vertical="center"/>
    </xf>
    <xf numFmtId="0" fontId="23" fillId="0" borderId="43" xfId="0" applyFont="1" applyBorder="1" applyAlignment="1">
      <alignment horizontal="center" vertical="center"/>
    </xf>
    <xf numFmtId="0" fontId="23" fillId="0" borderId="46" xfId="0" applyFont="1" applyBorder="1" applyAlignment="1">
      <alignment horizontal="center" vertical="center"/>
    </xf>
    <xf numFmtId="0" fontId="23" fillId="0" borderId="40" xfId="0" applyFont="1" applyBorder="1" applyAlignment="1">
      <alignment horizontal="center" vertical="center" wrapText="1"/>
    </xf>
    <xf numFmtId="0" fontId="23" fillId="0" borderId="4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8" xfId="0" applyFont="1" applyBorder="1" applyAlignment="1">
      <alignment horizontal="center" vertical="center" wrapText="1"/>
    </xf>
    <xf numFmtId="0" fontId="24" fillId="5" borderId="39" xfId="0" applyFont="1" applyFill="1" applyBorder="1" applyAlignment="1">
      <alignment horizontal="center" vertical="center"/>
    </xf>
    <xf numFmtId="0" fontId="24" fillId="5" borderId="40" xfId="0" applyFont="1" applyFill="1" applyBorder="1" applyAlignment="1">
      <alignment horizontal="center" vertical="center"/>
    </xf>
    <xf numFmtId="0" fontId="24" fillId="5" borderId="41" xfId="0" applyFont="1" applyFill="1" applyBorder="1" applyAlignment="1">
      <alignment horizontal="center" vertical="center"/>
    </xf>
    <xf numFmtId="0" fontId="24" fillId="5" borderId="48" xfId="0" applyFont="1" applyFill="1" applyBorder="1" applyAlignment="1">
      <alignment horizontal="center" vertical="center"/>
    </xf>
    <xf numFmtId="0" fontId="24" fillId="5" borderId="47" xfId="0" applyFont="1" applyFill="1" applyBorder="1" applyAlignment="1">
      <alignment horizontal="center" vertical="center"/>
    </xf>
    <xf numFmtId="0" fontId="24" fillId="5" borderId="34" xfId="0" applyFont="1" applyFill="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42" xfId="0" applyFont="1" applyBorder="1" applyAlignment="1">
      <alignment horizontal="center" vertical="center"/>
    </xf>
    <xf numFmtId="0" fontId="24" fillId="0" borderId="45" xfId="0" applyFont="1" applyBorder="1" applyAlignment="1">
      <alignment horizontal="center" vertical="center"/>
    </xf>
    <xf numFmtId="0" fontId="24" fillId="10" borderId="42" xfId="0" applyFont="1" applyFill="1" applyBorder="1" applyAlignment="1">
      <alignment horizontal="center" vertical="center" wrapText="1"/>
    </xf>
    <xf numFmtId="0" fontId="24" fillId="10" borderId="49" xfId="0" applyFont="1" applyFill="1" applyBorder="1" applyAlignment="1">
      <alignment horizontal="center" vertical="center" wrapText="1"/>
    </xf>
    <xf numFmtId="0" fontId="24" fillId="10" borderId="45" xfId="0" applyFont="1" applyFill="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23" fillId="0" borderId="48" xfId="0" applyFont="1" applyBorder="1" applyAlignment="1">
      <alignment horizontal="center" vertical="center"/>
    </xf>
    <xf numFmtId="0" fontId="23" fillId="0" borderId="47" xfId="0" applyFont="1" applyBorder="1" applyAlignment="1">
      <alignment horizontal="center" vertical="center"/>
    </xf>
    <xf numFmtId="10" fontId="23" fillId="0" borderId="42" xfId="2" applyNumberFormat="1" applyFont="1" applyBorder="1" applyAlignment="1" applyProtection="1">
      <alignment horizontal="center" vertical="center" wrapText="1"/>
    </xf>
    <xf numFmtId="10" fontId="23" fillId="0" borderId="49" xfId="2" applyNumberFormat="1" applyFont="1" applyBorder="1" applyAlignment="1" applyProtection="1">
      <alignment horizontal="center" vertical="center" wrapText="1"/>
    </xf>
    <xf numFmtId="10" fontId="23" fillId="0" borderId="45" xfId="2" applyNumberFormat="1" applyFont="1" applyBorder="1" applyAlignment="1" applyProtection="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4" fillId="9" borderId="39" xfId="0" applyFont="1" applyFill="1" applyBorder="1" applyAlignment="1">
      <alignment horizontal="center" vertical="center"/>
    </xf>
    <xf numFmtId="0" fontId="24" fillId="9" borderId="40" xfId="0" applyFont="1" applyFill="1" applyBorder="1" applyAlignment="1">
      <alignment horizontal="center" vertical="center"/>
    </xf>
    <xf numFmtId="0" fontId="24" fillId="9" borderId="41" xfId="0" applyFont="1" applyFill="1" applyBorder="1" applyAlignment="1">
      <alignment horizontal="center" vertical="center"/>
    </xf>
    <xf numFmtId="0" fontId="24" fillId="9" borderId="48" xfId="0" applyFont="1" applyFill="1" applyBorder="1" applyAlignment="1">
      <alignment horizontal="center" vertical="center"/>
    </xf>
    <xf numFmtId="0" fontId="24" fillId="9" borderId="47" xfId="0" applyFont="1" applyFill="1" applyBorder="1" applyAlignment="1">
      <alignment horizontal="center" vertical="center"/>
    </xf>
    <xf numFmtId="0" fontId="24" fillId="9" borderId="34" xfId="0" applyFont="1" applyFill="1" applyBorder="1" applyAlignment="1">
      <alignment horizontal="center"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29" fillId="0" borderId="20" xfId="0" applyFont="1" applyBorder="1" applyAlignment="1">
      <alignment horizontal="center" vertical="center"/>
    </xf>
    <xf numFmtId="0" fontId="29" fillId="0" borderId="4" xfId="0" applyFont="1" applyBorder="1" applyAlignment="1">
      <alignment horizontal="center" vertical="center"/>
    </xf>
    <xf numFmtId="0" fontId="29" fillId="0" borderId="1" xfId="0" applyFont="1" applyBorder="1" applyAlignment="1">
      <alignment horizontal="center" vertical="center"/>
    </xf>
    <xf numFmtId="0" fontId="29" fillId="0" borderId="21" xfId="0" applyFont="1" applyBorder="1" applyAlignment="1">
      <alignment horizontal="center" vertical="center"/>
    </xf>
    <xf numFmtId="0" fontId="29" fillId="0" borderId="53"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19" xfId="0" applyFont="1" applyBorder="1" applyAlignment="1">
      <alignment horizontal="center" vertical="center"/>
    </xf>
    <xf numFmtId="0" fontId="29" fillId="0" borderId="51" xfId="0" applyFont="1" applyBorder="1" applyAlignment="1">
      <alignment horizontal="center" vertical="center"/>
    </xf>
    <xf numFmtId="0" fontId="29" fillId="0" borderId="33" xfId="0" applyFont="1" applyBorder="1" applyAlignment="1">
      <alignment horizontal="center" vertical="center"/>
    </xf>
    <xf numFmtId="0" fontId="29" fillId="0" borderId="1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18" xfId="0" applyFont="1" applyBorder="1" applyAlignment="1">
      <alignment horizontal="center" vertical="center" wrapText="1"/>
    </xf>
    <xf numFmtId="0" fontId="52" fillId="0" borderId="0" xfId="0" applyFont="1" applyAlignment="1">
      <alignment horizontal="left" vertical="top" wrapText="1"/>
    </xf>
    <xf numFmtId="0" fontId="29" fillId="0" borderId="6" xfId="0" applyFont="1" applyBorder="1" applyAlignment="1">
      <alignment horizontal="center" vertical="center"/>
    </xf>
    <xf numFmtId="0" fontId="29" fillId="0" borderId="50" xfId="0" applyFont="1" applyBorder="1" applyAlignment="1">
      <alignment horizontal="center" vertical="center"/>
    </xf>
    <xf numFmtId="0" fontId="29" fillId="0" borderId="24" xfId="0" applyFont="1" applyBorder="1" applyAlignment="1">
      <alignment horizontal="center" vertical="center"/>
    </xf>
    <xf numFmtId="0" fontId="29" fillId="0" borderId="52" xfId="0" applyFont="1" applyBorder="1" applyAlignment="1">
      <alignment horizontal="center" vertical="center"/>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5"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21" xfId="0" applyFont="1" applyBorder="1" applyAlignment="1">
      <alignment horizontal="center" vertical="center" wrapText="1"/>
    </xf>
    <xf numFmtId="0" fontId="23" fillId="0" borderId="41" xfId="0" applyFont="1" applyBorder="1" applyAlignment="1">
      <alignment horizontal="center" vertical="center"/>
    </xf>
    <xf numFmtId="0" fontId="23" fillId="0" borderId="34" xfId="0" applyFont="1" applyBorder="1" applyAlignment="1">
      <alignment horizontal="center" vertical="center"/>
    </xf>
    <xf numFmtId="0" fontId="34" fillId="0" borderId="0" xfId="0" applyFont="1" applyAlignment="1">
      <alignment horizontal="center" wrapText="1"/>
    </xf>
    <xf numFmtId="0" fontId="35" fillId="0" borderId="0" xfId="0" applyFont="1" applyAlignment="1">
      <alignment horizontal="center"/>
    </xf>
    <xf numFmtId="0" fontId="7" fillId="0" borderId="0" xfId="0" applyFont="1" applyAlignment="1">
      <alignment wrapText="1"/>
    </xf>
    <xf numFmtId="0" fontId="8" fillId="3" borderId="15" xfId="0" applyFont="1" applyFill="1" applyBorder="1" applyAlignment="1">
      <alignment horizontal="center"/>
    </xf>
    <xf numFmtId="0" fontId="8" fillId="3" borderId="23" xfId="0" applyFont="1" applyFill="1" applyBorder="1" applyAlignment="1">
      <alignment horizontal="center"/>
    </xf>
    <xf numFmtId="0" fontId="7" fillId="0" borderId="23" xfId="0" applyFont="1" applyBorder="1" applyAlignment="1">
      <alignment horizontal="center"/>
    </xf>
    <xf numFmtId="0" fontId="0" fillId="0" borderId="24" xfId="0" applyBorder="1" applyAlignment="1">
      <alignment horizontal="center"/>
    </xf>
    <xf numFmtId="0" fontId="7" fillId="3" borderId="15" xfId="0" applyFont="1" applyFill="1" applyBorder="1" applyAlignment="1">
      <alignment horizontal="center"/>
    </xf>
    <xf numFmtId="0" fontId="17" fillId="0" borderId="0" xfId="0" applyFont="1" applyAlignment="1">
      <alignment horizontal="left" wrapText="1"/>
    </xf>
  </cellXfs>
  <cellStyles count="7">
    <cellStyle name="Bad" xfId="1" builtinId="27"/>
    <cellStyle name="Normal" xfId="0" builtinId="0"/>
    <cellStyle name="Normal 3" xfId="5" xr:uid="{E70D8D19-6036-45E4-ADDA-6431BA20A610}"/>
    <cellStyle name="Normal 4" xfId="4" xr:uid="{C7B08D28-3B55-4DEE-BE50-F4E921CF46F6}"/>
    <cellStyle name="Normal 52" xfId="6" xr:uid="{0D9B4D3E-5147-4AD4-9981-E1BBE7A6CF76}"/>
    <cellStyle name="Normal_Sheet1" xfId="3" xr:uid="{73E25191-55FD-45C3-8970-1F386988DABF}"/>
    <cellStyle name="Percent"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theme" Target="theme/theme1.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tyles" Target="styles.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microsoft.com/office/2017/10/relationships/person" Target="persons/person.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150091</xdr:colOff>
      <xdr:row>0</xdr:row>
      <xdr:rowOff>5773</xdr:rowOff>
    </xdr:from>
    <xdr:to>
      <xdr:col>0</xdr:col>
      <xdr:colOff>628961</xdr:colOff>
      <xdr:row>3</xdr:row>
      <xdr:rowOff>78664</xdr:rowOff>
    </xdr:to>
    <xdr:pic>
      <xdr:nvPicPr>
        <xdr:cNvPr id="2" name="Picture 1">
          <a:extLst>
            <a:ext uri="{FF2B5EF4-FFF2-40B4-BE49-F238E27FC236}">
              <a16:creationId xmlns:a16="http://schemas.microsoft.com/office/drawing/2014/main" id="{C67B31AC-B3BD-4288-A6B7-EFC7B7F1B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091" y="5773"/>
          <a:ext cx="478870" cy="672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OAD"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tes/Hexion/Shared%20Documents/OR%20Portland/All%20Projects/203801.0007%20%20ArmorBuilt%20Support/07%20%20Emission%20Calculations/Tank%20Calculations/Copy%20of%20Portland%20Tanks%20Emissions%20Calculations-2010_J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ites/Hexion/Shared%20Documents/OR%20Portland/All%20Projects/203801.0007%20%20ArmorBuilt%20Support/07%20%20Emission%20Calculations/Mixer%20Calculations/339464%20Emissions%20Template%20v0.3_B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RESTORE\9570052\LAFRGR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MHedrick/Desktop/074801-0017%20Hexion%20La%20Grande%20EI%20Updates/Excel/La%20Grande%20Formaldehyde%20Tank%20Emissions%20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C/00-3402/0004/EI/etch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exion-my.sharepoint.com/COE/TRI/TRI%20Project/TRI%20-%20Diboll/2015%20-%202018/Diboll%20Material%20Movements%202015%20(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EC\004401\0148\Excel\CEM\OneMonth_Hourlys_plus_O2&amp;Clinke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CLIENTS\Corsicana%20Technologies\Projects\074401.0171%20-%20R-11%20Permit\Excel\Chem%20databas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CLIENTS\Corsicana%20Technologies\Projects\074401.0068%20-%20Blender%20PBR\034401_0034\GF%20Permitting\Excel\ESL_Screen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Documents%20and%20Settings\MISADM\Desktop\grant\My%20Documents\Trinity%20Projects\064401\0009%20-%20Western%202006\Permitting%20Actions\Flexible%20Permit\Emission%20Calcs\ERM%20Calcs\A2572%20Calculations%20Rev%201-17-05%20clien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bject"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gonzalez/AppData/Local/Microsoft/Windows/INetCache/Content.Outlook/BY66CKMC/Heat%20Transfer%20Mode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gonzalez\AppData\Local\Microsoft\Windows\INetCache\Content.Outlook\BY66CKMC\2020-05-15%20Analog%20Devices%202019%20Emissions%20Spreadsheet.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ites/Covanta/Shared%20Documents/OR%20Brooks/All%20Projects/193801.0031%20%20CAO%20Risk%20Assessment%20Support/08%20%20Modeling/REER%20Tables/REER%20Calculations%20v1.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Documents%20and%20Settings\chris\My%20Documents\Invista\INV05026\Shutdown%20Calcs%20(rev%203.2)%20to%20Cantu\10TFX015A%20-%202005%20PN%20Wash%20Tank-Hot%20Wash%20Deinventor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EC\044401\0125_WesternRefining\Emission%20Calcs\ERM%20Calcs\A2572%20Calculations%20Rev%201-17-05%20clien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11/111901.0053%20-%20Placid%20ICR%20Component%202/Deliverables/Refinery_Wastewater_Emissions_Tool%20v1.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C/03-3402/0014%20CertainTeed%20Oxford/emissions/Emissions_pte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rojects%20-%202006/Other%20Offices/Houston/064402.0034%20Chevron%20Collins/Renewal%20App_2006/Calculations/EmissionCalc_v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EC/034401/0056%20-%20UPRR%20CA/Commerce/Excel/Commerce%20Emission%20Calcs%20(0314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oecserver/company/Air%20Stuff/2000%20Air%20Emission%20Inventory%20&amp;%20Permit%20Info/spreadsheets/Fuel%20Oil%20Combus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ufs1/projects/DATA/PROJECTS/STAR/FORMULA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nalog-my.sharepoint.com/Users/john.swcleanair.000/Desktop/SWCAA%20Analog%20Devices%20EI%202017%20v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10.48.1.2\vol2\Documents%20and%20Settings\MISADM\Desktop\grant\My%20Documents\Trinity%20Projects\064401\0009%20-%20Western%202006\Permitting%20Actions\Flexible%20Permit\Emission%20Calcs\ERM%20Calcs\A2572%20Calculations%20Rev%201-17-05%20client.xls?D8B5BA2F" TargetMode="External"/><Relationship Id="rId1" Type="http://schemas.openxmlformats.org/officeDocument/2006/relationships/externalLinkPath" Target="file:///\\D8B5BA2F\A2572%20Calculations%20Rev%201-17-05%20cli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nnfps01/!PlantProcesses/EC/004401/0148/Excel/CEM/OneMonth_Hourlys_plus_O2&amp;Clink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P\01\01005\Excel\FLA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ites/Hexion/Shared%20Documents/OR%20Springfield/Projects/213801.0001%20%202021%20Offsite%20Support/13%202020%20ATEI/Hexion%20Springfield%20-%202020%20ATEI%20v0.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48.1.2/vol2/EC/034401/0034%20-%20Corsicana/GF%20Permitting/Excel/Chem%20databas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48.1.2/vol2/EC/004401/0148/Excel/CEM/OneMonth_Hourlys_plus_O2&amp;Clin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Sheet1"/>
      <sheetName val="VP Calc"/>
      <sheetName val="Drop Down Lists"/>
      <sheetName val="Ap-42 Ref Tables"/>
      <sheetName val="CapPress"/>
      <sheetName val="SIEVE PLOT"/>
      <sheetName val="DATA"/>
      <sheetName val="LHC 7 Boiler"/>
      <sheetName val="POP"/>
      <sheetName val="#REF"/>
      <sheetName val="fuel"/>
      <sheetName val="A-4 Sewers 4,7,5"/>
      <sheetName val="Summary 09"/>
      <sheetName val="Speciation (Kelloggs)"/>
      <sheetName val="BOILER-1"/>
      <sheetName val="PLANER-1"/>
      <sheetName val="Calculations"/>
      <sheetName val="Labor"/>
      <sheetName val="Exchangers R4"/>
      <sheetName val="REACTION LIST"/>
      <sheetName val="Filters R4"/>
      <sheetName val="Assumption"/>
      <sheetName val="PUMPS R4"/>
      <sheetName val="A-1"/>
      <sheetName val="Tank speciations"/>
      <sheetName val="Table 3-1"/>
      <sheetName val="Vacuum Trucks"/>
      <sheetName val="Drop Down List"/>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UF Resin Properties"/>
      <sheetName val="UF Resin Properties (2)"/>
      <sheetName val="UF Resin Properties (3)"/>
      <sheetName val="UF Resin Properties (4)"/>
      <sheetName val="UF Resin Properties (5)"/>
      <sheetName val="PF Resin Properties"/>
      <sheetName val="PF Resin Properties (2)"/>
      <sheetName val="T1-HCHO"/>
      <sheetName val="T1-MeOH"/>
      <sheetName val="T1-Acetaldehyde"/>
      <sheetName val="T1-Vinyl Acetate"/>
      <sheetName val="T2-HCHO"/>
      <sheetName val="T2-MeOH"/>
      <sheetName val="T2-Acetaldehyde"/>
      <sheetName val="T2-Vinyl Acetate"/>
      <sheetName val="T3-HCHO"/>
      <sheetName val="T3-MeOH"/>
      <sheetName val="T3-Acetaldehyde"/>
      <sheetName val="T3-Vinyl Acetate"/>
      <sheetName val="T4-HCHO"/>
      <sheetName val="T4-Acrylic Acid"/>
      <sheetName val="T4-Acetaldehyde"/>
      <sheetName val="T4-Vinyl Acetate"/>
      <sheetName val="T5-HCHO"/>
      <sheetName val="T5-MeOH"/>
      <sheetName val="T5-Acetaldehyde"/>
      <sheetName val="T5-Vinyl Acetate"/>
      <sheetName val="T6-HCHO"/>
      <sheetName val="T6-MeOH"/>
      <sheetName val="T6-Phenol"/>
      <sheetName val="T6-Acrylic Acid"/>
      <sheetName val="T6-Acetaldehyde"/>
      <sheetName val="T6-Vinyl Acetate"/>
      <sheetName val="T7-HCHO"/>
      <sheetName val="T7-Acetaldehyde"/>
      <sheetName val="T7-Vinyl Acetate"/>
      <sheetName val="T8-HCHO"/>
      <sheetName val="T8-Acetaldehyde"/>
      <sheetName val="T8-Vinyl Acetate"/>
      <sheetName val="T11-HCHO"/>
      <sheetName val="T11-MeOH"/>
      <sheetName val="T11-Phenol"/>
      <sheetName val="T11-Acrylic Acid"/>
      <sheetName val="T11-Acetaldehyde"/>
      <sheetName val="T11-Vinyl Acetate"/>
      <sheetName val="T12-HCHO"/>
      <sheetName val="T12-MeO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39464 Ingredients"/>
      <sheetName val="Template"/>
      <sheetName val="ChemData"/>
      <sheetName val="Assumptions for 339464"/>
      <sheetName val="REF - HAP List"/>
      <sheetName val="REF - CAO Table 2"/>
      <sheetName val="REF - 2019 Production"/>
      <sheetName val="Sheet3"/>
      <sheetName val="CAO Table 4"/>
      <sheetName val="339464 Recipe"/>
      <sheetName val="Step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Met Database"/>
      <sheetName val="Comp"/>
      <sheetName val="Rim-Seal Loss Factors"/>
      <sheetName val="FIXED INPUT"/>
      <sheetName val="Materials Database"/>
      <sheetName val="Materials"/>
      <sheetName val="Key"/>
      <sheetName val="Chemicals"/>
      <sheetName val="Merge"/>
      <sheetName val="Summary PA"/>
      <sheetName val="Auto"/>
      <sheetName val="Constants and Conversions"/>
      <sheetName val="Cold Start Summary_Rev5"/>
      <sheetName val="Shut Down to Cold_Rev5"/>
      <sheetName val="Gasifier Swap_Rev5"/>
      <sheetName val="Siemens Summary NEW 1.31.10"/>
      <sheetName val="EPIndex"/>
      <sheetName val="Controls"/>
      <sheetName val="Collect_CO_ppm"/>
      <sheetName val="Calc_Timekeys"/>
      <sheetName val="Collect_NOx_ppm"/>
      <sheetName val="Collect_Kiln_O2"/>
      <sheetName val="Collect_SOx_ppm"/>
      <sheetName val="Collect_StackFlow"/>
      <sheetName val="Collect_Kiln_TPH"/>
    </sheetNames>
    <sheetDataSet>
      <sheetData sheetId="0" refreshError="1">
        <row r="129">
          <cell r="Q129">
            <v>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mical Data"/>
      <sheetName val="PTE F1-HCHO"/>
      <sheetName val="PTE F1-MeOH"/>
      <sheetName val="2005 F1-HCHO"/>
      <sheetName val="2005 F1-MeOH"/>
      <sheetName val="2006 F1-HCHO"/>
      <sheetName val="2006 F1-MeOH"/>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ching Process"/>
      <sheetName val="Process Heaters"/>
      <sheetName val="Makeup Heaters"/>
      <sheetName val="Longview RFI"/>
      <sheetName val="Operational Basis"/>
      <sheetName val="A1 VOC coating"/>
      <sheetName val="Coating (ESL) OLD"/>
      <sheetName val="Coating (ESL) New "/>
      <sheetName val="SRC Parameters"/>
      <sheetName val="Emiss Summary (new)"/>
      <sheetName val="EPN C-4 summary"/>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 Activity Use - Manufacture"/>
      <sheetName val="TRI Activity Use - Process"/>
      <sheetName val="TRI Activity Use -Otherwise Use"/>
      <sheetName val="MB51PT"/>
      <sheetName val="Multiple Spec"/>
      <sheetName val="MAT SPEC"/>
      <sheetName val="TRI SAP No"/>
      <sheetName val="Threshold Calcs --&gt;"/>
      <sheetName val="MvT Table Markings (1)"/>
      <sheetName val="MB 51- Updated Units (2)"/>
      <sheetName val="Material Densities (3)"/>
      <sheetName val="Pivot Table Updated Units (4)"/>
      <sheetName val="MvT Quantities (5)"/>
      <sheetName val="Master Worksheet (6)"/>
      <sheetName val="Material -&gt; Spec (7)"/>
      <sheetName val="TRI Comp (8)"/>
      <sheetName val="TRI CAS NO."/>
      <sheetName val="TRI COMP after Dimin (9)"/>
      <sheetName val="TRI Chemicals Sum (10)"/>
      <sheetName val="Ammonia Threshold"/>
      <sheetName val="Section 3 Output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row r="34">
          <cell r="B34">
            <v>36923</v>
          </cell>
        </row>
        <row r="35">
          <cell r="B35">
            <v>36922</v>
          </cell>
        </row>
        <row r="36">
          <cell r="B36">
            <v>36950</v>
          </cell>
        </row>
        <row r="37">
          <cell r="B37">
            <v>36951</v>
          </cell>
        </row>
        <row r="38">
          <cell r="D38" t="str">
            <v>February, 2001</v>
          </cell>
        </row>
        <row r="40">
          <cell r="B40" t="str">
            <v>NoData</v>
          </cell>
        </row>
        <row r="43">
          <cell r="B43" t="str">
            <v>KilnDown</v>
          </cell>
        </row>
        <row r="45">
          <cell r="B45">
            <v>81.650000000000006</v>
          </cell>
        </row>
        <row r="48">
          <cell r="B48">
            <v>64.069999999999993</v>
          </cell>
        </row>
        <row r="49">
          <cell r="B49">
            <v>46.01</v>
          </cell>
        </row>
        <row r="52">
          <cell r="B52">
            <v>2.5899999999999999E-9</v>
          </cell>
          <cell r="E52">
            <v>10</v>
          </cell>
        </row>
        <row r="54">
          <cell r="B54">
            <v>9.9564779999999978E-3</v>
          </cell>
          <cell r="E54">
            <v>1100</v>
          </cell>
        </row>
        <row r="55">
          <cell r="B55">
            <v>7.3287028499999986E-3</v>
          </cell>
        </row>
        <row r="56">
          <cell r="E56">
            <v>545</v>
          </cell>
        </row>
        <row r="58">
          <cell r="E58">
            <v>2600</v>
          </cell>
        </row>
        <row r="59">
          <cell r="E59">
            <v>2300</v>
          </cell>
        </row>
        <row r="60">
          <cell r="E60">
            <v>1900</v>
          </cell>
        </row>
        <row r="61">
          <cell r="B61">
            <v>4.1666670000000003E-2</v>
          </cell>
        </row>
        <row r="67">
          <cell r="C67" t="str">
            <v>[Line2_CO_Monitor_Downtime_2001.xls]Feb!</v>
          </cell>
        </row>
        <row r="69">
          <cell r="C69" t="str">
            <v>[Line2_SOxNOx_Monitor_Downtime_2001.xls]Feb!</v>
          </cell>
        </row>
        <row r="70">
          <cell r="C70" t="str">
            <v>[Line2_SOxNOx_Monitor_Downtime_2001.xls]Jan!</v>
          </cell>
        </row>
        <row r="71">
          <cell r="C71" t="str">
            <v>[Line1_Opacity_Monitor_Downtime_2001.xls]Feb!</v>
          </cell>
        </row>
        <row r="75">
          <cell r="D75" t="str">
            <v>432-MW1_ZX1</v>
          </cell>
        </row>
        <row r="77">
          <cell r="D77">
            <v>10</v>
          </cell>
        </row>
        <row r="78">
          <cell r="D78">
            <v>270</v>
          </cell>
        </row>
        <row r="79">
          <cell r="D79" t="str">
            <v>431-FM1.C03_WZ1</v>
          </cell>
        </row>
        <row r="81">
          <cell r="D81">
            <v>10</v>
          </cell>
        </row>
        <row r="82">
          <cell r="D82">
            <v>900</v>
          </cell>
        </row>
        <row r="83">
          <cell r="D83" t="str">
            <v>S01-2K1.C2Q_FZ1</v>
          </cell>
        </row>
        <row r="85">
          <cell r="D85">
            <v>10</v>
          </cell>
        </row>
        <row r="86">
          <cell r="D86">
            <v>1500</v>
          </cell>
        </row>
        <row r="87">
          <cell r="D87" t="str">
            <v>S01-2K1.C2Q_QZ1</v>
          </cell>
        </row>
        <row r="89">
          <cell r="D89">
            <v>10</v>
          </cell>
        </row>
        <row r="90">
          <cell r="D90">
            <v>1500</v>
          </cell>
        </row>
        <row r="91">
          <cell r="D91" t="str">
            <v>S01-2K1.C2Q_QZ2</v>
          </cell>
        </row>
        <row r="95">
          <cell r="D95" t="str">
            <v>S01-2K1.C2Q_QZ3</v>
          </cell>
        </row>
        <row r="97">
          <cell r="D97" t="str">
            <v>461-2K1.A02_NZ1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A7">
            <v>36922.291666999998</v>
          </cell>
          <cell r="B7">
            <v>36922.291666666664</v>
          </cell>
          <cell r="C7">
            <v>-1.8609549850225449E-2</v>
          </cell>
          <cell r="D7">
            <v>0</v>
          </cell>
        </row>
        <row r="8">
          <cell r="A8">
            <v>36922.333333000002</v>
          </cell>
          <cell r="B8">
            <v>36922.333333333336</v>
          </cell>
          <cell r="C8">
            <v>-1.8609549850225449E-2</v>
          </cell>
          <cell r="D8">
            <v>0</v>
          </cell>
        </row>
        <row r="9">
          <cell r="A9">
            <v>36922.375</v>
          </cell>
          <cell r="B9">
            <v>36922.375</v>
          </cell>
          <cell r="C9">
            <v>-1.8609549850225449E-2</v>
          </cell>
          <cell r="D9">
            <v>0</v>
          </cell>
        </row>
        <row r="10">
          <cell r="A10">
            <v>36922.416666999998</v>
          </cell>
          <cell r="B10">
            <v>36922.416666666664</v>
          </cell>
          <cell r="C10">
            <v>-1.8609549850225449E-2</v>
          </cell>
          <cell r="D10">
            <v>0</v>
          </cell>
        </row>
        <row r="11">
          <cell r="A11">
            <v>36922.458333000002</v>
          </cell>
          <cell r="B11">
            <v>36922.458333333336</v>
          </cell>
          <cell r="C11">
            <v>-1.8609549850225449E-2</v>
          </cell>
          <cell r="D11">
            <v>0</v>
          </cell>
        </row>
        <row r="12">
          <cell r="A12">
            <v>36922.5</v>
          </cell>
          <cell r="B12">
            <v>36922.5</v>
          </cell>
          <cell r="C12">
            <v>-1.8609549850225445E-2</v>
          </cell>
          <cell r="D12">
            <v>0</v>
          </cell>
        </row>
        <row r="13">
          <cell r="A13">
            <v>36922.541666999998</v>
          </cell>
          <cell r="B13">
            <v>36922.541666666664</v>
          </cell>
          <cell r="C13">
            <v>-1.8609549850225449E-2</v>
          </cell>
          <cell r="D13">
            <v>0</v>
          </cell>
        </row>
        <row r="14">
          <cell r="A14">
            <v>36922.583333000002</v>
          </cell>
          <cell r="B14">
            <v>36922.583333333336</v>
          </cell>
          <cell r="C14">
            <v>-1.8609549850225449E-2</v>
          </cell>
          <cell r="D14">
            <v>0</v>
          </cell>
        </row>
        <row r="15">
          <cell r="A15">
            <v>36922.625</v>
          </cell>
          <cell r="B15">
            <v>36922.625</v>
          </cell>
          <cell r="C15">
            <v>-1.8609549850225449E-2</v>
          </cell>
          <cell r="D15">
            <v>0</v>
          </cell>
        </row>
        <row r="16">
          <cell r="A16">
            <v>36922.666666999998</v>
          </cell>
          <cell r="B16">
            <v>36922.666666666664</v>
          </cell>
          <cell r="C16">
            <v>-1.8609549850225449E-2</v>
          </cell>
          <cell r="D16">
            <v>0</v>
          </cell>
        </row>
        <row r="17">
          <cell r="A17">
            <v>36922.708333000002</v>
          </cell>
          <cell r="B17">
            <v>36922.708333333336</v>
          </cell>
          <cell r="C17">
            <v>-1.8609549850225449E-2</v>
          </cell>
          <cell r="D17">
            <v>0</v>
          </cell>
        </row>
        <row r="18">
          <cell r="A18">
            <v>36922.75</v>
          </cell>
          <cell r="B18">
            <v>36922.75</v>
          </cell>
          <cell r="C18">
            <v>-1.8609549850225452E-2</v>
          </cell>
          <cell r="D18">
            <v>0</v>
          </cell>
        </row>
        <row r="19">
          <cell r="A19">
            <v>36922.791666999998</v>
          </cell>
          <cell r="B19">
            <v>36922.791666666664</v>
          </cell>
          <cell r="C19">
            <v>-1.8609549850225449E-2</v>
          </cell>
          <cell r="D19">
            <v>0</v>
          </cell>
        </row>
        <row r="20">
          <cell r="A20">
            <v>36922.833333000002</v>
          </cell>
          <cell r="B20">
            <v>36922.833333333336</v>
          </cell>
          <cell r="C20">
            <v>-1.8609549850225449E-2</v>
          </cell>
          <cell r="D20">
            <v>0</v>
          </cell>
        </row>
        <row r="21">
          <cell r="A21">
            <v>36922.875</v>
          </cell>
          <cell r="B21">
            <v>36922.875</v>
          </cell>
          <cell r="C21">
            <v>-1.8609549850225449E-2</v>
          </cell>
          <cell r="D21">
            <v>0</v>
          </cell>
        </row>
        <row r="22">
          <cell r="A22">
            <v>36922.916666999998</v>
          </cell>
          <cell r="B22">
            <v>36922.916666666664</v>
          </cell>
          <cell r="C22">
            <v>-1.8609549850225449E-2</v>
          </cell>
          <cell r="D22">
            <v>0</v>
          </cell>
        </row>
        <row r="23">
          <cell r="A23">
            <v>36922.958333000002</v>
          </cell>
          <cell r="B23">
            <v>36922.958333333336</v>
          </cell>
          <cell r="C23">
            <v>-1.8609549850225449E-2</v>
          </cell>
          <cell r="D23">
            <v>0</v>
          </cell>
        </row>
        <row r="24">
          <cell r="A24">
            <v>36923</v>
          </cell>
          <cell r="B24">
            <v>36923</v>
          </cell>
          <cell r="C24">
            <v>-1.8609549850225449E-2</v>
          </cell>
          <cell r="D24">
            <v>0</v>
          </cell>
        </row>
        <row r="25">
          <cell r="A25">
            <v>36923.041666999998</v>
          </cell>
          <cell r="B25">
            <v>36923.041666666664</v>
          </cell>
          <cell r="C25">
            <v>-1.8609549850225449E-2</v>
          </cell>
          <cell r="D25">
            <v>0</v>
          </cell>
        </row>
        <row r="26">
          <cell r="A26">
            <v>36923.083333000002</v>
          </cell>
          <cell r="B26">
            <v>36923.083333333336</v>
          </cell>
          <cell r="C26">
            <v>-1.8609549850225449E-2</v>
          </cell>
          <cell r="D26">
            <v>0</v>
          </cell>
        </row>
        <row r="27">
          <cell r="A27">
            <v>36923.125</v>
          </cell>
          <cell r="B27">
            <v>36923.125</v>
          </cell>
          <cell r="C27">
            <v>-1.8609549850225449E-2</v>
          </cell>
          <cell r="D27">
            <v>0</v>
          </cell>
        </row>
        <row r="28">
          <cell r="A28">
            <v>36923.166666999998</v>
          </cell>
          <cell r="B28">
            <v>36923.166666666664</v>
          </cell>
          <cell r="C28">
            <v>-1.8609549850225449E-2</v>
          </cell>
          <cell r="D28">
            <v>0</v>
          </cell>
        </row>
        <row r="29">
          <cell r="A29">
            <v>36923.208333000002</v>
          </cell>
          <cell r="B29">
            <v>36923.208333333336</v>
          </cell>
          <cell r="C29">
            <v>-1.8609549850225449E-2</v>
          </cell>
          <cell r="D29">
            <v>0</v>
          </cell>
        </row>
        <row r="30">
          <cell r="A30">
            <v>36923.25</v>
          </cell>
          <cell r="B30">
            <v>36923.25</v>
          </cell>
          <cell r="C30">
            <v>-1.8609549850225449E-2</v>
          </cell>
          <cell r="D30">
            <v>0</v>
          </cell>
        </row>
        <row r="31">
          <cell r="A31">
            <v>36923.291666999998</v>
          </cell>
          <cell r="B31">
            <v>36923.291666666664</v>
          </cell>
          <cell r="C31">
            <v>-1.8609549850225449E-2</v>
          </cell>
          <cell r="D31">
            <v>0</v>
          </cell>
        </row>
        <row r="32">
          <cell r="A32">
            <v>36923.333333000002</v>
          </cell>
          <cell r="B32">
            <v>36923.333333333336</v>
          </cell>
          <cell r="C32">
            <v>-1.8609549850225449E-2</v>
          </cell>
          <cell r="D32">
            <v>0</v>
          </cell>
        </row>
        <row r="33">
          <cell r="A33">
            <v>36923.375</v>
          </cell>
          <cell r="B33">
            <v>36923.375</v>
          </cell>
          <cell r="C33">
            <v>-1.8609549850225449E-2</v>
          </cell>
          <cell r="D33">
            <v>0</v>
          </cell>
        </row>
        <row r="34">
          <cell r="A34">
            <v>36923.416666999998</v>
          </cell>
          <cell r="B34">
            <v>36923.416666666664</v>
          </cell>
          <cell r="C34">
            <v>-1.8609549850225449E-2</v>
          </cell>
          <cell r="D34">
            <v>0</v>
          </cell>
        </row>
        <row r="35">
          <cell r="A35">
            <v>36923.458333000002</v>
          </cell>
          <cell r="B35">
            <v>36923.458333333336</v>
          </cell>
          <cell r="C35">
            <v>-1.8609549850225449E-2</v>
          </cell>
          <cell r="D35">
            <v>0</v>
          </cell>
        </row>
        <row r="36">
          <cell r="A36">
            <v>36923.5</v>
          </cell>
          <cell r="B36">
            <v>36923.5</v>
          </cell>
          <cell r="C36">
            <v>-1.8609549850225449E-2</v>
          </cell>
          <cell r="D36">
            <v>0</v>
          </cell>
        </row>
        <row r="37">
          <cell r="A37">
            <v>36923.541666999998</v>
          </cell>
          <cell r="B37">
            <v>36923.541666666664</v>
          </cell>
          <cell r="C37">
            <v>-1.8609549850225449E-2</v>
          </cell>
          <cell r="D37">
            <v>0</v>
          </cell>
        </row>
        <row r="38">
          <cell r="A38">
            <v>36923.583333000002</v>
          </cell>
          <cell r="B38">
            <v>36923.583333333336</v>
          </cell>
          <cell r="C38">
            <v>-1.8609549850225449E-2</v>
          </cell>
          <cell r="D38">
            <v>0</v>
          </cell>
        </row>
        <row r="39">
          <cell r="A39">
            <v>36923.625</v>
          </cell>
          <cell r="B39">
            <v>36923.625</v>
          </cell>
          <cell r="C39">
            <v>-1.8609549850225449E-2</v>
          </cell>
          <cell r="D39">
            <v>0</v>
          </cell>
        </row>
        <row r="40">
          <cell r="A40">
            <v>36923.666666999998</v>
          </cell>
          <cell r="B40">
            <v>36923.666666666664</v>
          </cell>
          <cell r="C40">
            <v>-1.8609549850225449E-2</v>
          </cell>
          <cell r="D40">
            <v>0</v>
          </cell>
        </row>
        <row r="41">
          <cell r="A41">
            <v>36923.708333000002</v>
          </cell>
          <cell r="B41">
            <v>36923.708333333336</v>
          </cell>
          <cell r="C41">
            <v>-1.8609549850225449E-2</v>
          </cell>
          <cell r="D41">
            <v>0</v>
          </cell>
        </row>
        <row r="42">
          <cell r="A42">
            <v>36923.75</v>
          </cell>
          <cell r="B42">
            <v>36923.75</v>
          </cell>
          <cell r="C42">
            <v>-1.8609549850225449E-2</v>
          </cell>
          <cell r="D42">
            <v>0</v>
          </cell>
        </row>
        <row r="43">
          <cell r="A43">
            <v>36923.791666999998</v>
          </cell>
          <cell r="B43">
            <v>36923.791666666664</v>
          </cell>
          <cell r="C43">
            <v>-1.8609549850225449E-2</v>
          </cell>
          <cell r="D43">
            <v>0</v>
          </cell>
        </row>
        <row r="44">
          <cell r="A44">
            <v>36923.833333000002</v>
          </cell>
          <cell r="B44">
            <v>36923.833333333336</v>
          </cell>
          <cell r="C44">
            <v>-1.8609549850225449E-2</v>
          </cell>
          <cell r="D44">
            <v>0</v>
          </cell>
        </row>
        <row r="45">
          <cell r="A45">
            <v>36923.875</v>
          </cell>
          <cell r="B45">
            <v>36923.875</v>
          </cell>
          <cell r="C45">
            <v>-1.8609549850225449E-2</v>
          </cell>
          <cell r="D45">
            <v>0</v>
          </cell>
        </row>
        <row r="46">
          <cell r="A46">
            <v>36923.916666999998</v>
          </cell>
          <cell r="B46">
            <v>36923.916666666664</v>
          </cell>
          <cell r="C46">
            <v>-1.8609549850225449E-2</v>
          </cell>
          <cell r="D46">
            <v>0</v>
          </cell>
        </row>
        <row r="47">
          <cell r="A47">
            <v>36923.958333000002</v>
          </cell>
          <cell r="B47">
            <v>36923.958333333336</v>
          </cell>
          <cell r="C47">
            <v>-1.8609549850225449E-2</v>
          </cell>
          <cell r="D47">
            <v>0</v>
          </cell>
        </row>
        <row r="48">
          <cell r="A48">
            <v>36924</v>
          </cell>
          <cell r="B48">
            <v>36924</v>
          </cell>
          <cell r="C48">
            <v>-1.8609549850225449E-2</v>
          </cell>
          <cell r="D48">
            <v>0</v>
          </cell>
        </row>
        <row r="49">
          <cell r="A49">
            <v>36924.041666999998</v>
          </cell>
          <cell r="B49">
            <v>36924.041666666664</v>
          </cell>
          <cell r="C49">
            <v>-1.8609549850225449E-2</v>
          </cell>
          <cell r="D49">
            <v>0</v>
          </cell>
        </row>
        <row r="50">
          <cell r="A50">
            <v>36924.083333000002</v>
          </cell>
          <cell r="B50">
            <v>36924.083333333336</v>
          </cell>
          <cell r="C50">
            <v>-1.8609549850225449E-2</v>
          </cell>
          <cell r="D50">
            <v>0</v>
          </cell>
        </row>
        <row r="51">
          <cell r="A51">
            <v>36924.125</v>
          </cell>
          <cell r="B51">
            <v>36924.125</v>
          </cell>
          <cell r="C51">
            <v>-1.8609549850225449E-2</v>
          </cell>
          <cell r="D51">
            <v>0</v>
          </cell>
        </row>
        <row r="52">
          <cell r="A52">
            <v>36924.166666999998</v>
          </cell>
          <cell r="B52">
            <v>36924.166666666664</v>
          </cell>
          <cell r="C52">
            <v>-1.8609549850225449E-2</v>
          </cell>
          <cell r="D52">
            <v>0</v>
          </cell>
        </row>
        <row r="53">
          <cell r="A53">
            <v>36924.208333000002</v>
          </cell>
          <cell r="B53">
            <v>36924.208333333336</v>
          </cell>
          <cell r="C53">
            <v>-1.8609549850225449E-2</v>
          </cell>
          <cell r="D53">
            <v>0</v>
          </cell>
        </row>
        <row r="54">
          <cell r="A54">
            <v>36924.25</v>
          </cell>
          <cell r="B54">
            <v>36924.25</v>
          </cell>
          <cell r="C54">
            <v>-1.8609549850225449E-2</v>
          </cell>
          <cell r="D54">
            <v>0</v>
          </cell>
        </row>
        <row r="55">
          <cell r="A55">
            <v>36924.291666999998</v>
          </cell>
          <cell r="B55">
            <v>36924.291666666664</v>
          </cell>
          <cell r="C55">
            <v>-1.8609549850225449E-2</v>
          </cell>
          <cell r="D55">
            <v>0</v>
          </cell>
        </row>
        <row r="56">
          <cell r="A56">
            <v>36924.333333000002</v>
          </cell>
          <cell r="B56">
            <v>36924.333333333336</v>
          </cell>
          <cell r="C56">
            <v>-1.8609549850225449E-2</v>
          </cell>
          <cell r="D56">
            <v>0</v>
          </cell>
        </row>
        <row r="57">
          <cell r="A57">
            <v>36924.375</v>
          </cell>
          <cell r="B57">
            <v>36924.375</v>
          </cell>
          <cell r="C57">
            <v>-1.8609549850225449E-2</v>
          </cell>
          <cell r="D57">
            <v>0</v>
          </cell>
        </row>
        <row r="58">
          <cell r="A58">
            <v>36924.416666999998</v>
          </cell>
          <cell r="B58">
            <v>36924.416666666664</v>
          </cell>
          <cell r="C58">
            <v>-1.8609549850225449E-2</v>
          </cell>
          <cell r="D58">
            <v>0</v>
          </cell>
        </row>
        <row r="59">
          <cell r="A59">
            <v>36924.458333000002</v>
          </cell>
          <cell r="B59">
            <v>36924.458333333336</v>
          </cell>
          <cell r="C59">
            <v>-1.8609549850225449E-2</v>
          </cell>
          <cell r="D59">
            <v>0</v>
          </cell>
        </row>
        <row r="60">
          <cell r="A60">
            <v>36924.5</v>
          </cell>
          <cell r="B60">
            <v>36924.5</v>
          </cell>
          <cell r="C60">
            <v>-1.8609549850225449E-2</v>
          </cell>
          <cell r="D60">
            <v>0</v>
          </cell>
        </row>
        <row r="61">
          <cell r="A61">
            <v>36924.541666999998</v>
          </cell>
          <cell r="B61">
            <v>36924.541666666664</v>
          </cell>
          <cell r="C61">
            <v>-1.8609549850225449E-2</v>
          </cell>
          <cell r="D61">
            <v>0</v>
          </cell>
        </row>
        <row r="62">
          <cell r="A62">
            <v>36924.583333000002</v>
          </cell>
          <cell r="B62">
            <v>36924.583333333336</v>
          </cell>
          <cell r="C62">
            <v>-1.8609549850225449E-2</v>
          </cell>
          <cell r="D62">
            <v>0</v>
          </cell>
        </row>
        <row r="63">
          <cell r="A63">
            <v>36924.625</v>
          </cell>
          <cell r="B63">
            <v>36924.625</v>
          </cell>
          <cell r="C63">
            <v>-1.8609549850225449E-2</v>
          </cell>
          <cell r="D63">
            <v>0</v>
          </cell>
        </row>
        <row r="64">
          <cell r="A64">
            <v>36924.666666999998</v>
          </cell>
          <cell r="B64">
            <v>36924.666666666664</v>
          </cell>
          <cell r="C64">
            <v>-1.8609549850225449E-2</v>
          </cell>
          <cell r="D64">
            <v>0</v>
          </cell>
        </row>
        <row r="65">
          <cell r="A65">
            <v>36924.708333000002</v>
          </cell>
          <cell r="B65">
            <v>36924.708333333336</v>
          </cell>
          <cell r="C65">
            <v>-1.8609549850225449E-2</v>
          </cell>
          <cell r="D65">
            <v>0</v>
          </cell>
        </row>
        <row r="66">
          <cell r="A66">
            <v>36924.75</v>
          </cell>
          <cell r="B66">
            <v>36924.75</v>
          </cell>
          <cell r="C66">
            <v>-1.8609549850225449E-2</v>
          </cell>
          <cell r="D66">
            <v>0</v>
          </cell>
        </row>
        <row r="67">
          <cell r="A67">
            <v>36924.791666999998</v>
          </cell>
          <cell r="B67">
            <v>36924.791666666664</v>
          </cell>
          <cell r="C67">
            <v>-1.8609549850225449E-2</v>
          </cell>
          <cell r="D67">
            <v>0</v>
          </cell>
        </row>
        <row r="68">
          <cell r="A68">
            <v>36924.833333000002</v>
          </cell>
          <cell r="B68">
            <v>36924.833333333336</v>
          </cell>
          <cell r="C68">
            <v>-1.8609549850225449E-2</v>
          </cell>
          <cell r="D68">
            <v>0</v>
          </cell>
        </row>
        <row r="69">
          <cell r="A69">
            <v>36924.875</v>
          </cell>
          <cell r="B69">
            <v>36924.875</v>
          </cell>
          <cell r="C69">
            <v>-1.8609549850225449E-2</v>
          </cell>
          <cell r="D69">
            <v>0</v>
          </cell>
        </row>
        <row r="70">
          <cell r="A70">
            <v>36924.916666999998</v>
          </cell>
          <cell r="B70">
            <v>36924.916666666664</v>
          </cell>
          <cell r="C70">
            <v>-0.10432595522366302</v>
          </cell>
          <cell r="D70">
            <v>0</v>
          </cell>
        </row>
        <row r="71">
          <cell r="A71">
            <v>36924.958333000002</v>
          </cell>
          <cell r="B71">
            <v>36924.958333333336</v>
          </cell>
          <cell r="C71">
            <v>-0.20470504462718961</v>
          </cell>
          <cell r="D71">
            <v>0</v>
          </cell>
        </row>
        <row r="72">
          <cell r="A72">
            <v>36925</v>
          </cell>
          <cell r="B72">
            <v>36925</v>
          </cell>
          <cell r="C72">
            <v>-0.20470504462718966</v>
          </cell>
          <cell r="D72">
            <v>0</v>
          </cell>
        </row>
        <row r="73">
          <cell r="A73">
            <v>36925.041666999998</v>
          </cell>
          <cell r="B73">
            <v>36925.041666666664</v>
          </cell>
          <cell r="C73">
            <v>-0.20470504462718964</v>
          </cell>
          <cell r="D73">
            <v>0</v>
          </cell>
        </row>
        <row r="74">
          <cell r="A74">
            <v>36925.083333000002</v>
          </cell>
          <cell r="B74">
            <v>36925.083333333336</v>
          </cell>
          <cell r="C74">
            <v>-0.20470504462718961</v>
          </cell>
          <cell r="D74">
            <v>0</v>
          </cell>
        </row>
        <row r="75">
          <cell r="A75">
            <v>36925.125</v>
          </cell>
          <cell r="B75">
            <v>36925.125</v>
          </cell>
          <cell r="C75">
            <v>-0.20470504462718966</v>
          </cell>
          <cell r="D75">
            <v>0</v>
          </cell>
        </row>
        <row r="76">
          <cell r="A76">
            <v>36925.166666999998</v>
          </cell>
          <cell r="B76">
            <v>36925.166666666664</v>
          </cell>
          <cell r="C76">
            <v>-0.20470504462718964</v>
          </cell>
          <cell r="D76">
            <v>0</v>
          </cell>
        </row>
        <row r="77">
          <cell r="A77">
            <v>36925.208333000002</v>
          </cell>
          <cell r="B77">
            <v>36925.208333333336</v>
          </cell>
          <cell r="C77">
            <v>-0.20470504462718961</v>
          </cell>
          <cell r="D77">
            <v>0</v>
          </cell>
        </row>
        <row r="78">
          <cell r="A78">
            <v>36925.25</v>
          </cell>
          <cell r="B78">
            <v>36925.25</v>
          </cell>
          <cell r="C78">
            <v>-0.20470504462718964</v>
          </cell>
          <cell r="D78">
            <v>0</v>
          </cell>
        </row>
        <row r="79">
          <cell r="A79">
            <v>36925.291666999998</v>
          </cell>
          <cell r="B79">
            <v>36925.291666666664</v>
          </cell>
          <cell r="C79">
            <v>-0.20470504462718964</v>
          </cell>
          <cell r="D79">
            <v>0</v>
          </cell>
        </row>
        <row r="80">
          <cell r="A80">
            <v>36925.333333000002</v>
          </cell>
          <cell r="B80">
            <v>36925.333333333336</v>
          </cell>
          <cell r="C80">
            <v>-0.20470504462718964</v>
          </cell>
          <cell r="D80">
            <v>0</v>
          </cell>
        </row>
        <row r="81">
          <cell r="A81">
            <v>36925.375</v>
          </cell>
          <cell r="B81">
            <v>36925.375</v>
          </cell>
          <cell r="C81">
            <v>-0.14769701648503542</v>
          </cell>
          <cell r="D81">
            <v>0</v>
          </cell>
        </row>
        <row r="82">
          <cell r="A82">
            <v>36925.416666999998</v>
          </cell>
          <cell r="B82">
            <v>36925.416666666664</v>
          </cell>
          <cell r="C82">
            <v>-7.4587261307136055E-2</v>
          </cell>
          <cell r="D82">
            <v>0</v>
          </cell>
        </row>
        <row r="83">
          <cell r="A83">
            <v>36925.458333000002</v>
          </cell>
          <cell r="B83">
            <v>36925.458333333336</v>
          </cell>
          <cell r="C83">
            <v>-0.14203487903751019</v>
          </cell>
          <cell r="D83">
            <v>0</v>
          </cell>
        </row>
        <row r="84">
          <cell r="A84">
            <v>36925.5</v>
          </cell>
          <cell r="B84">
            <v>36925.5</v>
          </cell>
          <cell r="C84">
            <v>-0.15818117558956146</v>
          </cell>
          <cell r="D84">
            <v>0</v>
          </cell>
        </row>
        <row r="85">
          <cell r="A85">
            <v>36925.541666999998</v>
          </cell>
          <cell r="B85">
            <v>36925.541666666664</v>
          </cell>
          <cell r="C85">
            <v>-0.18117042854262722</v>
          </cell>
          <cell r="D85">
            <v>0</v>
          </cell>
        </row>
        <row r="86">
          <cell r="A86">
            <v>36925.583333000002</v>
          </cell>
          <cell r="B86">
            <v>36925.583333333336</v>
          </cell>
          <cell r="C86">
            <v>-0.20470504462718964</v>
          </cell>
          <cell r="D86">
            <v>0</v>
          </cell>
        </row>
        <row r="87">
          <cell r="A87">
            <v>36925.625</v>
          </cell>
          <cell r="B87">
            <v>36925.625</v>
          </cell>
          <cell r="C87">
            <v>0.10083862648516222</v>
          </cell>
          <cell r="D87">
            <v>0</v>
          </cell>
        </row>
        <row r="88">
          <cell r="A88">
            <v>36925.666666999998</v>
          </cell>
          <cell r="B88">
            <v>36925.666666666664</v>
          </cell>
          <cell r="C88">
            <v>0.20470504462718964</v>
          </cell>
          <cell r="D88">
            <v>0</v>
          </cell>
        </row>
        <row r="89">
          <cell r="A89">
            <v>36925.708333000002</v>
          </cell>
          <cell r="B89">
            <v>36925.708333333336</v>
          </cell>
          <cell r="C89">
            <v>0.20470504462718964</v>
          </cell>
          <cell r="D89">
            <v>0</v>
          </cell>
        </row>
        <row r="90">
          <cell r="A90">
            <v>36925.75</v>
          </cell>
          <cell r="B90">
            <v>36925.75</v>
          </cell>
          <cell r="C90">
            <v>0.20470504462718964</v>
          </cell>
          <cell r="D90">
            <v>0</v>
          </cell>
        </row>
        <row r="91">
          <cell r="A91">
            <v>36925.791666999998</v>
          </cell>
          <cell r="B91">
            <v>36925.791666666664</v>
          </cell>
          <cell r="C91">
            <v>0.20470504462718964</v>
          </cell>
          <cell r="D91">
            <v>0</v>
          </cell>
        </row>
        <row r="92">
          <cell r="A92">
            <v>36925.833333000002</v>
          </cell>
          <cell r="B92">
            <v>36925.833333333336</v>
          </cell>
          <cell r="C92">
            <v>7.827269889994783</v>
          </cell>
          <cell r="D92">
            <v>0</v>
          </cell>
        </row>
        <row r="93">
          <cell r="A93">
            <v>36925.875</v>
          </cell>
          <cell r="B93">
            <v>36925.875</v>
          </cell>
          <cell r="C93">
            <v>-2.7914324775338173E-2</v>
          </cell>
          <cell r="D93">
            <v>0</v>
          </cell>
        </row>
        <row r="94">
          <cell r="A94">
            <v>36925.916666999998</v>
          </cell>
          <cell r="B94">
            <v>36925.916666666664</v>
          </cell>
          <cell r="C94">
            <v>-2.7914324775338173E-2</v>
          </cell>
          <cell r="D94">
            <v>0</v>
          </cell>
        </row>
        <row r="95">
          <cell r="A95">
            <v>36925.958333000002</v>
          </cell>
          <cell r="B95">
            <v>36925.958333333336</v>
          </cell>
          <cell r="C95">
            <v>-2.7914324775338173E-2</v>
          </cell>
          <cell r="D95">
            <v>0</v>
          </cell>
        </row>
        <row r="96">
          <cell r="A96">
            <v>36926</v>
          </cell>
          <cell r="B96">
            <v>36926</v>
          </cell>
          <cell r="C96">
            <v>-2.7914324775338173E-2</v>
          </cell>
          <cell r="D96">
            <v>0</v>
          </cell>
        </row>
        <row r="97">
          <cell r="A97">
            <v>36926.041666999998</v>
          </cell>
          <cell r="B97">
            <v>36926.041666666664</v>
          </cell>
          <cell r="C97">
            <v>-2.7914324775338173E-2</v>
          </cell>
          <cell r="D97">
            <v>0</v>
          </cell>
        </row>
        <row r="98">
          <cell r="A98">
            <v>36926.083333000002</v>
          </cell>
          <cell r="B98">
            <v>36926.083333333336</v>
          </cell>
          <cell r="C98">
            <v>42.715857259553026</v>
          </cell>
          <cell r="D98">
            <v>42.715857259553026</v>
          </cell>
        </row>
        <row r="99">
          <cell r="A99">
            <v>36926.125</v>
          </cell>
          <cell r="B99">
            <v>36926.125</v>
          </cell>
          <cell r="C99">
            <v>0.12573258023895323</v>
          </cell>
          <cell r="D99">
            <v>0</v>
          </cell>
        </row>
        <row r="100">
          <cell r="A100">
            <v>36926.166666999998</v>
          </cell>
          <cell r="B100">
            <v>36926.166666666664</v>
          </cell>
          <cell r="C100">
            <v>9.7579222284876224</v>
          </cell>
          <cell r="D100">
            <v>0</v>
          </cell>
        </row>
        <row r="101">
          <cell r="A101">
            <v>36926.208333000002</v>
          </cell>
          <cell r="B101">
            <v>36926.208333333336</v>
          </cell>
          <cell r="C101">
            <v>113.00032544725021</v>
          </cell>
          <cell r="D101">
            <v>113.00032544725021</v>
          </cell>
        </row>
        <row r="102">
          <cell r="A102">
            <v>36926.25</v>
          </cell>
          <cell r="B102">
            <v>36926.25</v>
          </cell>
          <cell r="C102">
            <v>139.15229700721466</v>
          </cell>
          <cell r="D102">
            <v>139.15229700721466</v>
          </cell>
        </row>
        <row r="103">
          <cell r="A103">
            <v>36926.291666999998</v>
          </cell>
          <cell r="B103">
            <v>36926.291666666664</v>
          </cell>
          <cell r="C103">
            <v>166.39737160097823</v>
          </cell>
          <cell r="D103">
            <v>166.39737160097823</v>
          </cell>
        </row>
        <row r="104">
          <cell r="A104">
            <v>36926.333333000002</v>
          </cell>
          <cell r="B104">
            <v>36926.333333333336</v>
          </cell>
          <cell r="C104">
            <v>172.97665708592305</v>
          </cell>
          <cell r="D104">
            <v>172.97665708592305</v>
          </cell>
        </row>
        <row r="105">
          <cell r="A105">
            <v>36926.375</v>
          </cell>
          <cell r="B105">
            <v>36926.375</v>
          </cell>
          <cell r="C105">
            <v>178.86671003551947</v>
          </cell>
          <cell r="D105">
            <v>178.86671003551947</v>
          </cell>
        </row>
        <row r="106">
          <cell r="A106">
            <v>36926.416666999998</v>
          </cell>
          <cell r="B106">
            <v>36926.416666666664</v>
          </cell>
          <cell r="C106">
            <v>180.98540937764332</v>
          </cell>
          <cell r="D106">
            <v>180.98540937764332</v>
          </cell>
        </row>
        <row r="107">
          <cell r="A107">
            <v>36926.458333000002</v>
          </cell>
          <cell r="B107">
            <v>36926.458333333336</v>
          </cell>
          <cell r="C107">
            <v>180.8683182209372</v>
          </cell>
          <cell r="D107">
            <v>180.8683182209372</v>
          </cell>
        </row>
        <row r="108">
          <cell r="A108">
            <v>36926.5</v>
          </cell>
          <cell r="B108">
            <v>36926.5</v>
          </cell>
          <cell r="C108">
            <v>180.92261604484938</v>
          </cell>
          <cell r="D108">
            <v>180.92261604484938</v>
          </cell>
        </row>
        <row r="109">
          <cell r="A109">
            <v>36926.541666999998</v>
          </cell>
          <cell r="B109">
            <v>36926.541666666664</v>
          </cell>
          <cell r="C109">
            <v>160.21936591978448</v>
          </cell>
          <cell r="D109">
            <v>160.21936591978448</v>
          </cell>
        </row>
        <row r="110">
          <cell r="A110">
            <v>36926.583333000002</v>
          </cell>
          <cell r="B110">
            <v>36926.583333333336</v>
          </cell>
          <cell r="C110">
            <v>64.976814751944616</v>
          </cell>
          <cell r="D110">
            <v>64.976814751944616</v>
          </cell>
        </row>
        <row r="111">
          <cell r="A111">
            <v>36926.625</v>
          </cell>
          <cell r="B111">
            <v>36926.625</v>
          </cell>
          <cell r="C111">
            <v>0.27218482669318717</v>
          </cell>
          <cell r="D111">
            <v>0</v>
          </cell>
        </row>
        <row r="112">
          <cell r="A112">
            <v>36926.666666999998</v>
          </cell>
          <cell r="B112">
            <v>36926.666666666664</v>
          </cell>
          <cell r="C112">
            <v>0.15818117558956146</v>
          </cell>
          <cell r="D112">
            <v>0</v>
          </cell>
        </row>
        <row r="113">
          <cell r="A113">
            <v>36926.708333000002</v>
          </cell>
          <cell r="B113">
            <v>36926.708333333336</v>
          </cell>
          <cell r="C113">
            <v>59.209767001419905</v>
          </cell>
          <cell r="D113">
            <v>59.209767001419905</v>
          </cell>
        </row>
        <row r="114">
          <cell r="A114">
            <v>36926.75</v>
          </cell>
          <cell r="B114">
            <v>36926.75</v>
          </cell>
          <cell r="C114">
            <v>114.50224200252815</v>
          </cell>
          <cell r="D114">
            <v>114.50224200252815</v>
          </cell>
        </row>
        <row r="115">
          <cell r="A115">
            <v>36926.791666999998</v>
          </cell>
          <cell r="B115">
            <v>36926.791666666664</v>
          </cell>
          <cell r="C115">
            <v>101.23232094629623</v>
          </cell>
          <cell r="D115">
            <v>101.23232094629623</v>
          </cell>
        </row>
        <row r="116">
          <cell r="A116">
            <v>36926.833333000002</v>
          </cell>
          <cell r="B116">
            <v>36926.833333333336</v>
          </cell>
          <cell r="C116">
            <v>103.63250476155949</v>
          </cell>
          <cell r="D116">
            <v>103.63250476155949</v>
          </cell>
        </row>
        <row r="117">
          <cell r="A117">
            <v>36926.875</v>
          </cell>
          <cell r="B117">
            <v>36926.875</v>
          </cell>
          <cell r="C117">
            <v>55.292786893179013</v>
          </cell>
          <cell r="D117">
            <v>55.292786893179013</v>
          </cell>
        </row>
        <row r="118">
          <cell r="A118">
            <v>36926.916666999998</v>
          </cell>
          <cell r="B118">
            <v>36926.916666666664</v>
          </cell>
          <cell r="C118">
            <v>149.37021902132912</v>
          </cell>
          <cell r="D118">
            <v>149.37021902132912</v>
          </cell>
        </row>
        <row r="119">
          <cell r="A119">
            <v>36926.958333000002</v>
          </cell>
          <cell r="B119">
            <v>36926.958333333336</v>
          </cell>
          <cell r="C119">
            <v>172.05523096642324</v>
          </cell>
          <cell r="D119">
            <v>172.05523096642324</v>
          </cell>
        </row>
        <row r="120">
          <cell r="A120">
            <v>36927</v>
          </cell>
          <cell r="B120">
            <v>36927</v>
          </cell>
          <cell r="C120">
            <v>167.72452582733632</v>
          </cell>
          <cell r="D120">
            <v>167.72452582733632</v>
          </cell>
        </row>
        <row r="121">
          <cell r="A121">
            <v>36927.041666999998</v>
          </cell>
          <cell r="B121">
            <v>36927.041666666664</v>
          </cell>
          <cell r="C121">
            <v>182.00616006315644</v>
          </cell>
          <cell r="D121">
            <v>182.00616006315644</v>
          </cell>
        </row>
        <row r="122">
          <cell r="A122">
            <v>36927.083333000002</v>
          </cell>
          <cell r="B122">
            <v>36927.083333333336</v>
          </cell>
          <cell r="C122">
            <v>210.71340533551239</v>
          </cell>
          <cell r="D122">
            <v>210.71340533551239</v>
          </cell>
        </row>
        <row r="123">
          <cell r="A123">
            <v>36927.125</v>
          </cell>
          <cell r="B123">
            <v>36927.125</v>
          </cell>
          <cell r="C123">
            <v>0.121366605447863</v>
          </cell>
          <cell r="D123">
            <v>0</v>
          </cell>
        </row>
        <row r="124">
          <cell r="A124">
            <v>36927.166666999998</v>
          </cell>
          <cell r="B124">
            <v>36927.166666666664</v>
          </cell>
          <cell r="C124">
            <v>0.12096207588911057</v>
          </cell>
          <cell r="D124">
            <v>0</v>
          </cell>
        </row>
        <row r="125">
          <cell r="A125">
            <v>36927.208333000002</v>
          </cell>
          <cell r="B125">
            <v>36927.208333333336</v>
          </cell>
          <cell r="C125">
            <v>0.12096207588911057</v>
          </cell>
          <cell r="D125">
            <v>0</v>
          </cell>
        </row>
        <row r="126">
          <cell r="A126">
            <v>36927.25</v>
          </cell>
          <cell r="B126">
            <v>36927.25</v>
          </cell>
          <cell r="C126">
            <v>0.12096207588911057</v>
          </cell>
          <cell r="D126">
            <v>0</v>
          </cell>
        </row>
        <row r="127">
          <cell r="A127">
            <v>36927.291666999998</v>
          </cell>
          <cell r="B127">
            <v>36927.291666666664</v>
          </cell>
          <cell r="C127">
            <v>0.11670866110598199</v>
          </cell>
          <cell r="D127">
            <v>0</v>
          </cell>
        </row>
        <row r="128">
          <cell r="A128">
            <v>36927.333333000002</v>
          </cell>
          <cell r="B128">
            <v>36927.333333333336</v>
          </cell>
          <cell r="C128">
            <v>0.12096207588911057</v>
          </cell>
          <cell r="D128">
            <v>0</v>
          </cell>
        </row>
        <row r="129">
          <cell r="A129">
            <v>36927.375</v>
          </cell>
          <cell r="B129">
            <v>36927.375</v>
          </cell>
          <cell r="C129">
            <v>0.12096207588911057</v>
          </cell>
          <cell r="D129">
            <v>0</v>
          </cell>
        </row>
        <row r="130">
          <cell r="A130">
            <v>36927.416666999998</v>
          </cell>
          <cell r="B130">
            <v>36927.416666666664</v>
          </cell>
          <cell r="C130">
            <v>0.12096207588911057</v>
          </cell>
          <cell r="D130">
            <v>0</v>
          </cell>
        </row>
        <row r="131">
          <cell r="A131">
            <v>36927.458333000002</v>
          </cell>
          <cell r="B131">
            <v>36927.458333333336</v>
          </cell>
          <cell r="C131">
            <v>0.12096207588911057</v>
          </cell>
          <cell r="D131">
            <v>0</v>
          </cell>
        </row>
        <row r="132">
          <cell r="A132">
            <v>36927.5</v>
          </cell>
          <cell r="B132">
            <v>36927.5</v>
          </cell>
          <cell r="C132">
            <v>0.12096207588911057</v>
          </cell>
          <cell r="D132">
            <v>0</v>
          </cell>
        </row>
        <row r="133">
          <cell r="A133">
            <v>36927.541666999998</v>
          </cell>
          <cell r="B133">
            <v>36927.541666666664</v>
          </cell>
          <cell r="C133">
            <v>0.12096207588911057</v>
          </cell>
          <cell r="D133">
            <v>0</v>
          </cell>
        </row>
        <row r="134">
          <cell r="A134">
            <v>36927.583333000002</v>
          </cell>
          <cell r="B134">
            <v>36927.583333333336</v>
          </cell>
          <cell r="C134">
            <v>0.12096207588911057</v>
          </cell>
          <cell r="D134">
            <v>0</v>
          </cell>
        </row>
        <row r="135">
          <cell r="A135">
            <v>36927.625</v>
          </cell>
          <cell r="B135">
            <v>36927.625</v>
          </cell>
          <cell r="C135">
            <v>0.12096207588911057</v>
          </cell>
          <cell r="D135">
            <v>0</v>
          </cell>
        </row>
        <row r="136">
          <cell r="A136">
            <v>36927.666666999998</v>
          </cell>
          <cell r="B136">
            <v>36927.666666666664</v>
          </cell>
          <cell r="C136">
            <v>0.12096207588911057</v>
          </cell>
          <cell r="D136">
            <v>0</v>
          </cell>
        </row>
        <row r="137">
          <cell r="A137">
            <v>36927.708333000002</v>
          </cell>
          <cell r="B137">
            <v>36927.708333333336</v>
          </cell>
          <cell r="C137">
            <v>0.12096207588911057</v>
          </cell>
          <cell r="D137">
            <v>0</v>
          </cell>
        </row>
        <row r="138">
          <cell r="A138">
            <v>36927.75</v>
          </cell>
          <cell r="B138">
            <v>36927.75</v>
          </cell>
          <cell r="C138">
            <v>0.12096207588911057</v>
          </cell>
          <cell r="D138">
            <v>0</v>
          </cell>
        </row>
        <row r="139">
          <cell r="A139">
            <v>36927.791666999998</v>
          </cell>
          <cell r="B139">
            <v>36927.791666666664</v>
          </cell>
          <cell r="C139">
            <v>0.12096207588911057</v>
          </cell>
          <cell r="D139">
            <v>0</v>
          </cell>
        </row>
        <row r="140">
          <cell r="A140">
            <v>36927.833333000002</v>
          </cell>
          <cell r="B140">
            <v>36927.833333333336</v>
          </cell>
          <cell r="C140">
            <v>0.12096207588911057</v>
          </cell>
          <cell r="D140">
            <v>0</v>
          </cell>
        </row>
        <row r="141">
          <cell r="A141">
            <v>36927.875</v>
          </cell>
          <cell r="B141">
            <v>36927.875</v>
          </cell>
          <cell r="C141">
            <v>0.12096207588911057</v>
          </cell>
          <cell r="D141">
            <v>0</v>
          </cell>
        </row>
        <row r="142">
          <cell r="A142">
            <v>36927.916666999998</v>
          </cell>
          <cell r="B142">
            <v>36927.916666666664</v>
          </cell>
          <cell r="C142">
            <v>0.12096207588911057</v>
          </cell>
          <cell r="D142">
            <v>0</v>
          </cell>
        </row>
        <row r="143">
          <cell r="A143">
            <v>36927.958333000002</v>
          </cell>
          <cell r="B143">
            <v>36927.958333333336</v>
          </cell>
          <cell r="C143">
            <v>0.12096207588911057</v>
          </cell>
          <cell r="D143">
            <v>0</v>
          </cell>
        </row>
        <row r="144">
          <cell r="A144">
            <v>36928</v>
          </cell>
          <cell r="B144">
            <v>36928</v>
          </cell>
          <cell r="C144">
            <v>0.12096207588911057</v>
          </cell>
          <cell r="D144">
            <v>0</v>
          </cell>
        </row>
        <row r="145">
          <cell r="A145">
            <v>36928.041666999998</v>
          </cell>
          <cell r="B145">
            <v>36928.041666666664</v>
          </cell>
          <cell r="C145">
            <v>0.12096207588911057</v>
          </cell>
          <cell r="D145">
            <v>0</v>
          </cell>
        </row>
        <row r="146">
          <cell r="A146">
            <v>36928.083333000002</v>
          </cell>
          <cell r="B146">
            <v>36928.083333333336</v>
          </cell>
          <cell r="C146">
            <v>0.12096207588911057</v>
          </cell>
          <cell r="D146">
            <v>0</v>
          </cell>
        </row>
        <row r="147">
          <cell r="A147">
            <v>36928.125</v>
          </cell>
          <cell r="B147">
            <v>36928.125</v>
          </cell>
          <cell r="C147">
            <v>0.12096207588911057</v>
          </cell>
          <cell r="D147">
            <v>0</v>
          </cell>
        </row>
        <row r="148">
          <cell r="A148">
            <v>36928.166666999998</v>
          </cell>
          <cell r="B148">
            <v>36928.166666666664</v>
          </cell>
          <cell r="C148">
            <v>0.12096207588911057</v>
          </cell>
          <cell r="D148">
            <v>0</v>
          </cell>
        </row>
        <row r="149">
          <cell r="A149">
            <v>36928.208333000002</v>
          </cell>
          <cell r="B149">
            <v>36928.208333333336</v>
          </cell>
          <cell r="C149">
            <v>0.12096207588911057</v>
          </cell>
          <cell r="D149">
            <v>0</v>
          </cell>
        </row>
        <row r="150">
          <cell r="A150">
            <v>36928.25</v>
          </cell>
          <cell r="B150">
            <v>36928.25</v>
          </cell>
          <cell r="C150">
            <v>0.12096207588911057</v>
          </cell>
          <cell r="D150">
            <v>0</v>
          </cell>
        </row>
        <row r="151">
          <cell r="A151">
            <v>36928.291666999998</v>
          </cell>
          <cell r="B151">
            <v>36928.291666666664</v>
          </cell>
          <cell r="C151">
            <v>0.12096207588911057</v>
          </cell>
          <cell r="D151">
            <v>0</v>
          </cell>
        </row>
        <row r="152">
          <cell r="A152">
            <v>36928.333333000002</v>
          </cell>
          <cell r="B152">
            <v>36928.333333333336</v>
          </cell>
          <cell r="C152">
            <v>0.12096207588911057</v>
          </cell>
          <cell r="D152">
            <v>0</v>
          </cell>
        </row>
        <row r="153">
          <cell r="A153">
            <v>36928.375</v>
          </cell>
          <cell r="B153">
            <v>36928.375</v>
          </cell>
          <cell r="C153">
            <v>0.12096207588911057</v>
          </cell>
          <cell r="D153">
            <v>0</v>
          </cell>
        </row>
        <row r="154">
          <cell r="A154">
            <v>36928.416666999998</v>
          </cell>
          <cell r="B154">
            <v>36928.416666666664</v>
          </cell>
          <cell r="C154">
            <v>0.12096207588911057</v>
          </cell>
          <cell r="D154">
            <v>0</v>
          </cell>
        </row>
        <row r="155">
          <cell r="A155">
            <v>36928.458333000002</v>
          </cell>
          <cell r="B155">
            <v>36928.458333333336</v>
          </cell>
          <cell r="C155">
            <v>0.12096207588911057</v>
          </cell>
          <cell r="D155">
            <v>0</v>
          </cell>
        </row>
        <row r="156">
          <cell r="A156">
            <v>36928.5</v>
          </cell>
          <cell r="B156">
            <v>36928.5</v>
          </cell>
          <cell r="C156">
            <v>0.12096207588911057</v>
          </cell>
          <cell r="D156">
            <v>0</v>
          </cell>
        </row>
        <row r="157">
          <cell r="A157">
            <v>36928.541666999998</v>
          </cell>
          <cell r="B157">
            <v>36928.541666666664</v>
          </cell>
          <cell r="C157">
            <v>0.12096207588911057</v>
          </cell>
          <cell r="D157">
            <v>0</v>
          </cell>
        </row>
        <row r="158">
          <cell r="A158">
            <v>36928.583333000002</v>
          </cell>
          <cell r="B158">
            <v>36928.583333333336</v>
          </cell>
          <cell r="C158">
            <v>0.12096207588911057</v>
          </cell>
          <cell r="D158">
            <v>0</v>
          </cell>
        </row>
        <row r="159">
          <cell r="A159">
            <v>36928.625</v>
          </cell>
          <cell r="B159">
            <v>36928.625</v>
          </cell>
          <cell r="C159">
            <v>0.12096207588911057</v>
          </cell>
          <cell r="D159">
            <v>0</v>
          </cell>
        </row>
        <row r="160">
          <cell r="A160">
            <v>36928.666666999998</v>
          </cell>
          <cell r="B160">
            <v>36928.666666666664</v>
          </cell>
          <cell r="C160">
            <v>0.12096207588911057</v>
          </cell>
          <cell r="D160">
            <v>0</v>
          </cell>
        </row>
        <row r="161">
          <cell r="A161">
            <v>36928.708333000002</v>
          </cell>
          <cell r="B161">
            <v>36928.708333333336</v>
          </cell>
          <cell r="C161">
            <v>0.12096207588911057</v>
          </cell>
          <cell r="D161">
            <v>0</v>
          </cell>
        </row>
        <row r="162">
          <cell r="A162">
            <v>36928.75</v>
          </cell>
          <cell r="B162">
            <v>36928.75</v>
          </cell>
          <cell r="C162">
            <v>0.12096207588911057</v>
          </cell>
          <cell r="D162">
            <v>0</v>
          </cell>
        </row>
        <row r="163">
          <cell r="A163">
            <v>36928.791666999998</v>
          </cell>
          <cell r="B163">
            <v>36928.791666666664</v>
          </cell>
          <cell r="C163">
            <v>0.12096207588911057</v>
          </cell>
          <cell r="D163">
            <v>0</v>
          </cell>
        </row>
        <row r="164">
          <cell r="A164">
            <v>36928.833333000002</v>
          </cell>
          <cell r="B164">
            <v>36928.833333333336</v>
          </cell>
          <cell r="C164">
            <v>0.12096207588911057</v>
          </cell>
          <cell r="D164">
            <v>0</v>
          </cell>
        </row>
        <row r="165">
          <cell r="A165">
            <v>36928.875</v>
          </cell>
          <cell r="B165">
            <v>36928.875</v>
          </cell>
          <cell r="C165">
            <v>0.12096207588911057</v>
          </cell>
          <cell r="D165">
            <v>0</v>
          </cell>
        </row>
        <row r="166">
          <cell r="A166">
            <v>36928.916666999998</v>
          </cell>
          <cell r="B166">
            <v>36928.916666666664</v>
          </cell>
          <cell r="C166">
            <v>0.12096207588911057</v>
          </cell>
          <cell r="D166">
            <v>0</v>
          </cell>
        </row>
        <row r="167">
          <cell r="A167">
            <v>36928.958333000002</v>
          </cell>
          <cell r="B167">
            <v>36928.958333333336</v>
          </cell>
          <cell r="C167">
            <v>0.12096207588911057</v>
          </cell>
          <cell r="D167">
            <v>0</v>
          </cell>
        </row>
        <row r="168">
          <cell r="A168">
            <v>36929</v>
          </cell>
          <cell r="B168">
            <v>36929</v>
          </cell>
          <cell r="C168">
            <v>0.12096207588911057</v>
          </cell>
          <cell r="D168">
            <v>0</v>
          </cell>
        </row>
        <row r="169">
          <cell r="A169">
            <v>36929.041666999998</v>
          </cell>
          <cell r="B169">
            <v>36929.041666666664</v>
          </cell>
          <cell r="C169">
            <v>0.12096207588911057</v>
          </cell>
          <cell r="D169">
            <v>0</v>
          </cell>
        </row>
        <row r="170">
          <cell r="A170">
            <v>36929.083333000002</v>
          </cell>
          <cell r="B170">
            <v>36929.083333333336</v>
          </cell>
          <cell r="C170">
            <v>0.12096207588911057</v>
          </cell>
          <cell r="D170">
            <v>0</v>
          </cell>
        </row>
        <row r="171">
          <cell r="A171">
            <v>36929.125</v>
          </cell>
          <cell r="B171">
            <v>36929.125</v>
          </cell>
          <cell r="C171">
            <v>0.12096207588911057</v>
          </cell>
          <cell r="D171">
            <v>0</v>
          </cell>
        </row>
        <row r="172">
          <cell r="A172">
            <v>36929.166666999998</v>
          </cell>
          <cell r="B172">
            <v>36929.166666666664</v>
          </cell>
          <cell r="C172">
            <v>0.12096207588911057</v>
          </cell>
          <cell r="D172">
            <v>0</v>
          </cell>
        </row>
        <row r="173">
          <cell r="A173">
            <v>36929.208333000002</v>
          </cell>
          <cell r="B173">
            <v>36929.208333333336</v>
          </cell>
          <cell r="C173">
            <v>0.12096207588911057</v>
          </cell>
          <cell r="D173">
            <v>0</v>
          </cell>
        </row>
        <row r="174">
          <cell r="A174">
            <v>36929.25</v>
          </cell>
          <cell r="B174">
            <v>36929.25</v>
          </cell>
          <cell r="C174">
            <v>0.12096207588911057</v>
          </cell>
          <cell r="D174">
            <v>0</v>
          </cell>
        </row>
        <row r="175">
          <cell r="A175">
            <v>36929.291666999998</v>
          </cell>
          <cell r="B175">
            <v>36929.291666666664</v>
          </cell>
          <cell r="C175">
            <v>0.12096207588911057</v>
          </cell>
          <cell r="D175">
            <v>0</v>
          </cell>
        </row>
        <row r="176">
          <cell r="A176">
            <v>36929.333333000002</v>
          </cell>
          <cell r="B176">
            <v>36929.333333333336</v>
          </cell>
          <cell r="C176">
            <v>0.12096207588911057</v>
          </cell>
          <cell r="D176">
            <v>0</v>
          </cell>
        </row>
        <row r="177">
          <cell r="A177">
            <v>36929.375</v>
          </cell>
          <cell r="B177">
            <v>36929.375</v>
          </cell>
          <cell r="C177">
            <v>0.12096207588911057</v>
          </cell>
          <cell r="D177">
            <v>0</v>
          </cell>
        </row>
        <row r="178">
          <cell r="A178">
            <v>36929.416666999998</v>
          </cell>
          <cell r="B178">
            <v>36929.416666666664</v>
          </cell>
          <cell r="C178">
            <v>0.12096207588911057</v>
          </cell>
          <cell r="D178">
            <v>0</v>
          </cell>
        </row>
        <row r="179">
          <cell r="A179">
            <v>36929.458333000002</v>
          </cell>
          <cell r="B179">
            <v>36929.458333333336</v>
          </cell>
          <cell r="C179">
            <v>0.12096207588911057</v>
          </cell>
          <cell r="D179">
            <v>0</v>
          </cell>
        </row>
        <row r="180">
          <cell r="A180">
            <v>36929.5</v>
          </cell>
          <cell r="B180">
            <v>36929.5</v>
          </cell>
          <cell r="C180">
            <v>0.12096207588911057</v>
          </cell>
          <cell r="D180">
            <v>0</v>
          </cell>
        </row>
        <row r="181">
          <cell r="A181">
            <v>36929.541666999998</v>
          </cell>
          <cell r="B181">
            <v>36929.541666666664</v>
          </cell>
          <cell r="C181">
            <v>0.12096207588911057</v>
          </cell>
          <cell r="D181">
            <v>0</v>
          </cell>
        </row>
        <row r="182">
          <cell r="A182">
            <v>36929.583333000002</v>
          </cell>
          <cell r="B182">
            <v>36929.583333333336</v>
          </cell>
          <cell r="C182">
            <v>0.12096207588911057</v>
          </cell>
          <cell r="D182">
            <v>0</v>
          </cell>
        </row>
        <row r="183">
          <cell r="A183">
            <v>36929.625</v>
          </cell>
          <cell r="B183">
            <v>36929.625</v>
          </cell>
          <cell r="C183">
            <v>0.12096207588911057</v>
          </cell>
          <cell r="D183">
            <v>0</v>
          </cell>
        </row>
        <row r="184">
          <cell r="A184">
            <v>36929.666666999998</v>
          </cell>
          <cell r="B184">
            <v>36929.666666666664</v>
          </cell>
          <cell r="C184">
            <v>0.12096207588911057</v>
          </cell>
          <cell r="D184">
            <v>0</v>
          </cell>
        </row>
        <row r="185">
          <cell r="A185">
            <v>36929.708333000002</v>
          </cell>
          <cell r="B185">
            <v>36929.708333333336</v>
          </cell>
          <cell r="C185">
            <v>0.12096207588911057</v>
          </cell>
          <cell r="D185">
            <v>0</v>
          </cell>
        </row>
        <row r="186">
          <cell r="A186">
            <v>36929.75</v>
          </cell>
          <cell r="B186">
            <v>36929.75</v>
          </cell>
          <cell r="C186">
            <v>0.12096207588911057</v>
          </cell>
          <cell r="D186">
            <v>0</v>
          </cell>
        </row>
        <row r="187">
          <cell r="A187">
            <v>36929.791666999998</v>
          </cell>
          <cell r="B187">
            <v>36929.791666666664</v>
          </cell>
          <cell r="C187">
            <v>0.12096207588911057</v>
          </cell>
          <cell r="D187">
            <v>0</v>
          </cell>
        </row>
        <row r="188">
          <cell r="A188">
            <v>36929.833333000002</v>
          </cell>
          <cell r="B188">
            <v>36929.833333333336</v>
          </cell>
          <cell r="C188">
            <v>7.9456613369431963</v>
          </cell>
          <cell r="D188">
            <v>0</v>
          </cell>
        </row>
        <row r="189">
          <cell r="A189">
            <v>36929.875</v>
          </cell>
          <cell r="B189">
            <v>36929.875</v>
          </cell>
          <cell r="C189">
            <v>1.3119732141494751</v>
          </cell>
          <cell r="D189">
            <v>0</v>
          </cell>
        </row>
        <row r="190">
          <cell r="A190">
            <v>36929.916666999998</v>
          </cell>
          <cell r="B190">
            <v>36929.916666666664</v>
          </cell>
          <cell r="C190">
            <v>1.3119732141494753</v>
          </cell>
          <cell r="D190">
            <v>0</v>
          </cell>
        </row>
        <row r="191">
          <cell r="A191">
            <v>36929.958333000002</v>
          </cell>
          <cell r="B191">
            <v>36929.958333333336</v>
          </cell>
          <cell r="C191">
            <v>108.5524090018467</v>
          </cell>
          <cell r="D191">
            <v>108.5524090018467</v>
          </cell>
        </row>
        <row r="192">
          <cell r="A192">
            <v>36930</v>
          </cell>
          <cell r="B192">
            <v>36930</v>
          </cell>
          <cell r="C192">
            <v>165.72499998114679</v>
          </cell>
          <cell r="D192">
            <v>165.72499998114679</v>
          </cell>
        </row>
        <row r="193">
          <cell r="A193">
            <v>36930.041666999998</v>
          </cell>
          <cell r="B193">
            <v>36930.041666666664</v>
          </cell>
          <cell r="C193">
            <v>179.06182348397931</v>
          </cell>
          <cell r="D193">
            <v>179.06182348397931</v>
          </cell>
        </row>
        <row r="194">
          <cell r="A194">
            <v>36930.083333000002</v>
          </cell>
          <cell r="B194">
            <v>36930.083333333336</v>
          </cell>
          <cell r="C194">
            <v>180.93156784513405</v>
          </cell>
          <cell r="D194">
            <v>180.93156784513405</v>
          </cell>
        </row>
        <row r="195">
          <cell r="A195">
            <v>36930.125</v>
          </cell>
          <cell r="B195">
            <v>36930.125</v>
          </cell>
          <cell r="C195">
            <v>180.99704877659556</v>
          </cell>
          <cell r="D195">
            <v>180.99704877659556</v>
          </cell>
        </row>
        <row r="196">
          <cell r="A196">
            <v>36930.166666999998</v>
          </cell>
          <cell r="B196">
            <v>36930.166666666664</v>
          </cell>
          <cell r="C196">
            <v>180.97292953470344</v>
          </cell>
          <cell r="D196">
            <v>180.97292953470344</v>
          </cell>
        </row>
        <row r="197">
          <cell r="A197">
            <v>36930.208333000002</v>
          </cell>
          <cell r="B197">
            <v>36930.208333333336</v>
          </cell>
          <cell r="C197">
            <v>180.88683184447135</v>
          </cell>
          <cell r="D197">
            <v>180.88683184447135</v>
          </cell>
        </row>
        <row r="198">
          <cell r="A198">
            <v>36930.25</v>
          </cell>
          <cell r="B198">
            <v>36930.25</v>
          </cell>
          <cell r="C198">
            <v>180.90058662237388</v>
          </cell>
          <cell r="D198">
            <v>180.90058662237388</v>
          </cell>
        </row>
        <row r="199">
          <cell r="A199">
            <v>36930.291666999998</v>
          </cell>
          <cell r="B199">
            <v>36930.291666666664</v>
          </cell>
          <cell r="C199">
            <v>180.86154567634208</v>
          </cell>
          <cell r="D199">
            <v>180.86154567634208</v>
          </cell>
        </row>
        <row r="200">
          <cell r="A200">
            <v>36930.333333000002</v>
          </cell>
          <cell r="B200">
            <v>36930.333333333336</v>
          </cell>
          <cell r="C200">
            <v>180.8803066895247</v>
          </cell>
          <cell r="D200">
            <v>180.8803066895247</v>
          </cell>
        </row>
        <row r="201">
          <cell r="A201">
            <v>36930.375</v>
          </cell>
          <cell r="B201">
            <v>36930.375</v>
          </cell>
          <cell r="C201">
            <v>180.86047038120762</v>
          </cell>
          <cell r="D201">
            <v>180.86047038120762</v>
          </cell>
        </row>
        <row r="202">
          <cell r="A202">
            <v>36930.416666999998</v>
          </cell>
          <cell r="B202">
            <v>36930.416666666664</v>
          </cell>
          <cell r="C202">
            <v>180.83381392709231</v>
          </cell>
          <cell r="D202">
            <v>180.83381392709231</v>
          </cell>
        </row>
        <row r="203">
          <cell r="A203">
            <v>36930.458333000002</v>
          </cell>
          <cell r="B203">
            <v>36930.458333333336</v>
          </cell>
          <cell r="C203">
            <v>180.96736812895995</v>
          </cell>
          <cell r="D203">
            <v>180.96736812895995</v>
          </cell>
        </row>
        <row r="204">
          <cell r="A204">
            <v>36930.5</v>
          </cell>
          <cell r="B204">
            <v>36930.5</v>
          </cell>
          <cell r="C204">
            <v>153.50058711927113</v>
          </cell>
          <cell r="D204">
            <v>153.50058711927113</v>
          </cell>
        </row>
        <row r="205">
          <cell r="A205">
            <v>36930.541666999998</v>
          </cell>
          <cell r="B205">
            <v>36930.541666666664</v>
          </cell>
          <cell r="C205">
            <v>178.76466609762045</v>
          </cell>
          <cell r="D205">
            <v>178.76466609762045</v>
          </cell>
        </row>
        <row r="206">
          <cell r="A206">
            <v>36930.583333000002</v>
          </cell>
          <cell r="B206">
            <v>36930.583333333336</v>
          </cell>
          <cell r="C206">
            <v>180.88536201631609</v>
          </cell>
          <cell r="D206">
            <v>180.88536201631609</v>
          </cell>
        </row>
        <row r="207">
          <cell r="A207">
            <v>36930.625</v>
          </cell>
          <cell r="B207">
            <v>36930.625</v>
          </cell>
          <cell r="C207">
            <v>161.56406352188066</v>
          </cell>
          <cell r="D207">
            <v>161.56406352188066</v>
          </cell>
        </row>
        <row r="208">
          <cell r="A208">
            <v>36930.666666999998</v>
          </cell>
          <cell r="B208">
            <v>36930.666666666664</v>
          </cell>
          <cell r="C208">
            <v>150.72261980862442</v>
          </cell>
          <cell r="D208">
            <v>150.72261980862442</v>
          </cell>
        </row>
        <row r="209">
          <cell r="A209">
            <v>36930.708333000002</v>
          </cell>
          <cell r="B209">
            <v>36930.708333333336</v>
          </cell>
          <cell r="C209">
            <v>14.866614525156512</v>
          </cell>
          <cell r="D209">
            <v>14.866614525156512</v>
          </cell>
        </row>
        <row r="210">
          <cell r="A210">
            <v>36930.75</v>
          </cell>
          <cell r="B210">
            <v>36930.75</v>
          </cell>
          <cell r="C210">
            <v>0.80951541662216187</v>
          </cell>
          <cell r="D210">
            <v>0</v>
          </cell>
        </row>
        <row r="211">
          <cell r="A211">
            <v>36930.791666999998</v>
          </cell>
          <cell r="B211">
            <v>36930.791666666664</v>
          </cell>
          <cell r="C211">
            <v>0.80951541662216187</v>
          </cell>
          <cell r="D211">
            <v>0</v>
          </cell>
        </row>
        <row r="212">
          <cell r="A212">
            <v>36930.833333000002</v>
          </cell>
          <cell r="B212">
            <v>36930.833333333336</v>
          </cell>
          <cell r="C212">
            <v>0.80951541662216187</v>
          </cell>
          <cell r="D212">
            <v>0</v>
          </cell>
        </row>
        <row r="213">
          <cell r="A213">
            <v>36930.875</v>
          </cell>
          <cell r="B213">
            <v>36930.875</v>
          </cell>
          <cell r="C213">
            <v>0.80951541662216187</v>
          </cell>
          <cell r="D213">
            <v>0</v>
          </cell>
        </row>
        <row r="214">
          <cell r="A214">
            <v>36930.916666999998</v>
          </cell>
          <cell r="B214">
            <v>36930.916666666664</v>
          </cell>
          <cell r="C214">
            <v>0.4671020306870341</v>
          </cell>
          <cell r="D214">
            <v>0</v>
          </cell>
        </row>
        <row r="215">
          <cell r="A215">
            <v>36930.958333000002</v>
          </cell>
          <cell r="B215">
            <v>36930.958333333336</v>
          </cell>
          <cell r="C215">
            <v>0.18609550595283508</v>
          </cell>
          <cell r="D215">
            <v>0</v>
          </cell>
        </row>
        <row r="216">
          <cell r="A216">
            <v>36931</v>
          </cell>
          <cell r="B216">
            <v>36931</v>
          </cell>
          <cell r="C216">
            <v>0.18609550595283508</v>
          </cell>
          <cell r="D216">
            <v>0</v>
          </cell>
        </row>
        <row r="217">
          <cell r="A217">
            <v>36931.041666999998</v>
          </cell>
          <cell r="B217">
            <v>36931.041666666664</v>
          </cell>
          <cell r="C217">
            <v>0.18609550595283508</v>
          </cell>
          <cell r="D217">
            <v>0</v>
          </cell>
        </row>
        <row r="218">
          <cell r="A218">
            <v>36931.083333000002</v>
          </cell>
          <cell r="B218">
            <v>36931.083333333336</v>
          </cell>
          <cell r="C218">
            <v>0.61080677881298784</v>
          </cell>
          <cell r="D218">
            <v>0</v>
          </cell>
        </row>
        <row r="219">
          <cell r="A219">
            <v>36931.125</v>
          </cell>
          <cell r="B219">
            <v>36931.125</v>
          </cell>
          <cell r="C219">
            <v>1.3957161903381348</v>
          </cell>
          <cell r="D219">
            <v>0</v>
          </cell>
        </row>
        <row r="220">
          <cell r="A220">
            <v>36931.166666999998</v>
          </cell>
          <cell r="B220">
            <v>36931.166666666664</v>
          </cell>
          <cell r="C220">
            <v>1.3957161903381348</v>
          </cell>
          <cell r="D220">
            <v>0</v>
          </cell>
        </row>
        <row r="221">
          <cell r="A221">
            <v>36931.208333000002</v>
          </cell>
          <cell r="B221">
            <v>36931.208333333336</v>
          </cell>
          <cell r="C221">
            <v>1.3957161903381348</v>
          </cell>
          <cell r="D221">
            <v>0</v>
          </cell>
        </row>
        <row r="222">
          <cell r="A222">
            <v>36931.25</v>
          </cell>
          <cell r="B222">
            <v>36931.25</v>
          </cell>
          <cell r="C222">
            <v>1.3957161903381348</v>
          </cell>
          <cell r="D222">
            <v>0</v>
          </cell>
        </row>
        <row r="223">
          <cell r="A223">
            <v>36931.291666999998</v>
          </cell>
          <cell r="B223">
            <v>36931.291666666664</v>
          </cell>
          <cell r="C223">
            <v>1.3957161903381348</v>
          </cell>
          <cell r="D223">
            <v>0</v>
          </cell>
        </row>
        <row r="224">
          <cell r="A224">
            <v>36931.333333000002</v>
          </cell>
          <cell r="B224">
            <v>36931.333333333336</v>
          </cell>
          <cell r="C224">
            <v>1.3957161903381348</v>
          </cell>
          <cell r="D224">
            <v>0</v>
          </cell>
        </row>
        <row r="225">
          <cell r="A225">
            <v>36931.375</v>
          </cell>
          <cell r="B225">
            <v>36931.375</v>
          </cell>
          <cell r="C225">
            <v>1.3957161903381348</v>
          </cell>
          <cell r="D225">
            <v>0</v>
          </cell>
        </row>
        <row r="226">
          <cell r="A226">
            <v>36931.416666999998</v>
          </cell>
          <cell r="B226">
            <v>36931.416666666664</v>
          </cell>
          <cell r="C226">
            <v>12.960609373173781</v>
          </cell>
          <cell r="D226">
            <v>12.960609373173781</v>
          </cell>
        </row>
        <row r="227">
          <cell r="A227">
            <v>36931.458333000002</v>
          </cell>
          <cell r="B227">
            <v>36931.458333333336</v>
          </cell>
          <cell r="C227">
            <v>138.64224739954204</v>
          </cell>
          <cell r="D227">
            <v>138.64224739954204</v>
          </cell>
        </row>
        <row r="228">
          <cell r="A228">
            <v>36931.5</v>
          </cell>
          <cell r="B228">
            <v>36931.5</v>
          </cell>
          <cell r="C228">
            <v>193.24654952097978</v>
          </cell>
          <cell r="D228">
            <v>193.24654952097978</v>
          </cell>
        </row>
        <row r="229">
          <cell r="A229">
            <v>36931.541666999998</v>
          </cell>
          <cell r="B229">
            <v>36931.541666666664</v>
          </cell>
          <cell r="C229">
            <v>200.57381692164583</v>
          </cell>
          <cell r="D229">
            <v>200.57381692164583</v>
          </cell>
        </row>
        <row r="230">
          <cell r="A230">
            <v>36931.583333000002</v>
          </cell>
          <cell r="B230">
            <v>36931.583333333336</v>
          </cell>
          <cell r="C230">
            <v>202.10765199100146</v>
          </cell>
          <cell r="D230">
            <v>202.10765199100146</v>
          </cell>
        </row>
        <row r="231">
          <cell r="A231">
            <v>36931.625</v>
          </cell>
          <cell r="B231">
            <v>36931.625</v>
          </cell>
          <cell r="C231">
            <v>194.31222640790983</v>
          </cell>
          <cell r="D231">
            <v>194.31222640790983</v>
          </cell>
        </row>
        <row r="232">
          <cell r="A232">
            <v>36931.666666999998</v>
          </cell>
          <cell r="B232">
            <v>36931.666666666664</v>
          </cell>
          <cell r="C232">
            <v>176.99041482489417</v>
          </cell>
          <cell r="D232">
            <v>176.99041482489417</v>
          </cell>
        </row>
        <row r="233">
          <cell r="A233">
            <v>36931.708333000002</v>
          </cell>
          <cell r="B233">
            <v>36931.708333333336</v>
          </cell>
          <cell r="C233">
            <v>155.49813055658908</v>
          </cell>
          <cell r="D233">
            <v>155.49813055658908</v>
          </cell>
        </row>
        <row r="234">
          <cell r="A234">
            <v>36931.75</v>
          </cell>
          <cell r="B234">
            <v>36931.75</v>
          </cell>
          <cell r="C234">
            <v>150.460024224497</v>
          </cell>
          <cell r="D234">
            <v>150.460024224497</v>
          </cell>
        </row>
        <row r="235">
          <cell r="A235">
            <v>36931.791666999998</v>
          </cell>
          <cell r="B235">
            <v>36931.791666666664</v>
          </cell>
          <cell r="C235">
            <v>157.88129609608788</v>
          </cell>
          <cell r="D235">
            <v>157.88129609608788</v>
          </cell>
        </row>
        <row r="236">
          <cell r="A236">
            <v>36931.833333000002</v>
          </cell>
          <cell r="B236">
            <v>36931.833333333336</v>
          </cell>
          <cell r="C236">
            <v>175.87325227257861</v>
          </cell>
          <cell r="D236">
            <v>175.87325227257861</v>
          </cell>
        </row>
        <row r="237">
          <cell r="A237">
            <v>36931.875</v>
          </cell>
          <cell r="B237">
            <v>36931.875</v>
          </cell>
          <cell r="C237">
            <v>180.57313569323372</v>
          </cell>
          <cell r="D237">
            <v>180.57313569323372</v>
          </cell>
        </row>
        <row r="238">
          <cell r="A238">
            <v>36931.916666999998</v>
          </cell>
          <cell r="B238">
            <v>36931.916666666664</v>
          </cell>
          <cell r="C238">
            <v>187.60575991675896</v>
          </cell>
          <cell r="D238">
            <v>187.60575991675896</v>
          </cell>
        </row>
        <row r="239">
          <cell r="A239">
            <v>36931.958333000002</v>
          </cell>
          <cell r="B239">
            <v>36931.958333333336</v>
          </cell>
          <cell r="C239">
            <v>190.71462446503548</v>
          </cell>
          <cell r="D239">
            <v>190.71462446503548</v>
          </cell>
        </row>
        <row r="240">
          <cell r="A240">
            <v>36932</v>
          </cell>
          <cell r="B240">
            <v>36932</v>
          </cell>
          <cell r="C240">
            <v>191.96843002493603</v>
          </cell>
          <cell r="D240">
            <v>191.96843002493603</v>
          </cell>
        </row>
        <row r="241">
          <cell r="A241">
            <v>36932.041666999998</v>
          </cell>
          <cell r="B241">
            <v>36932.041666666664</v>
          </cell>
          <cell r="C241">
            <v>200.45256109867569</v>
          </cell>
          <cell r="D241">
            <v>200.45256109867569</v>
          </cell>
        </row>
        <row r="242">
          <cell r="A242">
            <v>36932.083333000002</v>
          </cell>
          <cell r="B242">
            <v>36932.083333333336</v>
          </cell>
          <cell r="C242">
            <v>200.56259638781367</v>
          </cell>
          <cell r="D242">
            <v>200.56259638781367</v>
          </cell>
        </row>
        <row r="243">
          <cell r="A243">
            <v>36932.125</v>
          </cell>
          <cell r="B243">
            <v>36932.125</v>
          </cell>
          <cell r="C243">
            <v>200.53953854035183</v>
          </cell>
          <cell r="D243">
            <v>200.53953854035183</v>
          </cell>
        </row>
        <row r="244">
          <cell r="A244">
            <v>36932.166666999998</v>
          </cell>
          <cell r="B244">
            <v>36932.166666666664</v>
          </cell>
          <cell r="C244">
            <v>200.5633736807097</v>
          </cell>
          <cell r="D244">
            <v>200.5633736807097</v>
          </cell>
        </row>
        <row r="245">
          <cell r="A245">
            <v>36932.208333000002</v>
          </cell>
          <cell r="B245">
            <v>36932.208333333336</v>
          </cell>
          <cell r="C245">
            <v>200.49802299518228</v>
          </cell>
          <cell r="D245">
            <v>200.49802299518228</v>
          </cell>
        </row>
        <row r="246">
          <cell r="A246">
            <v>36932.25</v>
          </cell>
          <cell r="B246">
            <v>36932.25</v>
          </cell>
          <cell r="C246">
            <v>200.53571061521365</v>
          </cell>
          <cell r="D246">
            <v>200.53571061521365</v>
          </cell>
        </row>
        <row r="247">
          <cell r="A247">
            <v>36932.291666999998</v>
          </cell>
          <cell r="B247">
            <v>36932.291666666664</v>
          </cell>
          <cell r="C247">
            <v>200.52364222341112</v>
          </cell>
          <cell r="D247">
            <v>200.52364222341112</v>
          </cell>
        </row>
        <row r="248">
          <cell r="A248">
            <v>36932.333333000002</v>
          </cell>
          <cell r="B248">
            <v>36932.333333333336</v>
          </cell>
          <cell r="C248">
            <v>200.50668254928968</v>
          </cell>
          <cell r="D248">
            <v>200.50668254928968</v>
          </cell>
        </row>
        <row r="249">
          <cell r="A249">
            <v>36932.375</v>
          </cell>
          <cell r="B249">
            <v>36932.375</v>
          </cell>
          <cell r="C249">
            <v>200.52904681868452</v>
          </cell>
          <cell r="D249">
            <v>200.52904681868452</v>
          </cell>
        </row>
        <row r="250">
          <cell r="A250">
            <v>36932.416666999998</v>
          </cell>
          <cell r="B250">
            <v>36932.416666666664</v>
          </cell>
          <cell r="C250">
            <v>200.47965733232789</v>
          </cell>
          <cell r="D250">
            <v>200.47965733232789</v>
          </cell>
        </row>
        <row r="251">
          <cell r="A251">
            <v>36932.458333000002</v>
          </cell>
          <cell r="B251">
            <v>36932.458333333336</v>
          </cell>
          <cell r="C251">
            <v>200.57913914430696</v>
          </cell>
          <cell r="D251">
            <v>200.57913914430696</v>
          </cell>
        </row>
        <row r="252">
          <cell r="A252">
            <v>36932.5</v>
          </cell>
          <cell r="B252">
            <v>36932.5</v>
          </cell>
          <cell r="C252">
            <v>200.59889771167633</v>
          </cell>
          <cell r="D252">
            <v>200.59889771167633</v>
          </cell>
        </row>
        <row r="253">
          <cell r="A253">
            <v>36932.541666999998</v>
          </cell>
          <cell r="B253">
            <v>36932.541666666664</v>
          </cell>
          <cell r="C253">
            <v>163.17025847969063</v>
          </cell>
          <cell r="D253">
            <v>163.17025847969063</v>
          </cell>
        </row>
        <row r="254">
          <cell r="A254">
            <v>36932.583333000002</v>
          </cell>
          <cell r="B254">
            <v>36932.583333333336</v>
          </cell>
          <cell r="C254">
            <v>174.13006830561554</v>
          </cell>
          <cell r="D254">
            <v>174.13006830561554</v>
          </cell>
        </row>
        <row r="255">
          <cell r="A255">
            <v>36932.625</v>
          </cell>
          <cell r="B255">
            <v>36932.625</v>
          </cell>
          <cell r="C255">
            <v>180.52650413921808</v>
          </cell>
          <cell r="D255">
            <v>180.52650413921808</v>
          </cell>
        </row>
        <row r="256">
          <cell r="A256">
            <v>36932.666666999998</v>
          </cell>
          <cell r="B256">
            <v>36932.666666666664</v>
          </cell>
          <cell r="C256">
            <v>186.32588294249373</v>
          </cell>
          <cell r="D256">
            <v>186.32588294249373</v>
          </cell>
        </row>
        <row r="257">
          <cell r="A257">
            <v>36932.708333000002</v>
          </cell>
          <cell r="B257">
            <v>36932.708333333336</v>
          </cell>
          <cell r="C257">
            <v>180.43305805135356</v>
          </cell>
          <cell r="D257">
            <v>180.43305805135356</v>
          </cell>
        </row>
        <row r="258">
          <cell r="A258">
            <v>36932.75</v>
          </cell>
          <cell r="B258">
            <v>36932.75</v>
          </cell>
          <cell r="C258">
            <v>190.63207832312978</v>
          </cell>
          <cell r="D258">
            <v>190.63207832312978</v>
          </cell>
        </row>
        <row r="259">
          <cell r="A259">
            <v>36932.791666999998</v>
          </cell>
          <cell r="B259">
            <v>36932.791666666664</v>
          </cell>
          <cell r="C259">
            <v>190.6911082415989</v>
          </cell>
          <cell r="D259">
            <v>190.6911082415989</v>
          </cell>
        </row>
        <row r="260">
          <cell r="A260">
            <v>36932.833333000002</v>
          </cell>
          <cell r="B260">
            <v>36932.833333333336</v>
          </cell>
          <cell r="C260">
            <v>192.00739937815243</v>
          </cell>
          <cell r="D260">
            <v>192.00739937815243</v>
          </cell>
        </row>
        <row r="261">
          <cell r="A261">
            <v>36932.875</v>
          </cell>
          <cell r="B261">
            <v>36932.875</v>
          </cell>
          <cell r="C261">
            <v>195.67275986014047</v>
          </cell>
          <cell r="D261">
            <v>195.67275986014047</v>
          </cell>
        </row>
        <row r="262">
          <cell r="A262">
            <v>36932.916666999998</v>
          </cell>
          <cell r="B262">
            <v>36932.916666666664</v>
          </cell>
          <cell r="C262">
            <v>180.19347103404871</v>
          </cell>
          <cell r="D262">
            <v>180.19347103404871</v>
          </cell>
        </row>
        <row r="263">
          <cell r="A263">
            <v>36932.958333000002</v>
          </cell>
          <cell r="B263">
            <v>36932.958333333336</v>
          </cell>
          <cell r="C263">
            <v>182.91299803856094</v>
          </cell>
          <cell r="D263">
            <v>182.91299803856094</v>
          </cell>
        </row>
        <row r="264">
          <cell r="A264">
            <v>36933</v>
          </cell>
          <cell r="B264">
            <v>36933</v>
          </cell>
          <cell r="C264">
            <v>180.68709207548611</v>
          </cell>
          <cell r="D264">
            <v>180.68709207548611</v>
          </cell>
        </row>
        <row r="265">
          <cell r="A265">
            <v>36933.041666999998</v>
          </cell>
          <cell r="B265">
            <v>36933.041666666664</v>
          </cell>
          <cell r="C265">
            <v>180.69383409296205</v>
          </cell>
          <cell r="D265">
            <v>180.69383409296205</v>
          </cell>
        </row>
        <row r="266">
          <cell r="A266">
            <v>36933.083333000002</v>
          </cell>
          <cell r="B266">
            <v>36933.083333333336</v>
          </cell>
          <cell r="C266">
            <v>180.67785860611278</v>
          </cell>
          <cell r="D266">
            <v>180.67785860611278</v>
          </cell>
        </row>
        <row r="267">
          <cell r="A267">
            <v>36933.125</v>
          </cell>
          <cell r="B267">
            <v>36933.125</v>
          </cell>
          <cell r="C267">
            <v>180.6373756062834</v>
          </cell>
          <cell r="D267">
            <v>180.6373756062834</v>
          </cell>
        </row>
        <row r="268">
          <cell r="A268">
            <v>36933.166666999998</v>
          </cell>
          <cell r="B268">
            <v>36933.166666666664</v>
          </cell>
          <cell r="C268">
            <v>180.52818605349034</v>
          </cell>
          <cell r="D268">
            <v>180.52818605349034</v>
          </cell>
        </row>
        <row r="269">
          <cell r="A269">
            <v>36933.208333000002</v>
          </cell>
          <cell r="B269">
            <v>36933.208333333336</v>
          </cell>
          <cell r="C269">
            <v>180.60646356738764</v>
          </cell>
          <cell r="D269">
            <v>180.60646356738764</v>
          </cell>
        </row>
        <row r="270">
          <cell r="A270">
            <v>36933.25</v>
          </cell>
          <cell r="B270">
            <v>36933.25</v>
          </cell>
          <cell r="C270">
            <v>180.68089002779141</v>
          </cell>
          <cell r="D270">
            <v>180.68089002779141</v>
          </cell>
        </row>
        <row r="271">
          <cell r="A271">
            <v>36933.291666999998</v>
          </cell>
          <cell r="B271">
            <v>36933.291666666664</v>
          </cell>
          <cell r="C271">
            <v>180.62564374972271</v>
          </cell>
          <cell r="D271">
            <v>180.62564374972271</v>
          </cell>
        </row>
        <row r="272">
          <cell r="A272">
            <v>36933.333333000002</v>
          </cell>
          <cell r="B272">
            <v>36933.333333333336</v>
          </cell>
          <cell r="C272">
            <v>186.38538153881257</v>
          </cell>
          <cell r="D272">
            <v>186.38538153881257</v>
          </cell>
        </row>
        <row r="273">
          <cell r="A273">
            <v>36933.375</v>
          </cell>
          <cell r="B273">
            <v>36933.375</v>
          </cell>
          <cell r="C273">
            <v>187.1856291948466</v>
          </cell>
          <cell r="D273">
            <v>187.1856291948466</v>
          </cell>
        </row>
        <row r="274">
          <cell r="A274">
            <v>36933.416666999998</v>
          </cell>
          <cell r="B274">
            <v>36933.416666666664</v>
          </cell>
          <cell r="C274">
            <v>175.83214765174711</v>
          </cell>
          <cell r="D274">
            <v>175.83214765174711</v>
          </cell>
        </row>
        <row r="275">
          <cell r="A275">
            <v>36933.458333000002</v>
          </cell>
          <cell r="B275">
            <v>36933.458333333336</v>
          </cell>
          <cell r="C275">
            <v>179.3055562998901</v>
          </cell>
          <cell r="D275">
            <v>179.3055562998901</v>
          </cell>
        </row>
        <row r="276">
          <cell r="A276">
            <v>36933.5</v>
          </cell>
          <cell r="B276">
            <v>36933.5</v>
          </cell>
          <cell r="C276">
            <v>180.61448892052647</v>
          </cell>
          <cell r="D276">
            <v>180.61448892052647</v>
          </cell>
        </row>
        <row r="277">
          <cell r="A277">
            <v>36933.541666999998</v>
          </cell>
          <cell r="B277">
            <v>36933.541666666664</v>
          </cell>
          <cell r="C277">
            <v>180.58763158851525</v>
          </cell>
          <cell r="D277">
            <v>180.58763158851525</v>
          </cell>
        </row>
        <row r="278">
          <cell r="A278">
            <v>36933.583333000002</v>
          </cell>
          <cell r="B278">
            <v>36933.583333333336</v>
          </cell>
          <cell r="C278">
            <v>180.63736060869439</v>
          </cell>
          <cell r="D278">
            <v>180.63736060869439</v>
          </cell>
        </row>
        <row r="279">
          <cell r="A279">
            <v>36933.625</v>
          </cell>
          <cell r="B279">
            <v>36933.625</v>
          </cell>
          <cell r="C279">
            <v>180.73188943135992</v>
          </cell>
          <cell r="D279">
            <v>180.73188943135992</v>
          </cell>
        </row>
        <row r="280">
          <cell r="A280">
            <v>36933.666666999998</v>
          </cell>
          <cell r="B280">
            <v>36933.666666666664</v>
          </cell>
          <cell r="C280">
            <v>180.61874602844674</v>
          </cell>
          <cell r="D280">
            <v>180.61874602844674</v>
          </cell>
        </row>
        <row r="281">
          <cell r="A281">
            <v>36933.708333000002</v>
          </cell>
          <cell r="B281">
            <v>36933.708333333336</v>
          </cell>
          <cell r="C281">
            <v>180.57883493625755</v>
          </cell>
          <cell r="D281">
            <v>180.57883493625755</v>
          </cell>
        </row>
        <row r="282">
          <cell r="A282">
            <v>36933.75</v>
          </cell>
          <cell r="B282">
            <v>36933.75</v>
          </cell>
          <cell r="C282">
            <v>180.57463559241432</v>
          </cell>
          <cell r="D282">
            <v>180.57463559241432</v>
          </cell>
        </row>
        <row r="283">
          <cell r="A283">
            <v>36933.791666999998</v>
          </cell>
          <cell r="B283">
            <v>36933.791666666664</v>
          </cell>
          <cell r="C283">
            <v>180.6044017138704</v>
          </cell>
          <cell r="D283">
            <v>180.6044017138704</v>
          </cell>
        </row>
        <row r="284">
          <cell r="A284">
            <v>36933.833333000002</v>
          </cell>
          <cell r="B284">
            <v>36933.833333333336</v>
          </cell>
          <cell r="C284">
            <v>180.55286019959334</v>
          </cell>
          <cell r="D284">
            <v>180.55286019959334</v>
          </cell>
        </row>
        <row r="285">
          <cell r="A285">
            <v>36933.875</v>
          </cell>
          <cell r="B285">
            <v>36933.875</v>
          </cell>
          <cell r="C285">
            <v>180.64040816077909</v>
          </cell>
          <cell r="D285">
            <v>180.64040816077909</v>
          </cell>
        </row>
        <row r="286">
          <cell r="A286">
            <v>36933.916666999998</v>
          </cell>
          <cell r="B286">
            <v>36933.916666666664</v>
          </cell>
          <cell r="C286">
            <v>180.6581185265438</v>
          </cell>
          <cell r="D286">
            <v>180.6581185265438</v>
          </cell>
        </row>
        <row r="287">
          <cell r="A287">
            <v>36933.958333000002</v>
          </cell>
          <cell r="B287">
            <v>36933.958333333336</v>
          </cell>
          <cell r="C287">
            <v>180.6600885555336</v>
          </cell>
          <cell r="D287">
            <v>180.6600885555336</v>
          </cell>
        </row>
        <row r="288">
          <cell r="A288">
            <v>36934</v>
          </cell>
          <cell r="B288">
            <v>36934</v>
          </cell>
          <cell r="C288">
            <v>180.5621590194597</v>
          </cell>
          <cell r="D288">
            <v>180.5621590194597</v>
          </cell>
        </row>
        <row r="289">
          <cell r="A289">
            <v>36934.041666999998</v>
          </cell>
          <cell r="B289">
            <v>36934.041666666664</v>
          </cell>
          <cell r="C289">
            <v>180.5593764391086</v>
          </cell>
          <cell r="D289">
            <v>180.5593764391086</v>
          </cell>
        </row>
        <row r="290">
          <cell r="A290">
            <v>36934.083333000002</v>
          </cell>
          <cell r="B290">
            <v>36934.083333333336</v>
          </cell>
          <cell r="C290">
            <v>180.74629190533869</v>
          </cell>
          <cell r="D290">
            <v>180.74629190533869</v>
          </cell>
        </row>
        <row r="291">
          <cell r="A291">
            <v>36934.125</v>
          </cell>
          <cell r="B291">
            <v>36934.125</v>
          </cell>
          <cell r="C291">
            <v>180.6170654953751</v>
          </cell>
          <cell r="D291">
            <v>180.6170654953751</v>
          </cell>
        </row>
        <row r="292">
          <cell r="A292">
            <v>36934.166666999998</v>
          </cell>
          <cell r="B292">
            <v>36934.166666666664</v>
          </cell>
          <cell r="C292">
            <v>183.02398484714323</v>
          </cell>
          <cell r="D292">
            <v>183.02398484714323</v>
          </cell>
        </row>
        <row r="293">
          <cell r="A293">
            <v>36934.208333000002</v>
          </cell>
          <cell r="B293">
            <v>36934.208333333336</v>
          </cell>
          <cell r="C293">
            <v>185.83196299531721</v>
          </cell>
          <cell r="D293">
            <v>185.83196299531721</v>
          </cell>
        </row>
        <row r="294">
          <cell r="A294">
            <v>36934.25</v>
          </cell>
          <cell r="B294">
            <v>36934.25</v>
          </cell>
          <cell r="C294">
            <v>185.78411657106724</v>
          </cell>
          <cell r="D294">
            <v>185.78411657106724</v>
          </cell>
        </row>
        <row r="295">
          <cell r="A295">
            <v>36934.291666999998</v>
          </cell>
          <cell r="B295">
            <v>36934.291666666664</v>
          </cell>
          <cell r="C295">
            <v>98.829027211719776</v>
          </cell>
          <cell r="D295">
            <v>98.829027211719776</v>
          </cell>
        </row>
        <row r="296">
          <cell r="A296">
            <v>36934.333333000002</v>
          </cell>
          <cell r="B296">
            <v>36934.333333333336</v>
          </cell>
          <cell r="C296">
            <v>0.15818117558956146</v>
          </cell>
          <cell r="D296">
            <v>0</v>
          </cell>
        </row>
        <row r="297">
          <cell r="A297">
            <v>36934.375</v>
          </cell>
          <cell r="B297">
            <v>36934.375</v>
          </cell>
          <cell r="C297">
            <v>0.15818117558956146</v>
          </cell>
          <cell r="D297">
            <v>0</v>
          </cell>
        </row>
        <row r="298">
          <cell r="A298">
            <v>36934.416666999998</v>
          </cell>
          <cell r="B298">
            <v>36934.416666666664</v>
          </cell>
          <cell r="C298">
            <v>0.15818117558956146</v>
          </cell>
          <cell r="D298">
            <v>0</v>
          </cell>
        </row>
        <row r="299">
          <cell r="A299">
            <v>36934.458333000002</v>
          </cell>
          <cell r="B299">
            <v>36934.458333333336</v>
          </cell>
          <cell r="C299">
            <v>0.15818117558956146</v>
          </cell>
          <cell r="D299">
            <v>0</v>
          </cell>
        </row>
        <row r="300">
          <cell r="A300">
            <v>36934.5</v>
          </cell>
          <cell r="B300">
            <v>36934.5</v>
          </cell>
          <cell r="C300">
            <v>0.15818117558956146</v>
          </cell>
          <cell r="D300">
            <v>0</v>
          </cell>
        </row>
        <row r="301">
          <cell r="A301">
            <v>36934.541666999998</v>
          </cell>
          <cell r="B301">
            <v>36934.541666666664</v>
          </cell>
          <cell r="C301">
            <v>0.15818117558956146</v>
          </cell>
          <cell r="D301">
            <v>0</v>
          </cell>
        </row>
        <row r="302">
          <cell r="A302">
            <v>36934.583333000002</v>
          </cell>
          <cell r="B302">
            <v>36934.583333333336</v>
          </cell>
          <cell r="C302">
            <v>0.15818117558956146</v>
          </cell>
          <cell r="D302">
            <v>0</v>
          </cell>
        </row>
        <row r="303">
          <cell r="A303">
            <v>36934.625</v>
          </cell>
          <cell r="B303">
            <v>36934.625</v>
          </cell>
          <cell r="C303">
            <v>0.15818117558956146</v>
          </cell>
          <cell r="D303">
            <v>0</v>
          </cell>
        </row>
        <row r="304">
          <cell r="A304">
            <v>36934.666666999998</v>
          </cell>
          <cell r="B304">
            <v>36934.666666666664</v>
          </cell>
          <cell r="C304">
            <v>0.15818117558956146</v>
          </cell>
          <cell r="D304">
            <v>0</v>
          </cell>
        </row>
        <row r="305">
          <cell r="A305">
            <v>36934.708333000002</v>
          </cell>
          <cell r="B305">
            <v>36934.708333333336</v>
          </cell>
          <cell r="C305">
            <v>0.15818117558956146</v>
          </cell>
          <cell r="D305">
            <v>0</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6">
        <row r="7">
          <cell r="A7">
            <v>36922.291666999998</v>
          </cell>
          <cell r="B7">
            <v>36922.291666666664</v>
          </cell>
          <cell r="C7">
            <v>9.1329223013500869</v>
          </cell>
          <cell r="D7">
            <v>0</v>
          </cell>
        </row>
        <row r="8">
          <cell r="A8">
            <v>36922.333333000002</v>
          </cell>
          <cell r="B8">
            <v>36922.333333333336</v>
          </cell>
          <cell r="C8">
            <v>13.601783120345777</v>
          </cell>
          <cell r="D8">
            <v>13.601783120345777</v>
          </cell>
        </row>
        <row r="9">
          <cell r="A9">
            <v>36922.375</v>
          </cell>
          <cell r="B9">
            <v>36922.375</v>
          </cell>
          <cell r="C9">
            <v>7.1333859388383765</v>
          </cell>
          <cell r="D9">
            <v>0</v>
          </cell>
        </row>
        <row r="10">
          <cell r="A10">
            <v>36922.416666999998</v>
          </cell>
          <cell r="B10">
            <v>36922.416666666664</v>
          </cell>
          <cell r="C10">
            <v>17.999660271589082</v>
          </cell>
          <cell r="D10">
            <v>17.999660271589082</v>
          </cell>
        </row>
        <row r="11">
          <cell r="A11">
            <v>36922.458333000002</v>
          </cell>
          <cell r="B11">
            <v>36922.458333333336</v>
          </cell>
          <cell r="C11">
            <v>10.19725283757519</v>
          </cell>
          <cell r="D11">
            <v>10.19725283757519</v>
          </cell>
        </row>
        <row r="12">
          <cell r="A12">
            <v>36922.5</v>
          </cell>
          <cell r="B12">
            <v>36922.5</v>
          </cell>
          <cell r="C12">
            <v>6.4151872760047191</v>
          </cell>
          <cell r="D12">
            <v>0</v>
          </cell>
        </row>
        <row r="13">
          <cell r="A13">
            <v>36922.541666999998</v>
          </cell>
          <cell r="B13">
            <v>36922.541666666664</v>
          </cell>
          <cell r="C13">
            <v>9.7800619551021892</v>
          </cell>
          <cell r="D13">
            <v>0</v>
          </cell>
        </row>
        <row r="14">
          <cell r="A14">
            <v>36922.583333000002</v>
          </cell>
          <cell r="B14">
            <v>36922.583333333336</v>
          </cell>
          <cell r="C14">
            <v>8.3052788502406578</v>
          </cell>
          <cell r="D14">
            <v>0</v>
          </cell>
        </row>
        <row r="15">
          <cell r="A15">
            <v>36922.625</v>
          </cell>
          <cell r="B15">
            <v>36922.625</v>
          </cell>
          <cell r="C15">
            <v>7.0674263631239205</v>
          </cell>
          <cell r="D15">
            <v>0</v>
          </cell>
        </row>
        <row r="16">
          <cell r="A16">
            <v>36922.666666999998</v>
          </cell>
          <cell r="B16">
            <v>36922.666666666664</v>
          </cell>
          <cell r="C16">
            <v>9.1442313840126115</v>
          </cell>
          <cell r="D16">
            <v>0</v>
          </cell>
        </row>
        <row r="17">
          <cell r="A17">
            <v>36922.708333000002</v>
          </cell>
          <cell r="B17">
            <v>36922.708333333336</v>
          </cell>
          <cell r="C17">
            <v>4.7959038969703895</v>
          </cell>
          <cell r="D17">
            <v>0</v>
          </cell>
        </row>
        <row r="18">
          <cell r="A18">
            <v>36922.75</v>
          </cell>
          <cell r="B18">
            <v>36922.75</v>
          </cell>
          <cell r="C18">
            <v>-4.5048207194236811</v>
          </cell>
          <cell r="D18">
            <v>0</v>
          </cell>
        </row>
        <row r="19">
          <cell r="A19">
            <v>36922.791666999998</v>
          </cell>
          <cell r="B19">
            <v>36922.791666666664</v>
          </cell>
          <cell r="C19">
            <v>1.9687914266669007</v>
          </cell>
          <cell r="D19">
            <v>0</v>
          </cell>
        </row>
        <row r="20">
          <cell r="A20">
            <v>36922.833333000002</v>
          </cell>
          <cell r="B20">
            <v>36922.833333333336</v>
          </cell>
          <cell r="C20">
            <v>6.9072669638687083</v>
          </cell>
          <cell r="D20">
            <v>0</v>
          </cell>
        </row>
        <row r="21">
          <cell r="A21">
            <v>36922.875</v>
          </cell>
          <cell r="B21">
            <v>36922.875</v>
          </cell>
          <cell r="C21">
            <v>7.3183291189339048</v>
          </cell>
          <cell r="D21">
            <v>0</v>
          </cell>
        </row>
        <row r="22">
          <cell r="A22">
            <v>36922.916666999998</v>
          </cell>
          <cell r="B22">
            <v>36922.916666666664</v>
          </cell>
          <cell r="C22">
            <v>6.5530683877445588</v>
          </cell>
          <cell r="D22">
            <v>0</v>
          </cell>
        </row>
        <row r="23">
          <cell r="A23">
            <v>36922.958333000002</v>
          </cell>
          <cell r="B23">
            <v>36922.958333333336</v>
          </cell>
          <cell r="C23">
            <v>-0.84991686846366055</v>
          </cell>
          <cell r="D23">
            <v>0</v>
          </cell>
        </row>
        <row r="24">
          <cell r="A24">
            <v>36923</v>
          </cell>
          <cell r="B24">
            <v>36923</v>
          </cell>
          <cell r="C24">
            <v>-3.9620447802078345</v>
          </cell>
          <cell r="D24">
            <v>0</v>
          </cell>
        </row>
        <row r="25">
          <cell r="A25">
            <v>36923.041666999998</v>
          </cell>
          <cell r="B25">
            <v>36923.041666666664</v>
          </cell>
          <cell r="C25">
            <v>-4.3820144275691773</v>
          </cell>
          <cell r="D25">
            <v>0</v>
          </cell>
        </row>
        <row r="26">
          <cell r="A26">
            <v>36923.083333000002</v>
          </cell>
          <cell r="B26">
            <v>36923.083333333336</v>
          </cell>
          <cell r="C26">
            <v>-4.4241571426391602</v>
          </cell>
          <cell r="D26">
            <v>0</v>
          </cell>
        </row>
        <row r="27">
          <cell r="A27">
            <v>36923.125</v>
          </cell>
          <cell r="B27">
            <v>36923.125</v>
          </cell>
          <cell r="C27">
            <v>-4.3562412828141648</v>
          </cell>
          <cell r="D27">
            <v>0</v>
          </cell>
        </row>
        <row r="28">
          <cell r="A28">
            <v>36923.166666999998</v>
          </cell>
          <cell r="B28">
            <v>36923.166666666664</v>
          </cell>
          <cell r="C28">
            <v>-3.6694041849901082</v>
          </cell>
          <cell r="D28">
            <v>0</v>
          </cell>
        </row>
        <row r="29">
          <cell r="A29">
            <v>36923.208333000002</v>
          </cell>
          <cell r="B29">
            <v>36923.208333333336</v>
          </cell>
          <cell r="C29">
            <v>4.8631609809485035</v>
          </cell>
          <cell r="D29">
            <v>0</v>
          </cell>
        </row>
        <row r="30">
          <cell r="A30">
            <v>36923.25</v>
          </cell>
          <cell r="B30">
            <v>36923.25</v>
          </cell>
          <cell r="C30">
            <v>29.31716656651853</v>
          </cell>
          <cell r="D30">
            <v>29.31716656651853</v>
          </cell>
        </row>
        <row r="31">
          <cell r="A31">
            <v>36923.291666999998</v>
          </cell>
          <cell r="B31">
            <v>36923.291666666664</v>
          </cell>
          <cell r="C31">
            <v>8.0414170876921975</v>
          </cell>
          <cell r="D31">
            <v>0</v>
          </cell>
        </row>
        <row r="32">
          <cell r="A32">
            <v>36923.333333000002</v>
          </cell>
          <cell r="B32">
            <v>36923.333333333336</v>
          </cell>
          <cell r="C32">
            <v>1.1130857394528486</v>
          </cell>
          <cell r="D32">
            <v>0</v>
          </cell>
        </row>
        <row r="33">
          <cell r="A33">
            <v>36923.375</v>
          </cell>
          <cell r="B33">
            <v>36923.375</v>
          </cell>
          <cell r="C33">
            <v>0.34425088640799295</v>
          </cell>
          <cell r="D33">
            <v>0</v>
          </cell>
        </row>
        <row r="34">
          <cell r="A34">
            <v>36923.416666999998</v>
          </cell>
          <cell r="B34">
            <v>36923.416666666664</v>
          </cell>
          <cell r="C34">
            <v>-1.5464491888243412</v>
          </cell>
          <cell r="D34">
            <v>0</v>
          </cell>
        </row>
        <row r="35">
          <cell r="A35">
            <v>36923.458333000002</v>
          </cell>
          <cell r="B35">
            <v>36923.458333333336</v>
          </cell>
          <cell r="C35">
            <v>4.7584249234017424</v>
          </cell>
          <cell r="D35">
            <v>0</v>
          </cell>
        </row>
        <row r="36">
          <cell r="A36">
            <v>36923.5</v>
          </cell>
          <cell r="B36">
            <v>36923.5</v>
          </cell>
          <cell r="C36">
            <v>-0.52275449636807114</v>
          </cell>
          <cell r="D36">
            <v>0</v>
          </cell>
        </row>
        <row r="37">
          <cell r="A37">
            <v>36923.541666999998</v>
          </cell>
          <cell r="B37">
            <v>36923.541666666664</v>
          </cell>
          <cell r="C37">
            <v>-3.6259549291098874</v>
          </cell>
          <cell r="D37">
            <v>0</v>
          </cell>
        </row>
        <row r="38">
          <cell r="A38">
            <v>36923.583333000002</v>
          </cell>
          <cell r="B38">
            <v>36923.583333333336</v>
          </cell>
          <cell r="C38">
            <v>-3.3946119853860846</v>
          </cell>
          <cell r="D38">
            <v>0</v>
          </cell>
        </row>
        <row r="39">
          <cell r="A39">
            <v>36923.625</v>
          </cell>
          <cell r="B39">
            <v>36923.625</v>
          </cell>
          <cell r="C39">
            <v>-4.3936763787734066</v>
          </cell>
          <cell r="D39">
            <v>0</v>
          </cell>
        </row>
        <row r="40">
          <cell r="A40">
            <v>36923.666666999998</v>
          </cell>
          <cell r="B40">
            <v>36923.666666666664</v>
          </cell>
          <cell r="C40">
            <v>-4.4561757589597173</v>
          </cell>
          <cell r="D40">
            <v>0</v>
          </cell>
        </row>
        <row r="41">
          <cell r="A41">
            <v>36923.708333000002</v>
          </cell>
          <cell r="B41">
            <v>36923.708333333336</v>
          </cell>
          <cell r="C41">
            <v>-4.2179740726648731</v>
          </cell>
          <cell r="D41">
            <v>0</v>
          </cell>
        </row>
        <row r="42">
          <cell r="A42">
            <v>36923.75</v>
          </cell>
          <cell r="B42">
            <v>36923.75</v>
          </cell>
          <cell r="C42">
            <v>2.2771637899745252</v>
          </cell>
          <cell r="D42">
            <v>0</v>
          </cell>
        </row>
        <row r="43">
          <cell r="A43">
            <v>36923.791666999998</v>
          </cell>
          <cell r="B43">
            <v>36923.791666666664</v>
          </cell>
          <cell r="C43">
            <v>8.8783221033835655</v>
          </cell>
          <cell r="D43">
            <v>0</v>
          </cell>
        </row>
        <row r="44">
          <cell r="A44">
            <v>36923.833333000002</v>
          </cell>
          <cell r="B44">
            <v>36923.833333333336</v>
          </cell>
          <cell r="C44">
            <v>9.5800897381407939</v>
          </cell>
          <cell r="D44">
            <v>0</v>
          </cell>
        </row>
        <row r="45">
          <cell r="A45">
            <v>36923.875</v>
          </cell>
          <cell r="B45">
            <v>36923.875</v>
          </cell>
          <cell r="C45">
            <v>10.180825805444714</v>
          </cell>
          <cell r="D45">
            <v>10.180825805444714</v>
          </cell>
        </row>
        <row r="46">
          <cell r="A46">
            <v>36923.916666999998</v>
          </cell>
          <cell r="B46">
            <v>36923.916666666664</v>
          </cell>
          <cell r="C46">
            <v>-1.7072450515696505</v>
          </cell>
          <cell r="D46">
            <v>0</v>
          </cell>
        </row>
        <row r="47">
          <cell r="A47">
            <v>36923.958333000002</v>
          </cell>
          <cell r="B47">
            <v>36923.958333333336</v>
          </cell>
          <cell r="C47">
            <v>-3.5636328035501768</v>
          </cell>
          <cell r="D47">
            <v>0</v>
          </cell>
        </row>
        <row r="48">
          <cell r="A48">
            <v>36924</v>
          </cell>
          <cell r="B48">
            <v>36924</v>
          </cell>
          <cell r="C48">
            <v>10.670500010747567</v>
          </cell>
          <cell r="D48">
            <v>10.670500010747567</v>
          </cell>
        </row>
        <row r="49">
          <cell r="A49">
            <v>36924.041666999998</v>
          </cell>
          <cell r="B49">
            <v>36924.041666666664</v>
          </cell>
          <cell r="C49">
            <v>16.421189838394792</v>
          </cell>
          <cell r="D49">
            <v>16.421189838394792</v>
          </cell>
        </row>
        <row r="50">
          <cell r="A50">
            <v>36924.083333000002</v>
          </cell>
          <cell r="B50">
            <v>36924.083333333336</v>
          </cell>
          <cell r="C50">
            <v>5.8171354481073285</v>
          </cell>
          <cell r="D50">
            <v>0</v>
          </cell>
        </row>
        <row r="51">
          <cell r="A51">
            <v>36924.125</v>
          </cell>
          <cell r="B51">
            <v>36924.125</v>
          </cell>
          <cell r="C51">
            <v>-2.8217898775519776</v>
          </cell>
          <cell r="D51">
            <v>0</v>
          </cell>
        </row>
        <row r="52">
          <cell r="A52">
            <v>36924.166666999998</v>
          </cell>
          <cell r="B52">
            <v>36924.166666666664</v>
          </cell>
          <cell r="C52">
            <v>6.8244563171964332</v>
          </cell>
          <cell r="D52">
            <v>0</v>
          </cell>
        </row>
        <row r="53">
          <cell r="A53">
            <v>36924.208333000002</v>
          </cell>
          <cell r="B53">
            <v>36924.208333333336</v>
          </cell>
          <cell r="C53">
            <v>15.159741580882002</v>
          </cell>
          <cell r="D53">
            <v>15.159741580882002</v>
          </cell>
        </row>
        <row r="54">
          <cell r="A54">
            <v>36924.25</v>
          </cell>
          <cell r="B54">
            <v>36924.25</v>
          </cell>
          <cell r="C54">
            <v>26.758398085515211</v>
          </cell>
          <cell r="D54">
            <v>26.758398085515211</v>
          </cell>
        </row>
        <row r="55">
          <cell r="A55">
            <v>36924.291666999998</v>
          </cell>
          <cell r="B55">
            <v>36924.291666666664</v>
          </cell>
          <cell r="C55">
            <v>-3.5084493165284827</v>
          </cell>
          <cell r="D55">
            <v>0</v>
          </cell>
        </row>
        <row r="56">
          <cell r="A56">
            <v>36924.333333000002</v>
          </cell>
          <cell r="B56">
            <v>36924.333333333336</v>
          </cell>
          <cell r="C56">
            <v>12.5240465389627</v>
          </cell>
          <cell r="D56">
            <v>12.5240465389627</v>
          </cell>
        </row>
        <row r="57">
          <cell r="A57">
            <v>36924.375</v>
          </cell>
          <cell r="B57">
            <v>36924.375</v>
          </cell>
          <cell r="C57">
            <v>14.86305855798282</v>
          </cell>
          <cell r="D57">
            <v>14.86305855798282</v>
          </cell>
        </row>
        <row r="58">
          <cell r="A58">
            <v>36924.416666999998</v>
          </cell>
          <cell r="B58">
            <v>36924.416666666664</v>
          </cell>
          <cell r="C58">
            <v>26.307211759010595</v>
          </cell>
          <cell r="D58">
            <v>26.307211759010595</v>
          </cell>
        </row>
        <row r="59">
          <cell r="A59">
            <v>36924.458333000002</v>
          </cell>
          <cell r="B59">
            <v>36924.458333333336</v>
          </cell>
          <cell r="C59">
            <v>31.185362625651226</v>
          </cell>
          <cell r="D59">
            <v>31.185362625651226</v>
          </cell>
        </row>
        <row r="60">
          <cell r="A60">
            <v>36924.5</v>
          </cell>
          <cell r="B60">
            <v>36924.5</v>
          </cell>
          <cell r="C60">
            <v>17.533707051124949</v>
          </cell>
          <cell r="D60">
            <v>17.533707051124949</v>
          </cell>
        </row>
        <row r="61">
          <cell r="A61">
            <v>36924.541666999998</v>
          </cell>
          <cell r="B61">
            <v>36924.541666666664</v>
          </cell>
          <cell r="C61">
            <v>23.217428994090938</v>
          </cell>
          <cell r="D61">
            <v>23.217428994090938</v>
          </cell>
        </row>
        <row r="62">
          <cell r="A62">
            <v>36924.583333000002</v>
          </cell>
          <cell r="B62">
            <v>36924.583333333336</v>
          </cell>
          <cell r="C62">
            <v>32.02567138148278</v>
          </cell>
          <cell r="D62">
            <v>32.02567138148278</v>
          </cell>
        </row>
        <row r="63">
          <cell r="A63">
            <v>36924.625</v>
          </cell>
          <cell r="B63">
            <v>36924.625</v>
          </cell>
          <cell r="C63">
            <v>18.20283575753767</v>
          </cell>
          <cell r="D63">
            <v>18.20283575753767</v>
          </cell>
        </row>
        <row r="64">
          <cell r="A64">
            <v>36924.666666999998</v>
          </cell>
          <cell r="B64">
            <v>36924.666666666664</v>
          </cell>
          <cell r="C64">
            <v>13.206011014216486</v>
          </cell>
          <cell r="D64">
            <v>13.206011014216486</v>
          </cell>
        </row>
        <row r="65">
          <cell r="A65">
            <v>36924.708333000002</v>
          </cell>
          <cell r="B65">
            <v>36924.708333333336</v>
          </cell>
          <cell r="C65">
            <v>14.360919432244758</v>
          </cell>
          <cell r="D65">
            <v>14.360919432244758</v>
          </cell>
        </row>
        <row r="66">
          <cell r="A66">
            <v>36924.75</v>
          </cell>
          <cell r="B66">
            <v>36924.75</v>
          </cell>
          <cell r="C66">
            <v>17.375779871158315</v>
          </cell>
          <cell r="D66">
            <v>17.375779871158315</v>
          </cell>
        </row>
        <row r="67">
          <cell r="A67">
            <v>36924.791666999998</v>
          </cell>
          <cell r="B67">
            <v>36924.791666666664</v>
          </cell>
          <cell r="C67">
            <v>33.383713872945719</v>
          </cell>
          <cell r="D67">
            <v>33.383713872945719</v>
          </cell>
        </row>
        <row r="68">
          <cell r="A68">
            <v>36924.833333000002</v>
          </cell>
          <cell r="B68">
            <v>36924.833333333336</v>
          </cell>
          <cell r="C68">
            <v>18.306521713327154</v>
          </cell>
          <cell r="D68">
            <v>18.306521713327154</v>
          </cell>
        </row>
        <row r="69">
          <cell r="A69">
            <v>36924.875</v>
          </cell>
          <cell r="B69">
            <v>36924.875</v>
          </cell>
          <cell r="C69">
            <v>23.777827492465359</v>
          </cell>
          <cell r="D69">
            <v>23.777827492465359</v>
          </cell>
        </row>
        <row r="70">
          <cell r="A70">
            <v>36924.916666999998</v>
          </cell>
          <cell r="B70">
            <v>36924.916666666664</v>
          </cell>
          <cell r="C70">
            <v>41.323737803206136</v>
          </cell>
          <cell r="D70">
            <v>41.323737803206136</v>
          </cell>
        </row>
        <row r="71">
          <cell r="A71">
            <v>36924.958333000002</v>
          </cell>
          <cell r="B71">
            <v>36924.958333333336</v>
          </cell>
          <cell r="C71">
            <v>53.245344452262117</v>
          </cell>
          <cell r="D71">
            <v>53.245344452262117</v>
          </cell>
        </row>
        <row r="72">
          <cell r="A72">
            <v>36925</v>
          </cell>
          <cell r="B72">
            <v>36925</v>
          </cell>
          <cell r="C72">
            <v>31.676590758591672</v>
          </cell>
          <cell r="D72">
            <v>31.676590758591672</v>
          </cell>
        </row>
        <row r="73">
          <cell r="A73">
            <v>36925.041666999998</v>
          </cell>
          <cell r="B73">
            <v>36925.041666666664</v>
          </cell>
          <cell r="C73">
            <v>15.157152054694391</v>
          </cell>
          <cell r="D73">
            <v>15.157152054694391</v>
          </cell>
        </row>
        <row r="74">
          <cell r="A74">
            <v>36925.083333000002</v>
          </cell>
          <cell r="B74">
            <v>36925.083333333336</v>
          </cell>
          <cell r="C74">
            <v>52.288706936705438</v>
          </cell>
          <cell r="D74">
            <v>52.288706936705438</v>
          </cell>
        </row>
        <row r="75">
          <cell r="A75">
            <v>36925.125</v>
          </cell>
          <cell r="B75">
            <v>36925.125</v>
          </cell>
          <cell r="C75">
            <v>34.069700268375328</v>
          </cell>
          <cell r="D75">
            <v>34.069700268375328</v>
          </cell>
        </row>
        <row r="76">
          <cell r="A76">
            <v>36925.166666999998</v>
          </cell>
          <cell r="B76">
            <v>36925.166666666664</v>
          </cell>
          <cell r="C76">
            <v>21.19391034382906</v>
          </cell>
          <cell r="D76">
            <v>21.19391034382906</v>
          </cell>
        </row>
        <row r="77">
          <cell r="A77">
            <v>36925.208333000002</v>
          </cell>
          <cell r="B77">
            <v>36925.208333333336</v>
          </cell>
          <cell r="C77">
            <v>7.276683132624747</v>
          </cell>
          <cell r="D77">
            <v>0</v>
          </cell>
        </row>
        <row r="78">
          <cell r="A78">
            <v>36925.25</v>
          </cell>
          <cell r="B78">
            <v>36925.25</v>
          </cell>
          <cell r="C78">
            <v>28.593112150184925</v>
          </cell>
          <cell r="D78">
            <v>28.593112150184925</v>
          </cell>
        </row>
        <row r="79">
          <cell r="A79">
            <v>36925.291666999998</v>
          </cell>
          <cell r="B79">
            <v>36925.291666666664</v>
          </cell>
          <cell r="C79">
            <v>20.160565331240498</v>
          </cell>
          <cell r="D79">
            <v>20.160565331240498</v>
          </cell>
        </row>
        <row r="80">
          <cell r="A80">
            <v>36925.333333000002</v>
          </cell>
          <cell r="B80">
            <v>36925.333333333336</v>
          </cell>
          <cell r="C80">
            <v>42.031705592029056</v>
          </cell>
          <cell r="D80">
            <v>42.031705592029056</v>
          </cell>
        </row>
        <row r="81">
          <cell r="A81">
            <v>36925.375</v>
          </cell>
          <cell r="B81">
            <v>36925.375</v>
          </cell>
          <cell r="C81">
            <v>42.996717393979552</v>
          </cell>
          <cell r="D81">
            <v>42.996717393979552</v>
          </cell>
        </row>
        <row r="82">
          <cell r="A82">
            <v>36925.416666999998</v>
          </cell>
          <cell r="B82">
            <v>36925.416666666664</v>
          </cell>
          <cell r="C82">
            <v>24.478193127964339</v>
          </cell>
          <cell r="D82">
            <v>24.478193127964339</v>
          </cell>
        </row>
        <row r="83">
          <cell r="A83">
            <v>36925.458333000002</v>
          </cell>
          <cell r="B83">
            <v>36925.458333333336</v>
          </cell>
          <cell r="C83">
            <v>67.510881126163312</v>
          </cell>
          <cell r="D83">
            <v>67.510881126163312</v>
          </cell>
        </row>
        <row r="84">
          <cell r="A84">
            <v>36925.5</v>
          </cell>
          <cell r="B84">
            <v>36925.5</v>
          </cell>
          <cell r="C84">
            <v>63.717783754400905</v>
          </cell>
          <cell r="D84">
            <v>63.717783754400905</v>
          </cell>
        </row>
        <row r="85">
          <cell r="A85">
            <v>36925.541666999998</v>
          </cell>
          <cell r="B85">
            <v>36925.541666666664</v>
          </cell>
          <cell r="C85">
            <v>57.56020629363384</v>
          </cell>
          <cell r="D85">
            <v>57.56020629363384</v>
          </cell>
        </row>
        <row r="86">
          <cell r="A86">
            <v>36925.583333000002</v>
          </cell>
          <cell r="B86">
            <v>36925.583333333336</v>
          </cell>
          <cell r="C86">
            <v>59.524441723421162</v>
          </cell>
          <cell r="D86">
            <v>59.524441723421162</v>
          </cell>
        </row>
        <row r="87">
          <cell r="A87">
            <v>36925.625</v>
          </cell>
          <cell r="B87">
            <v>36925.625</v>
          </cell>
          <cell r="C87">
            <v>58.204486319554547</v>
          </cell>
          <cell r="D87">
            <v>58.204486319554547</v>
          </cell>
        </row>
        <row r="88">
          <cell r="A88">
            <v>36925.666666999998</v>
          </cell>
          <cell r="B88">
            <v>36925.666666666664</v>
          </cell>
          <cell r="C88">
            <v>79.289131188045801</v>
          </cell>
          <cell r="D88">
            <v>79.289131188045801</v>
          </cell>
        </row>
        <row r="89">
          <cell r="A89">
            <v>36925.708333000002</v>
          </cell>
          <cell r="B89">
            <v>36925.708333333336</v>
          </cell>
          <cell r="C89">
            <v>126.805268106784</v>
          </cell>
          <cell r="D89">
            <v>126.805268106784</v>
          </cell>
        </row>
        <row r="90">
          <cell r="A90">
            <v>36925.75</v>
          </cell>
          <cell r="B90">
            <v>36925.75</v>
          </cell>
          <cell r="C90">
            <v>135.58852698670222</v>
          </cell>
          <cell r="D90">
            <v>135.58852698670222</v>
          </cell>
        </row>
        <row r="91">
          <cell r="A91">
            <v>36925.791666999998</v>
          </cell>
          <cell r="B91">
            <v>36925.791666666664</v>
          </cell>
          <cell r="C91">
            <v>131.72257529800436</v>
          </cell>
          <cell r="D91">
            <v>131.72257529800436</v>
          </cell>
        </row>
        <row r="92">
          <cell r="A92">
            <v>36925.833333000002</v>
          </cell>
          <cell r="B92">
            <v>36925.833333333336</v>
          </cell>
          <cell r="C92">
            <v>128.54996576767209</v>
          </cell>
          <cell r="D92">
            <v>128.54996576767209</v>
          </cell>
        </row>
        <row r="93">
          <cell r="A93">
            <v>36925.875</v>
          </cell>
          <cell r="B93">
            <v>36925.875</v>
          </cell>
          <cell r="C93">
            <v>135.05124348522438</v>
          </cell>
          <cell r="D93">
            <v>135.05124348522438</v>
          </cell>
        </row>
        <row r="94">
          <cell r="A94">
            <v>36925.916666999998</v>
          </cell>
          <cell r="B94">
            <v>36925.916666666664</v>
          </cell>
          <cell r="C94">
            <v>136.81141480717622</v>
          </cell>
          <cell r="D94">
            <v>136.81141480717622</v>
          </cell>
        </row>
        <row r="95">
          <cell r="A95">
            <v>36925.958333000002</v>
          </cell>
          <cell r="B95">
            <v>36925.958333333336</v>
          </cell>
          <cell r="C95">
            <v>138.88291285902523</v>
          </cell>
          <cell r="D95">
            <v>138.88291285902523</v>
          </cell>
        </row>
        <row r="96">
          <cell r="A96">
            <v>36926</v>
          </cell>
          <cell r="B96">
            <v>36926</v>
          </cell>
          <cell r="C96">
            <v>117.86350780415665</v>
          </cell>
          <cell r="D96">
            <v>117.86350780415665</v>
          </cell>
        </row>
        <row r="97">
          <cell r="A97">
            <v>36926.041666999998</v>
          </cell>
          <cell r="B97">
            <v>36926.041666666664</v>
          </cell>
          <cell r="C97">
            <v>119.63484220913543</v>
          </cell>
          <cell r="D97">
            <v>119.63484220913543</v>
          </cell>
        </row>
        <row r="98">
          <cell r="A98">
            <v>36926.083333000002</v>
          </cell>
          <cell r="B98">
            <v>36926.083333333336</v>
          </cell>
          <cell r="C98">
            <v>156.67773035903153</v>
          </cell>
          <cell r="D98">
            <v>156.67773035903153</v>
          </cell>
        </row>
        <row r="99">
          <cell r="A99">
            <v>36926.125</v>
          </cell>
          <cell r="B99">
            <v>36926.125</v>
          </cell>
          <cell r="C99">
            <v>137.05948107812398</v>
          </cell>
          <cell r="D99">
            <v>137.05948107812398</v>
          </cell>
        </row>
        <row r="100">
          <cell r="A100">
            <v>36926.166666999998</v>
          </cell>
          <cell r="B100">
            <v>36926.166666666664</v>
          </cell>
          <cell r="C100">
            <v>152.22277574333003</v>
          </cell>
          <cell r="D100">
            <v>152.22277574333003</v>
          </cell>
        </row>
        <row r="101">
          <cell r="A101">
            <v>36926.208333000002</v>
          </cell>
          <cell r="B101">
            <v>36926.208333333336</v>
          </cell>
          <cell r="C101">
            <v>207.28536980537012</v>
          </cell>
          <cell r="D101">
            <v>207.28536980537012</v>
          </cell>
        </row>
        <row r="102">
          <cell r="A102">
            <v>36926.25</v>
          </cell>
          <cell r="B102">
            <v>36926.25</v>
          </cell>
          <cell r="C102">
            <v>225.87480892709786</v>
          </cell>
          <cell r="D102">
            <v>225.87480892709786</v>
          </cell>
        </row>
        <row r="103">
          <cell r="A103">
            <v>36926.291666999998</v>
          </cell>
          <cell r="B103">
            <v>36926.291666666664</v>
          </cell>
          <cell r="C103">
            <v>196.36356893947587</v>
          </cell>
          <cell r="D103">
            <v>196.36356893947587</v>
          </cell>
        </row>
        <row r="104">
          <cell r="A104">
            <v>36926.333333000002</v>
          </cell>
          <cell r="B104">
            <v>36926.333333333336</v>
          </cell>
          <cell r="C104">
            <v>199.38734131804497</v>
          </cell>
          <cell r="D104">
            <v>199.38734131804497</v>
          </cell>
        </row>
        <row r="105">
          <cell r="A105">
            <v>36926.375</v>
          </cell>
          <cell r="B105">
            <v>36926.375</v>
          </cell>
          <cell r="C105">
            <v>201.08825226087993</v>
          </cell>
          <cell r="D105">
            <v>201.08825226087993</v>
          </cell>
        </row>
        <row r="106">
          <cell r="A106">
            <v>36926.416666999998</v>
          </cell>
          <cell r="B106">
            <v>36926.416666666664</v>
          </cell>
          <cell r="C106">
            <v>205.23755897805671</v>
          </cell>
          <cell r="D106">
            <v>205.23755897805671</v>
          </cell>
        </row>
        <row r="107">
          <cell r="A107">
            <v>36926.458333000002</v>
          </cell>
          <cell r="B107">
            <v>36926.458333333336</v>
          </cell>
          <cell r="C107">
            <v>201.52273711032626</v>
          </cell>
          <cell r="D107">
            <v>201.52273711032626</v>
          </cell>
        </row>
        <row r="108">
          <cell r="A108">
            <v>36926.5</v>
          </cell>
          <cell r="B108">
            <v>36926.5</v>
          </cell>
          <cell r="C108">
            <v>205.10577844212526</v>
          </cell>
          <cell r="D108">
            <v>205.10577844212526</v>
          </cell>
        </row>
        <row r="109">
          <cell r="A109">
            <v>36926.541666999998</v>
          </cell>
          <cell r="B109">
            <v>36926.541666666664</v>
          </cell>
          <cell r="C109">
            <v>199.16597197204979</v>
          </cell>
          <cell r="D109">
            <v>199.16597197204979</v>
          </cell>
        </row>
        <row r="110">
          <cell r="A110">
            <v>36926.583333000002</v>
          </cell>
          <cell r="B110">
            <v>36926.583333333336</v>
          </cell>
          <cell r="C110">
            <v>156.75767682450163</v>
          </cell>
          <cell r="D110">
            <v>156.75767682450163</v>
          </cell>
        </row>
        <row r="111">
          <cell r="A111">
            <v>36926.625</v>
          </cell>
          <cell r="B111">
            <v>36926.625</v>
          </cell>
          <cell r="C111">
            <v>98.919169141188462</v>
          </cell>
          <cell r="D111">
            <v>98.919169141188462</v>
          </cell>
        </row>
        <row r="112">
          <cell r="A112">
            <v>36926.666666999998</v>
          </cell>
          <cell r="B112">
            <v>36926.666666666664</v>
          </cell>
          <cell r="C112">
            <v>128.24141627352839</v>
          </cell>
          <cell r="D112">
            <v>128.24141627352839</v>
          </cell>
        </row>
        <row r="113">
          <cell r="A113">
            <v>36926.708333000002</v>
          </cell>
          <cell r="B113">
            <v>36926.708333333336</v>
          </cell>
          <cell r="C113">
            <v>165.99370391666136</v>
          </cell>
          <cell r="D113">
            <v>165.99370391666136</v>
          </cell>
        </row>
        <row r="114">
          <cell r="A114">
            <v>36926.75</v>
          </cell>
          <cell r="B114">
            <v>36926.75</v>
          </cell>
          <cell r="C114">
            <v>212.9908122166986</v>
          </cell>
          <cell r="D114">
            <v>212.9908122166986</v>
          </cell>
        </row>
        <row r="115">
          <cell r="A115">
            <v>36926.791666999998</v>
          </cell>
          <cell r="B115">
            <v>36926.791666666664</v>
          </cell>
          <cell r="C115">
            <v>201.94671115725345</v>
          </cell>
          <cell r="D115">
            <v>201.94671115725345</v>
          </cell>
        </row>
        <row r="116">
          <cell r="A116">
            <v>36926.833333000002</v>
          </cell>
          <cell r="B116">
            <v>36926.833333333336</v>
          </cell>
          <cell r="C116">
            <v>220.43004278071203</v>
          </cell>
          <cell r="D116">
            <v>220.43004278071203</v>
          </cell>
        </row>
        <row r="117">
          <cell r="A117">
            <v>36926.875</v>
          </cell>
          <cell r="B117">
            <v>36926.875</v>
          </cell>
          <cell r="C117">
            <v>154.13692961284573</v>
          </cell>
          <cell r="D117">
            <v>154.13692961284573</v>
          </cell>
        </row>
        <row r="118">
          <cell r="A118">
            <v>36926.916666999998</v>
          </cell>
          <cell r="B118">
            <v>36926.916666666664</v>
          </cell>
          <cell r="C118">
            <v>210.89631902665982</v>
          </cell>
          <cell r="D118">
            <v>210.89631902665982</v>
          </cell>
        </row>
        <row r="119">
          <cell r="A119">
            <v>36926.958333000002</v>
          </cell>
          <cell r="B119">
            <v>36926.958333333336</v>
          </cell>
          <cell r="C119">
            <v>224.89120337605493</v>
          </cell>
          <cell r="D119">
            <v>224.89120337605493</v>
          </cell>
        </row>
        <row r="120">
          <cell r="A120">
            <v>36927</v>
          </cell>
          <cell r="B120">
            <v>36927</v>
          </cell>
          <cell r="C120">
            <v>233.44539984249406</v>
          </cell>
          <cell r="D120">
            <v>233.44539984249406</v>
          </cell>
        </row>
        <row r="121">
          <cell r="A121">
            <v>36927.041666999998</v>
          </cell>
          <cell r="B121">
            <v>36927.041666666664</v>
          </cell>
          <cell r="C121">
            <v>237.39309399259989</v>
          </cell>
          <cell r="D121">
            <v>237.39309399259989</v>
          </cell>
        </row>
        <row r="122">
          <cell r="A122">
            <v>36927.083333000002</v>
          </cell>
          <cell r="B122">
            <v>36927.083333333336</v>
          </cell>
          <cell r="C122">
            <v>236.39664825109628</v>
          </cell>
          <cell r="D122">
            <v>236.39664825109628</v>
          </cell>
        </row>
        <row r="123">
          <cell r="A123">
            <v>36927.125</v>
          </cell>
          <cell r="B123">
            <v>36927.125</v>
          </cell>
          <cell r="C123">
            <v>111.75633382476911</v>
          </cell>
          <cell r="D123">
            <v>111.75633382476911</v>
          </cell>
        </row>
        <row r="124">
          <cell r="A124">
            <v>36927.166666999998</v>
          </cell>
          <cell r="B124">
            <v>36927.166666666664</v>
          </cell>
          <cell r="C124">
            <v>96.532490094296037</v>
          </cell>
          <cell r="D124">
            <v>96.532490094296037</v>
          </cell>
        </row>
        <row r="125">
          <cell r="A125">
            <v>36927.208333000002</v>
          </cell>
          <cell r="B125">
            <v>36927.208333333336</v>
          </cell>
          <cell r="C125">
            <v>103.89622204884211</v>
          </cell>
          <cell r="D125">
            <v>103.89622204884211</v>
          </cell>
        </row>
        <row r="126">
          <cell r="A126">
            <v>36927.25</v>
          </cell>
          <cell r="B126">
            <v>36927.25</v>
          </cell>
          <cell r="C126">
            <v>121.22149183644268</v>
          </cell>
          <cell r="D126">
            <v>121.22149183644268</v>
          </cell>
        </row>
        <row r="127">
          <cell r="A127">
            <v>36927.291666999998</v>
          </cell>
          <cell r="B127">
            <v>36927.291666666664</v>
          </cell>
          <cell r="C127">
            <v>94.706426558880281</v>
          </cell>
          <cell r="D127">
            <v>94.706426558880281</v>
          </cell>
        </row>
        <row r="128">
          <cell r="A128">
            <v>36927.333333000002</v>
          </cell>
          <cell r="B128">
            <v>36927.333333333336</v>
          </cell>
          <cell r="C128">
            <v>110.70419768600185</v>
          </cell>
          <cell r="D128">
            <v>110.70419768600185</v>
          </cell>
        </row>
        <row r="129">
          <cell r="A129">
            <v>36927.375</v>
          </cell>
          <cell r="B129">
            <v>36927.375</v>
          </cell>
          <cell r="C129">
            <v>84.325548552816628</v>
          </cell>
          <cell r="D129">
            <v>84.325548552816628</v>
          </cell>
        </row>
        <row r="130">
          <cell r="A130">
            <v>36927.416666999998</v>
          </cell>
          <cell r="B130">
            <v>36927.416666666664</v>
          </cell>
          <cell r="C130">
            <v>91.850270199802935</v>
          </cell>
          <cell r="D130">
            <v>91.850270199802935</v>
          </cell>
        </row>
        <row r="131">
          <cell r="A131">
            <v>36927.458333000002</v>
          </cell>
          <cell r="B131">
            <v>36927.458333333336</v>
          </cell>
          <cell r="C131">
            <v>109.46502509614572</v>
          </cell>
          <cell r="D131">
            <v>109.46502509614572</v>
          </cell>
        </row>
        <row r="132">
          <cell r="A132">
            <v>36927.5</v>
          </cell>
          <cell r="B132">
            <v>36927.5</v>
          </cell>
          <cell r="C132">
            <v>121.14214985052003</v>
          </cell>
          <cell r="D132">
            <v>121.14214985052003</v>
          </cell>
        </row>
        <row r="133">
          <cell r="A133">
            <v>36927.541666999998</v>
          </cell>
          <cell r="B133">
            <v>36927.541666666664</v>
          </cell>
          <cell r="C133">
            <v>117.28113197302325</v>
          </cell>
          <cell r="D133">
            <v>117.28113197302325</v>
          </cell>
        </row>
        <row r="134">
          <cell r="A134">
            <v>36927.583333000002</v>
          </cell>
          <cell r="B134">
            <v>36927.583333333336</v>
          </cell>
          <cell r="C134">
            <v>125.69144279599684</v>
          </cell>
          <cell r="D134">
            <v>125.69144279599684</v>
          </cell>
        </row>
        <row r="135">
          <cell r="A135">
            <v>36927.625</v>
          </cell>
          <cell r="B135">
            <v>36927.625</v>
          </cell>
          <cell r="C135">
            <v>98.02368906731607</v>
          </cell>
          <cell r="D135">
            <v>98.02368906731607</v>
          </cell>
        </row>
        <row r="136">
          <cell r="A136">
            <v>36927.666666999998</v>
          </cell>
          <cell r="B136">
            <v>36927.666666666664</v>
          </cell>
          <cell r="C136">
            <v>108.33354894908356</v>
          </cell>
          <cell r="D136">
            <v>108.33354894908356</v>
          </cell>
        </row>
        <row r="137">
          <cell r="A137">
            <v>36927.708333000002</v>
          </cell>
          <cell r="B137">
            <v>36927.708333333336</v>
          </cell>
          <cell r="C137">
            <v>121.79699122645999</v>
          </cell>
          <cell r="D137">
            <v>121.79699122645999</v>
          </cell>
        </row>
        <row r="138">
          <cell r="A138">
            <v>36927.75</v>
          </cell>
          <cell r="B138">
            <v>36927.75</v>
          </cell>
          <cell r="C138">
            <v>105.87256155209437</v>
          </cell>
          <cell r="D138">
            <v>105.87256155209437</v>
          </cell>
        </row>
        <row r="139">
          <cell r="A139">
            <v>36927.791666999998</v>
          </cell>
          <cell r="B139">
            <v>36927.791666666664</v>
          </cell>
          <cell r="C139">
            <v>115.9721606387841</v>
          </cell>
          <cell r="D139">
            <v>115.9721606387841</v>
          </cell>
        </row>
        <row r="140">
          <cell r="A140">
            <v>36927.833333000002</v>
          </cell>
          <cell r="B140">
            <v>36927.833333333336</v>
          </cell>
          <cell r="C140">
            <v>96.834606760427477</v>
          </cell>
          <cell r="D140">
            <v>96.834606760427477</v>
          </cell>
        </row>
        <row r="141">
          <cell r="A141">
            <v>36927.875</v>
          </cell>
          <cell r="B141">
            <v>36927.875</v>
          </cell>
          <cell r="C141">
            <v>100.31211970541726</v>
          </cell>
          <cell r="D141">
            <v>100.31211970541726</v>
          </cell>
        </row>
        <row r="142">
          <cell r="A142">
            <v>36927.916666999998</v>
          </cell>
          <cell r="B142">
            <v>36927.916666666664</v>
          </cell>
          <cell r="C142">
            <v>114.75696815210154</v>
          </cell>
          <cell r="D142">
            <v>114.75696815210154</v>
          </cell>
        </row>
        <row r="143">
          <cell r="A143">
            <v>36927.958333000002</v>
          </cell>
          <cell r="B143">
            <v>36927.958333333336</v>
          </cell>
          <cell r="C143">
            <v>117.36023779276744</v>
          </cell>
          <cell r="D143">
            <v>117.36023779276744</v>
          </cell>
        </row>
        <row r="144">
          <cell r="A144">
            <v>36928</v>
          </cell>
          <cell r="B144">
            <v>36928</v>
          </cell>
          <cell r="C144">
            <v>110.39393731538604</v>
          </cell>
          <cell r="D144">
            <v>110.39393731538604</v>
          </cell>
        </row>
        <row r="145">
          <cell r="A145">
            <v>36928.041666999998</v>
          </cell>
          <cell r="B145">
            <v>36928.041666666664</v>
          </cell>
          <cell r="C145">
            <v>113.26052341454618</v>
          </cell>
          <cell r="D145">
            <v>113.26052341454618</v>
          </cell>
        </row>
        <row r="146">
          <cell r="A146">
            <v>36928.083333000002</v>
          </cell>
          <cell r="B146">
            <v>36928.083333333336</v>
          </cell>
          <cell r="C146">
            <v>121.59038869740282</v>
          </cell>
          <cell r="D146">
            <v>121.59038869740282</v>
          </cell>
        </row>
        <row r="147">
          <cell r="A147">
            <v>36928.125</v>
          </cell>
          <cell r="B147">
            <v>36928.125</v>
          </cell>
          <cell r="C147">
            <v>112.31921180118592</v>
          </cell>
          <cell r="D147">
            <v>112.31921180118592</v>
          </cell>
        </row>
        <row r="148">
          <cell r="A148">
            <v>36928.166666999998</v>
          </cell>
          <cell r="B148">
            <v>36928.166666666664</v>
          </cell>
          <cell r="C148">
            <v>132.96590041379699</v>
          </cell>
          <cell r="D148">
            <v>132.96590041379699</v>
          </cell>
        </row>
        <row r="149">
          <cell r="A149">
            <v>36928.208333000002</v>
          </cell>
          <cell r="B149">
            <v>36928.208333333336</v>
          </cell>
          <cell r="C149">
            <v>112.08693093927012</v>
          </cell>
          <cell r="D149">
            <v>112.08693093927012</v>
          </cell>
        </row>
        <row r="150">
          <cell r="A150">
            <v>36928.25</v>
          </cell>
          <cell r="B150">
            <v>36928.25</v>
          </cell>
          <cell r="C150">
            <v>105.25852185790212</v>
          </cell>
          <cell r="D150">
            <v>105.25852185790212</v>
          </cell>
        </row>
        <row r="151">
          <cell r="A151">
            <v>36928.291666999998</v>
          </cell>
          <cell r="B151">
            <v>36928.291666666664</v>
          </cell>
          <cell r="C151">
            <v>82.275421932198981</v>
          </cell>
          <cell r="D151">
            <v>82.275421932198981</v>
          </cell>
        </row>
        <row r="152">
          <cell r="A152">
            <v>36928.333333000002</v>
          </cell>
          <cell r="B152">
            <v>36928.333333333336</v>
          </cell>
          <cell r="C152">
            <v>68.869175741139784</v>
          </cell>
          <cell r="D152">
            <v>68.869175741139784</v>
          </cell>
        </row>
        <row r="153">
          <cell r="A153">
            <v>36928.375</v>
          </cell>
          <cell r="B153">
            <v>36928.375</v>
          </cell>
          <cell r="C153">
            <v>24.338815634541195</v>
          </cell>
          <cell r="D153">
            <v>24.338815634541195</v>
          </cell>
        </row>
        <row r="154">
          <cell r="A154">
            <v>36928.416666999998</v>
          </cell>
          <cell r="B154">
            <v>36928.416666666664</v>
          </cell>
          <cell r="C154">
            <v>28.746136149490191</v>
          </cell>
          <cell r="D154">
            <v>28.746136149490191</v>
          </cell>
        </row>
        <row r="155">
          <cell r="A155">
            <v>36928.458333000002</v>
          </cell>
          <cell r="B155">
            <v>36928.458333333336</v>
          </cell>
          <cell r="C155">
            <v>35.060545812650787</v>
          </cell>
          <cell r="D155">
            <v>35.060545812650787</v>
          </cell>
        </row>
        <row r="156">
          <cell r="A156">
            <v>36928.5</v>
          </cell>
          <cell r="B156">
            <v>36928.5</v>
          </cell>
          <cell r="C156">
            <v>32.845290713471584</v>
          </cell>
          <cell r="D156">
            <v>32.845290713471584</v>
          </cell>
        </row>
        <row r="157">
          <cell r="A157">
            <v>36928.541666999998</v>
          </cell>
          <cell r="B157">
            <v>36928.541666666664</v>
          </cell>
          <cell r="C157">
            <v>25.777933604694077</v>
          </cell>
          <cell r="D157">
            <v>25.777933604694077</v>
          </cell>
        </row>
        <row r="158">
          <cell r="A158">
            <v>36928.583333000002</v>
          </cell>
          <cell r="B158">
            <v>36928.583333333336</v>
          </cell>
          <cell r="C158">
            <v>13.261114091089034</v>
          </cell>
          <cell r="D158">
            <v>13.261114091089034</v>
          </cell>
        </row>
        <row r="159">
          <cell r="A159">
            <v>36928.625</v>
          </cell>
          <cell r="B159">
            <v>36928.625</v>
          </cell>
          <cell r="C159">
            <v>15.655837861612389</v>
          </cell>
          <cell r="D159">
            <v>15.655837861612389</v>
          </cell>
        </row>
        <row r="160">
          <cell r="A160">
            <v>36928.666666999998</v>
          </cell>
          <cell r="B160">
            <v>36928.666666666664</v>
          </cell>
          <cell r="C160">
            <v>45.024758115912803</v>
          </cell>
          <cell r="D160">
            <v>45.024758115912803</v>
          </cell>
        </row>
        <row r="161">
          <cell r="A161">
            <v>36928.708333000002</v>
          </cell>
          <cell r="B161">
            <v>36928.708333333336</v>
          </cell>
          <cell r="C161">
            <v>49.32382799030249</v>
          </cell>
          <cell r="D161">
            <v>49.32382799030249</v>
          </cell>
        </row>
        <row r="162">
          <cell r="A162">
            <v>36928.75</v>
          </cell>
          <cell r="B162">
            <v>36928.75</v>
          </cell>
          <cell r="C162">
            <v>35.30442044655711</v>
          </cell>
          <cell r="D162">
            <v>35.30442044655711</v>
          </cell>
        </row>
        <row r="163">
          <cell r="A163">
            <v>36928.791666999998</v>
          </cell>
          <cell r="B163">
            <v>36928.791666666664</v>
          </cell>
          <cell r="C163">
            <v>25.667317842466282</v>
          </cell>
          <cell r="D163">
            <v>25.667317842466282</v>
          </cell>
        </row>
        <row r="164">
          <cell r="A164">
            <v>36928.833333000002</v>
          </cell>
          <cell r="B164">
            <v>36928.833333333336</v>
          </cell>
          <cell r="C164">
            <v>44.213145329815866</v>
          </cell>
          <cell r="D164">
            <v>44.213145329815866</v>
          </cell>
        </row>
        <row r="165">
          <cell r="A165">
            <v>36928.875</v>
          </cell>
          <cell r="B165">
            <v>36928.875</v>
          </cell>
          <cell r="C165">
            <v>37.352999744394403</v>
          </cell>
          <cell r="D165">
            <v>37.352999744394403</v>
          </cell>
        </row>
        <row r="166">
          <cell r="A166">
            <v>36928.916666999998</v>
          </cell>
          <cell r="B166">
            <v>36928.916666666664</v>
          </cell>
          <cell r="C166">
            <v>103.11518320766403</v>
          </cell>
          <cell r="D166">
            <v>103.11518320766403</v>
          </cell>
        </row>
        <row r="167">
          <cell r="A167">
            <v>36928.958333000002</v>
          </cell>
          <cell r="B167">
            <v>36928.958333333336</v>
          </cell>
          <cell r="C167">
            <v>103.02085516845793</v>
          </cell>
          <cell r="D167">
            <v>103.02085516845793</v>
          </cell>
        </row>
        <row r="168">
          <cell r="A168">
            <v>36929</v>
          </cell>
          <cell r="B168">
            <v>36929</v>
          </cell>
          <cell r="C168">
            <v>69.756828999556518</v>
          </cell>
          <cell r="D168">
            <v>69.756828999556518</v>
          </cell>
        </row>
        <row r="169">
          <cell r="A169">
            <v>36929.041666999998</v>
          </cell>
          <cell r="B169">
            <v>36929.041666666664</v>
          </cell>
          <cell r="C169">
            <v>80.575435189518672</v>
          </cell>
          <cell r="D169">
            <v>80.575435189518672</v>
          </cell>
        </row>
        <row r="170">
          <cell r="A170">
            <v>36929.083333000002</v>
          </cell>
          <cell r="B170">
            <v>36929.083333333336</v>
          </cell>
          <cell r="C170">
            <v>27.037258008767374</v>
          </cell>
          <cell r="D170">
            <v>27.037258008767374</v>
          </cell>
        </row>
        <row r="171">
          <cell r="A171">
            <v>36929.125</v>
          </cell>
          <cell r="B171">
            <v>36929.125</v>
          </cell>
          <cell r="C171">
            <v>55.456323118211763</v>
          </cell>
          <cell r="D171">
            <v>55.456323118211763</v>
          </cell>
        </row>
        <row r="172">
          <cell r="A172">
            <v>36929.166666999998</v>
          </cell>
          <cell r="B172">
            <v>36929.166666666664</v>
          </cell>
          <cell r="C172">
            <v>79.802191539707664</v>
          </cell>
          <cell r="D172">
            <v>79.802191539707664</v>
          </cell>
        </row>
        <row r="173">
          <cell r="A173">
            <v>36929.208333000002</v>
          </cell>
          <cell r="B173">
            <v>36929.208333333336</v>
          </cell>
          <cell r="C173">
            <v>10.046755204122702</v>
          </cell>
          <cell r="D173">
            <v>10.046755204122702</v>
          </cell>
        </row>
        <row r="174">
          <cell r="A174">
            <v>36929.25</v>
          </cell>
          <cell r="B174">
            <v>36929.25</v>
          </cell>
          <cell r="C174">
            <v>64.056431886048301</v>
          </cell>
          <cell r="D174">
            <v>64.056431886048301</v>
          </cell>
        </row>
        <row r="175">
          <cell r="A175">
            <v>36929.291666999998</v>
          </cell>
          <cell r="B175">
            <v>36929.291666666664</v>
          </cell>
          <cell r="C175">
            <v>101.59421747688734</v>
          </cell>
          <cell r="D175">
            <v>101.59421747688734</v>
          </cell>
        </row>
        <row r="176">
          <cell r="A176">
            <v>36929.333333000002</v>
          </cell>
          <cell r="B176">
            <v>36929.333333333336</v>
          </cell>
          <cell r="C176">
            <v>94.225873815136296</v>
          </cell>
          <cell r="D176">
            <v>94.225873815136296</v>
          </cell>
        </row>
        <row r="177">
          <cell r="A177">
            <v>36929.375</v>
          </cell>
          <cell r="B177">
            <v>36929.375</v>
          </cell>
          <cell r="C177">
            <v>55.059449457415496</v>
          </cell>
          <cell r="D177">
            <v>55.059449457415496</v>
          </cell>
        </row>
        <row r="178">
          <cell r="A178">
            <v>36929.416666999998</v>
          </cell>
          <cell r="B178">
            <v>36929.416666666664</v>
          </cell>
          <cell r="C178">
            <v>17.264221016967316</v>
          </cell>
          <cell r="D178">
            <v>17.264221016967316</v>
          </cell>
        </row>
        <row r="179">
          <cell r="A179">
            <v>36929.458333000002</v>
          </cell>
          <cell r="B179">
            <v>36929.458333333336</v>
          </cell>
          <cell r="C179">
            <v>72.119745490421565</v>
          </cell>
          <cell r="D179">
            <v>72.119745490421565</v>
          </cell>
        </row>
        <row r="180">
          <cell r="A180">
            <v>36929.5</v>
          </cell>
          <cell r="B180">
            <v>36929.5</v>
          </cell>
          <cell r="C180">
            <v>91.873443481891982</v>
          </cell>
          <cell r="D180">
            <v>91.873443481891982</v>
          </cell>
        </row>
        <row r="181">
          <cell r="A181">
            <v>36929.541666999998</v>
          </cell>
          <cell r="B181">
            <v>36929.541666666664</v>
          </cell>
          <cell r="C181">
            <v>58.635371561435328</v>
          </cell>
          <cell r="D181">
            <v>58.635371561435328</v>
          </cell>
        </row>
        <row r="182">
          <cell r="A182">
            <v>36929.583333000002</v>
          </cell>
          <cell r="B182">
            <v>36929.583333333336</v>
          </cell>
          <cell r="C182">
            <v>37.034456832646185</v>
          </cell>
          <cell r="D182">
            <v>37.034456832646185</v>
          </cell>
        </row>
        <row r="183">
          <cell r="A183">
            <v>36929.625</v>
          </cell>
          <cell r="B183">
            <v>36929.625</v>
          </cell>
          <cell r="C183">
            <v>67.291396525225466</v>
          </cell>
          <cell r="D183">
            <v>67.291396525225466</v>
          </cell>
        </row>
        <row r="184">
          <cell r="A184">
            <v>36929.666666999998</v>
          </cell>
          <cell r="B184">
            <v>36929.666666666664</v>
          </cell>
          <cell r="C184">
            <v>73.707081374116669</v>
          </cell>
          <cell r="D184">
            <v>73.707081374116669</v>
          </cell>
        </row>
        <row r="185">
          <cell r="A185">
            <v>36929.708333000002</v>
          </cell>
          <cell r="B185">
            <v>36929.708333333336</v>
          </cell>
          <cell r="C185">
            <v>65.232154536924597</v>
          </cell>
          <cell r="D185">
            <v>65.232154536924597</v>
          </cell>
        </row>
        <row r="186">
          <cell r="A186">
            <v>36929.75</v>
          </cell>
          <cell r="B186">
            <v>36929.75</v>
          </cell>
          <cell r="C186">
            <v>76.55827138669747</v>
          </cell>
          <cell r="D186">
            <v>76.55827138669747</v>
          </cell>
        </row>
        <row r="187">
          <cell r="A187">
            <v>36929.791666999998</v>
          </cell>
          <cell r="B187">
            <v>36929.791666666664</v>
          </cell>
          <cell r="C187">
            <v>98.135509712219161</v>
          </cell>
          <cell r="D187">
            <v>98.135509712219161</v>
          </cell>
        </row>
        <row r="188">
          <cell r="A188">
            <v>36929.833333000002</v>
          </cell>
          <cell r="B188">
            <v>36929.833333333336</v>
          </cell>
          <cell r="C188">
            <v>128.97089001873991</v>
          </cell>
          <cell r="D188">
            <v>128.97089001873991</v>
          </cell>
        </row>
        <row r="189">
          <cell r="A189">
            <v>36929.875</v>
          </cell>
          <cell r="B189">
            <v>36929.875</v>
          </cell>
          <cell r="C189">
            <v>113.16911770245719</v>
          </cell>
          <cell r="D189">
            <v>113.16911770245719</v>
          </cell>
        </row>
        <row r="190">
          <cell r="A190">
            <v>36929.916666999998</v>
          </cell>
          <cell r="B190">
            <v>36929.916666666664</v>
          </cell>
          <cell r="C190">
            <v>99.097501715385846</v>
          </cell>
          <cell r="D190">
            <v>99.097501715385846</v>
          </cell>
        </row>
        <row r="191">
          <cell r="A191">
            <v>36929.958333000002</v>
          </cell>
          <cell r="B191">
            <v>36929.958333333336</v>
          </cell>
          <cell r="C191">
            <v>168.90451564333856</v>
          </cell>
          <cell r="D191">
            <v>168.90451564333856</v>
          </cell>
        </row>
        <row r="192">
          <cell r="A192">
            <v>36930</v>
          </cell>
          <cell r="B192">
            <v>36930</v>
          </cell>
          <cell r="C192">
            <v>229.79248884888949</v>
          </cell>
          <cell r="D192">
            <v>229.79248884888949</v>
          </cell>
        </row>
        <row r="193">
          <cell r="A193">
            <v>36930.041666999998</v>
          </cell>
          <cell r="B193">
            <v>36930.041666666664</v>
          </cell>
          <cell r="C193">
            <v>252.06738552670265</v>
          </cell>
          <cell r="D193">
            <v>252.06738552670265</v>
          </cell>
        </row>
        <row r="194">
          <cell r="A194">
            <v>36930.083333000002</v>
          </cell>
          <cell r="B194">
            <v>36930.083333333336</v>
          </cell>
          <cell r="C194">
            <v>252.70721300634489</v>
          </cell>
          <cell r="D194">
            <v>252.70721300634489</v>
          </cell>
        </row>
        <row r="195">
          <cell r="A195">
            <v>36930.125</v>
          </cell>
          <cell r="B195">
            <v>36930.125</v>
          </cell>
          <cell r="C195">
            <v>249.55117269925148</v>
          </cell>
          <cell r="D195">
            <v>249.55117269925148</v>
          </cell>
        </row>
        <row r="196">
          <cell r="A196">
            <v>36930.166666999998</v>
          </cell>
          <cell r="B196">
            <v>36930.166666666664</v>
          </cell>
          <cell r="C196">
            <v>265.38195916263891</v>
          </cell>
          <cell r="D196">
            <v>265.38195916263891</v>
          </cell>
        </row>
        <row r="197">
          <cell r="A197">
            <v>36930.208333000002</v>
          </cell>
          <cell r="B197">
            <v>36930.208333333336</v>
          </cell>
          <cell r="C197">
            <v>285.53676242307745</v>
          </cell>
          <cell r="D197">
            <v>285.53676242307745</v>
          </cell>
        </row>
        <row r="198">
          <cell r="A198">
            <v>36930.25</v>
          </cell>
          <cell r="B198">
            <v>36930.25</v>
          </cell>
          <cell r="C198">
            <v>291.54912456581724</v>
          </cell>
          <cell r="D198">
            <v>291.54912456581724</v>
          </cell>
        </row>
        <row r="199">
          <cell r="A199">
            <v>36930.291666999998</v>
          </cell>
          <cell r="B199">
            <v>36930.291666666664</v>
          </cell>
          <cell r="C199">
            <v>282.88691651931407</v>
          </cell>
          <cell r="D199">
            <v>282.88691651931407</v>
          </cell>
        </row>
        <row r="200">
          <cell r="A200">
            <v>36930.333333000002</v>
          </cell>
          <cell r="B200">
            <v>36930.333333333336</v>
          </cell>
          <cell r="C200">
            <v>303.97300993966559</v>
          </cell>
          <cell r="D200">
            <v>303.97300993966559</v>
          </cell>
        </row>
        <row r="201">
          <cell r="A201">
            <v>36930.375</v>
          </cell>
          <cell r="B201">
            <v>36930.375</v>
          </cell>
          <cell r="C201">
            <v>304.65883636479487</v>
          </cell>
          <cell r="D201">
            <v>304.65883636479487</v>
          </cell>
        </row>
        <row r="202">
          <cell r="A202">
            <v>36930.416666999998</v>
          </cell>
          <cell r="B202">
            <v>36930.416666666664</v>
          </cell>
          <cell r="C202">
            <v>293.74209250911503</v>
          </cell>
          <cell r="D202">
            <v>293.74209250911503</v>
          </cell>
        </row>
        <row r="203">
          <cell r="A203">
            <v>36930.458333000002</v>
          </cell>
          <cell r="B203">
            <v>36930.458333333336</v>
          </cell>
          <cell r="C203">
            <v>301.30315312868538</v>
          </cell>
          <cell r="D203">
            <v>301.30315312868538</v>
          </cell>
        </row>
        <row r="204">
          <cell r="A204">
            <v>36930.5</v>
          </cell>
          <cell r="B204">
            <v>36930.5</v>
          </cell>
          <cell r="C204">
            <v>294.67390287898189</v>
          </cell>
          <cell r="D204">
            <v>294.67390287898189</v>
          </cell>
        </row>
        <row r="205">
          <cell r="A205">
            <v>36930.541666999998</v>
          </cell>
          <cell r="B205">
            <v>36930.541666666664</v>
          </cell>
          <cell r="C205">
            <v>284.21843388408246</v>
          </cell>
          <cell r="D205">
            <v>284.21843388408246</v>
          </cell>
        </row>
        <row r="206">
          <cell r="A206">
            <v>36930.583333000002</v>
          </cell>
          <cell r="B206">
            <v>36930.583333333336</v>
          </cell>
          <cell r="C206">
            <v>284.71385886138779</v>
          </cell>
          <cell r="D206">
            <v>284.71385886138779</v>
          </cell>
        </row>
        <row r="207">
          <cell r="A207">
            <v>36930.625</v>
          </cell>
          <cell r="B207">
            <v>36930.625</v>
          </cell>
          <cell r="C207">
            <v>285.75909962689417</v>
          </cell>
          <cell r="D207">
            <v>285.75909962689417</v>
          </cell>
        </row>
        <row r="208">
          <cell r="A208">
            <v>36930.666666999998</v>
          </cell>
          <cell r="B208">
            <v>36930.666666666664</v>
          </cell>
          <cell r="C208">
            <v>296.20897919144238</v>
          </cell>
          <cell r="D208">
            <v>296.20897919144238</v>
          </cell>
        </row>
        <row r="209">
          <cell r="A209">
            <v>36930.708333000002</v>
          </cell>
          <cell r="B209">
            <v>36930.708333333336</v>
          </cell>
          <cell r="C209">
            <v>146.4985846584334</v>
          </cell>
          <cell r="D209">
            <v>146.4985846584334</v>
          </cell>
        </row>
        <row r="210">
          <cell r="A210">
            <v>36930.75</v>
          </cell>
          <cell r="B210">
            <v>36930.75</v>
          </cell>
          <cell r="C210">
            <v>113.52936169997726</v>
          </cell>
          <cell r="D210">
            <v>113.52936169997726</v>
          </cell>
        </row>
        <row r="211">
          <cell r="A211">
            <v>36930.791666999998</v>
          </cell>
          <cell r="B211">
            <v>36930.791666666664</v>
          </cell>
          <cell r="C211">
            <v>107.25310383688758</v>
          </cell>
          <cell r="D211">
            <v>107.25310383688758</v>
          </cell>
        </row>
        <row r="212">
          <cell r="A212">
            <v>36930.833333000002</v>
          </cell>
          <cell r="B212">
            <v>36930.833333333336</v>
          </cell>
          <cell r="C212">
            <v>102.94327991442532</v>
          </cell>
          <cell r="D212">
            <v>102.94327991442532</v>
          </cell>
        </row>
        <row r="213">
          <cell r="A213">
            <v>36930.875</v>
          </cell>
          <cell r="B213">
            <v>36930.875</v>
          </cell>
          <cell r="C213">
            <v>100.22385329477224</v>
          </cell>
          <cell r="D213">
            <v>100.22385329477224</v>
          </cell>
        </row>
        <row r="214">
          <cell r="A214">
            <v>36930.916666999998</v>
          </cell>
          <cell r="B214">
            <v>36930.916666666664</v>
          </cell>
          <cell r="C214">
            <v>104.45040834720325</v>
          </cell>
          <cell r="D214">
            <v>104.45040834720325</v>
          </cell>
        </row>
        <row r="215">
          <cell r="A215">
            <v>36930.958333000002</v>
          </cell>
          <cell r="B215">
            <v>36930.958333333336</v>
          </cell>
          <cell r="C215">
            <v>102.54084767784666</v>
          </cell>
          <cell r="D215">
            <v>102.54084767784666</v>
          </cell>
        </row>
        <row r="216">
          <cell r="A216">
            <v>36931</v>
          </cell>
          <cell r="B216">
            <v>36931</v>
          </cell>
          <cell r="C216">
            <v>103.38490955721305</v>
          </cell>
          <cell r="D216">
            <v>103.38490955721305</v>
          </cell>
        </row>
        <row r="217">
          <cell r="A217">
            <v>36931.041666999998</v>
          </cell>
          <cell r="B217">
            <v>36931.041666666664</v>
          </cell>
          <cell r="C217">
            <v>98.820025688168386</v>
          </cell>
          <cell r="D217">
            <v>98.820025688168386</v>
          </cell>
        </row>
        <row r="218">
          <cell r="A218">
            <v>36931.083333000002</v>
          </cell>
          <cell r="B218">
            <v>36931.083333333336</v>
          </cell>
          <cell r="C218">
            <v>102.79449026832836</v>
          </cell>
          <cell r="D218">
            <v>102.79449026832836</v>
          </cell>
        </row>
        <row r="219">
          <cell r="A219">
            <v>36931.125</v>
          </cell>
          <cell r="B219">
            <v>36931.125</v>
          </cell>
          <cell r="C219">
            <v>100.47379083073766</v>
          </cell>
          <cell r="D219">
            <v>100.47379083073766</v>
          </cell>
        </row>
        <row r="220">
          <cell r="A220">
            <v>36931.166666999998</v>
          </cell>
          <cell r="B220">
            <v>36931.166666666664</v>
          </cell>
          <cell r="C220">
            <v>103.05984447128419</v>
          </cell>
          <cell r="D220">
            <v>103.05984447128419</v>
          </cell>
        </row>
        <row r="221">
          <cell r="A221">
            <v>36931.208333000002</v>
          </cell>
          <cell r="B221">
            <v>36931.208333333336</v>
          </cell>
          <cell r="C221">
            <v>104.20055510654714</v>
          </cell>
          <cell r="D221">
            <v>104.20055510654714</v>
          </cell>
        </row>
        <row r="222">
          <cell r="A222">
            <v>36931.25</v>
          </cell>
          <cell r="B222">
            <v>36931.25</v>
          </cell>
          <cell r="C222">
            <v>120.76417451062416</v>
          </cell>
          <cell r="D222">
            <v>120.76417451062416</v>
          </cell>
        </row>
        <row r="223">
          <cell r="A223">
            <v>36931.291666999998</v>
          </cell>
          <cell r="B223">
            <v>36931.291666666664</v>
          </cell>
          <cell r="C223">
            <v>109.63647157182274</v>
          </cell>
          <cell r="D223">
            <v>109.63647157182274</v>
          </cell>
        </row>
        <row r="224">
          <cell r="A224">
            <v>36931.333333000002</v>
          </cell>
          <cell r="B224">
            <v>36931.333333333336</v>
          </cell>
          <cell r="C224">
            <v>107.66586928565714</v>
          </cell>
          <cell r="D224">
            <v>107.66586928565714</v>
          </cell>
        </row>
        <row r="225">
          <cell r="A225">
            <v>36931.375</v>
          </cell>
          <cell r="B225">
            <v>36931.375</v>
          </cell>
          <cell r="C225">
            <v>107.30927845065983</v>
          </cell>
          <cell r="D225">
            <v>107.30927845065983</v>
          </cell>
        </row>
        <row r="226">
          <cell r="A226">
            <v>36931.416666999998</v>
          </cell>
          <cell r="B226">
            <v>36931.416666666664</v>
          </cell>
          <cell r="C226">
            <v>126.94825692439203</v>
          </cell>
          <cell r="D226">
            <v>126.94825692439203</v>
          </cell>
        </row>
        <row r="227">
          <cell r="A227">
            <v>36931.458333000002</v>
          </cell>
          <cell r="B227">
            <v>36931.458333333336</v>
          </cell>
          <cell r="C227">
            <v>205.50448022674377</v>
          </cell>
          <cell r="D227">
            <v>205.50448022674377</v>
          </cell>
        </row>
        <row r="228">
          <cell r="A228">
            <v>36931.5</v>
          </cell>
          <cell r="B228">
            <v>36931.5</v>
          </cell>
          <cell r="C228">
            <v>235.05101532280216</v>
          </cell>
          <cell r="D228">
            <v>235.05101532280216</v>
          </cell>
        </row>
        <row r="229">
          <cell r="A229">
            <v>36931.541666999998</v>
          </cell>
          <cell r="B229">
            <v>36931.541666666664</v>
          </cell>
          <cell r="C229">
            <v>263.78875901838057</v>
          </cell>
          <cell r="D229">
            <v>263.78875901838057</v>
          </cell>
        </row>
        <row r="230">
          <cell r="A230">
            <v>36931.583333000002</v>
          </cell>
          <cell r="B230">
            <v>36931.583333333336</v>
          </cell>
          <cell r="C230">
            <v>250.44258770238028</v>
          </cell>
          <cell r="D230">
            <v>250.44258770238028</v>
          </cell>
        </row>
        <row r="231">
          <cell r="A231">
            <v>36931.625</v>
          </cell>
          <cell r="B231">
            <v>36931.625</v>
          </cell>
          <cell r="C231">
            <v>245.15533601983532</v>
          </cell>
          <cell r="D231">
            <v>245.15533601983532</v>
          </cell>
        </row>
        <row r="232">
          <cell r="A232">
            <v>36931.666666999998</v>
          </cell>
          <cell r="B232">
            <v>36931.666666666664</v>
          </cell>
          <cell r="C232">
            <v>261.62217367615364</v>
          </cell>
          <cell r="D232">
            <v>261.62217367615364</v>
          </cell>
        </row>
        <row r="233">
          <cell r="A233">
            <v>36931.708333000002</v>
          </cell>
          <cell r="B233">
            <v>36931.708333333336</v>
          </cell>
          <cell r="C233">
            <v>243.26800674813177</v>
          </cell>
          <cell r="D233">
            <v>243.26800674813177</v>
          </cell>
        </row>
        <row r="234">
          <cell r="A234">
            <v>36931.75</v>
          </cell>
          <cell r="B234">
            <v>36931.75</v>
          </cell>
          <cell r="C234">
            <v>236.85355515856818</v>
          </cell>
          <cell r="D234">
            <v>236.85355515856818</v>
          </cell>
        </row>
        <row r="235">
          <cell r="A235">
            <v>36931.791666999998</v>
          </cell>
          <cell r="B235">
            <v>36931.791666666664</v>
          </cell>
          <cell r="C235">
            <v>280.77033044071101</v>
          </cell>
          <cell r="D235">
            <v>280.77033044071101</v>
          </cell>
        </row>
        <row r="236">
          <cell r="A236">
            <v>36931.833333000002</v>
          </cell>
          <cell r="B236">
            <v>36931.833333333336</v>
          </cell>
          <cell r="C236">
            <v>304.58325740769618</v>
          </cell>
          <cell r="D236">
            <v>304.58325740769618</v>
          </cell>
        </row>
        <row r="237">
          <cell r="A237">
            <v>36931.875</v>
          </cell>
          <cell r="B237">
            <v>36931.875</v>
          </cell>
          <cell r="C237">
            <v>261.7933653271752</v>
          </cell>
          <cell r="D237">
            <v>261.7933653271752</v>
          </cell>
        </row>
        <row r="238">
          <cell r="A238">
            <v>36931.916666999998</v>
          </cell>
          <cell r="B238">
            <v>36931.916666666664</v>
          </cell>
          <cell r="C238">
            <v>278.10642919743549</v>
          </cell>
          <cell r="D238">
            <v>278.10642919743549</v>
          </cell>
        </row>
        <row r="239">
          <cell r="A239">
            <v>36931.958333000002</v>
          </cell>
          <cell r="B239">
            <v>36931.958333333336</v>
          </cell>
          <cell r="C239">
            <v>293.72871251410817</v>
          </cell>
          <cell r="D239">
            <v>293.72871251410817</v>
          </cell>
        </row>
        <row r="240">
          <cell r="A240">
            <v>36932</v>
          </cell>
          <cell r="B240">
            <v>36932</v>
          </cell>
          <cell r="C240">
            <v>297.48422316831221</v>
          </cell>
          <cell r="D240">
            <v>297.48422316831221</v>
          </cell>
        </row>
        <row r="241">
          <cell r="A241">
            <v>36932.041666999998</v>
          </cell>
          <cell r="B241">
            <v>36932.041666666664</v>
          </cell>
          <cell r="C241">
            <v>304.81284760923467</v>
          </cell>
          <cell r="D241">
            <v>304.81284760923467</v>
          </cell>
        </row>
        <row r="242">
          <cell r="A242">
            <v>36932.083333000002</v>
          </cell>
          <cell r="B242">
            <v>36932.083333333336</v>
          </cell>
          <cell r="C242">
            <v>306.6993407106645</v>
          </cell>
          <cell r="D242">
            <v>306.6993407106645</v>
          </cell>
        </row>
        <row r="243">
          <cell r="A243">
            <v>36932.125</v>
          </cell>
          <cell r="B243">
            <v>36932.125</v>
          </cell>
          <cell r="C243">
            <v>302.04054625754355</v>
          </cell>
          <cell r="D243">
            <v>302.04054625754355</v>
          </cell>
        </row>
        <row r="244">
          <cell r="A244">
            <v>36932.166666999998</v>
          </cell>
          <cell r="B244">
            <v>36932.166666666664</v>
          </cell>
          <cell r="C244">
            <v>301.35244333642214</v>
          </cell>
          <cell r="D244">
            <v>301.35244333642214</v>
          </cell>
        </row>
        <row r="245">
          <cell r="A245">
            <v>36932.208333000002</v>
          </cell>
          <cell r="B245">
            <v>36932.208333333336</v>
          </cell>
          <cell r="C245">
            <v>302.36284425651525</v>
          </cell>
          <cell r="D245">
            <v>302.36284425651525</v>
          </cell>
        </row>
        <row r="246">
          <cell r="A246">
            <v>36932.25</v>
          </cell>
          <cell r="B246">
            <v>36932.25</v>
          </cell>
          <cell r="C246">
            <v>307.59566574637603</v>
          </cell>
          <cell r="D246">
            <v>307.59566574637603</v>
          </cell>
        </row>
        <row r="247">
          <cell r="A247">
            <v>36932.291666999998</v>
          </cell>
          <cell r="B247">
            <v>36932.291666666664</v>
          </cell>
          <cell r="C247">
            <v>304.7685299765738</v>
          </cell>
          <cell r="D247">
            <v>304.7685299765738</v>
          </cell>
        </row>
        <row r="248">
          <cell r="A248">
            <v>36932.333333000002</v>
          </cell>
          <cell r="B248">
            <v>36932.333333333336</v>
          </cell>
          <cell r="C248">
            <v>307.11691187231435</v>
          </cell>
          <cell r="D248">
            <v>307.11691187231435</v>
          </cell>
        </row>
        <row r="249">
          <cell r="A249">
            <v>36932.375</v>
          </cell>
          <cell r="B249">
            <v>36932.375</v>
          </cell>
          <cell r="C249">
            <v>317.97239435407931</v>
          </cell>
          <cell r="D249">
            <v>317.97239435407931</v>
          </cell>
        </row>
        <row r="250">
          <cell r="A250">
            <v>36932.416666999998</v>
          </cell>
          <cell r="B250">
            <v>36932.416666666664</v>
          </cell>
          <cell r="C250">
            <v>315.71404456197661</v>
          </cell>
          <cell r="D250">
            <v>315.71404456197661</v>
          </cell>
        </row>
        <row r="251">
          <cell r="A251">
            <v>36932.458333000002</v>
          </cell>
          <cell r="B251">
            <v>36932.458333333336</v>
          </cell>
          <cell r="C251">
            <v>312.36648544822697</v>
          </cell>
          <cell r="D251">
            <v>312.36648544822697</v>
          </cell>
        </row>
        <row r="252">
          <cell r="A252">
            <v>36932.5</v>
          </cell>
          <cell r="B252">
            <v>36932.5</v>
          </cell>
          <cell r="C252">
            <v>306.84440917531043</v>
          </cell>
          <cell r="D252">
            <v>306.84440917531043</v>
          </cell>
        </row>
        <row r="253">
          <cell r="A253">
            <v>36932.541666999998</v>
          </cell>
          <cell r="B253">
            <v>36932.541666666664</v>
          </cell>
          <cell r="C253">
            <v>291.6193682959867</v>
          </cell>
          <cell r="D253">
            <v>291.6193682959867</v>
          </cell>
        </row>
        <row r="254">
          <cell r="A254">
            <v>36932.583333000002</v>
          </cell>
          <cell r="B254">
            <v>36932.583333333336</v>
          </cell>
          <cell r="C254">
            <v>285.01822431804163</v>
          </cell>
          <cell r="D254">
            <v>285.01822431804163</v>
          </cell>
        </row>
        <row r="255">
          <cell r="A255">
            <v>36932.625</v>
          </cell>
          <cell r="B255">
            <v>36932.625</v>
          </cell>
          <cell r="C255">
            <v>292.19921535281253</v>
          </cell>
          <cell r="D255">
            <v>292.19921535281253</v>
          </cell>
        </row>
        <row r="256">
          <cell r="A256">
            <v>36932.666666999998</v>
          </cell>
          <cell r="B256">
            <v>36932.666666666664</v>
          </cell>
          <cell r="C256">
            <v>285.20413693516798</v>
          </cell>
          <cell r="D256">
            <v>285.20413693516798</v>
          </cell>
        </row>
        <row r="257">
          <cell r="A257">
            <v>36932.708333000002</v>
          </cell>
          <cell r="B257">
            <v>36932.708333333336</v>
          </cell>
          <cell r="C257">
            <v>284.36129627009228</v>
          </cell>
          <cell r="D257">
            <v>284.36129627009228</v>
          </cell>
        </row>
        <row r="258">
          <cell r="A258">
            <v>36932.75</v>
          </cell>
          <cell r="B258">
            <v>36932.75</v>
          </cell>
          <cell r="C258">
            <v>284.29800105484844</v>
          </cell>
          <cell r="D258">
            <v>284.29800105484844</v>
          </cell>
        </row>
        <row r="259">
          <cell r="A259">
            <v>36932.791666999998</v>
          </cell>
          <cell r="B259">
            <v>36932.791666666664</v>
          </cell>
          <cell r="C259">
            <v>284.97107281778966</v>
          </cell>
          <cell r="D259">
            <v>284.97107281778966</v>
          </cell>
        </row>
        <row r="260">
          <cell r="A260">
            <v>36932.833333000002</v>
          </cell>
          <cell r="B260">
            <v>36932.833333333336</v>
          </cell>
          <cell r="C260">
            <v>285.54240113503641</v>
          </cell>
          <cell r="D260">
            <v>285.54240113503641</v>
          </cell>
        </row>
        <row r="261">
          <cell r="A261">
            <v>36932.875</v>
          </cell>
          <cell r="B261">
            <v>36932.875</v>
          </cell>
          <cell r="C261">
            <v>268.3781035524396</v>
          </cell>
          <cell r="D261">
            <v>268.3781035524396</v>
          </cell>
        </row>
        <row r="262">
          <cell r="A262">
            <v>36932.916666999998</v>
          </cell>
          <cell r="B262">
            <v>36932.916666666664</v>
          </cell>
          <cell r="C262">
            <v>290.86106869111438</v>
          </cell>
          <cell r="D262">
            <v>290.86106869111438</v>
          </cell>
        </row>
        <row r="263">
          <cell r="A263">
            <v>36932.958333000002</v>
          </cell>
          <cell r="B263">
            <v>36932.958333333336</v>
          </cell>
          <cell r="C263">
            <v>297.36610598279276</v>
          </cell>
          <cell r="D263">
            <v>297.36610598279276</v>
          </cell>
        </row>
        <row r="264">
          <cell r="A264">
            <v>36933</v>
          </cell>
          <cell r="B264">
            <v>36933</v>
          </cell>
          <cell r="C264">
            <v>292.64837241381042</v>
          </cell>
          <cell r="D264">
            <v>292.64837241381042</v>
          </cell>
        </row>
        <row r="265">
          <cell r="A265">
            <v>36933.041666999998</v>
          </cell>
          <cell r="B265">
            <v>36933.041666666664</v>
          </cell>
          <cell r="C265">
            <v>300.8943569210229</v>
          </cell>
          <cell r="D265">
            <v>300.8943569210229</v>
          </cell>
        </row>
        <row r="266">
          <cell r="A266">
            <v>36933.083333000002</v>
          </cell>
          <cell r="B266">
            <v>36933.083333333336</v>
          </cell>
          <cell r="C266">
            <v>300.01312353498258</v>
          </cell>
          <cell r="D266">
            <v>300.01312353498258</v>
          </cell>
        </row>
        <row r="267">
          <cell r="A267">
            <v>36933.125</v>
          </cell>
          <cell r="B267">
            <v>36933.125</v>
          </cell>
          <cell r="C267">
            <v>296.10551783398944</v>
          </cell>
          <cell r="D267">
            <v>296.10551783398944</v>
          </cell>
        </row>
        <row r="268">
          <cell r="A268">
            <v>36933.166666999998</v>
          </cell>
          <cell r="B268">
            <v>36933.166666666664</v>
          </cell>
          <cell r="C268">
            <v>294.25860608666977</v>
          </cell>
          <cell r="D268">
            <v>294.25860608666977</v>
          </cell>
        </row>
        <row r="269">
          <cell r="A269">
            <v>36933.208333000002</v>
          </cell>
          <cell r="B269">
            <v>36933.208333333336</v>
          </cell>
          <cell r="C269">
            <v>282.77601805193376</v>
          </cell>
          <cell r="D269">
            <v>282.77601805193376</v>
          </cell>
        </row>
        <row r="270">
          <cell r="A270">
            <v>36933.25</v>
          </cell>
          <cell r="B270">
            <v>36933.25</v>
          </cell>
          <cell r="C270">
            <v>271.46520210709207</v>
          </cell>
          <cell r="D270">
            <v>271.46520210709207</v>
          </cell>
        </row>
        <row r="271">
          <cell r="A271">
            <v>36933.291666999998</v>
          </cell>
          <cell r="B271">
            <v>36933.291666666664</v>
          </cell>
          <cell r="C271">
            <v>290.0018055093384</v>
          </cell>
          <cell r="D271">
            <v>290.0018055093384</v>
          </cell>
        </row>
        <row r="272">
          <cell r="A272">
            <v>36933.333333000002</v>
          </cell>
          <cell r="B272">
            <v>36933.333333333336</v>
          </cell>
          <cell r="C272">
            <v>295.04074225151601</v>
          </cell>
          <cell r="D272">
            <v>295.04074225151601</v>
          </cell>
        </row>
        <row r="273">
          <cell r="A273">
            <v>36933.375</v>
          </cell>
          <cell r="B273">
            <v>36933.375</v>
          </cell>
          <cell r="C273">
            <v>289.39015728898977</v>
          </cell>
          <cell r="D273">
            <v>289.39015728898977</v>
          </cell>
        </row>
        <row r="274">
          <cell r="A274">
            <v>36933.416666999998</v>
          </cell>
          <cell r="B274">
            <v>36933.416666666664</v>
          </cell>
          <cell r="C274">
            <v>287.56384043955563</v>
          </cell>
          <cell r="D274">
            <v>287.56384043955563</v>
          </cell>
        </row>
        <row r="275">
          <cell r="A275">
            <v>36933.458333000002</v>
          </cell>
          <cell r="B275">
            <v>36933.458333333336</v>
          </cell>
          <cell r="C275">
            <v>286.79638409718484</v>
          </cell>
          <cell r="D275">
            <v>286.79638409718484</v>
          </cell>
        </row>
        <row r="276">
          <cell r="A276">
            <v>36933.5</v>
          </cell>
          <cell r="B276">
            <v>36933.5</v>
          </cell>
          <cell r="C276">
            <v>294.7427876659338</v>
          </cell>
          <cell r="D276">
            <v>294.7427876659338</v>
          </cell>
        </row>
        <row r="277">
          <cell r="A277">
            <v>36933.541666999998</v>
          </cell>
          <cell r="B277">
            <v>36933.541666666664</v>
          </cell>
          <cell r="C277">
            <v>300.8893635018033</v>
          </cell>
          <cell r="D277">
            <v>300.8893635018033</v>
          </cell>
        </row>
        <row r="278">
          <cell r="A278">
            <v>36933.583333000002</v>
          </cell>
          <cell r="B278">
            <v>36933.583333333336</v>
          </cell>
          <cell r="C278">
            <v>315.01647269351594</v>
          </cell>
          <cell r="D278">
            <v>315.01647269351594</v>
          </cell>
        </row>
        <row r="279">
          <cell r="A279">
            <v>36933.625</v>
          </cell>
          <cell r="B279">
            <v>36933.625</v>
          </cell>
          <cell r="C279">
            <v>295.99589594386032</v>
          </cell>
          <cell r="D279">
            <v>295.99589594386032</v>
          </cell>
        </row>
        <row r="280">
          <cell r="A280">
            <v>36933.666666999998</v>
          </cell>
          <cell r="B280">
            <v>36933.666666666664</v>
          </cell>
          <cell r="C280">
            <v>298.10766448883612</v>
          </cell>
          <cell r="D280">
            <v>298.10766448883612</v>
          </cell>
        </row>
        <row r="281">
          <cell r="A281">
            <v>36933.708333000002</v>
          </cell>
          <cell r="B281">
            <v>36933.708333333336</v>
          </cell>
          <cell r="C281">
            <v>298.26441784425322</v>
          </cell>
          <cell r="D281">
            <v>298.26441784425322</v>
          </cell>
        </row>
        <row r="282">
          <cell r="A282">
            <v>36933.75</v>
          </cell>
          <cell r="B282">
            <v>36933.75</v>
          </cell>
          <cell r="C282">
            <v>293.44323465170396</v>
          </cell>
          <cell r="D282">
            <v>293.44323465170396</v>
          </cell>
        </row>
        <row r="283">
          <cell r="A283">
            <v>36933.791666999998</v>
          </cell>
          <cell r="B283">
            <v>36933.791666666664</v>
          </cell>
          <cell r="C283">
            <v>296.60939181467336</v>
          </cell>
          <cell r="D283">
            <v>296.60939181467336</v>
          </cell>
        </row>
        <row r="284">
          <cell r="A284">
            <v>36933.833333000002</v>
          </cell>
          <cell r="B284">
            <v>36933.833333333336</v>
          </cell>
          <cell r="C284">
            <v>299.01218565910244</v>
          </cell>
          <cell r="D284">
            <v>299.01218565910244</v>
          </cell>
        </row>
        <row r="285">
          <cell r="A285">
            <v>36933.875</v>
          </cell>
          <cell r="B285">
            <v>36933.875</v>
          </cell>
          <cell r="C285">
            <v>299.76348931245678</v>
          </cell>
          <cell r="D285">
            <v>299.76348931245678</v>
          </cell>
        </row>
        <row r="286">
          <cell r="A286">
            <v>36933.916666999998</v>
          </cell>
          <cell r="B286">
            <v>36933.916666666664</v>
          </cell>
          <cell r="C286">
            <v>297.69135484529642</v>
          </cell>
          <cell r="D286">
            <v>297.69135484529642</v>
          </cell>
        </row>
        <row r="287">
          <cell r="A287">
            <v>36933.958333000002</v>
          </cell>
          <cell r="B287">
            <v>36933.958333333336</v>
          </cell>
          <cell r="C287">
            <v>298.60593616551148</v>
          </cell>
          <cell r="D287">
            <v>298.60593616551148</v>
          </cell>
        </row>
        <row r="288">
          <cell r="A288">
            <v>36934</v>
          </cell>
          <cell r="B288">
            <v>36934</v>
          </cell>
          <cell r="C288">
            <v>302.53727723505585</v>
          </cell>
          <cell r="D288">
            <v>302.53727723505585</v>
          </cell>
        </row>
        <row r="289">
          <cell r="A289">
            <v>36934.041666999998</v>
          </cell>
          <cell r="B289">
            <v>36934.041666666664</v>
          </cell>
          <cell r="C289">
            <v>303.2601623314689</v>
          </cell>
          <cell r="D289">
            <v>303.2601623314689</v>
          </cell>
        </row>
        <row r="290">
          <cell r="A290">
            <v>36934.083333000002</v>
          </cell>
          <cell r="B290">
            <v>36934.083333333336</v>
          </cell>
          <cell r="C290">
            <v>301.30274081640181</v>
          </cell>
          <cell r="D290">
            <v>301.30274081640181</v>
          </cell>
        </row>
        <row r="291">
          <cell r="A291">
            <v>36934.125</v>
          </cell>
          <cell r="B291">
            <v>36934.125</v>
          </cell>
          <cell r="C291">
            <v>298.89806204451963</v>
          </cell>
          <cell r="D291">
            <v>298.89806204451963</v>
          </cell>
        </row>
        <row r="292">
          <cell r="A292">
            <v>36934.166666999998</v>
          </cell>
          <cell r="B292">
            <v>36934.166666666664</v>
          </cell>
          <cell r="C292">
            <v>296.50199549475104</v>
          </cell>
          <cell r="D292">
            <v>296.50199549475104</v>
          </cell>
        </row>
        <row r="293">
          <cell r="A293">
            <v>36934.208333000002</v>
          </cell>
          <cell r="B293">
            <v>36934.208333333336</v>
          </cell>
          <cell r="C293">
            <v>309.77347617248751</v>
          </cell>
          <cell r="D293">
            <v>309.77347617248751</v>
          </cell>
        </row>
        <row r="294">
          <cell r="A294">
            <v>36934.25</v>
          </cell>
          <cell r="B294">
            <v>36934.25</v>
          </cell>
          <cell r="C294">
            <v>312.42176971270243</v>
          </cell>
          <cell r="D294">
            <v>312.42176971270243</v>
          </cell>
        </row>
        <row r="295">
          <cell r="A295">
            <v>36934.291666999998</v>
          </cell>
          <cell r="B295">
            <v>36934.291666666664</v>
          </cell>
          <cell r="C295">
            <v>254.50383147977652</v>
          </cell>
          <cell r="D295">
            <v>254.50383147977652</v>
          </cell>
        </row>
        <row r="296">
          <cell r="A296">
            <v>36934.333333000002</v>
          </cell>
          <cell r="B296">
            <v>36934.333333333336</v>
          </cell>
          <cell r="C296">
            <v>124.34074001765944</v>
          </cell>
          <cell r="D296">
            <v>124.34074001765944</v>
          </cell>
        </row>
        <row r="297">
          <cell r="A297">
            <v>36934.375</v>
          </cell>
          <cell r="B297">
            <v>36934.375</v>
          </cell>
          <cell r="C297">
            <v>131.20587452391891</v>
          </cell>
          <cell r="D297">
            <v>131.20587452391891</v>
          </cell>
        </row>
        <row r="298">
          <cell r="A298">
            <v>36934.416666999998</v>
          </cell>
          <cell r="B298">
            <v>36934.416666666664</v>
          </cell>
          <cell r="C298">
            <v>145.24175768820552</v>
          </cell>
          <cell r="D298">
            <v>145.24175768820552</v>
          </cell>
        </row>
        <row r="299">
          <cell r="A299">
            <v>36934.458333000002</v>
          </cell>
          <cell r="B299">
            <v>36934.458333333336</v>
          </cell>
          <cell r="C299">
            <v>110.96392247126199</v>
          </cell>
          <cell r="D299">
            <v>110.96392247126199</v>
          </cell>
        </row>
        <row r="300">
          <cell r="A300">
            <v>36934.5</v>
          </cell>
          <cell r="B300">
            <v>36934.5</v>
          </cell>
          <cell r="C300">
            <v>93.344956342245922</v>
          </cell>
          <cell r="D300">
            <v>93.344956342245922</v>
          </cell>
        </row>
        <row r="301">
          <cell r="A301">
            <v>36934.541666999998</v>
          </cell>
          <cell r="B301">
            <v>36934.541666666664</v>
          </cell>
          <cell r="C301">
            <v>105.12425642127781</v>
          </cell>
          <cell r="D301">
            <v>105.12425642127781</v>
          </cell>
        </row>
        <row r="302">
          <cell r="A302">
            <v>36934.583333000002</v>
          </cell>
          <cell r="B302">
            <v>36934.583333333336</v>
          </cell>
          <cell r="C302">
            <v>111.59671272461702</v>
          </cell>
          <cell r="D302">
            <v>111.59671272461702</v>
          </cell>
        </row>
        <row r="303">
          <cell r="A303">
            <v>36934.625</v>
          </cell>
          <cell r="B303">
            <v>36934.625</v>
          </cell>
          <cell r="C303">
            <v>132.25590557117755</v>
          </cell>
          <cell r="D303">
            <v>132.25590557117755</v>
          </cell>
        </row>
        <row r="304">
          <cell r="A304">
            <v>36934.666666999998</v>
          </cell>
          <cell r="B304">
            <v>36934.666666666664</v>
          </cell>
          <cell r="C304">
            <v>131.06010579254377</v>
          </cell>
          <cell r="D304">
            <v>131.06010579254377</v>
          </cell>
        </row>
        <row r="305">
          <cell r="A305">
            <v>36934.708333000002</v>
          </cell>
          <cell r="B305">
            <v>36934.708333333336</v>
          </cell>
          <cell r="C305">
            <v>114.47806841458257</v>
          </cell>
          <cell r="D305">
            <v>114.47806841458257</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7">
        <row r="7">
          <cell r="A7">
            <v>36922.291666999998</v>
          </cell>
          <cell r="B7">
            <v>36922.291666666664</v>
          </cell>
          <cell r="C7">
            <v>7.6963006860947116</v>
          </cell>
          <cell r="D7">
            <v>0</v>
          </cell>
        </row>
        <row r="8">
          <cell r="A8">
            <v>36922.333333000002</v>
          </cell>
          <cell r="B8">
            <v>36922.333333333336</v>
          </cell>
          <cell r="C8">
            <v>9.0830460096899532</v>
          </cell>
          <cell r="D8">
            <v>0</v>
          </cell>
        </row>
        <row r="9">
          <cell r="A9">
            <v>36922.375</v>
          </cell>
          <cell r="B9">
            <v>36922.375</v>
          </cell>
          <cell r="C9">
            <v>8.8494035227111958</v>
          </cell>
          <cell r="D9">
            <v>0</v>
          </cell>
        </row>
        <row r="10">
          <cell r="A10">
            <v>36922.416666999998</v>
          </cell>
          <cell r="B10">
            <v>36922.416666666664</v>
          </cell>
          <cell r="C10">
            <v>10.250050489789643</v>
          </cell>
          <cell r="D10">
            <v>10.250050489789643</v>
          </cell>
        </row>
        <row r="11">
          <cell r="A11">
            <v>36922.458333000002</v>
          </cell>
          <cell r="B11">
            <v>36922.458333333336</v>
          </cell>
          <cell r="C11">
            <v>7.8262493198551732</v>
          </cell>
          <cell r="D11">
            <v>0</v>
          </cell>
        </row>
        <row r="12">
          <cell r="A12">
            <v>36922.5</v>
          </cell>
          <cell r="B12">
            <v>36922.5</v>
          </cell>
          <cell r="C12">
            <v>10.804736187496358</v>
          </cell>
          <cell r="D12">
            <v>10.804736187496358</v>
          </cell>
        </row>
        <row r="13">
          <cell r="A13">
            <v>36922.541666999998</v>
          </cell>
          <cell r="B13">
            <v>36922.541666666664</v>
          </cell>
          <cell r="C13">
            <v>12.74137926267465</v>
          </cell>
          <cell r="D13">
            <v>12.74137926267465</v>
          </cell>
        </row>
        <row r="14">
          <cell r="A14">
            <v>36922.583333000002</v>
          </cell>
          <cell r="B14">
            <v>36922.583333333336</v>
          </cell>
          <cell r="C14">
            <v>14.8921917556957</v>
          </cell>
          <cell r="D14">
            <v>14.8921917556957</v>
          </cell>
        </row>
        <row r="15">
          <cell r="A15">
            <v>36922.625</v>
          </cell>
          <cell r="B15">
            <v>36922.625</v>
          </cell>
          <cell r="C15">
            <v>10.419351897635234</v>
          </cell>
          <cell r="D15">
            <v>10.419351897635234</v>
          </cell>
        </row>
        <row r="16">
          <cell r="A16">
            <v>36922.666666999998</v>
          </cell>
          <cell r="B16">
            <v>36922.666666666664</v>
          </cell>
          <cell r="C16">
            <v>14.067441030183151</v>
          </cell>
          <cell r="D16">
            <v>14.067441030183151</v>
          </cell>
        </row>
        <row r="17">
          <cell r="A17">
            <v>36922.708333000002</v>
          </cell>
          <cell r="B17">
            <v>36922.708333333336</v>
          </cell>
          <cell r="C17">
            <v>14.126159607930926</v>
          </cell>
          <cell r="D17">
            <v>14.126159607930926</v>
          </cell>
        </row>
        <row r="18">
          <cell r="A18">
            <v>36922.75</v>
          </cell>
          <cell r="B18">
            <v>36922.75</v>
          </cell>
          <cell r="C18">
            <v>12.391554291959205</v>
          </cell>
          <cell r="D18">
            <v>12.391554291959205</v>
          </cell>
        </row>
        <row r="19">
          <cell r="A19">
            <v>36922.791666999998</v>
          </cell>
          <cell r="B19">
            <v>36922.791666666664</v>
          </cell>
          <cell r="C19">
            <v>11.671761519755522</v>
          </cell>
          <cell r="D19">
            <v>11.671761519755522</v>
          </cell>
        </row>
        <row r="20">
          <cell r="A20">
            <v>36922.833333000002</v>
          </cell>
          <cell r="B20">
            <v>36922.833333333336</v>
          </cell>
          <cell r="C20">
            <v>16.079268721463439</v>
          </cell>
          <cell r="D20">
            <v>16.079268721463439</v>
          </cell>
        </row>
        <row r="21">
          <cell r="A21">
            <v>36922.875</v>
          </cell>
          <cell r="B21">
            <v>36922.875</v>
          </cell>
          <cell r="C21">
            <v>13.439834528019734</v>
          </cell>
          <cell r="D21">
            <v>13.439834528019734</v>
          </cell>
        </row>
        <row r="22">
          <cell r="A22">
            <v>36922.916666999998</v>
          </cell>
          <cell r="B22">
            <v>36922.916666666664</v>
          </cell>
          <cell r="C22">
            <v>14.151104083427589</v>
          </cell>
          <cell r="D22">
            <v>14.151104083427589</v>
          </cell>
        </row>
        <row r="23">
          <cell r="A23">
            <v>36922.958333000002</v>
          </cell>
          <cell r="B23">
            <v>36922.958333333336</v>
          </cell>
          <cell r="C23">
            <v>12.916927594180731</v>
          </cell>
          <cell r="D23">
            <v>12.916927594180731</v>
          </cell>
        </row>
        <row r="24">
          <cell r="A24">
            <v>36923</v>
          </cell>
          <cell r="B24">
            <v>36923</v>
          </cell>
          <cell r="C24">
            <v>13.867461167982462</v>
          </cell>
          <cell r="D24">
            <v>13.867461167982462</v>
          </cell>
        </row>
        <row r="25">
          <cell r="A25">
            <v>36923.041666999998</v>
          </cell>
          <cell r="B25">
            <v>36923.041666666664</v>
          </cell>
          <cell r="C25">
            <v>13.515708394117487</v>
          </cell>
          <cell r="D25">
            <v>13.515708394117487</v>
          </cell>
        </row>
        <row r="26">
          <cell r="A26">
            <v>36923.083333000002</v>
          </cell>
          <cell r="B26">
            <v>36923.083333333336</v>
          </cell>
          <cell r="C26">
            <v>10.698081925253604</v>
          </cell>
          <cell r="D26">
            <v>10.698081925253604</v>
          </cell>
        </row>
        <row r="27">
          <cell r="A27">
            <v>36923.125</v>
          </cell>
          <cell r="B27">
            <v>36923.125</v>
          </cell>
          <cell r="C27">
            <v>13.27115027330597</v>
          </cell>
          <cell r="D27">
            <v>13.27115027330597</v>
          </cell>
        </row>
        <row r="28">
          <cell r="A28">
            <v>36923.166666999998</v>
          </cell>
          <cell r="B28">
            <v>36923.166666666664</v>
          </cell>
          <cell r="C28">
            <v>9.6430292543139711</v>
          </cell>
          <cell r="D28">
            <v>0</v>
          </cell>
        </row>
        <row r="29">
          <cell r="A29">
            <v>36923.208333000002</v>
          </cell>
          <cell r="B29">
            <v>36923.208333333336</v>
          </cell>
          <cell r="C29">
            <v>8.9682135788467185</v>
          </cell>
          <cell r="D29">
            <v>0</v>
          </cell>
        </row>
        <row r="30">
          <cell r="A30">
            <v>36923.25</v>
          </cell>
          <cell r="B30">
            <v>36923.25</v>
          </cell>
          <cell r="C30">
            <v>43.706708293856508</v>
          </cell>
          <cell r="D30">
            <v>43.706708293856508</v>
          </cell>
        </row>
        <row r="31">
          <cell r="A31">
            <v>36923.291666999998</v>
          </cell>
          <cell r="B31">
            <v>36923.291666666664</v>
          </cell>
          <cell r="C31">
            <v>7.4408131310814616</v>
          </cell>
          <cell r="D31">
            <v>0</v>
          </cell>
        </row>
        <row r="32">
          <cell r="A32">
            <v>36923.333333000002</v>
          </cell>
          <cell r="B32">
            <v>36923.333333333336</v>
          </cell>
          <cell r="C32">
            <v>10.376212068727877</v>
          </cell>
          <cell r="D32">
            <v>10.376212068727877</v>
          </cell>
        </row>
        <row r="33">
          <cell r="A33">
            <v>36923.375</v>
          </cell>
          <cell r="B33">
            <v>36923.375</v>
          </cell>
          <cell r="C33">
            <v>10.535929477898028</v>
          </cell>
          <cell r="D33">
            <v>10.535929477898028</v>
          </cell>
        </row>
        <row r="34">
          <cell r="A34">
            <v>36923.416666999998</v>
          </cell>
          <cell r="B34">
            <v>36923.416666666664</v>
          </cell>
          <cell r="C34">
            <v>10.736280913254838</v>
          </cell>
          <cell r="D34">
            <v>10.736280913254838</v>
          </cell>
        </row>
        <row r="35">
          <cell r="A35">
            <v>36923.458333000002</v>
          </cell>
          <cell r="B35">
            <v>36923.458333333336</v>
          </cell>
          <cell r="C35">
            <v>9.5658558131052711</v>
          </cell>
          <cell r="D35">
            <v>0</v>
          </cell>
        </row>
        <row r="36">
          <cell r="A36">
            <v>36923.5</v>
          </cell>
          <cell r="B36">
            <v>36923.5</v>
          </cell>
          <cell r="C36">
            <v>8.7252832629604935</v>
          </cell>
          <cell r="D36">
            <v>0</v>
          </cell>
        </row>
        <row r="37">
          <cell r="A37">
            <v>36923.541666999998</v>
          </cell>
          <cell r="B37">
            <v>36923.541666666664</v>
          </cell>
          <cell r="C37">
            <v>7.6406206748365229</v>
          </cell>
          <cell r="D37">
            <v>0</v>
          </cell>
        </row>
        <row r="38">
          <cell r="A38">
            <v>36923.583333000002</v>
          </cell>
          <cell r="B38">
            <v>36923.583333333336</v>
          </cell>
          <cell r="C38">
            <v>8.7376284905761352</v>
          </cell>
          <cell r="D38">
            <v>0</v>
          </cell>
        </row>
        <row r="39">
          <cell r="A39">
            <v>36923.625</v>
          </cell>
          <cell r="B39">
            <v>36923.625</v>
          </cell>
          <cell r="C39">
            <v>7.387230666812485</v>
          </cell>
          <cell r="D39">
            <v>0</v>
          </cell>
        </row>
        <row r="40">
          <cell r="A40">
            <v>36923.666666999998</v>
          </cell>
          <cell r="B40">
            <v>36923.666666666664</v>
          </cell>
          <cell r="C40">
            <v>8.5363523881387255</v>
          </cell>
          <cell r="D40">
            <v>0</v>
          </cell>
        </row>
        <row r="41">
          <cell r="A41">
            <v>36923.708333000002</v>
          </cell>
          <cell r="B41">
            <v>36923.708333333336</v>
          </cell>
          <cell r="C41">
            <v>8.8807955130186773</v>
          </cell>
          <cell r="D41">
            <v>0</v>
          </cell>
        </row>
        <row r="42">
          <cell r="A42">
            <v>36923.75</v>
          </cell>
          <cell r="B42">
            <v>36923.75</v>
          </cell>
          <cell r="C42">
            <v>9.9476490744196351</v>
          </cell>
          <cell r="D42">
            <v>0</v>
          </cell>
        </row>
        <row r="43">
          <cell r="A43">
            <v>36923.791666999998</v>
          </cell>
          <cell r="B43">
            <v>36923.791666666664</v>
          </cell>
          <cell r="C43">
            <v>7.787194763580132</v>
          </cell>
          <cell r="D43">
            <v>0</v>
          </cell>
        </row>
        <row r="44">
          <cell r="A44">
            <v>36923.833333000002</v>
          </cell>
          <cell r="B44">
            <v>36923.833333333336</v>
          </cell>
          <cell r="C44">
            <v>7.5166419803062388</v>
          </cell>
          <cell r="D44">
            <v>0</v>
          </cell>
        </row>
        <row r="45">
          <cell r="A45">
            <v>36923.875</v>
          </cell>
          <cell r="B45">
            <v>36923.875</v>
          </cell>
          <cell r="C45">
            <v>9.7549101462838408</v>
          </cell>
          <cell r="D45">
            <v>0</v>
          </cell>
        </row>
        <row r="46">
          <cell r="A46">
            <v>36923.916666999998</v>
          </cell>
          <cell r="B46">
            <v>36923.916666666664</v>
          </cell>
          <cell r="C46">
            <v>9.8277373379717545</v>
          </cell>
          <cell r="D46">
            <v>0</v>
          </cell>
        </row>
        <row r="47">
          <cell r="A47">
            <v>36923.958333000002</v>
          </cell>
          <cell r="B47">
            <v>36923.958333333336</v>
          </cell>
          <cell r="C47">
            <v>9.5068543790550244</v>
          </cell>
          <cell r="D47">
            <v>0</v>
          </cell>
        </row>
        <row r="48">
          <cell r="A48">
            <v>36924</v>
          </cell>
          <cell r="B48">
            <v>36924</v>
          </cell>
          <cell r="C48">
            <v>11.073021732875169</v>
          </cell>
          <cell r="D48">
            <v>11.073021732875169</v>
          </cell>
        </row>
        <row r="49">
          <cell r="A49">
            <v>36924.041666999998</v>
          </cell>
          <cell r="B49">
            <v>36924.041666666664</v>
          </cell>
          <cell r="C49">
            <v>9.9981849139962975</v>
          </cell>
          <cell r="D49">
            <v>0</v>
          </cell>
        </row>
        <row r="50">
          <cell r="A50">
            <v>36924.083333000002</v>
          </cell>
          <cell r="B50">
            <v>36924.083333333336</v>
          </cell>
          <cell r="C50">
            <v>6.2024544097083636</v>
          </cell>
          <cell r="D50">
            <v>0</v>
          </cell>
        </row>
        <row r="51">
          <cell r="A51">
            <v>36924.125</v>
          </cell>
          <cell r="B51">
            <v>36924.125</v>
          </cell>
          <cell r="C51">
            <v>7.0286679841174902</v>
          </cell>
          <cell r="D51">
            <v>0</v>
          </cell>
        </row>
        <row r="52">
          <cell r="A52">
            <v>36924.166666999998</v>
          </cell>
          <cell r="B52">
            <v>36924.166666666664</v>
          </cell>
          <cell r="C52">
            <v>8.454622086221832</v>
          </cell>
          <cell r="D52">
            <v>0</v>
          </cell>
        </row>
        <row r="53">
          <cell r="A53">
            <v>36924.208333000002</v>
          </cell>
          <cell r="B53">
            <v>36924.208333333336</v>
          </cell>
          <cell r="C53">
            <v>9.0546997192667593</v>
          </cell>
          <cell r="D53">
            <v>0</v>
          </cell>
        </row>
        <row r="54">
          <cell r="A54">
            <v>36924.25</v>
          </cell>
          <cell r="B54">
            <v>36924.25</v>
          </cell>
          <cell r="C54">
            <v>42.353524223172897</v>
          </cell>
          <cell r="D54">
            <v>42.353524223172897</v>
          </cell>
        </row>
        <row r="55">
          <cell r="A55">
            <v>36924.291666999998</v>
          </cell>
          <cell r="B55">
            <v>36924.291666666664</v>
          </cell>
          <cell r="C55">
            <v>9.359046494863696</v>
          </cell>
          <cell r="D55">
            <v>0</v>
          </cell>
        </row>
        <row r="56">
          <cell r="A56">
            <v>36924.333333000002</v>
          </cell>
          <cell r="B56">
            <v>36924.333333333336</v>
          </cell>
          <cell r="C56">
            <v>8.9095111296240326</v>
          </cell>
          <cell r="D56">
            <v>0</v>
          </cell>
        </row>
        <row r="57">
          <cell r="A57">
            <v>36924.375</v>
          </cell>
          <cell r="B57">
            <v>36924.375</v>
          </cell>
          <cell r="C57">
            <v>10.260711043963799</v>
          </cell>
          <cell r="D57">
            <v>10.260711043963799</v>
          </cell>
        </row>
        <row r="58">
          <cell r="A58">
            <v>36924.416666999998</v>
          </cell>
          <cell r="B58">
            <v>36924.416666666664</v>
          </cell>
          <cell r="C58">
            <v>13.982631616901688</v>
          </cell>
          <cell r="D58">
            <v>13.982631616901688</v>
          </cell>
        </row>
        <row r="59">
          <cell r="A59">
            <v>36924.458333000002</v>
          </cell>
          <cell r="B59">
            <v>36924.458333333336</v>
          </cell>
          <cell r="C59">
            <v>15.131372810112923</v>
          </cell>
          <cell r="D59">
            <v>15.131372810112923</v>
          </cell>
        </row>
        <row r="60">
          <cell r="A60">
            <v>36924.5</v>
          </cell>
          <cell r="B60">
            <v>36924.5</v>
          </cell>
          <cell r="C60">
            <v>12.95670055297014</v>
          </cell>
          <cell r="D60">
            <v>12.95670055297014</v>
          </cell>
        </row>
        <row r="61">
          <cell r="A61">
            <v>36924.541666999998</v>
          </cell>
          <cell r="B61">
            <v>36924.541666666664</v>
          </cell>
          <cell r="C61">
            <v>14.130941138606467</v>
          </cell>
          <cell r="D61">
            <v>14.130941138606467</v>
          </cell>
        </row>
        <row r="62">
          <cell r="A62">
            <v>36924.583333000002</v>
          </cell>
          <cell r="B62">
            <v>36924.583333333336</v>
          </cell>
          <cell r="C62">
            <v>11.332494738324852</v>
          </cell>
          <cell r="D62">
            <v>11.332494738324852</v>
          </cell>
        </row>
        <row r="63">
          <cell r="A63">
            <v>36924.625</v>
          </cell>
          <cell r="B63">
            <v>36924.625</v>
          </cell>
          <cell r="C63">
            <v>11.026750047569349</v>
          </cell>
          <cell r="D63">
            <v>11.026750047569349</v>
          </cell>
        </row>
        <row r="64">
          <cell r="A64">
            <v>36924.666666999998</v>
          </cell>
          <cell r="B64">
            <v>36924.666666666664</v>
          </cell>
          <cell r="C64">
            <v>8.6106810746559379</v>
          </cell>
          <cell r="D64">
            <v>0</v>
          </cell>
        </row>
        <row r="65">
          <cell r="A65">
            <v>36924.708333000002</v>
          </cell>
          <cell r="B65">
            <v>36924.708333333336</v>
          </cell>
          <cell r="C65">
            <v>13.831048489211254</v>
          </cell>
          <cell r="D65">
            <v>13.831048489211254</v>
          </cell>
        </row>
        <row r="66">
          <cell r="A66">
            <v>36924.75</v>
          </cell>
          <cell r="B66">
            <v>36924.75</v>
          </cell>
          <cell r="C66">
            <v>14.173552564384766</v>
          </cell>
          <cell r="D66">
            <v>14.173552564384766</v>
          </cell>
        </row>
        <row r="67">
          <cell r="A67">
            <v>36924.791666999998</v>
          </cell>
          <cell r="B67">
            <v>36924.791666666664</v>
          </cell>
          <cell r="C67">
            <v>13.565820617411045</v>
          </cell>
          <cell r="D67">
            <v>13.565820617411045</v>
          </cell>
        </row>
        <row r="68">
          <cell r="A68">
            <v>36924.833333000002</v>
          </cell>
          <cell r="B68">
            <v>36924.833333333336</v>
          </cell>
          <cell r="C68">
            <v>17.705420764767439</v>
          </cell>
          <cell r="D68">
            <v>17.705420764767439</v>
          </cell>
        </row>
        <row r="69">
          <cell r="A69">
            <v>36924.875</v>
          </cell>
          <cell r="B69">
            <v>36924.875</v>
          </cell>
          <cell r="C69">
            <v>13.732913796434845</v>
          </cell>
          <cell r="D69">
            <v>13.732913796434845</v>
          </cell>
        </row>
        <row r="70">
          <cell r="A70">
            <v>36924.916666999998</v>
          </cell>
          <cell r="B70">
            <v>36924.916666666664</v>
          </cell>
          <cell r="C70">
            <v>14.268957630330673</v>
          </cell>
          <cell r="D70">
            <v>14.268957630330673</v>
          </cell>
        </row>
        <row r="71">
          <cell r="A71">
            <v>36924.958333000002</v>
          </cell>
          <cell r="B71">
            <v>36924.958333333336</v>
          </cell>
          <cell r="C71">
            <v>16.058096587360996</v>
          </cell>
          <cell r="D71">
            <v>16.058096587360996</v>
          </cell>
        </row>
        <row r="72">
          <cell r="A72">
            <v>36925</v>
          </cell>
          <cell r="B72">
            <v>36925</v>
          </cell>
          <cell r="C72">
            <v>16.808122950410965</v>
          </cell>
          <cell r="D72">
            <v>16.808122950410965</v>
          </cell>
        </row>
        <row r="73">
          <cell r="A73">
            <v>36925.041666999998</v>
          </cell>
          <cell r="B73">
            <v>36925.041666666664</v>
          </cell>
          <cell r="C73">
            <v>15.549834241256168</v>
          </cell>
          <cell r="D73">
            <v>15.549834241256168</v>
          </cell>
        </row>
        <row r="74">
          <cell r="A74">
            <v>36925.083333000002</v>
          </cell>
          <cell r="B74">
            <v>36925.083333333336</v>
          </cell>
          <cell r="C74">
            <v>16.423339936927533</v>
          </cell>
          <cell r="D74">
            <v>16.423339936927533</v>
          </cell>
        </row>
        <row r="75">
          <cell r="A75">
            <v>36925.125</v>
          </cell>
          <cell r="B75">
            <v>36925.125</v>
          </cell>
          <cell r="C75">
            <v>17.884867638054015</v>
          </cell>
          <cell r="D75">
            <v>17.884867638054015</v>
          </cell>
        </row>
        <row r="76">
          <cell r="A76">
            <v>36925.166666999998</v>
          </cell>
          <cell r="B76">
            <v>36925.166666666664</v>
          </cell>
          <cell r="C76">
            <v>14.307834352480068</v>
          </cell>
          <cell r="D76">
            <v>14.307834352480068</v>
          </cell>
        </row>
        <row r="77">
          <cell r="A77">
            <v>36925.208333000002</v>
          </cell>
          <cell r="B77">
            <v>36925.208333333336</v>
          </cell>
          <cell r="C77">
            <v>15.654607119507187</v>
          </cell>
          <cell r="D77">
            <v>15.654607119507187</v>
          </cell>
        </row>
        <row r="78">
          <cell r="A78">
            <v>36925.25</v>
          </cell>
          <cell r="B78">
            <v>36925.25</v>
          </cell>
          <cell r="C78">
            <v>52.438956416515083</v>
          </cell>
          <cell r="D78">
            <v>52.438956416515083</v>
          </cell>
        </row>
        <row r="79">
          <cell r="A79">
            <v>36925.291666999998</v>
          </cell>
          <cell r="B79">
            <v>36925.291666666664</v>
          </cell>
          <cell r="C79">
            <v>13.649186760802568</v>
          </cell>
          <cell r="D79">
            <v>13.649186760802568</v>
          </cell>
        </row>
        <row r="80">
          <cell r="A80">
            <v>36925.333333000002</v>
          </cell>
          <cell r="B80">
            <v>36925.333333333336</v>
          </cell>
          <cell r="C80">
            <v>9.7893719905419001</v>
          </cell>
          <cell r="D80">
            <v>0</v>
          </cell>
        </row>
        <row r="81">
          <cell r="A81">
            <v>36925.375</v>
          </cell>
          <cell r="B81">
            <v>36925.375</v>
          </cell>
          <cell r="C81">
            <v>4.6018359838617791</v>
          </cell>
          <cell r="D81">
            <v>0</v>
          </cell>
        </row>
        <row r="82">
          <cell r="A82">
            <v>36925.416666999998</v>
          </cell>
          <cell r="B82">
            <v>36925.416666666664</v>
          </cell>
          <cell r="C82">
            <v>3.9659774709346118</v>
          </cell>
          <cell r="D82">
            <v>0</v>
          </cell>
        </row>
        <row r="83">
          <cell r="A83">
            <v>36925.458333000002</v>
          </cell>
          <cell r="B83">
            <v>36925.458333333336</v>
          </cell>
          <cell r="C83">
            <v>4.3202815999578759</v>
          </cell>
          <cell r="D83">
            <v>0</v>
          </cell>
        </row>
        <row r="84">
          <cell r="A84">
            <v>36925.5</v>
          </cell>
          <cell r="B84">
            <v>36925.5</v>
          </cell>
          <cell r="C84">
            <v>4.2315849318487766</v>
          </cell>
          <cell r="D84">
            <v>0</v>
          </cell>
        </row>
        <row r="85">
          <cell r="A85">
            <v>36925.541666999998</v>
          </cell>
          <cell r="B85">
            <v>36925.541666666664</v>
          </cell>
          <cell r="C85">
            <v>3.8762290321549893</v>
          </cell>
          <cell r="D85">
            <v>0</v>
          </cell>
        </row>
        <row r="86">
          <cell r="A86">
            <v>36925.583333000002</v>
          </cell>
          <cell r="B86">
            <v>36925.583333333336</v>
          </cell>
          <cell r="C86">
            <v>8.187607371673316</v>
          </cell>
          <cell r="D86">
            <v>0</v>
          </cell>
        </row>
        <row r="87">
          <cell r="A87">
            <v>36925.625</v>
          </cell>
          <cell r="B87">
            <v>36925.625</v>
          </cell>
          <cell r="C87">
            <v>7.2236402021166146</v>
          </cell>
          <cell r="D87">
            <v>0</v>
          </cell>
        </row>
        <row r="88">
          <cell r="A88">
            <v>36925.666666999998</v>
          </cell>
          <cell r="B88">
            <v>36925.666666666664</v>
          </cell>
          <cell r="C88">
            <v>7.1839127548292989</v>
          </cell>
          <cell r="D88">
            <v>0</v>
          </cell>
        </row>
        <row r="89">
          <cell r="A89">
            <v>36925.708333000002</v>
          </cell>
          <cell r="B89">
            <v>36925.708333333336</v>
          </cell>
          <cell r="C89">
            <v>3.7776995231329069</v>
          </cell>
          <cell r="D89">
            <v>0</v>
          </cell>
        </row>
        <row r="90">
          <cell r="A90">
            <v>36925.75</v>
          </cell>
          <cell r="B90">
            <v>36925.75</v>
          </cell>
          <cell r="C90">
            <v>1.3593501059379844</v>
          </cell>
          <cell r="D90">
            <v>0</v>
          </cell>
        </row>
        <row r="91">
          <cell r="A91">
            <v>36925.791666999998</v>
          </cell>
          <cell r="B91">
            <v>36925.791666666664</v>
          </cell>
          <cell r="C91">
            <v>1.2499999880790711</v>
          </cell>
          <cell r="D91">
            <v>0</v>
          </cell>
        </row>
        <row r="92">
          <cell r="A92">
            <v>36925.833333000002</v>
          </cell>
          <cell r="B92">
            <v>36925.833333333336</v>
          </cell>
          <cell r="C92">
            <v>2.1927572869775473</v>
          </cell>
          <cell r="D92">
            <v>0</v>
          </cell>
        </row>
        <row r="93">
          <cell r="A93">
            <v>36925.875</v>
          </cell>
          <cell r="B93">
            <v>36925.875</v>
          </cell>
          <cell r="C93">
            <v>2.6856704888657279</v>
          </cell>
          <cell r="D93">
            <v>0</v>
          </cell>
        </row>
        <row r="94">
          <cell r="A94">
            <v>36925.916666999998</v>
          </cell>
          <cell r="B94">
            <v>36925.916666666664</v>
          </cell>
          <cell r="C94">
            <v>1.4311828336353953</v>
          </cell>
          <cell r="D94">
            <v>0</v>
          </cell>
        </row>
        <row r="95">
          <cell r="A95">
            <v>36925.958333000002</v>
          </cell>
          <cell r="B95">
            <v>36925.958333333336</v>
          </cell>
          <cell r="C95">
            <v>2.3821081908463837</v>
          </cell>
          <cell r="D95">
            <v>0</v>
          </cell>
        </row>
        <row r="96">
          <cell r="A96">
            <v>36926</v>
          </cell>
          <cell r="B96">
            <v>36926</v>
          </cell>
          <cell r="C96">
            <v>3.9619102580075358</v>
          </cell>
          <cell r="D96">
            <v>0</v>
          </cell>
        </row>
        <row r="97">
          <cell r="A97">
            <v>36926.041666999998</v>
          </cell>
          <cell r="B97">
            <v>36926.041666666664</v>
          </cell>
          <cell r="C97">
            <v>3.7255937814025519</v>
          </cell>
          <cell r="D97">
            <v>0</v>
          </cell>
        </row>
        <row r="98">
          <cell r="A98">
            <v>36926.083333000002</v>
          </cell>
          <cell r="B98">
            <v>36926.083333333336</v>
          </cell>
          <cell r="C98">
            <v>28.671392636593826</v>
          </cell>
          <cell r="D98">
            <v>28.671392636593826</v>
          </cell>
        </row>
        <row r="99">
          <cell r="A99">
            <v>36926.125</v>
          </cell>
          <cell r="B99">
            <v>36926.125</v>
          </cell>
          <cell r="C99">
            <v>9.6477564242184393</v>
          </cell>
          <cell r="D99">
            <v>0</v>
          </cell>
        </row>
        <row r="100">
          <cell r="A100">
            <v>36926.166666999998</v>
          </cell>
          <cell r="B100">
            <v>36926.166666666664</v>
          </cell>
          <cell r="C100">
            <v>7.6748068953657498</v>
          </cell>
          <cell r="D100">
            <v>0</v>
          </cell>
        </row>
        <row r="101">
          <cell r="A101">
            <v>36926.208333000002</v>
          </cell>
          <cell r="B101">
            <v>36926.208333333336</v>
          </cell>
          <cell r="C101">
            <v>210.51432399207746</v>
          </cell>
          <cell r="D101">
            <v>210.51432399207746</v>
          </cell>
        </row>
        <row r="102">
          <cell r="A102">
            <v>36926.25</v>
          </cell>
          <cell r="B102">
            <v>36926.25</v>
          </cell>
          <cell r="C102">
            <v>321.29155404671951</v>
          </cell>
          <cell r="D102">
            <v>321.29155404671951</v>
          </cell>
        </row>
        <row r="103">
          <cell r="A103">
            <v>36926.291666999998</v>
          </cell>
          <cell r="B103">
            <v>36926.291666666664</v>
          </cell>
          <cell r="C103">
            <v>443.53995882050043</v>
          </cell>
          <cell r="D103">
            <v>443.53995882050043</v>
          </cell>
        </row>
        <row r="104">
          <cell r="A104">
            <v>36926.333333000002</v>
          </cell>
          <cell r="B104">
            <v>36926.333333333336</v>
          </cell>
          <cell r="C104">
            <v>453.07673425519414</v>
          </cell>
          <cell r="D104">
            <v>453.07673425519414</v>
          </cell>
        </row>
        <row r="105">
          <cell r="A105">
            <v>36926.375</v>
          </cell>
          <cell r="B105">
            <v>36926.375</v>
          </cell>
          <cell r="C105">
            <v>445.40932717154118</v>
          </cell>
          <cell r="D105">
            <v>445.40932717154118</v>
          </cell>
        </row>
        <row r="106">
          <cell r="A106">
            <v>36926.416666999998</v>
          </cell>
          <cell r="B106">
            <v>36926.416666666664</v>
          </cell>
          <cell r="C106">
            <v>422.95060977921929</v>
          </cell>
          <cell r="D106">
            <v>422.95060977921929</v>
          </cell>
        </row>
        <row r="107">
          <cell r="A107">
            <v>36926.458333000002</v>
          </cell>
          <cell r="B107">
            <v>36926.458333333336</v>
          </cell>
          <cell r="C107">
            <v>489.34033830994412</v>
          </cell>
          <cell r="D107">
            <v>489.34033830994412</v>
          </cell>
        </row>
        <row r="108">
          <cell r="A108">
            <v>36926.5</v>
          </cell>
          <cell r="B108">
            <v>36926.5</v>
          </cell>
          <cell r="C108">
            <v>510.24276837313425</v>
          </cell>
          <cell r="D108">
            <v>510.24276837313425</v>
          </cell>
        </row>
        <row r="109">
          <cell r="A109">
            <v>36926.541666999998</v>
          </cell>
          <cell r="B109">
            <v>36926.541666666664</v>
          </cell>
          <cell r="C109">
            <v>588.27647027608509</v>
          </cell>
          <cell r="D109">
            <v>588.27647027608509</v>
          </cell>
        </row>
        <row r="110">
          <cell r="A110">
            <v>36926.583333000002</v>
          </cell>
          <cell r="B110">
            <v>36926.583333333336</v>
          </cell>
          <cell r="C110">
            <v>246.41344376659879</v>
          </cell>
          <cell r="D110">
            <v>246.41344376659879</v>
          </cell>
        </row>
        <row r="111">
          <cell r="A111">
            <v>36926.625</v>
          </cell>
          <cell r="B111">
            <v>36926.625</v>
          </cell>
          <cell r="C111">
            <v>7.816497596964405</v>
          </cell>
          <cell r="D111">
            <v>0</v>
          </cell>
        </row>
        <row r="112">
          <cell r="A112">
            <v>36926.666666999998</v>
          </cell>
          <cell r="B112">
            <v>36926.666666666664</v>
          </cell>
          <cell r="C112">
            <v>4.0802284551139643</v>
          </cell>
          <cell r="D112">
            <v>0</v>
          </cell>
        </row>
        <row r="113">
          <cell r="A113">
            <v>36926.708333000002</v>
          </cell>
          <cell r="B113">
            <v>36926.708333333336</v>
          </cell>
          <cell r="C113">
            <v>161.31033049396143</v>
          </cell>
          <cell r="D113">
            <v>161.31033049396143</v>
          </cell>
        </row>
        <row r="114">
          <cell r="A114">
            <v>36926.75</v>
          </cell>
          <cell r="B114">
            <v>36926.75</v>
          </cell>
          <cell r="C114">
            <v>251.35649435707893</v>
          </cell>
          <cell r="D114">
            <v>251.35649435707893</v>
          </cell>
        </row>
        <row r="115">
          <cell r="A115">
            <v>36926.791666999998</v>
          </cell>
          <cell r="B115">
            <v>36926.791666666664</v>
          </cell>
          <cell r="C115">
            <v>209.29490575134099</v>
          </cell>
          <cell r="D115">
            <v>209.29490575134099</v>
          </cell>
        </row>
        <row r="116">
          <cell r="A116">
            <v>36926.833333000002</v>
          </cell>
          <cell r="B116">
            <v>36926.833333333336</v>
          </cell>
          <cell r="C116">
            <v>142.64811978985668</v>
          </cell>
          <cell r="D116">
            <v>142.64811978985668</v>
          </cell>
        </row>
        <row r="117">
          <cell r="A117">
            <v>36926.875</v>
          </cell>
          <cell r="B117">
            <v>36926.875</v>
          </cell>
          <cell r="C117">
            <v>91.443349202289639</v>
          </cell>
          <cell r="D117">
            <v>91.443349202289639</v>
          </cell>
        </row>
        <row r="118">
          <cell r="A118">
            <v>36926.916666999998</v>
          </cell>
          <cell r="B118">
            <v>36926.916666666664</v>
          </cell>
          <cell r="C118">
            <v>123.00057972454809</v>
          </cell>
          <cell r="D118">
            <v>123.00057972454809</v>
          </cell>
        </row>
        <row r="119">
          <cell r="A119">
            <v>36926.958333000002</v>
          </cell>
          <cell r="B119">
            <v>36926.958333333336</v>
          </cell>
          <cell r="C119">
            <v>149.50792717662682</v>
          </cell>
          <cell r="D119">
            <v>149.50792717662682</v>
          </cell>
        </row>
        <row r="120">
          <cell r="A120">
            <v>36927</v>
          </cell>
          <cell r="B120">
            <v>36927</v>
          </cell>
          <cell r="C120">
            <v>215.13897851678945</v>
          </cell>
          <cell r="D120">
            <v>215.13897851678945</v>
          </cell>
        </row>
        <row r="121">
          <cell r="A121">
            <v>36927.041666999998</v>
          </cell>
          <cell r="B121">
            <v>36927.041666666664</v>
          </cell>
          <cell r="C121">
            <v>186.28756220006207</v>
          </cell>
          <cell r="D121">
            <v>186.28756220006207</v>
          </cell>
        </row>
        <row r="122">
          <cell r="A122">
            <v>36927.083333000002</v>
          </cell>
          <cell r="B122">
            <v>36927.083333333336</v>
          </cell>
          <cell r="C122">
            <v>198.39641471378064</v>
          </cell>
          <cell r="D122">
            <v>198.39641471378064</v>
          </cell>
        </row>
        <row r="123">
          <cell r="A123">
            <v>36927.125</v>
          </cell>
          <cell r="B123">
            <v>36927.125</v>
          </cell>
          <cell r="C123">
            <v>77.342694398290817</v>
          </cell>
          <cell r="D123">
            <v>77.342694398290817</v>
          </cell>
        </row>
        <row r="124">
          <cell r="A124">
            <v>36927.166666999998</v>
          </cell>
          <cell r="B124">
            <v>36927.166666666664</v>
          </cell>
          <cell r="C124">
            <v>3.0038784347540801</v>
          </cell>
          <cell r="D124">
            <v>0</v>
          </cell>
        </row>
        <row r="125">
          <cell r="A125">
            <v>36927.208333000002</v>
          </cell>
          <cell r="B125">
            <v>36927.208333333336</v>
          </cell>
          <cell r="C125">
            <v>3.2258916844129559</v>
          </cell>
          <cell r="D125">
            <v>0</v>
          </cell>
        </row>
        <row r="126">
          <cell r="A126">
            <v>36927.25</v>
          </cell>
          <cell r="B126">
            <v>36927.25</v>
          </cell>
          <cell r="C126">
            <v>36.71402563798096</v>
          </cell>
          <cell r="D126">
            <v>36.71402563798096</v>
          </cell>
        </row>
        <row r="127">
          <cell r="A127">
            <v>36927.291666999998</v>
          </cell>
          <cell r="B127">
            <v>36927.291666666664</v>
          </cell>
          <cell r="C127">
            <v>1.8268338229093286</v>
          </cell>
          <cell r="D127">
            <v>0</v>
          </cell>
        </row>
        <row r="128">
          <cell r="A128">
            <v>36927.333333000002</v>
          </cell>
          <cell r="B128">
            <v>36927.333333333336</v>
          </cell>
          <cell r="C128">
            <v>1.8433988094329834</v>
          </cell>
          <cell r="D128">
            <v>0</v>
          </cell>
        </row>
        <row r="129">
          <cell r="A129">
            <v>36927.375</v>
          </cell>
          <cell r="B129">
            <v>36927.375</v>
          </cell>
          <cell r="C129">
            <v>1.8433988094329834</v>
          </cell>
          <cell r="D129">
            <v>0</v>
          </cell>
        </row>
        <row r="130">
          <cell r="A130">
            <v>36927.416666999998</v>
          </cell>
          <cell r="B130">
            <v>36927.416666666664</v>
          </cell>
          <cell r="C130">
            <v>1.8433988094329834</v>
          </cell>
          <cell r="D130">
            <v>0</v>
          </cell>
        </row>
        <row r="131">
          <cell r="A131">
            <v>36927.458333000002</v>
          </cell>
          <cell r="B131">
            <v>36927.458333333336</v>
          </cell>
          <cell r="C131">
            <v>1.8433988094329834</v>
          </cell>
          <cell r="D131">
            <v>0</v>
          </cell>
        </row>
        <row r="132">
          <cell r="A132">
            <v>36927.5</v>
          </cell>
          <cell r="B132">
            <v>36927.5</v>
          </cell>
          <cell r="C132">
            <v>1.8433988094329834</v>
          </cell>
          <cell r="D132">
            <v>0</v>
          </cell>
        </row>
        <row r="133">
          <cell r="A133">
            <v>36927.541666999998</v>
          </cell>
          <cell r="B133">
            <v>36927.541666666664</v>
          </cell>
          <cell r="C133">
            <v>1.924881442785263</v>
          </cell>
          <cell r="D133">
            <v>0</v>
          </cell>
        </row>
        <row r="134">
          <cell r="A134">
            <v>36927.583333000002</v>
          </cell>
          <cell r="B134">
            <v>36927.583333333336</v>
          </cell>
          <cell r="C134">
            <v>1.8960673809051514</v>
          </cell>
          <cell r="D134">
            <v>0</v>
          </cell>
        </row>
        <row r="135">
          <cell r="A135">
            <v>36927.625</v>
          </cell>
          <cell r="B135">
            <v>36927.625</v>
          </cell>
          <cell r="C135">
            <v>1.8960673809051514</v>
          </cell>
          <cell r="D135">
            <v>0</v>
          </cell>
        </row>
        <row r="136">
          <cell r="A136">
            <v>36927.666666999998</v>
          </cell>
          <cell r="B136">
            <v>36927.666666666664</v>
          </cell>
          <cell r="C136">
            <v>1.8960673809051516</v>
          </cell>
          <cell r="D136">
            <v>0</v>
          </cell>
        </row>
        <row r="137">
          <cell r="A137">
            <v>36927.708333000002</v>
          </cell>
          <cell r="B137">
            <v>36927.708333333336</v>
          </cell>
          <cell r="C137">
            <v>1.8960673809051514</v>
          </cell>
          <cell r="D137">
            <v>0</v>
          </cell>
        </row>
        <row r="138">
          <cell r="A138">
            <v>36927.75</v>
          </cell>
          <cell r="B138">
            <v>36927.75</v>
          </cell>
          <cell r="C138">
            <v>1.8960673809051514</v>
          </cell>
          <cell r="D138">
            <v>0</v>
          </cell>
        </row>
        <row r="139">
          <cell r="A139">
            <v>36927.791666999998</v>
          </cell>
          <cell r="B139">
            <v>36927.791666666664</v>
          </cell>
          <cell r="C139">
            <v>1.8960673809051514</v>
          </cell>
          <cell r="D139">
            <v>0</v>
          </cell>
        </row>
        <row r="140">
          <cell r="A140">
            <v>36927.833333000002</v>
          </cell>
          <cell r="B140">
            <v>36927.833333333336</v>
          </cell>
          <cell r="C140">
            <v>1.8960673809051514</v>
          </cell>
          <cell r="D140">
            <v>0</v>
          </cell>
        </row>
        <row r="141">
          <cell r="A141">
            <v>36927.875</v>
          </cell>
          <cell r="B141">
            <v>36927.875</v>
          </cell>
          <cell r="C141">
            <v>1.9426065345221593</v>
          </cell>
          <cell r="D141">
            <v>0</v>
          </cell>
        </row>
        <row r="142">
          <cell r="A142">
            <v>36927.916666999998</v>
          </cell>
          <cell r="B142">
            <v>36927.916666666664</v>
          </cell>
          <cell r="C142">
            <v>1.8571219756887523</v>
          </cell>
          <cell r="D142">
            <v>0</v>
          </cell>
        </row>
        <row r="143">
          <cell r="A143">
            <v>36927.958333000002</v>
          </cell>
          <cell r="B143">
            <v>36927.958333333336</v>
          </cell>
          <cell r="C143">
            <v>1.8433988094329834</v>
          </cell>
          <cell r="D143">
            <v>0</v>
          </cell>
        </row>
        <row r="144">
          <cell r="A144">
            <v>36928</v>
          </cell>
          <cell r="B144">
            <v>36928</v>
          </cell>
          <cell r="C144">
            <v>1.8433988094329834</v>
          </cell>
          <cell r="D144">
            <v>0</v>
          </cell>
        </row>
        <row r="145">
          <cell r="A145">
            <v>36928.041666999998</v>
          </cell>
          <cell r="B145">
            <v>36928.041666666664</v>
          </cell>
          <cell r="C145">
            <v>1.8433988094329834</v>
          </cell>
          <cell r="D145">
            <v>0</v>
          </cell>
        </row>
        <row r="146">
          <cell r="A146">
            <v>36928.083333000002</v>
          </cell>
          <cell r="B146">
            <v>36928.083333333336</v>
          </cell>
          <cell r="C146">
            <v>1.8433988094329834</v>
          </cell>
          <cell r="D146">
            <v>0</v>
          </cell>
        </row>
        <row r="147">
          <cell r="A147">
            <v>36928.125</v>
          </cell>
          <cell r="B147">
            <v>36928.125</v>
          </cell>
          <cell r="C147">
            <v>1.8433988094329834</v>
          </cell>
          <cell r="D147">
            <v>0</v>
          </cell>
        </row>
        <row r="148">
          <cell r="A148">
            <v>36928.166666999998</v>
          </cell>
          <cell r="B148">
            <v>36928.166666666664</v>
          </cell>
          <cell r="C148">
            <v>1.8433988094329834</v>
          </cell>
          <cell r="D148">
            <v>0</v>
          </cell>
        </row>
        <row r="149">
          <cell r="A149">
            <v>36928.208333000002</v>
          </cell>
          <cell r="B149">
            <v>36928.208333333336</v>
          </cell>
          <cell r="C149">
            <v>1.8433988094329834</v>
          </cell>
          <cell r="D149">
            <v>0</v>
          </cell>
        </row>
        <row r="150">
          <cell r="A150">
            <v>36928.25</v>
          </cell>
          <cell r="B150">
            <v>36928.25</v>
          </cell>
          <cell r="C150">
            <v>36.902687463498779</v>
          </cell>
          <cell r="D150">
            <v>36.902687463498779</v>
          </cell>
        </row>
        <row r="151">
          <cell r="A151">
            <v>36928.291666999998</v>
          </cell>
          <cell r="B151">
            <v>36928.291666666664</v>
          </cell>
          <cell r="C151">
            <v>1.3534176629965919</v>
          </cell>
          <cell r="D151">
            <v>0</v>
          </cell>
        </row>
        <row r="152">
          <cell r="A152">
            <v>36928.333333000002</v>
          </cell>
          <cell r="B152">
            <v>36928.333333333336</v>
          </cell>
          <cell r="C152">
            <v>1.3029961335921867</v>
          </cell>
          <cell r="D152">
            <v>0</v>
          </cell>
        </row>
        <row r="153">
          <cell r="A153">
            <v>36928.375</v>
          </cell>
          <cell r="B153">
            <v>36928.375</v>
          </cell>
          <cell r="C153">
            <v>1.10603928565979</v>
          </cell>
          <cell r="D153">
            <v>0</v>
          </cell>
        </row>
        <row r="154">
          <cell r="A154">
            <v>36928.416666999998</v>
          </cell>
          <cell r="B154">
            <v>36928.416666666664</v>
          </cell>
          <cell r="C154">
            <v>1.10603928565979</v>
          </cell>
          <cell r="D154">
            <v>0</v>
          </cell>
        </row>
        <row r="155">
          <cell r="A155">
            <v>36928.458333000002</v>
          </cell>
          <cell r="B155">
            <v>36928.458333333336</v>
          </cell>
          <cell r="C155">
            <v>1.095084248277876</v>
          </cell>
          <cell r="D155">
            <v>0</v>
          </cell>
        </row>
        <row r="156">
          <cell r="A156">
            <v>36928.5</v>
          </cell>
          <cell r="B156">
            <v>36928.5</v>
          </cell>
          <cell r="C156">
            <v>1.0092754973239368</v>
          </cell>
          <cell r="D156">
            <v>0</v>
          </cell>
        </row>
        <row r="157">
          <cell r="A157">
            <v>36928.541666999998</v>
          </cell>
          <cell r="B157">
            <v>36928.541666666664</v>
          </cell>
          <cell r="C157">
            <v>0.99997803131739293</v>
          </cell>
          <cell r="D157">
            <v>0</v>
          </cell>
        </row>
        <row r="158">
          <cell r="A158">
            <v>36928.583333000002</v>
          </cell>
          <cell r="B158">
            <v>36928.583333333336</v>
          </cell>
          <cell r="C158">
            <v>0.89536511898040771</v>
          </cell>
          <cell r="D158">
            <v>0</v>
          </cell>
        </row>
        <row r="159">
          <cell r="A159">
            <v>36928.625</v>
          </cell>
          <cell r="B159">
            <v>36928.625</v>
          </cell>
          <cell r="C159">
            <v>1.0507270245334537</v>
          </cell>
          <cell r="D159">
            <v>0</v>
          </cell>
        </row>
        <row r="160">
          <cell r="A160">
            <v>36928.666666999998</v>
          </cell>
          <cell r="B160">
            <v>36928.666666666664</v>
          </cell>
          <cell r="C160">
            <v>1.79986618395007</v>
          </cell>
          <cell r="D160">
            <v>0</v>
          </cell>
        </row>
        <row r="161">
          <cell r="A161">
            <v>36928.708333000002</v>
          </cell>
          <cell r="B161">
            <v>36928.708333333336</v>
          </cell>
          <cell r="C161">
            <v>1.2722143965942991</v>
          </cell>
          <cell r="D161">
            <v>0</v>
          </cell>
        </row>
        <row r="162">
          <cell r="A162">
            <v>36928.75</v>
          </cell>
          <cell r="B162">
            <v>36928.75</v>
          </cell>
          <cell r="C162">
            <v>1.0095315249446366</v>
          </cell>
          <cell r="D162">
            <v>0</v>
          </cell>
        </row>
        <row r="163">
          <cell r="A163">
            <v>36928.791666999998</v>
          </cell>
          <cell r="B163">
            <v>36928.791666666664</v>
          </cell>
          <cell r="C163">
            <v>0.94803369045257568</v>
          </cell>
          <cell r="D163">
            <v>0</v>
          </cell>
        </row>
        <row r="164">
          <cell r="A164">
            <v>36928.833333000002</v>
          </cell>
          <cell r="B164">
            <v>36928.833333333336</v>
          </cell>
          <cell r="C164">
            <v>0.94803369045257568</v>
          </cell>
          <cell r="D164">
            <v>0</v>
          </cell>
        </row>
        <row r="165">
          <cell r="A165">
            <v>36928.875</v>
          </cell>
          <cell r="B165">
            <v>36928.875</v>
          </cell>
          <cell r="C165">
            <v>0.94803369045257568</v>
          </cell>
          <cell r="D165">
            <v>0</v>
          </cell>
        </row>
        <row r="166">
          <cell r="A166">
            <v>36928.916666999998</v>
          </cell>
          <cell r="B166">
            <v>36928.916666666664</v>
          </cell>
          <cell r="C166">
            <v>0.94803369045257579</v>
          </cell>
          <cell r="D166">
            <v>0</v>
          </cell>
        </row>
        <row r="167">
          <cell r="A167">
            <v>36928.958333000002</v>
          </cell>
          <cell r="B167">
            <v>36928.958333333336</v>
          </cell>
          <cell r="C167">
            <v>0.94803369045257568</v>
          </cell>
          <cell r="D167">
            <v>0</v>
          </cell>
        </row>
        <row r="168">
          <cell r="A168">
            <v>36929</v>
          </cell>
          <cell r="B168">
            <v>36929</v>
          </cell>
          <cell r="C168">
            <v>0.94803369045257568</v>
          </cell>
          <cell r="D168">
            <v>0</v>
          </cell>
        </row>
        <row r="169">
          <cell r="A169">
            <v>36929.041666999998</v>
          </cell>
          <cell r="B169">
            <v>36929.041666666664</v>
          </cell>
          <cell r="C169">
            <v>0.94803369045257568</v>
          </cell>
          <cell r="D169">
            <v>0</v>
          </cell>
        </row>
        <row r="170">
          <cell r="A170">
            <v>36929.083333000002</v>
          </cell>
          <cell r="B170">
            <v>36929.083333333336</v>
          </cell>
          <cell r="C170">
            <v>0.94803369045257568</v>
          </cell>
          <cell r="D170">
            <v>0</v>
          </cell>
        </row>
        <row r="171">
          <cell r="A171">
            <v>36929.125</v>
          </cell>
          <cell r="B171">
            <v>36929.125</v>
          </cell>
          <cell r="C171">
            <v>0.94803369045257568</v>
          </cell>
          <cell r="D171">
            <v>0</v>
          </cell>
        </row>
        <row r="172">
          <cell r="A172">
            <v>36929.166666999998</v>
          </cell>
          <cell r="B172">
            <v>36929.166666666664</v>
          </cell>
          <cell r="C172">
            <v>0.94803369045257568</v>
          </cell>
          <cell r="D172">
            <v>0</v>
          </cell>
        </row>
        <row r="173">
          <cell r="A173">
            <v>36929.208333000002</v>
          </cell>
          <cell r="B173">
            <v>36929.208333333336</v>
          </cell>
          <cell r="C173">
            <v>1.0262610737797289</v>
          </cell>
          <cell r="D173">
            <v>0</v>
          </cell>
        </row>
        <row r="174">
          <cell r="A174">
            <v>36929.25</v>
          </cell>
          <cell r="B174">
            <v>36929.25</v>
          </cell>
          <cell r="C174">
            <v>38.010286568987695</v>
          </cell>
          <cell r="D174">
            <v>38.010286568987695</v>
          </cell>
        </row>
        <row r="175">
          <cell r="A175">
            <v>36929.291666999998</v>
          </cell>
          <cell r="B175">
            <v>36929.291666666664</v>
          </cell>
          <cell r="C175">
            <v>2.8967695236206055</v>
          </cell>
          <cell r="D175">
            <v>0</v>
          </cell>
        </row>
        <row r="176">
          <cell r="A176">
            <v>36929.333333000002</v>
          </cell>
          <cell r="B176">
            <v>36929.333333333336</v>
          </cell>
          <cell r="C176">
            <v>2.8967695236206055</v>
          </cell>
          <cell r="D176">
            <v>0</v>
          </cell>
        </row>
        <row r="177">
          <cell r="A177">
            <v>36929.375</v>
          </cell>
          <cell r="B177">
            <v>36929.375</v>
          </cell>
          <cell r="C177">
            <v>2.8967695236206055</v>
          </cell>
          <cell r="D177">
            <v>0</v>
          </cell>
        </row>
        <row r="178">
          <cell r="A178">
            <v>36929.416666999998</v>
          </cell>
          <cell r="B178">
            <v>36929.416666666664</v>
          </cell>
          <cell r="C178">
            <v>2.8967695236206055</v>
          </cell>
          <cell r="D178">
            <v>0</v>
          </cell>
        </row>
        <row r="179">
          <cell r="A179">
            <v>36929.458333000002</v>
          </cell>
          <cell r="B179">
            <v>36929.458333333336</v>
          </cell>
          <cell r="C179">
            <v>2.8967695236206055</v>
          </cell>
          <cell r="D179">
            <v>0</v>
          </cell>
        </row>
        <row r="180">
          <cell r="A180">
            <v>36929.5</v>
          </cell>
          <cell r="B180">
            <v>36929.5</v>
          </cell>
          <cell r="C180">
            <v>2.8967695236206055</v>
          </cell>
          <cell r="D180">
            <v>0</v>
          </cell>
        </row>
        <row r="181">
          <cell r="A181">
            <v>36929.541666999998</v>
          </cell>
          <cell r="B181">
            <v>36929.541666666664</v>
          </cell>
          <cell r="C181">
            <v>2.9420535018609622</v>
          </cell>
          <cell r="D181">
            <v>0</v>
          </cell>
        </row>
        <row r="182">
          <cell r="A182">
            <v>36929.583333000002</v>
          </cell>
          <cell r="B182">
            <v>36929.583333333336</v>
          </cell>
          <cell r="C182">
            <v>2.7387640476226802</v>
          </cell>
          <cell r="D182">
            <v>0</v>
          </cell>
        </row>
        <row r="183">
          <cell r="A183">
            <v>36929.625</v>
          </cell>
          <cell r="B183">
            <v>36929.625</v>
          </cell>
          <cell r="C183">
            <v>2.7387640476226807</v>
          </cell>
          <cell r="D183">
            <v>0</v>
          </cell>
        </row>
        <row r="184">
          <cell r="A184">
            <v>36929.666666999998</v>
          </cell>
          <cell r="B184">
            <v>36929.666666666664</v>
          </cell>
          <cell r="C184">
            <v>2.7387640476226807</v>
          </cell>
          <cell r="D184">
            <v>0</v>
          </cell>
        </row>
        <row r="185">
          <cell r="A185">
            <v>36929.708333000002</v>
          </cell>
          <cell r="B185">
            <v>36929.708333333336</v>
          </cell>
          <cell r="C185">
            <v>2.7387640476226807</v>
          </cell>
          <cell r="D185">
            <v>0</v>
          </cell>
        </row>
        <row r="186">
          <cell r="A186">
            <v>36929.75</v>
          </cell>
          <cell r="B186">
            <v>36929.75</v>
          </cell>
          <cell r="C186">
            <v>2.8211266770760219</v>
          </cell>
          <cell r="D186">
            <v>0</v>
          </cell>
        </row>
        <row r="187">
          <cell r="A187">
            <v>36929.791666999998</v>
          </cell>
          <cell r="B187">
            <v>36929.791666666664</v>
          </cell>
          <cell r="C187">
            <v>2.7914326190948486</v>
          </cell>
          <cell r="D187">
            <v>0</v>
          </cell>
        </row>
        <row r="188">
          <cell r="A188">
            <v>36929.833333000002</v>
          </cell>
          <cell r="B188">
            <v>36929.833333333336</v>
          </cell>
          <cell r="C188">
            <v>2.9126711980601154</v>
          </cell>
          <cell r="D188">
            <v>0</v>
          </cell>
        </row>
        <row r="189">
          <cell r="A189">
            <v>36929.875</v>
          </cell>
          <cell r="B189">
            <v>36929.875</v>
          </cell>
          <cell r="C189">
            <v>3.1683293453796462</v>
          </cell>
          <cell r="D189">
            <v>0</v>
          </cell>
        </row>
        <row r="190">
          <cell r="A190">
            <v>36929.916666999998</v>
          </cell>
          <cell r="B190">
            <v>36929.916666666664</v>
          </cell>
          <cell r="C190">
            <v>50.851388233642588</v>
          </cell>
          <cell r="D190">
            <v>50.851388233642588</v>
          </cell>
        </row>
        <row r="191">
          <cell r="A191">
            <v>36929.958333000002</v>
          </cell>
          <cell r="B191">
            <v>36929.958333333336</v>
          </cell>
          <cell r="C191">
            <v>239.3209900469096</v>
          </cell>
          <cell r="D191">
            <v>239.3209900469096</v>
          </cell>
        </row>
        <row r="192">
          <cell r="A192">
            <v>36930</v>
          </cell>
          <cell r="B192">
            <v>36930</v>
          </cell>
          <cell r="C192">
            <v>338.31922294059694</v>
          </cell>
          <cell r="D192">
            <v>338.31922294059694</v>
          </cell>
        </row>
        <row r="193">
          <cell r="A193">
            <v>36930.041666999998</v>
          </cell>
          <cell r="B193">
            <v>36930.041666666664</v>
          </cell>
          <cell r="C193">
            <v>70.307991237840753</v>
          </cell>
          <cell r="D193">
            <v>70.307991237840753</v>
          </cell>
        </row>
        <row r="194">
          <cell r="A194">
            <v>36930.083333000002</v>
          </cell>
          <cell r="B194">
            <v>36930.083333333336</v>
          </cell>
          <cell r="C194">
            <v>68.68574219916097</v>
          </cell>
          <cell r="D194">
            <v>68.68574219916097</v>
          </cell>
        </row>
        <row r="195">
          <cell r="A195">
            <v>36930.125</v>
          </cell>
          <cell r="B195">
            <v>36930.125</v>
          </cell>
          <cell r="C195">
            <v>78.317700104116767</v>
          </cell>
          <cell r="D195">
            <v>78.317700104116767</v>
          </cell>
        </row>
        <row r="196">
          <cell r="A196">
            <v>36930.166666999998</v>
          </cell>
          <cell r="B196">
            <v>36930.166666666664</v>
          </cell>
          <cell r="C196">
            <v>93.347075125330662</v>
          </cell>
          <cell r="D196">
            <v>93.347075125330662</v>
          </cell>
        </row>
        <row r="197">
          <cell r="A197">
            <v>36930.208333000002</v>
          </cell>
          <cell r="B197">
            <v>36930.208333333336</v>
          </cell>
          <cell r="C197">
            <v>91.202145122452492</v>
          </cell>
          <cell r="D197">
            <v>91.202145122452492</v>
          </cell>
        </row>
        <row r="198">
          <cell r="A198">
            <v>36930.25</v>
          </cell>
          <cell r="B198">
            <v>36930.25</v>
          </cell>
          <cell r="C198">
            <v>123.42536511255244</v>
          </cell>
          <cell r="D198">
            <v>123.42536511255244</v>
          </cell>
        </row>
        <row r="199">
          <cell r="A199">
            <v>36930.291666999998</v>
          </cell>
          <cell r="B199">
            <v>36930.291666666664</v>
          </cell>
          <cell r="C199">
            <v>98.412469097132501</v>
          </cell>
          <cell r="D199">
            <v>98.412469097132501</v>
          </cell>
        </row>
        <row r="200">
          <cell r="A200">
            <v>36930.333333000002</v>
          </cell>
          <cell r="B200">
            <v>36930.333333333336</v>
          </cell>
          <cell r="C200">
            <v>66.180801085948929</v>
          </cell>
          <cell r="D200">
            <v>66.180801085948929</v>
          </cell>
        </row>
        <row r="201">
          <cell r="A201">
            <v>36930.375</v>
          </cell>
          <cell r="B201">
            <v>36930.375</v>
          </cell>
          <cell r="C201">
            <v>75.196909846327046</v>
          </cell>
          <cell r="D201">
            <v>75.196909846327046</v>
          </cell>
        </row>
        <row r="202">
          <cell r="A202">
            <v>36930.416666999998</v>
          </cell>
          <cell r="B202">
            <v>36930.416666666664</v>
          </cell>
          <cell r="C202">
            <v>91.74557702869042</v>
          </cell>
          <cell r="D202">
            <v>91.74557702869042</v>
          </cell>
        </row>
        <row r="203">
          <cell r="A203">
            <v>36930.458333000002</v>
          </cell>
          <cell r="B203">
            <v>36930.458333333336</v>
          </cell>
          <cell r="C203">
            <v>95.326919432904447</v>
          </cell>
          <cell r="D203">
            <v>95.326919432904447</v>
          </cell>
        </row>
        <row r="204">
          <cell r="A204">
            <v>36930.5</v>
          </cell>
          <cell r="B204">
            <v>36930.5</v>
          </cell>
          <cell r="C204">
            <v>59.927786121141203</v>
          </cell>
          <cell r="D204">
            <v>59.927786121141203</v>
          </cell>
        </row>
        <row r="205">
          <cell r="A205">
            <v>36930.541666999998</v>
          </cell>
          <cell r="B205">
            <v>36930.541666666664</v>
          </cell>
          <cell r="C205">
            <v>65.805911219090333</v>
          </cell>
          <cell r="D205">
            <v>65.805911219090333</v>
          </cell>
        </row>
        <row r="206">
          <cell r="A206">
            <v>36930.583333000002</v>
          </cell>
          <cell r="B206">
            <v>36930.583333333336</v>
          </cell>
          <cell r="C206">
            <v>92.524093480248396</v>
          </cell>
          <cell r="D206">
            <v>92.524093480248396</v>
          </cell>
        </row>
        <row r="207">
          <cell r="A207">
            <v>36930.625</v>
          </cell>
          <cell r="B207">
            <v>36930.625</v>
          </cell>
          <cell r="C207">
            <v>82.715963806440371</v>
          </cell>
          <cell r="D207">
            <v>82.715963806440371</v>
          </cell>
        </row>
        <row r="208">
          <cell r="A208">
            <v>36930.666666999998</v>
          </cell>
          <cell r="B208">
            <v>36930.666666666664</v>
          </cell>
          <cell r="C208">
            <v>43.482012823919582</v>
          </cell>
          <cell r="D208">
            <v>43.482012823919582</v>
          </cell>
        </row>
        <row r="209">
          <cell r="A209">
            <v>36930.708333000002</v>
          </cell>
          <cell r="B209">
            <v>36930.708333333336</v>
          </cell>
          <cell r="C209">
            <v>46.133805626040129</v>
          </cell>
          <cell r="D209">
            <v>46.133805626040129</v>
          </cell>
        </row>
        <row r="210">
          <cell r="A210">
            <v>36930.75</v>
          </cell>
          <cell r="B210">
            <v>36930.75</v>
          </cell>
          <cell r="C210">
            <v>49.302214774017067</v>
          </cell>
          <cell r="D210">
            <v>49.302214774017067</v>
          </cell>
        </row>
        <row r="211">
          <cell r="A211">
            <v>36930.791666999998</v>
          </cell>
          <cell r="B211">
            <v>36930.791666666664</v>
          </cell>
          <cell r="C211">
            <v>49.693379959988768</v>
          </cell>
          <cell r="D211">
            <v>49.693379959988768</v>
          </cell>
        </row>
        <row r="212">
          <cell r="A212">
            <v>36930.833333000002</v>
          </cell>
          <cell r="B212">
            <v>36930.833333333336</v>
          </cell>
          <cell r="C212">
            <v>16.913309679066291</v>
          </cell>
          <cell r="D212">
            <v>16.913309679066291</v>
          </cell>
        </row>
        <row r="213">
          <cell r="A213">
            <v>36930.875</v>
          </cell>
          <cell r="B213">
            <v>36930.875</v>
          </cell>
          <cell r="C213">
            <v>7.1505916250414332</v>
          </cell>
          <cell r="D213">
            <v>0</v>
          </cell>
        </row>
        <row r="214">
          <cell r="A214">
            <v>36930.916666999998</v>
          </cell>
          <cell r="B214">
            <v>36930.916666666664</v>
          </cell>
          <cell r="C214">
            <v>3.5814604759216309</v>
          </cell>
          <cell r="D214">
            <v>0</v>
          </cell>
        </row>
        <row r="215">
          <cell r="A215">
            <v>36930.958333000002</v>
          </cell>
          <cell r="B215">
            <v>36930.958333333336</v>
          </cell>
          <cell r="C215">
            <v>3.5814604759216304</v>
          </cell>
          <cell r="D215">
            <v>0</v>
          </cell>
        </row>
        <row r="216">
          <cell r="A216">
            <v>36931</v>
          </cell>
          <cell r="B216">
            <v>36931</v>
          </cell>
          <cell r="C216">
            <v>3.5814604759216309</v>
          </cell>
          <cell r="D216">
            <v>0</v>
          </cell>
        </row>
        <row r="217">
          <cell r="A217">
            <v>36931.041666999998</v>
          </cell>
          <cell r="B217">
            <v>36931.041666666664</v>
          </cell>
          <cell r="C217">
            <v>3.5814604759216309</v>
          </cell>
          <cell r="D217">
            <v>0</v>
          </cell>
        </row>
        <row r="218">
          <cell r="A218">
            <v>36931.083333000002</v>
          </cell>
          <cell r="B218">
            <v>36931.083333333336</v>
          </cell>
          <cell r="C218">
            <v>3.5814604759216313</v>
          </cell>
          <cell r="D218">
            <v>0</v>
          </cell>
        </row>
        <row r="219">
          <cell r="A219">
            <v>36931.125</v>
          </cell>
          <cell r="B219">
            <v>36931.125</v>
          </cell>
          <cell r="C219">
            <v>3.5814604759216309</v>
          </cell>
          <cell r="D219">
            <v>0</v>
          </cell>
        </row>
        <row r="220">
          <cell r="A220">
            <v>36931.166666999998</v>
          </cell>
          <cell r="B220">
            <v>36931.166666666664</v>
          </cell>
          <cell r="C220">
            <v>3.5814604759216309</v>
          </cell>
          <cell r="D220">
            <v>0</v>
          </cell>
        </row>
        <row r="221">
          <cell r="A221">
            <v>36931.208333000002</v>
          </cell>
          <cell r="B221">
            <v>36931.208333333336</v>
          </cell>
          <cell r="C221">
            <v>3.5814604759216309</v>
          </cell>
          <cell r="D221">
            <v>0</v>
          </cell>
        </row>
        <row r="222">
          <cell r="A222">
            <v>36931.25</v>
          </cell>
          <cell r="B222">
            <v>36931.25</v>
          </cell>
          <cell r="C222">
            <v>37.586395979026953</v>
          </cell>
          <cell r="D222">
            <v>37.586395979026953</v>
          </cell>
        </row>
        <row r="223">
          <cell r="A223">
            <v>36931.291666999998</v>
          </cell>
          <cell r="B223">
            <v>36931.291666666664</v>
          </cell>
          <cell r="C223">
            <v>1.9487359523773193</v>
          </cell>
          <cell r="D223">
            <v>0</v>
          </cell>
        </row>
        <row r="224">
          <cell r="A224">
            <v>36931.333333000002</v>
          </cell>
          <cell r="B224">
            <v>36931.333333333336</v>
          </cell>
          <cell r="C224">
            <v>1.9487359523773193</v>
          </cell>
          <cell r="D224">
            <v>0</v>
          </cell>
        </row>
        <row r="225">
          <cell r="A225">
            <v>36931.375</v>
          </cell>
          <cell r="B225">
            <v>36931.375</v>
          </cell>
          <cell r="C225">
            <v>13.882966982709167</v>
          </cell>
          <cell r="D225">
            <v>13.882966982709167</v>
          </cell>
        </row>
        <row r="226">
          <cell r="A226">
            <v>36931.416666999998</v>
          </cell>
          <cell r="B226">
            <v>36931.416666666664</v>
          </cell>
          <cell r="C226">
            <v>38.076984040978914</v>
          </cell>
          <cell r="D226">
            <v>38.076984040978914</v>
          </cell>
        </row>
        <row r="227">
          <cell r="A227">
            <v>36931.458333000002</v>
          </cell>
          <cell r="B227">
            <v>36931.458333333336</v>
          </cell>
          <cell r="C227">
            <v>273.07567175380979</v>
          </cell>
          <cell r="D227">
            <v>273.07567175380979</v>
          </cell>
        </row>
        <row r="228">
          <cell r="A228">
            <v>36931.5</v>
          </cell>
          <cell r="B228">
            <v>36931.5</v>
          </cell>
          <cell r="C228">
            <v>369.99808182734893</v>
          </cell>
          <cell r="D228">
            <v>369.99808182734893</v>
          </cell>
        </row>
        <row r="229">
          <cell r="A229">
            <v>36931.541666999998</v>
          </cell>
          <cell r="B229">
            <v>36931.541666666664</v>
          </cell>
          <cell r="C229">
            <v>441.42375390539326</v>
          </cell>
          <cell r="D229">
            <v>441.42375390539326</v>
          </cell>
        </row>
        <row r="230">
          <cell r="A230">
            <v>36931.583333000002</v>
          </cell>
          <cell r="B230">
            <v>36931.583333333336</v>
          </cell>
          <cell r="C230">
            <v>486.01072649621966</v>
          </cell>
          <cell r="D230">
            <v>486.01072649621966</v>
          </cell>
        </row>
        <row r="231">
          <cell r="A231">
            <v>36931.625</v>
          </cell>
          <cell r="B231">
            <v>36931.625</v>
          </cell>
          <cell r="C231">
            <v>497.80298200829822</v>
          </cell>
          <cell r="D231">
            <v>497.80298200829822</v>
          </cell>
        </row>
        <row r="232">
          <cell r="A232">
            <v>36931.666666999998</v>
          </cell>
          <cell r="B232">
            <v>36931.666666666664</v>
          </cell>
          <cell r="C232">
            <v>371.15589674380823</v>
          </cell>
          <cell r="D232">
            <v>371.15589674380823</v>
          </cell>
        </row>
        <row r="233">
          <cell r="A233">
            <v>36931.708333000002</v>
          </cell>
          <cell r="B233">
            <v>36931.708333333336</v>
          </cell>
          <cell r="C233">
            <v>383.0953589849459</v>
          </cell>
          <cell r="D233">
            <v>383.0953589849459</v>
          </cell>
        </row>
        <row r="234">
          <cell r="A234">
            <v>36931.75</v>
          </cell>
          <cell r="B234">
            <v>36931.75</v>
          </cell>
          <cell r="C234">
            <v>421.52193160615423</v>
          </cell>
          <cell r="D234">
            <v>421.52193160615423</v>
          </cell>
        </row>
        <row r="235">
          <cell r="A235">
            <v>36931.791666999998</v>
          </cell>
          <cell r="B235">
            <v>36931.791666666664</v>
          </cell>
          <cell r="C235">
            <v>252.96174832301668</v>
          </cell>
          <cell r="D235">
            <v>252.96174832301668</v>
          </cell>
        </row>
        <row r="236">
          <cell r="A236">
            <v>36931.833333000002</v>
          </cell>
          <cell r="B236">
            <v>36931.833333333336</v>
          </cell>
          <cell r="C236">
            <v>203.37494423304665</v>
          </cell>
          <cell r="D236">
            <v>203.37494423304665</v>
          </cell>
        </row>
        <row r="237">
          <cell r="A237">
            <v>36931.875</v>
          </cell>
          <cell r="B237">
            <v>36931.875</v>
          </cell>
          <cell r="C237">
            <v>131.59538246319661</v>
          </cell>
          <cell r="D237">
            <v>131.59538246319661</v>
          </cell>
        </row>
        <row r="238">
          <cell r="A238">
            <v>36931.916666999998</v>
          </cell>
          <cell r="B238">
            <v>36931.916666666664</v>
          </cell>
          <cell r="C238">
            <v>173.45293779796384</v>
          </cell>
          <cell r="D238">
            <v>173.45293779796384</v>
          </cell>
        </row>
        <row r="239">
          <cell r="A239">
            <v>36931.958333000002</v>
          </cell>
          <cell r="B239">
            <v>36931.958333333336</v>
          </cell>
          <cell r="C239">
            <v>121.78587675570317</v>
          </cell>
          <cell r="D239">
            <v>121.78587675570317</v>
          </cell>
        </row>
        <row r="240">
          <cell r="A240">
            <v>36932</v>
          </cell>
          <cell r="B240">
            <v>36932</v>
          </cell>
          <cell r="C240">
            <v>37.825588400441731</v>
          </cell>
          <cell r="D240">
            <v>37.825588400441731</v>
          </cell>
        </row>
        <row r="241">
          <cell r="A241">
            <v>36932.041666999998</v>
          </cell>
          <cell r="B241">
            <v>36932.041666666664</v>
          </cell>
          <cell r="C241">
            <v>29.247457177543154</v>
          </cell>
          <cell r="D241">
            <v>29.247457177543154</v>
          </cell>
        </row>
        <row r="242">
          <cell r="A242">
            <v>36932.083333000002</v>
          </cell>
          <cell r="B242">
            <v>36932.083333333336</v>
          </cell>
          <cell r="C242">
            <v>26.711269365020353</v>
          </cell>
          <cell r="D242">
            <v>26.711269365020353</v>
          </cell>
        </row>
        <row r="243">
          <cell r="A243">
            <v>36932.125</v>
          </cell>
          <cell r="B243">
            <v>36932.125</v>
          </cell>
          <cell r="C243">
            <v>28.280203196969882</v>
          </cell>
          <cell r="D243">
            <v>28.280203196969882</v>
          </cell>
        </row>
        <row r="244">
          <cell r="A244">
            <v>36932.166666999998</v>
          </cell>
          <cell r="B244">
            <v>36932.166666666664</v>
          </cell>
          <cell r="C244">
            <v>28.095109997126393</v>
          </cell>
          <cell r="D244">
            <v>28.095109997126393</v>
          </cell>
        </row>
        <row r="245">
          <cell r="A245">
            <v>36932.208333000002</v>
          </cell>
          <cell r="B245">
            <v>36932.208333333336</v>
          </cell>
          <cell r="C245">
            <v>25.940022217286248</v>
          </cell>
          <cell r="D245">
            <v>25.940022217286248</v>
          </cell>
        </row>
        <row r="246">
          <cell r="A246">
            <v>36932.25</v>
          </cell>
          <cell r="B246">
            <v>36932.25</v>
          </cell>
          <cell r="C246">
            <v>30.102419414705679</v>
          </cell>
          <cell r="D246">
            <v>30.102419414705679</v>
          </cell>
        </row>
        <row r="247">
          <cell r="A247">
            <v>36932.291666999998</v>
          </cell>
          <cell r="B247">
            <v>36932.291666666664</v>
          </cell>
          <cell r="C247">
            <v>33.406336308260705</v>
          </cell>
          <cell r="D247">
            <v>33.406336308260705</v>
          </cell>
        </row>
        <row r="248">
          <cell r="A248">
            <v>36932.333333000002</v>
          </cell>
          <cell r="B248">
            <v>36932.333333333336</v>
          </cell>
          <cell r="C248">
            <v>30.43849149139384</v>
          </cell>
          <cell r="D248">
            <v>30.43849149139384</v>
          </cell>
        </row>
        <row r="249">
          <cell r="A249">
            <v>36932.375</v>
          </cell>
          <cell r="B249">
            <v>36932.375</v>
          </cell>
          <cell r="C249">
            <v>29.211463694586907</v>
          </cell>
          <cell r="D249">
            <v>29.211463694586907</v>
          </cell>
        </row>
        <row r="250">
          <cell r="A250">
            <v>36932.416666999998</v>
          </cell>
          <cell r="B250">
            <v>36932.416666666664</v>
          </cell>
          <cell r="C250">
            <v>37.883826778662126</v>
          </cell>
          <cell r="D250">
            <v>37.883826778662126</v>
          </cell>
        </row>
        <row r="251">
          <cell r="A251">
            <v>36932.458333000002</v>
          </cell>
          <cell r="B251">
            <v>36932.458333333336</v>
          </cell>
          <cell r="C251">
            <v>37.138785010437793</v>
          </cell>
          <cell r="D251">
            <v>37.138785010437793</v>
          </cell>
        </row>
        <row r="252">
          <cell r="A252">
            <v>36932.5</v>
          </cell>
          <cell r="B252">
            <v>36932.5</v>
          </cell>
          <cell r="C252">
            <v>41.927502988676146</v>
          </cell>
          <cell r="D252">
            <v>41.927502988676146</v>
          </cell>
        </row>
        <row r="253">
          <cell r="A253">
            <v>36932.541666999998</v>
          </cell>
          <cell r="B253">
            <v>36932.541666666664</v>
          </cell>
          <cell r="C253">
            <v>21.154921750846924</v>
          </cell>
          <cell r="D253">
            <v>21.154921750846924</v>
          </cell>
        </row>
        <row r="254">
          <cell r="A254">
            <v>36932.583333000002</v>
          </cell>
          <cell r="B254">
            <v>36932.583333333336</v>
          </cell>
          <cell r="C254">
            <v>24.288381168090904</v>
          </cell>
          <cell r="D254">
            <v>24.288381168090904</v>
          </cell>
        </row>
        <row r="255">
          <cell r="A255">
            <v>36932.625</v>
          </cell>
          <cell r="B255">
            <v>36932.625</v>
          </cell>
          <cell r="C255">
            <v>22.738575744290884</v>
          </cell>
          <cell r="D255">
            <v>22.738575744290884</v>
          </cell>
        </row>
        <row r="256">
          <cell r="A256">
            <v>36932.666666999998</v>
          </cell>
          <cell r="B256">
            <v>36932.666666666664</v>
          </cell>
          <cell r="C256">
            <v>13.677260789506963</v>
          </cell>
          <cell r="D256">
            <v>13.677260789506963</v>
          </cell>
        </row>
        <row r="257">
          <cell r="A257">
            <v>36932.708333000002</v>
          </cell>
          <cell r="B257">
            <v>36932.708333333336</v>
          </cell>
          <cell r="C257">
            <v>21.562865271194113</v>
          </cell>
          <cell r="D257">
            <v>21.562865271194113</v>
          </cell>
        </row>
        <row r="258">
          <cell r="A258">
            <v>36932.75</v>
          </cell>
          <cell r="B258">
            <v>36932.75</v>
          </cell>
          <cell r="C258">
            <v>33.031734565014446</v>
          </cell>
          <cell r="D258">
            <v>33.031734565014446</v>
          </cell>
        </row>
        <row r="259">
          <cell r="A259">
            <v>36932.791666999998</v>
          </cell>
          <cell r="B259">
            <v>36932.791666666664</v>
          </cell>
          <cell r="C259">
            <v>34.250092901679672</v>
          </cell>
          <cell r="D259">
            <v>34.250092901679672</v>
          </cell>
        </row>
        <row r="260">
          <cell r="A260">
            <v>36932.833333000002</v>
          </cell>
          <cell r="B260">
            <v>36932.833333333336</v>
          </cell>
          <cell r="C260">
            <v>33.137188819496892</v>
          </cell>
          <cell r="D260">
            <v>33.137188819496892</v>
          </cell>
        </row>
        <row r="261">
          <cell r="A261">
            <v>36932.875</v>
          </cell>
          <cell r="B261">
            <v>36932.875</v>
          </cell>
          <cell r="C261">
            <v>61.956024612676643</v>
          </cell>
          <cell r="D261">
            <v>61.956024612676643</v>
          </cell>
        </row>
        <row r="262">
          <cell r="A262">
            <v>36932.916666999998</v>
          </cell>
          <cell r="B262">
            <v>36932.916666666664</v>
          </cell>
          <cell r="C262">
            <v>40.309232926491646</v>
          </cell>
          <cell r="D262">
            <v>40.309232926491646</v>
          </cell>
        </row>
        <row r="263">
          <cell r="A263">
            <v>36932.958333000002</v>
          </cell>
          <cell r="B263">
            <v>36932.958333333336</v>
          </cell>
          <cell r="C263">
            <v>44.246613671265777</v>
          </cell>
          <cell r="D263">
            <v>44.246613671265777</v>
          </cell>
        </row>
        <row r="264">
          <cell r="A264">
            <v>36933</v>
          </cell>
          <cell r="B264">
            <v>36933</v>
          </cell>
          <cell r="C264">
            <v>42.618613921642307</v>
          </cell>
          <cell r="D264">
            <v>42.618613921642307</v>
          </cell>
        </row>
        <row r="265">
          <cell r="A265">
            <v>36933.041666999998</v>
          </cell>
          <cell r="B265">
            <v>36933.041666666664</v>
          </cell>
          <cell r="C265">
            <v>38.613480379109781</v>
          </cell>
          <cell r="D265">
            <v>38.613480379109781</v>
          </cell>
        </row>
        <row r="266">
          <cell r="A266">
            <v>36933.083333000002</v>
          </cell>
          <cell r="B266">
            <v>36933.083333333336</v>
          </cell>
          <cell r="C266">
            <v>41.545945008061722</v>
          </cell>
          <cell r="D266">
            <v>41.545945008061722</v>
          </cell>
        </row>
        <row r="267">
          <cell r="A267">
            <v>36933.125</v>
          </cell>
          <cell r="B267">
            <v>36933.125</v>
          </cell>
          <cell r="C267">
            <v>55.085095440027708</v>
          </cell>
          <cell r="D267">
            <v>55.085095440027708</v>
          </cell>
        </row>
        <row r="268">
          <cell r="A268">
            <v>36933.166666999998</v>
          </cell>
          <cell r="B268">
            <v>36933.166666666664</v>
          </cell>
          <cell r="C268">
            <v>51.078758571505297</v>
          </cell>
          <cell r="D268">
            <v>51.078758571505297</v>
          </cell>
        </row>
        <row r="269">
          <cell r="A269">
            <v>36933.208333000002</v>
          </cell>
          <cell r="B269">
            <v>36933.208333333336</v>
          </cell>
          <cell r="C269">
            <v>61.550220127418065</v>
          </cell>
          <cell r="D269">
            <v>61.550220127418065</v>
          </cell>
        </row>
        <row r="270">
          <cell r="A270">
            <v>36933.25</v>
          </cell>
          <cell r="B270">
            <v>36933.25</v>
          </cell>
          <cell r="C270">
            <v>73.313234524663642</v>
          </cell>
          <cell r="D270">
            <v>73.313234524663642</v>
          </cell>
        </row>
        <row r="271">
          <cell r="A271">
            <v>36933.291666999998</v>
          </cell>
          <cell r="B271">
            <v>36933.291666666664</v>
          </cell>
          <cell r="C271">
            <v>42.946799719087451</v>
          </cell>
          <cell r="D271">
            <v>42.946799719087451</v>
          </cell>
        </row>
        <row r="272">
          <cell r="A272">
            <v>36933.333333000002</v>
          </cell>
          <cell r="B272">
            <v>36933.333333333336</v>
          </cell>
          <cell r="C272">
            <v>37.506533122031257</v>
          </cell>
          <cell r="D272">
            <v>37.506533122031257</v>
          </cell>
        </row>
        <row r="273">
          <cell r="A273">
            <v>36933.375</v>
          </cell>
          <cell r="B273">
            <v>36933.375</v>
          </cell>
          <cell r="C273">
            <v>39.913156585967407</v>
          </cell>
          <cell r="D273">
            <v>39.913156585967407</v>
          </cell>
        </row>
        <row r="274">
          <cell r="A274">
            <v>36933.416666999998</v>
          </cell>
          <cell r="B274">
            <v>36933.416666666664</v>
          </cell>
          <cell r="C274">
            <v>37.909059387923733</v>
          </cell>
          <cell r="D274">
            <v>37.909059387923733</v>
          </cell>
        </row>
        <row r="275">
          <cell r="A275">
            <v>36933.458333000002</v>
          </cell>
          <cell r="B275">
            <v>36933.458333333336</v>
          </cell>
          <cell r="C275">
            <v>37.008962382909985</v>
          </cell>
          <cell r="D275">
            <v>37.008962382909985</v>
          </cell>
        </row>
        <row r="276">
          <cell r="A276">
            <v>36933.5</v>
          </cell>
          <cell r="B276">
            <v>36933.5</v>
          </cell>
          <cell r="C276">
            <v>37.319076528959741</v>
          </cell>
          <cell r="D276">
            <v>37.319076528959741</v>
          </cell>
        </row>
        <row r="277">
          <cell r="A277">
            <v>36933.541666999998</v>
          </cell>
          <cell r="B277">
            <v>36933.541666666664</v>
          </cell>
          <cell r="C277">
            <v>35.064087207850925</v>
          </cell>
          <cell r="D277">
            <v>35.064087207850925</v>
          </cell>
        </row>
        <row r="278">
          <cell r="A278">
            <v>36933.583333000002</v>
          </cell>
          <cell r="B278">
            <v>36933.583333333336</v>
          </cell>
          <cell r="C278">
            <v>33.11858176304807</v>
          </cell>
          <cell r="D278">
            <v>33.11858176304807</v>
          </cell>
        </row>
        <row r="279">
          <cell r="A279">
            <v>36933.625</v>
          </cell>
          <cell r="B279">
            <v>36933.625</v>
          </cell>
          <cell r="C279">
            <v>37.988919779390599</v>
          </cell>
          <cell r="D279">
            <v>37.988919779390599</v>
          </cell>
        </row>
        <row r="280">
          <cell r="A280">
            <v>36933.666666999998</v>
          </cell>
          <cell r="B280">
            <v>36933.666666666664</v>
          </cell>
          <cell r="C280">
            <v>40.635600325449374</v>
          </cell>
          <cell r="D280">
            <v>40.635600325449374</v>
          </cell>
        </row>
        <row r="281">
          <cell r="A281">
            <v>36933.708333000002</v>
          </cell>
          <cell r="B281">
            <v>36933.708333333336</v>
          </cell>
          <cell r="C281">
            <v>42.456525363146497</v>
          </cell>
          <cell r="D281">
            <v>42.456525363146497</v>
          </cell>
        </row>
        <row r="282">
          <cell r="A282">
            <v>36933.75</v>
          </cell>
          <cell r="B282">
            <v>36933.75</v>
          </cell>
          <cell r="C282">
            <v>38.284550583039042</v>
          </cell>
          <cell r="D282">
            <v>38.284550583039042</v>
          </cell>
        </row>
        <row r="283">
          <cell r="A283">
            <v>36933.791666999998</v>
          </cell>
          <cell r="B283">
            <v>36933.791666666664</v>
          </cell>
          <cell r="C283">
            <v>38.505591622271361</v>
          </cell>
          <cell r="D283">
            <v>38.505591622271361</v>
          </cell>
        </row>
        <row r="284">
          <cell r="A284">
            <v>36933.833333000002</v>
          </cell>
          <cell r="B284">
            <v>36933.833333333336</v>
          </cell>
          <cell r="C284">
            <v>36.584824316949494</v>
          </cell>
          <cell r="D284">
            <v>36.584824316949494</v>
          </cell>
        </row>
        <row r="285">
          <cell r="A285">
            <v>36933.875</v>
          </cell>
          <cell r="B285">
            <v>36933.875</v>
          </cell>
          <cell r="C285">
            <v>39.460852805566439</v>
          </cell>
          <cell r="D285">
            <v>39.460852805566439</v>
          </cell>
        </row>
        <row r="286">
          <cell r="A286">
            <v>36933.916666999998</v>
          </cell>
          <cell r="B286">
            <v>36933.916666666664</v>
          </cell>
          <cell r="C286">
            <v>46.795208752802033</v>
          </cell>
          <cell r="D286">
            <v>46.795208752802033</v>
          </cell>
        </row>
        <row r="287">
          <cell r="A287">
            <v>36933.958333000002</v>
          </cell>
          <cell r="B287">
            <v>36933.958333333336</v>
          </cell>
          <cell r="C287">
            <v>53.171771338499909</v>
          </cell>
          <cell r="D287">
            <v>53.171771338499909</v>
          </cell>
        </row>
        <row r="288">
          <cell r="A288">
            <v>36934</v>
          </cell>
          <cell r="B288">
            <v>36934</v>
          </cell>
          <cell r="C288">
            <v>60.404225302300539</v>
          </cell>
          <cell r="D288">
            <v>60.404225302300539</v>
          </cell>
        </row>
        <row r="289">
          <cell r="A289">
            <v>36934.041666999998</v>
          </cell>
          <cell r="B289">
            <v>36934.041666666664</v>
          </cell>
          <cell r="C289">
            <v>60.671213181096618</v>
          </cell>
          <cell r="D289">
            <v>60.671213181096618</v>
          </cell>
        </row>
        <row r="290">
          <cell r="A290">
            <v>36934.083333000002</v>
          </cell>
          <cell r="B290">
            <v>36934.083333333336</v>
          </cell>
          <cell r="C290">
            <v>53.430891494749211</v>
          </cell>
          <cell r="D290">
            <v>53.430891494749211</v>
          </cell>
        </row>
        <row r="291">
          <cell r="A291">
            <v>36934.125</v>
          </cell>
          <cell r="B291">
            <v>36934.125</v>
          </cell>
          <cell r="C291">
            <v>49.874827008941523</v>
          </cell>
          <cell r="D291">
            <v>49.874827008941523</v>
          </cell>
        </row>
        <row r="292">
          <cell r="A292">
            <v>36934.166666999998</v>
          </cell>
          <cell r="B292">
            <v>36934.166666666664</v>
          </cell>
          <cell r="C292">
            <v>54.794747762936964</v>
          </cell>
          <cell r="D292">
            <v>54.794747762936964</v>
          </cell>
        </row>
        <row r="293">
          <cell r="A293">
            <v>36934.208333000002</v>
          </cell>
          <cell r="B293">
            <v>36934.208333333336</v>
          </cell>
          <cell r="C293">
            <v>48.248396039381156</v>
          </cell>
          <cell r="D293">
            <v>48.248396039381156</v>
          </cell>
        </row>
        <row r="294">
          <cell r="A294">
            <v>36934.25</v>
          </cell>
          <cell r="B294">
            <v>36934.25</v>
          </cell>
          <cell r="C294">
            <v>41.20664126266162</v>
          </cell>
          <cell r="D294">
            <v>41.20664126266162</v>
          </cell>
        </row>
        <row r="295">
          <cell r="A295">
            <v>36934.291666999998</v>
          </cell>
          <cell r="B295">
            <v>36934.291666666664</v>
          </cell>
          <cell r="C295">
            <v>38.270774843694859</v>
          </cell>
          <cell r="D295">
            <v>38.270774843694859</v>
          </cell>
        </row>
        <row r="296">
          <cell r="A296">
            <v>36934.333333000002</v>
          </cell>
          <cell r="B296">
            <v>36934.333333333336</v>
          </cell>
          <cell r="C296">
            <v>56.090969577360994</v>
          </cell>
          <cell r="D296">
            <v>56.090969577360994</v>
          </cell>
        </row>
        <row r="297">
          <cell r="A297">
            <v>36934.375</v>
          </cell>
          <cell r="B297">
            <v>36934.375</v>
          </cell>
          <cell r="C297">
            <v>15.938064734309302</v>
          </cell>
          <cell r="D297">
            <v>15.938064734309302</v>
          </cell>
        </row>
        <row r="298">
          <cell r="A298">
            <v>36934.416666999998</v>
          </cell>
          <cell r="B298">
            <v>36934.416666666664</v>
          </cell>
          <cell r="C298">
            <v>0.89536511898040771</v>
          </cell>
          <cell r="D298">
            <v>0</v>
          </cell>
        </row>
        <row r="299">
          <cell r="A299">
            <v>36934.458333000002</v>
          </cell>
          <cell r="B299">
            <v>36934.458333333336</v>
          </cell>
          <cell r="C299">
            <v>0.89536511898040771</v>
          </cell>
          <cell r="D299">
            <v>0</v>
          </cell>
        </row>
        <row r="300">
          <cell r="A300">
            <v>36934.5</v>
          </cell>
          <cell r="B300">
            <v>36934.5</v>
          </cell>
          <cell r="C300">
            <v>0.89536511898040783</v>
          </cell>
          <cell r="D300">
            <v>0</v>
          </cell>
        </row>
        <row r="301">
          <cell r="A301">
            <v>36934.541666999998</v>
          </cell>
          <cell r="B301">
            <v>36934.541666666664</v>
          </cell>
          <cell r="C301">
            <v>0.89536511898040771</v>
          </cell>
          <cell r="D301">
            <v>0</v>
          </cell>
        </row>
        <row r="302">
          <cell r="A302">
            <v>36934.583333000002</v>
          </cell>
          <cell r="B302">
            <v>36934.583333333336</v>
          </cell>
          <cell r="C302">
            <v>0.89536511898040771</v>
          </cell>
          <cell r="D302">
            <v>0</v>
          </cell>
        </row>
        <row r="303">
          <cell r="A303">
            <v>36934.625</v>
          </cell>
          <cell r="B303">
            <v>36934.625</v>
          </cell>
          <cell r="C303">
            <v>0.89536511898040771</v>
          </cell>
          <cell r="D303">
            <v>0</v>
          </cell>
        </row>
        <row r="304">
          <cell r="A304">
            <v>36934.666666999998</v>
          </cell>
          <cell r="B304">
            <v>36934.666666666664</v>
          </cell>
          <cell r="C304">
            <v>0.89536511898040771</v>
          </cell>
          <cell r="D304">
            <v>0</v>
          </cell>
        </row>
        <row r="305">
          <cell r="A305">
            <v>36934.708333000002</v>
          </cell>
          <cell r="B305">
            <v>36934.708333333336</v>
          </cell>
          <cell r="C305">
            <v>0.89536511898040771</v>
          </cell>
          <cell r="D305">
            <v>0</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8">
        <row r="7">
          <cell r="A7">
            <v>36922.291666999998</v>
          </cell>
          <cell r="B7">
            <v>36922.291666666664</v>
          </cell>
          <cell r="C7">
            <v>19.27693483874976</v>
          </cell>
          <cell r="D7">
            <v>19.27693483874976</v>
          </cell>
        </row>
        <row r="8">
          <cell r="A8">
            <v>36922.333333000002</v>
          </cell>
          <cell r="B8">
            <v>36922.333333333336</v>
          </cell>
          <cell r="C8">
            <v>11.061487081879603</v>
          </cell>
          <cell r="D8">
            <v>11.061487081879603</v>
          </cell>
        </row>
        <row r="9">
          <cell r="A9">
            <v>36922.375</v>
          </cell>
          <cell r="B9">
            <v>36922.375</v>
          </cell>
          <cell r="C9">
            <v>14.07773735896113</v>
          </cell>
          <cell r="D9">
            <v>14.07773735896113</v>
          </cell>
        </row>
        <row r="10">
          <cell r="A10">
            <v>36922.416666999998</v>
          </cell>
          <cell r="B10">
            <v>36922.416666666664</v>
          </cell>
          <cell r="C10">
            <v>13.999663026215467</v>
          </cell>
          <cell r="D10">
            <v>13.999663026215467</v>
          </cell>
        </row>
        <row r="11">
          <cell r="A11">
            <v>36922.458333000002</v>
          </cell>
          <cell r="B11">
            <v>36922.458333333336</v>
          </cell>
          <cell r="C11">
            <v>18.063527787169662</v>
          </cell>
          <cell r="D11">
            <v>18.063527787169662</v>
          </cell>
        </row>
        <row r="12">
          <cell r="A12">
            <v>36922.5</v>
          </cell>
          <cell r="B12">
            <v>36922.5</v>
          </cell>
          <cell r="C12">
            <v>14.602689855545712</v>
          </cell>
          <cell r="D12">
            <v>14.602689855545712</v>
          </cell>
        </row>
        <row r="13">
          <cell r="A13">
            <v>36922.541666999998</v>
          </cell>
          <cell r="B13">
            <v>36922.541666666664</v>
          </cell>
          <cell r="C13">
            <v>17.15448292118835</v>
          </cell>
          <cell r="D13">
            <v>17.15448292118835</v>
          </cell>
        </row>
        <row r="14">
          <cell r="A14">
            <v>36922.583333000002</v>
          </cell>
          <cell r="B14">
            <v>36922.583333333336</v>
          </cell>
          <cell r="C14">
            <v>15.856994800263292</v>
          </cell>
          <cell r="D14">
            <v>15.856994800263292</v>
          </cell>
        </row>
        <row r="15">
          <cell r="A15">
            <v>36922.625</v>
          </cell>
          <cell r="B15">
            <v>36922.625</v>
          </cell>
          <cell r="C15">
            <v>17.061623129425772</v>
          </cell>
          <cell r="D15">
            <v>17.061623129425772</v>
          </cell>
        </row>
        <row r="16">
          <cell r="A16">
            <v>36922.666666999998</v>
          </cell>
          <cell r="B16">
            <v>36922.666666666664</v>
          </cell>
          <cell r="C16">
            <v>18.938749616836404</v>
          </cell>
          <cell r="D16">
            <v>18.938749616836404</v>
          </cell>
        </row>
        <row r="17">
          <cell r="A17">
            <v>36922.708333000002</v>
          </cell>
          <cell r="B17">
            <v>36922.708333333336</v>
          </cell>
          <cell r="C17">
            <v>15.729882696183134</v>
          </cell>
          <cell r="D17">
            <v>15.729882696183134</v>
          </cell>
        </row>
        <row r="18">
          <cell r="A18">
            <v>36922.75</v>
          </cell>
          <cell r="B18">
            <v>36922.75</v>
          </cell>
          <cell r="C18">
            <v>17.667994059889921</v>
          </cell>
          <cell r="D18">
            <v>17.667994059889921</v>
          </cell>
        </row>
        <row r="19">
          <cell r="A19">
            <v>36922.791666999998</v>
          </cell>
          <cell r="B19">
            <v>36922.791666666664</v>
          </cell>
          <cell r="C19">
            <v>17.035231345335006</v>
          </cell>
          <cell r="D19">
            <v>17.035231345335006</v>
          </cell>
        </row>
        <row r="20">
          <cell r="A20">
            <v>36922.833333000002</v>
          </cell>
          <cell r="B20">
            <v>36922.833333333336</v>
          </cell>
          <cell r="C20">
            <v>15.904468880131345</v>
          </cell>
          <cell r="D20">
            <v>15.904468880131345</v>
          </cell>
        </row>
        <row r="21">
          <cell r="A21">
            <v>36922.875</v>
          </cell>
          <cell r="B21">
            <v>36922.875</v>
          </cell>
          <cell r="C21">
            <v>16.549167994869066</v>
          </cell>
          <cell r="D21">
            <v>16.549167994869066</v>
          </cell>
        </row>
        <row r="22">
          <cell r="A22">
            <v>36922.916666999998</v>
          </cell>
          <cell r="B22">
            <v>36922.916666666664</v>
          </cell>
          <cell r="C22">
            <v>15.002063795682623</v>
          </cell>
          <cell r="D22">
            <v>15.002063795682623</v>
          </cell>
        </row>
        <row r="23">
          <cell r="A23">
            <v>36922.958333000002</v>
          </cell>
          <cell r="B23">
            <v>36922.958333333336</v>
          </cell>
          <cell r="C23">
            <v>18.372508955558722</v>
          </cell>
          <cell r="D23">
            <v>18.372508955558722</v>
          </cell>
        </row>
        <row r="24">
          <cell r="A24">
            <v>36923</v>
          </cell>
          <cell r="B24">
            <v>36923</v>
          </cell>
          <cell r="C24">
            <v>12.069308715327006</v>
          </cell>
          <cell r="D24">
            <v>12.069308715327006</v>
          </cell>
        </row>
        <row r="25">
          <cell r="A25">
            <v>36923.041666999998</v>
          </cell>
          <cell r="B25">
            <v>36923.041666666664</v>
          </cell>
          <cell r="C25">
            <v>14.323096200664958</v>
          </cell>
          <cell r="D25">
            <v>14.323096200664958</v>
          </cell>
        </row>
        <row r="26">
          <cell r="A26">
            <v>36923.083333000002</v>
          </cell>
          <cell r="B26">
            <v>36923.083333333336</v>
          </cell>
          <cell r="C26">
            <v>16.153920136550528</v>
          </cell>
          <cell r="D26">
            <v>16.153920136550528</v>
          </cell>
        </row>
        <row r="27">
          <cell r="A27">
            <v>36923.125</v>
          </cell>
          <cell r="B27">
            <v>36923.125</v>
          </cell>
          <cell r="C27">
            <v>17.785262368850091</v>
          </cell>
          <cell r="D27">
            <v>17.785262368850091</v>
          </cell>
        </row>
        <row r="28">
          <cell r="A28">
            <v>36923.166666999998</v>
          </cell>
          <cell r="B28">
            <v>36923.166666666664</v>
          </cell>
          <cell r="C28">
            <v>21.215647535788111</v>
          </cell>
          <cell r="D28">
            <v>21.215647535788111</v>
          </cell>
        </row>
        <row r="29">
          <cell r="A29">
            <v>36923.208333000002</v>
          </cell>
          <cell r="B29">
            <v>36923.208333333336</v>
          </cell>
          <cell r="C29">
            <v>28.619042508837932</v>
          </cell>
          <cell r="D29">
            <v>28.619042508837932</v>
          </cell>
        </row>
        <row r="30">
          <cell r="A30">
            <v>36923.25</v>
          </cell>
          <cell r="B30">
            <v>36923.25</v>
          </cell>
          <cell r="C30">
            <v>50.31274422623359</v>
          </cell>
          <cell r="D30">
            <v>50.31274422623359</v>
          </cell>
        </row>
        <row r="31">
          <cell r="A31">
            <v>36923.291666999998</v>
          </cell>
          <cell r="B31">
            <v>36923.291666666664</v>
          </cell>
          <cell r="C31">
            <v>18.252012950844431</v>
          </cell>
          <cell r="D31">
            <v>18.252012950844431</v>
          </cell>
        </row>
        <row r="32">
          <cell r="A32">
            <v>36923.333333000002</v>
          </cell>
          <cell r="B32">
            <v>36923.333333333336</v>
          </cell>
          <cell r="C32">
            <v>18.761918089575985</v>
          </cell>
          <cell r="D32">
            <v>18.761918089575985</v>
          </cell>
        </row>
        <row r="33">
          <cell r="A33">
            <v>36923.375</v>
          </cell>
          <cell r="B33">
            <v>36923.375</v>
          </cell>
          <cell r="C33">
            <v>17.449469269223794</v>
          </cell>
          <cell r="D33">
            <v>17.449469269223794</v>
          </cell>
        </row>
        <row r="34">
          <cell r="A34">
            <v>36923.416666999998</v>
          </cell>
          <cell r="B34">
            <v>36923.416666666664</v>
          </cell>
          <cell r="C34">
            <v>19.638589131202558</v>
          </cell>
          <cell r="D34">
            <v>19.638589131202558</v>
          </cell>
        </row>
        <row r="35">
          <cell r="A35">
            <v>36923.458333000002</v>
          </cell>
          <cell r="B35">
            <v>36923.458333333336</v>
          </cell>
          <cell r="C35">
            <v>17.109686077232176</v>
          </cell>
          <cell r="D35">
            <v>17.109686077232176</v>
          </cell>
        </row>
        <row r="36">
          <cell r="A36">
            <v>36923.5</v>
          </cell>
          <cell r="B36">
            <v>36923.5</v>
          </cell>
          <cell r="C36">
            <v>19.335763226493075</v>
          </cell>
          <cell r="D36">
            <v>19.335763226493075</v>
          </cell>
        </row>
        <row r="37">
          <cell r="A37">
            <v>36923.541666999998</v>
          </cell>
          <cell r="B37">
            <v>36923.541666666664</v>
          </cell>
          <cell r="C37">
            <v>30.938325590097335</v>
          </cell>
          <cell r="D37">
            <v>30.938325590097335</v>
          </cell>
        </row>
        <row r="38">
          <cell r="A38">
            <v>36923.583333000002</v>
          </cell>
          <cell r="B38">
            <v>36923.583333333336</v>
          </cell>
          <cell r="C38">
            <v>30.472960212344169</v>
          </cell>
          <cell r="D38">
            <v>30.472960212344169</v>
          </cell>
        </row>
        <row r="39">
          <cell r="A39">
            <v>36923.625</v>
          </cell>
          <cell r="B39">
            <v>36923.625</v>
          </cell>
          <cell r="C39">
            <v>25.167965334136756</v>
          </cell>
          <cell r="D39">
            <v>25.167965334136756</v>
          </cell>
        </row>
        <row r="40">
          <cell r="A40">
            <v>36923.666666999998</v>
          </cell>
          <cell r="B40">
            <v>36923.666666666664</v>
          </cell>
          <cell r="C40">
            <v>25.014921095986679</v>
          </cell>
          <cell r="D40">
            <v>25.014921095986679</v>
          </cell>
        </row>
        <row r="41">
          <cell r="A41">
            <v>36923.708333000002</v>
          </cell>
          <cell r="B41">
            <v>36923.708333333336</v>
          </cell>
          <cell r="C41">
            <v>21.633135684336235</v>
          </cell>
          <cell r="D41">
            <v>21.633135684336235</v>
          </cell>
        </row>
        <row r="42">
          <cell r="A42">
            <v>36923.75</v>
          </cell>
          <cell r="B42">
            <v>36923.75</v>
          </cell>
          <cell r="C42">
            <v>15.417067525607893</v>
          </cell>
          <cell r="D42">
            <v>15.417067525607893</v>
          </cell>
        </row>
        <row r="43">
          <cell r="A43">
            <v>36923.791666999998</v>
          </cell>
          <cell r="B43">
            <v>36923.791666666664</v>
          </cell>
          <cell r="C43">
            <v>21.805674203940189</v>
          </cell>
          <cell r="D43">
            <v>21.805674203940189</v>
          </cell>
        </row>
        <row r="44">
          <cell r="A44">
            <v>36923.833333000002</v>
          </cell>
          <cell r="B44">
            <v>36923.833333333336</v>
          </cell>
          <cell r="C44">
            <v>32.336875387569293</v>
          </cell>
          <cell r="D44">
            <v>32.336875387569293</v>
          </cell>
        </row>
        <row r="45">
          <cell r="A45">
            <v>36923.875</v>
          </cell>
          <cell r="B45">
            <v>36923.875</v>
          </cell>
          <cell r="C45">
            <v>20.761518942158709</v>
          </cell>
          <cell r="D45">
            <v>20.761518942158709</v>
          </cell>
        </row>
        <row r="46">
          <cell r="A46">
            <v>36923.916666999998</v>
          </cell>
          <cell r="B46">
            <v>36923.916666666664</v>
          </cell>
          <cell r="C46">
            <v>22.365554636042045</v>
          </cell>
          <cell r="D46">
            <v>22.365554636042045</v>
          </cell>
        </row>
        <row r="47">
          <cell r="A47">
            <v>36923.958333000002</v>
          </cell>
          <cell r="B47">
            <v>36923.958333333336</v>
          </cell>
          <cell r="C47">
            <v>16.549632659314181</v>
          </cell>
          <cell r="D47">
            <v>16.549632659314181</v>
          </cell>
        </row>
        <row r="48">
          <cell r="A48">
            <v>36924</v>
          </cell>
          <cell r="B48">
            <v>36924</v>
          </cell>
          <cell r="C48">
            <v>23.382139940013499</v>
          </cell>
          <cell r="D48">
            <v>23.382139940013499</v>
          </cell>
        </row>
        <row r="49">
          <cell r="A49">
            <v>36924.041666999998</v>
          </cell>
          <cell r="B49">
            <v>36924.041666666664</v>
          </cell>
          <cell r="C49">
            <v>18.859476635923258</v>
          </cell>
          <cell r="D49">
            <v>18.859476635923258</v>
          </cell>
        </row>
        <row r="50">
          <cell r="A50">
            <v>36924.083333000002</v>
          </cell>
          <cell r="B50">
            <v>36924.083333333336</v>
          </cell>
          <cell r="C50">
            <v>27.877818438031799</v>
          </cell>
          <cell r="D50">
            <v>27.877818438031799</v>
          </cell>
        </row>
        <row r="51">
          <cell r="A51">
            <v>36924.125</v>
          </cell>
          <cell r="B51">
            <v>36924.125</v>
          </cell>
          <cell r="C51">
            <v>23.007415095646884</v>
          </cell>
          <cell r="D51">
            <v>23.007415095646884</v>
          </cell>
        </row>
        <row r="52">
          <cell r="A52">
            <v>36924.166666999998</v>
          </cell>
          <cell r="B52">
            <v>36924.166666666664</v>
          </cell>
          <cell r="C52">
            <v>25.282420128875451</v>
          </cell>
          <cell r="D52">
            <v>25.282420128875451</v>
          </cell>
        </row>
        <row r="53">
          <cell r="A53">
            <v>36924.208333000002</v>
          </cell>
          <cell r="B53">
            <v>36924.208333333336</v>
          </cell>
          <cell r="C53">
            <v>22.059765924014407</v>
          </cell>
          <cell r="D53">
            <v>22.059765924014407</v>
          </cell>
        </row>
        <row r="54">
          <cell r="A54">
            <v>36924.25</v>
          </cell>
          <cell r="B54">
            <v>36924.25</v>
          </cell>
          <cell r="C54">
            <v>53.597680105676737</v>
          </cell>
          <cell r="D54">
            <v>53.597680105676737</v>
          </cell>
        </row>
        <row r="55">
          <cell r="A55">
            <v>36924.291666999998</v>
          </cell>
          <cell r="B55">
            <v>36924.291666666664</v>
          </cell>
          <cell r="C55">
            <v>25.944393437799864</v>
          </cell>
          <cell r="D55">
            <v>25.944393437799864</v>
          </cell>
        </row>
        <row r="56">
          <cell r="A56">
            <v>36924.333333000002</v>
          </cell>
          <cell r="B56">
            <v>36924.333333333336</v>
          </cell>
          <cell r="C56">
            <v>27.02219538750537</v>
          </cell>
          <cell r="D56">
            <v>27.02219538750537</v>
          </cell>
        </row>
        <row r="57">
          <cell r="A57">
            <v>36924.375</v>
          </cell>
          <cell r="B57">
            <v>36924.375</v>
          </cell>
          <cell r="C57">
            <v>25.505599484242317</v>
          </cell>
          <cell r="D57">
            <v>25.505599484242317</v>
          </cell>
        </row>
        <row r="58">
          <cell r="A58">
            <v>36924.416666999998</v>
          </cell>
          <cell r="B58">
            <v>36924.416666666664</v>
          </cell>
          <cell r="C58">
            <v>26.885435556512995</v>
          </cell>
          <cell r="D58">
            <v>26.885435556512995</v>
          </cell>
        </row>
        <row r="59">
          <cell r="A59">
            <v>36924.458333000002</v>
          </cell>
          <cell r="B59">
            <v>36924.458333333336</v>
          </cell>
          <cell r="C59">
            <v>26.346258780884067</v>
          </cell>
          <cell r="D59">
            <v>26.346258780884067</v>
          </cell>
        </row>
        <row r="60">
          <cell r="A60">
            <v>36924.5</v>
          </cell>
          <cell r="B60">
            <v>36924.5</v>
          </cell>
          <cell r="C60">
            <v>23.758909826127567</v>
          </cell>
          <cell r="D60">
            <v>23.758909826127567</v>
          </cell>
        </row>
        <row r="61">
          <cell r="A61">
            <v>36924.541666999998</v>
          </cell>
          <cell r="B61">
            <v>36924.541666666664</v>
          </cell>
          <cell r="C61">
            <v>21.073462135201861</v>
          </cell>
          <cell r="D61">
            <v>21.073462135201861</v>
          </cell>
        </row>
        <row r="62">
          <cell r="A62">
            <v>36924.583333000002</v>
          </cell>
          <cell r="B62">
            <v>36924.583333333336</v>
          </cell>
          <cell r="C62">
            <v>23.046630549619202</v>
          </cell>
          <cell r="D62">
            <v>23.046630549619202</v>
          </cell>
        </row>
        <row r="63">
          <cell r="A63">
            <v>36924.625</v>
          </cell>
          <cell r="B63">
            <v>36924.625</v>
          </cell>
          <cell r="C63">
            <v>26.21314804678379</v>
          </cell>
          <cell r="D63">
            <v>26.21314804678379</v>
          </cell>
        </row>
        <row r="64">
          <cell r="A64">
            <v>36924.666666999998</v>
          </cell>
          <cell r="B64">
            <v>36924.666666666664</v>
          </cell>
          <cell r="C64">
            <v>29.693890120718393</v>
          </cell>
          <cell r="D64">
            <v>29.693890120718393</v>
          </cell>
        </row>
        <row r="65">
          <cell r="A65">
            <v>36924.708333000002</v>
          </cell>
          <cell r="B65">
            <v>36924.708333333336</v>
          </cell>
          <cell r="C65">
            <v>29.543832338876221</v>
          </cell>
          <cell r="D65">
            <v>29.543832338876221</v>
          </cell>
        </row>
        <row r="66">
          <cell r="A66">
            <v>36924.75</v>
          </cell>
          <cell r="B66">
            <v>36924.75</v>
          </cell>
          <cell r="C66">
            <v>27.518608293384432</v>
          </cell>
          <cell r="D66">
            <v>27.518608293384432</v>
          </cell>
        </row>
        <row r="67">
          <cell r="A67">
            <v>36924.791666999998</v>
          </cell>
          <cell r="B67">
            <v>36924.791666666664</v>
          </cell>
          <cell r="C67">
            <v>31.215425885186708</v>
          </cell>
          <cell r="D67">
            <v>31.215425885186708</v>
          </cell>
        </row>
        <row r="68">
          <cell r="A68">
            <v>36924.833333000002</v>
          </cell>
          <cell r="B68">
            <v>36924.833333333336</v>
          </cell>
          <cell r="C68">
            <v>29.01170064384517</v>
          </cell>
          <cell r="D68">
            <v>29.01170064384517</v>
          </cell>
        </row>
        <row r="69">
          <cell r="A69">
            <v>36924.875</v>
          </cell>
          <cell r="B69">
            <v>36924.875</v>
          </cell>
          <cell r="C69">
            <v>30.87836819250494</v>
          </cell>
          <cell r="D69">
            <v>30.87836819250494</v>
          </cell>
        </row>
        <row r="70">
          <cell r="A70">
            <v>36924.916666999998</v>
          </cell>
          <cell r="B70">
            <v>36924.916666666664</v>
          </cell>
          <cell r="C70">
            <v>36.260390664124543</v>
          </cell>
          <cell r="D70">
            <v>36.260390664124543</v>
          </cell>
        </row>
        <row r="71">
          <cell r="A71">
            <v>36924.958333000002</v>
          </cell>
          <cell r="B71">
            <v>36924.958333333336</v>
          </cell>
          <cell r="C71">
            <v>27.941241280771724</v>
          </cell>
          <cell r="D71">
            <v>27.941241280771724</v>
          </cell>
        </row>
        <row r="72">
          <cell r="A72">
            <v>36925</v>
          </cell>
          <cell r="B72">
            <v>36925</v>
          </cell>
          <cell r="C72">
            <v>24.26822787894686</v>
          </cell>
          <cell r="D72">
            <v>24.26822787894686</v>
          </cell>
        </row>
        <row r="73">
          <cell r="A73">
            <v>36925.041666999998</v>
          </cell>
          <cell r="B73">
            <v>36925.041666666664</v>
          </cell>
          <cell r="C73">
            <v>23.888051480694742</v>
          </cell>
          <cell r="D73">
            <v>23.888051480694742</v>
          </cell>
        </row>
        <row r="74">
          <cell r="A74">
            <v>36925.083333000002</v>
          </cell>
          <cell r="B74">
            <v>36925.083333333336</v>
          </cell>
          <cell r="C74">
            <v>25.014465562192949</v>
          </cell>
          <cell r="D74">
            <v>25.014465562192949</v>
          </cell>
        </row>
        <row r="75">
          <cell r="A75">
            <v>36925.125</v>
          </cell>
          <cell r="B75">
            <v>36925.125</v>
          </cell>
          <cell r="C75">
            <v>28.854981758133782</v>
          </cell>
          <cell r="D75">
            <v>28.854981758133782</v>
          </cell>
        </row>
        <row r="76">
          <cell r="A76">
            <v>36925.166666999998</v>
          </cell>
          <cell r="B76">
            <v>36925.166666666664</v>
          </cell>
          <cell r="C76">
            <v>30.028956255524903</v>
          </cell>
          <cell r="D76">
            <v>30.028956255524903</v>
          </cell>
        </row>
        <row r="77">
          <cell r="A77">
            <v>36925.208333000002</v>
          </cell>
          <cell r="B77">
            <v>36925.208333333336</v>
          </cell>
          <cell r="C77">
            <v>26.079837466741761</v>
          </cell>
          <cell r="D77">
            <v>26.079837466741761</v>
          </cell>
        </row>
        <row r="78">
          <cell r="A78">
            <v>36925.25</v>
          </cell>
          <cell r="B78">
            <v>36925.25</v>
          </cell>
          <cell r="C78">
            <v>56.408703857817457</v>
          </cell>
          <cell r="D78">
            <v>56.408703857817457</v>
          </cell>
        </row>
        <row r="79">
          <cell r="A79">
            <v>36925.291666999998</v>
          </cell>
          <cell r="B79">
            <v>36925.291666666664</v>
          </cell>
          <cell r="C79">
            <v>23.842392942493365</v>
          </cell>
          <cell r="D79">
            <v>23.842392942493365</v>
          </cell>
        </row>
        <row r="80">
          <cell r="A80">
            <v>36925.333333000002</v>
          </cell>
          <cell r="B80">
            <v>36925.333333333336</v>
          </cell>
          <cell r="C80">
            <v>26.777629473279827</v>
          </cell>
          <cell r="D80">
            <v>26.777629473279827</v>
          </cell>
        </row>
        <row r="81">
          <cell r="A81">
            <v>36925.375</v>
          </cell>
          <cell r="B81">
            <v>36925.375</v>
          </cell>
          <cell r="C81">
            <v>32.829755457204605</v>
          </cell>
          <cell r="D81">
            <v>32.829755457204605</v>
          </cell>
        </row>
        <row r="82">
          <cell r="A82">
            <v>36925.416666999998</v>
          </cell>
          <cell r="B82">
            <v>36925.416666666664</v>
          </cell>
          <cell r="C82">
            <v>30.534150496351977</v>
          </cell>
          <cell r="D82">
            <v>30.534150496351977</v>
          </cell>
        </row>
        <row r="83">
          <cell r="A83">
            <v>36925.458333000002</v>
          </cell>
          <cell r="B83">
            <v>36925.458333333336</v>
          </cell>
          <cell r="C83">
            <v>28.923889938926173</v>
          </cell>
          <cell r="D83">
            <v>28.923889938926173</v>
          </cell>
        </row>
        <row r="84">
          <cell r="A84">
            <v>36925.5</v>
          </cell>
          <cell r="B84">
            <v>36925.5</v>
          </cell>
          <cell r="C84">
            <v>22.244889277312957</v>
          </cell>
          <cell r="D84">
            <v>22.244889277312957</v>
          </cell>
        </row>
        <row r="85">
          <cell r="A85">
            <v>36925.541666999998</v>
          </cell>
          <cell r="B85">
            <v>36925.541666666664</v>
          </cell>
          <cell r="C85">
            <v>24.377492386108834</v>
          </cell>
          <cell r="D85">
            <v>24.377492386108834</v>
          </cell>
        </row>
        <row r="86">
          <cell r="A86">
            <v>36925.583333000002</v>
          </cell>
          <cell r="B86">
            <v>36925.583333333336</v>
          </cell>
          <cell r="C86">
            <v>32.923034230666559</v>
          </cell>
          <cell r="D86">
            <v>32.923034230666559</v>
          </cell>
        </row>
        <row r="87">
          <cell r="A87">
            <v>36925.625</v>
          </cell>
          <cell r="B87">
            <v>36925.625</v>
          </cell>
          <cell r="C87">
            <v>44.805633492081043</v>
          </cell>
          <cell r="D87">
            <v>44.805633492081043</v>
          </cell>
        </row>
        <row r="88">
          <cell r="A88">
            <v>36925.666666999998</v>
          </cell>
          <cell r="B88">
            <v>36925.666666666664</v>
          </cell>
          <cell r="C88">
            <v>41.148832022471325</v>
          </cell>
          <cell r="D88">
            <v>41.148832022471325</v>
          </cell>
        </row>
        <row r="89">
          <cell r="A89">
            <v>36925.708333000002</v>
          </cell>
          <cell r="B89">
            <v>36925.708333333336</v>
          </cell>
          <cell r="C89">
            <v>13.648838390411315</v>
          </cell>
          <cell r="D89">
            <v>13.648838390411315</v>
          </cell>
        </row>
        <row r="90">
          <cell r="A90">
            <v>36925.75</v>
          </cell>
          <cell r="B90">
            <v>36925.75</v>
          </cell>
          <cell r="C90">
            <v>18.604875164038184</v>
          </cell>
          <cell r="D90">
            <v>18.604875164038184</v>
          </cell>
        </row>
        <row r="91">
          <cell r="A91">
            <v>36925.791666999998</v>
          </cell>
          <cell r="B91">
            <v>36925.791666666664</v>
          </cell>
          <cell r="C91">
            <v>16.22016057408543</v>
          </cell>
          <cell r="D91">
            <v>16.22016057408543</v>
          </cell>
        </row>
        <row r="92">
          <cell r="A92">
            <v>36925.833333000002</v>
          </cell>
          <cell r="B92">
            <v>36925.833333333336</v>
          </cell>
          <cell r="C92">
            <v>20.782854065066289</v>
          </cell>
          <cell r="D92">
            <v>20.782854065066289</v>
          </cell>
        </row>
        <row r="93">
          <cell r="A93">
            <v>36925.875</v>
          </cell>
          <cell r="B93">
            <v>36925.875</v>
          </cell>
          <cell r="C93">
            <v>19.729842344900927</v>
          </cell>
          <cell r="D93">
            <v>19.729842344900927</v>
          </cell>
        </row>
        <row r="94">
          <cell r="A94">
            <v>36925.916666999998</v>
          </cell>
          <cell r="B94">
            <v>36925.916666666664</v>
          </cell>
          <cell r="C94">
            <v>17.889879238954673</v>
          </cell>
          <cell r="D94">
            <v>17.889879238954673</v>
          </cell>
        </row>
        <row r="95">
          <cell r="A95">
            <v>36925.958333000002</v>
          </cell>
          <cell r="B95">
            <v>36925.958333333336</v>
          </cell>
          <cell r="C95">
            <v>21.461247338361051</v>
          </cell>
          <cell r="D95">
            <v>21.461247338361051</v>
          </cell>
        </row>
        <row r="96">
          <cell r="A96">
            <v>36926</v>
          </cell>
          <cell r="B96">
            <v>36926</v>
          </cell>
          <cell r="C96">
            <v>18.768772558975535</v>
          </cell>
          <cell r="D96">
            <v>18.768772558975535</v>
          </cell>
        </row>
        <row r="97">
          <cell r="A97">
            <v>36926.041666999998</v>
          </cell>
          <cell r="B97">
            <v>36926.041666666664</v>
          </cell>
          <cell r="C97">
            <v>19.167698030868323</v>
          </cell>
          <cell r="D97">
            <v>19.167698030868323</v>
          </cell>
        </row>
        <row r="98">
          <cell r="A98">
            <v>36926.083333000002</v>
          </cell>
          <cell r="B98">
            <v>36926.083333333336</v>
          </cell>
          <cell r="C98">
            <v>33.415182439168113</v>
          </cell>
          <cell r="D98">
            <v>33.415182439168113</v>
          </cell>
        </row>
        <row r="99">
          <cell r="A99">
            <v>36926.125</v>
          </cell>
          <cell r="B99">
            <v>36926.125</v>
          </cell>
          <cell r="C99">
            <v>39.641279725390163</v>
          </cell>
          <cell r="D99">
            <v>39.641279725390163</v>
          </cell>
        </row>
        <row r="100">
          <cell r="A100">
            <v>36926.166666999998</v>
          </cell>
          <cell r="B100">
            <v>36926.166666666664</v>
          </cell>
          <cell r="C100">
            <v>70.550662605331013</v>
          </cell>
          <cell r="D100">
            <v>70.550662605331013</v>
          </cell>
        </row>
        <row r="101">
          <cell r="A101">
            <v>36926.208333000002</v>
          </cell>
          <cell r="B101">
            <v>36926.208333333336</v>
          </cell>
          <cell r="C101">
            <v>65.158757054011716</v>
          </cell>
          <cell r="D101">
            <v>65.158757054011716</v>
          </cell>
        </row>
        <row r="102">
          <cell r="A102">
            <v>36926.25</v>
          </cell>
          <cell r="B102">
            <v>36926.25</v>
          </cell>
          <cell r="C102">
            <v>201.28650565319833</v>
          </cell>
          <cell r="D102">
            <v>201.28650565319833</v>
          </cell>
        </row>
        <row r="103">
          <cell r="A103">
            <v>36926.291666999998</v>
          </cell>
          <cell r="B103">
            <v>36926.291666666664</v>
          </cell>
          <cell r="C103">
            <v>327.16939143054105</v>
          </cell>
          <cell r="D103">
            <v>327.16939143054105</v>
          </cell>
        </row>
        <row r="104">
          <cell r="A104">
            <v>36926.333333000002</v>
          </cell>
          <cell r="B104">
            <v>36926.333333333336</v>
          </cell>
          <cell r="C104">
            <v>321.28307065986587</v>
          </cell>
          <cell r="D104">
            <v>321.28307065986587</v>
          </cell>
        </row>
        <row r="105">
          <cell r="A105">
            <v>36926.375</v>
          </cell>
          <cell r="B105">
            <v>36926.375</v>
          </cell>
          <cell r="C105">
            <v>327.93398105961046</v>
          </cell>
          <cell r="D105">
            <v>327.93398105961046</v>
          </cell>
        </row>
        <row r="106">
          <cell r="A106">
            <v>36926.416666999998</v>
          </cell>
          <cell r="B106">
            <v>36926.416666666664</v>
          </cell>
          <cell r="C106">
            <v>344.56731092237226</v>
          </cell>
          <cell r="D106">
            <v>344.56731092237226</v>
          </cell>
        </row>
        <row r="107">
          <cell r="A107">
            <v>36926.458333000002</v>
          </cell>
          <cell r="B107">
            <v>36926.458333333336</v>
          </cell>
          <cell r="C107">
            <v>351.46743515329609</v>
          </cell>
          <cell r="D107">
            <v>351.46743515329609</v>
          </cell>
        </row>
        <row r="108">
          <cell r="A108">
            <v>36926.5</v>
          </cell>
          <cell r="B108">
            <v>36926.5</v>
          </cell>
          <cell r="C108">
            <v>341.46934197770156</v>
          </cell>
          <cell r="D108">
            <v>341.46934197770156</v>
          </cell>
        </row>
        <row r="109">
          <cell r="A109">
            <v>36926.541666999998</v>
          </cell>
          <cell r="B109">
            <v>36926.541666666664</v>
          </cell>
          <cell r="C109">
            <v>228.94356759991183</v>
          </cell>
          <cell r="D109">
            <v>228.94356759991183</v>
          </cell>
        </row>
        <row r="110">
          <cell r="A110">
            <v>36926.583333000002</v>
          </cell>
          <cell r="B110">
            <v>36926.583333333336</v>
          </cell>
          <cell r="C110">
            <v>132.54371386466624</v>
          </cell>
          <cell r="D110">
            <v>132.54371386466624</v>
          </cell>
        </row>
        <row r="111">
          <cell r="A111">
            <v>36926.625</v>
          </cell>
          <cell r="B111">
            <v>36926.625</v>
          </cell>
          <cell r="C111">
            <v>45.494682971078156</v>
          </cell>
          <cell r="D111">
            <v>45.494682971078156</v>
          </cell>
        </row>
        <row r="112">
          <cell r="A112">
            <v>36926.666666999998</v>
          </cell>
          <cell r="B112">
            <v>36926.666666666664</v>
          </cell>
          <cell r="C112">
            <v>38.819995432331737</v>
          </cell>
          <cell r="D112">
            <v>38.819995432331737</v>
          </cell>
        </row>
        <row r="113">
          <cell r="A113">
            <v>36926.708333000002</v>
          </cell>
          <cell r="B113">
            <v>36926.708333333336</v>
          </cell>
          <cell r="C113">
            <v>94.642860380269795</v>
          </cell>
          <cell r="D113">
            <v>94.642860380269795</v>
          </cell>
        </row>
        <row r="114">
          <cell r="A114">
            <v>36926.75</v>
          </cell>
          <cell r="B114">
            <v>36926.75</v>
          </cell>
          <cell r="C114">
            <v>190.30534290044537</v>
          </cell>
          <cell r="D114">
            <v>190.30534290044537</v>
          </cell>
        </row>
        <row r="115">
          <cell r="A115">
            <v>36926.791666999998</v>
          </cell>
          <cell r="B115">
            <v>36926.791666666664</v>
          </cell>
          <cell r="C115">
            <v>142.35113025162755</v>
          </cell>
          <cell r="D115">
            <v>142.35113025162755</v>
          </cell>
        </row>
        <row r="116">
          <cell r="A116">
            <v>36926.833333000002</v>
          </cell>
          <cell r="B116">
            <v>36926.833333333336</v>
          </cell>
          <cell r="C116">
            <v>73.747045340357332</v>
          </cell>
          <cell r="D116">
            <v>73.747045340357332</v>
          </cell>
        </row>
        <row r="117">
          <cell r="A117">
            <v>36926.875</v>
          </cell>
          <cell r="B117">
            <v>36926.875</v>
          </cell>
          <cell r="C117">
            <v>330.53980348591068</v>
          </cell>
          <cell r="D117">
            <v>330.53980348591068</v>
          </cell>
        </row>
        <row r="118">
          <cell r="A118">
            <v>36926.916666999998</v>
          </cell>
          <cell r="B118">
            <v>36926.916666666664</v>
          </cell>
          <cell r="C118">
            <v>292.47124984247256</v>
          </cell>
          <cell r="D118">
            <v>292.47124984247256</v>
          </cell>
        </row>
        <row r="119">
          <cell r="A119">
            <v>36926.958333000002</v>
          </cell>
          <cell r="B119">
            <v>36926.958333333336</v>
          </cell>
          <cell r="C119">
            <v>307.91360666816212</v>
          </cell>
          <cell r="D119">
            <v>307.91360666816212</v>
          </cell>
        </row>
        <row r="120">
          <cell r="A120">
            <v>36927</v>
          </cell>
          <cell r="B120">
            <v>36927</v>
          </cell>
          <cell r="C120">
            <v>78.848284597372142</v>
          </cell>
          <cell r="D120">
            <v>78.848284597372142</v>
          </cell>
        </row>
        <row r="121">
          <cell r="A121">
            <v>36927.041666999998</v>
          </cell>
          <cell r="B121">
            <v>36927.041666666664</v>
          </cell>
          <cell r="C121">
            <v>58.94833717895456</v>
          </cell>
          <cell r="D121">
            <v>58.94833717895456</v>
          </cell>
        </row>
        <row r="122">
          <cell r="A122">
            <v>36927.083333000002</v>
          </cell>
          <cell r="B122">
            <v>36927.083333333336</v>
          </cell>
          <cell r="C122">
            <v>70.049147658284141</v>
          </cell>
          <cell r="D122">
            <v>70.049147658284141</v>
          </cell>
        </row>
        <row r="123">
          <cell r="A123">
            <v>36927.125</v>
          </cell>
          <cell r="B123">
            <v>36927.125</v>
          </cell>
          <cell r="C123">
            <v>42.227441128516304</v>
          </cell>
          <cell r="D123">
            <v>42.227441128516304</v>
          </cell>
        </row>
        <row r="124">
          <cell r="A124">
            <v>36927.166666999998</v>
          </cell>
          <cell r="B124">
            <v>36927.166666666664</v>
          </cell>
          <cell r="C124">
            <v>66.708538010983247</v>
          </cell>
          <cell r="D124">
            <v>66.708538010983247</v>
          </cell>
        </row>
        <row r="125">
          <cell r="A125">
            <v>36927.208333000002</v>
          </cell>
          <cell r="B125">
            <v>36927.208333333336</v>
          </cell>
          <cell r="C125">
            <v>78.83569024555149</v>
          </cell>
          <cell r="D125">
            <v>78.83569024555149</v>
          </cell>
        </row>
        <row r="126">
          <cell r="A126">
            <v>36927.25</v>
          </cell>
          <cell r="B126">
            <v>36927.25</v>
          </cell>
          <cell r="C126">
            <v>86.860784350810036</v>
          </cell>
          <cell r="D126">
            <v>86.860784350810036</v>
          </cell>
        </row>
        <row r="127">
          <cell r="A127">
            <v>36927.291666999998</v>
          </cell>
          <cell r="B127">
            <v>36927.291666666664</v>
          </cell>
          <cell r="C127">
            <v>49.47938750888931</v>
          </cell>
          <cell r="D127">
            <v>49.47938750888931</v>
          </cell>
        </row>
        <row r="128">
          <cell r="A128">
            <v>36927.333333000002</v>
          </cell>
          <cell r="B128">
            <v>36927.333333333336</v>
          </cell>
          <cell r="C128">
            <v>27.145886754566614</v>
          </cell>
          <cell r="D128">
            <v>27.145886754566614</v>
          </cell>
        </row>
        <row r="129">
          <cell r="A129">
            <v>36927.375</v>
          </cell>
          <cell r="B129">
            <v>36927.375</v>
          </cell>
          <cell r="C129">
            <v>11.208320668158459</v>
          </cell>
          <cell r="D129">
            <v>11.208320668158459</v>
          </cell>
        </row>
        <row r="130">
          <cell r="A130">
            <v>36927.416666999998</v>
          </cell>
          <cell r="B130">
            <v>36927.416666666664</v>
          </cell>
          <cell r="C130">
            <v>18.12052437412202</v>
          </cell>
          <cell r="D130">
            <v>18.12052437412202</v>
          </cell>
        </row>
        <row r="131">
          <cell r="A131">
            <v>36927.458333000002</v>
          </cell>
          <cell r="B131">
            <v>36927.458333333336</v>
          </cell>
          <cell r="C131">
            <v>8.5417970770622276</v>
          </cell>
          <cell r="D131">
            <v>0</v>
          </cell>
        </row>
        <row r="132">
          <cell r="A132">
            <v>36927.5</v>
          </cell>
          <cell r="B132">
            <v>36927.5</v>
          </cell>
          <cell r="C132">
            <v>8.7957148004985513</v>
          </cell>
          <cell r="D132">
            <v>0</v>
          </cell>
        </row>
        <row r="133">
          <cell r="A133">
            <v>36927.541666999998</v>
          </cell>
          <cell r="B133">
            <v>36927.541666666664</v>
          </cell>
          <cell r="C133">
            <v>8.8173910943481779</v>
          </cell>
          <cell r="D133">
            <v>0</v>
          </cell>
        </row>
        <row r="134">
          <cell r="A134">
            <v>36927.583333000002</v>
          </cell>
          <cell r="B134">
            <v>36927.583333333336</v>
          </cell>
          <cell r="C134">
            <v>10.24799478519988</v>
          </cell>
          <cell r="D134">
            <v>10.24799478519988</v>
          </cell>
        </row>
        <row r="135">
          <cell r="A135">
            <v>36927.625</v>
          </cell>
          <cell r="B135">
            <v>36927.625</v>
          </cell>
          <cell r="C135">
            <v>9.1877590745398745</v>
          </cell>
          <cell r="D135">
            <v>0</v>
          </cell>
        </row>
        <row r="136">
          <cell r="A136">
            <v>36927.666666999998</v>
          </cell>
          <cell r="B136">
            <v>36927.666666666664</v>
          </cell>
          <cell r="C136">
            <v>9.9493666817967092</v>
          </cell>
          <cell r="D136">
            <v>0</v>
          </cell>
        </row>
        <row r="137">
          <cell r="A137">
            <v>36927.708333000002</v>
          </cell>
          <cell r="B137">
            <v>36927.708333333336</v>
          </cell>
          <cell r="C137">
            <v>4.7227022767066957</v>
          </cell>
          <cell r="D137">
            <v>0</v>
          </cell>
        </row>
        <row r="138">
          <cell r="A138">
            <v>36927.75</v>
          </cell>
          <cell r="B138">
            <v>36927.75</v>
          </cell>
          <cell r="C138">
            <v>6.2153585746089623</v>
          </cell>
          <cell r="D138">
            <v>0</v>
          </cell>
        </row>
        <row r="139">
          <cell r="A139">
            <v>36927.791666999998</v>
          </cell>
          <cell r="B139">
            <v>36927.791666666664</v>
          </cell>
          <cell r="C139">
            <v>4.965750028351942</v>
          </cell>
          <cell r="D139">
            <v>0</v>
          </cell>
        </row>
        <row r="140">
          <cell r="A140">
            <v>36927.833333000002</v>
          </cell>
          <cell r="B140">
            <v>36927.833333333336</v>
          </cell>
          <cell r="C140">
            <v>4.0876256853606963</v>
          </cell>
          <cell r="D140">
            <v>0</v>
          </cell>
        </row>
        <row r="141">
          <cell r="A141">
            <v>36927.875</v>
          </cell>
          <cell r="B141">
            <v>36927.875</v>
          </cell>
          <cell r="C141">
            <v>3.4585160800119246</v>
          </cell>
          <cell r="D141">
            <v>0</v>
          </cell>
        </row>
        <row r="142">
          <cell r="A142">
            <v>36927.916666999998</v>
          </cell>
          <cell r="B142">
            <v>36927.916666666664</v>
          </cell>
          <cell r="C142">
            <v>2.62903775771459</v>
          </cell>
          <cell r="D142">
            <v>0</v>
          </cell>
        </row>
        <row r="143">
          <cell r="A143">
            <v>36927.958333000002</v>
          </cell>
          <cell r="B143">
            <v>36927.958333333336</v>
          </cell>
          <cell r="C143">
            <v>2.9056229810008665</v>
          </cell>
          <cell r="D143">
            <v>0</v>
          </cell>
        </row>
        <row r="144">
          <cell r="A144">
            <v>36928</v>
          </cell>
          <cell r="B144">
            <v>36928</v>
          </cell>
          <cell r="C144">
            <v>4.7661353866259253</v>
          </cell>
          <cell r="D144">
            <v>0</v>
          </cell>
        </row>
        <row r="145">
          <cell r="A145">
            <v>36928.041666999998</v>
          </cell>
          <cell r="B145">
            <v>36928.041666666664</v>
          </cell>
          <cell r="C145">
            <v>4.7558218714992213</v>
          </cell>
          <cell r="D145">
            <v>0</v>
          </cell>
        </row>
        <row r="146">
          <cell r="A146">
            <v>36928.083333000002</v>
          </cell>
          <cell r="B146">
            <v>36928.083333333336</v>
          </cell>
          <cell r="C146">
            <v>2.8382562777085436</v>
          </cell>
          <cell r="D146">
            <v>0</v>
          </cell>
        </row>
        <row r="147">
          <cell r="A147">
            <v>36928.125</v>
          </cell>
          <cell r="B147">
            <v>36928.125</v>
          </cell>
          <cell r="C147">
            <v>3.2036669639547664</v>
          </cell>
          <cell r="D147">
            <v>0</v>
          </cell>
        </row>
        <row r="148">
          <cell r="A148">
            <v>36928.166666999998</v>
          </cell>
          <cell r="B148">
            <v>36928.166666666664</v>
          </cell>
          <cell r="C148">
            <v>2.589337399303913</v>
          </cell>
          <cell r="D148">
            <v>0</v>
          </cell>
        </row>
        <row r="149">
          <cell r="A149">
            <v>36928.208333000002</v>
          </cell>
          <cell r="B149">
            <v>36928.208333333336</v>
          </cell>
          <cell r="C149">
            <v>2.4754211902618408</v>
          </cell>
          <cell r="D149">
            <v>0</v>
          </cell>
        </row>
        <row r="150">
          <cell r="A150">
            <v>36928.25</v>
          </cell>
          <cell r="B150">
            <v>36928.25</v>
          </cell>
          <cell r="C150">
            <v>37.37575342331661</v>
          </cell>
          <cell r="D150">
            <v>37.37575342331661</v>
          </cell>
        </row>
        <row r="151">
          <cell r="A151">
            <v>36928.291666999998</v>
          </cell>
          <cell r="B151">
            <v>36928.291666666664</v>
          </cell>
          <cell r="C151">
            <v>3.9636939231157302</v>
          </cell>
          <cell r="D151">
            <v>0</v>
          </cell>
        </row>
        <row r="152">
          <cell r="A152">
            <v>36928.333333000002</v>
          </cell>
          <cell r="B152">
            <v>36928.333333333336</v>
          </cell>
          <cell r="C152">
            <v>3.3079083772833648</v>
          </cell>
          <cell r="D152">
            <v>0</v>
          </cell>
        </row>
        <row r="153">
          <cell r="A153">
            <v>36928.375</v>
          </cell>
          <cell r="B153">
            <v>36928.375</v>
          </cell>
          <cell r="C153">
            <v>2.3692202235093878</v>
          </cell>
          <cell r="D153">
            <v>0</v>
          </cell>
        </row>
        <row r="154">
          <cell r="A154">
            <v>36928.416666999998</v>
          </cell>
          <cell r="B154">
            <v>36928.416666666664</v>
          </cell>
          <cell r="C154">
            <v>2.4332865317662558</v>
          </cell>
          <cell r="D154">
            <v>0</v>
          </cell>
        </row>
        <row r="155">
          <cell r="A155">
            <v>36928.458333000002</v>
          </cell>
          <cell r="B155">
            <v>36928.458333333336</v>
          </cell>
          <cell r="C155">
            <v>2.5985647637943425</v>
          </cell>
          <cell r="D155">
            <v>0</v>
          </cell>
        </row>
        <row r="156">
          <cell r="A156">
            <v>36928.5</v>
          </cell>
          <cell r="B156">
            <v>36928.5</v>
          </cell>
          <cell r="C156">
            <v>2.5572600679496924</v>
          </cell>
          <cell r="D156">
            <v>0</v>
          </cell>
        </row>
        <row r="157">
          <cell r="A157">
            <v>36928.541666999998</v>
          </cell>
          <cell r="B157">
            <v>36928.541666666664</v>
          </cell>
          <cell r="C157">
            <v>4.3804689761180837</v>
          </cell>
          <cell r="D157">
            <v>0</v>
          </cell>
        </row>
        <row r="158">
          <cell r="A158">
            <v>36928.583333000002</v>
          </cell>
          <cell r="B158">
            <v>36928.583333333336</v>
          </cell>
          <cell r="C158">
            <v>9.2615269467845849</v>
          </cell>
          <cell r="D158">
            <v>0</v>
          </cell>
        </row>
        <row r="159">
          <cell r="A159">
            <v>36928.625</v>
          </cell>
          <cell r="B159">
            <v>36928.625</v>
          </cell>
          <cell r="C159">
            <v>11.909985212565651</v>
          </cell>
          <cell r="D159">
            <v>11.909985212565651</v>
          </cell>
        </row>
        <row r="160">
          <cell r="A160">
            <v>36928.666666999998</v>
          </cell>
          <cell r="B160">
            <v>36928.666666666664</v>
          </cell>
          <cell r="C160">
            <v>7.0219148581518382</v>
          </cell>
          <cell r="D160">
            <v>0</v>
          </cell>
        </row>
        <row r="161">
          <cell r="A161">
            <v>36928.708333000002</v>
          </cell>
          <cell r="B161">
            <v>36928.708333333336</v>
          </cell>
          <cell r="C161">
            <v>11.646754001875721</v>
          </cell>
          <cell r="D161">
            <v>11.646754001875721</v>
          </cell>
        </row>
        <row r="162">
          <cell r="A162">
            <v>36928.75</v>
          </cell>
          <cell r="B162">
            <v>36928.75</v>
          </cell>
          <cell r="C162">
            <v>9.0566898279723294</v>
          </cell>
          <cell r="D162">
            <v>0</v>
          </cell>
        </row>
        <row r="163">
          <cell r="A163">
            <v>36928.791666999998</v>
          </cell>
          <cell r="B163">
            <v>36928.791666666664</v>
          </cell>
          <cell r="C163">
            <v>13.664690394953446</v>
          </cell>
          <cell r="D163">
            <v>13.664690394953446</v>
          </cell>
        </row>
        <row r="164">
          <cell r="A164">
            <v>36928.833333000002</v>
          </cell>
          <cell r="B164">
            <v>36928.833333333336</v>
          </cell>
          <cell r="C164">
            <v>11.358731847567013</v>
          </cell>
          <cell r="D164">
            <v>11.358731847567013</v>
          </cell>
        </row>
        <row r="165">
          <cell r="A165">
            <v>36928.875</v>
          </cell>
          <cell r="B165">
            <v>36928.875</v>
          </cell>
          <cell r="C165">
            <v>9.5612502003458939</v>
          </cell>
          <cell r="D165">
            <v>0</v>
          </cell>
        </row>
        <row r="166">
          <cell r="A166">
            <v>36928.916666999998</v>
          </cell>
          <cell r="B166">
            <v>36928.916666666664</v>
          </cell>
          <cell r="C166">
            <v>12.527689296586734</v>
          </cell>
          <cell r="D166">
            <v>12.527689296586734</v>
          </cell>
        </row>
        <row r="167">
          <cell r="A167">
            <v>36928.958333000002</v>
          </cell>
          <cell r="B167">
            <v>36928.958333333336</v>
          </cell>
          <cell r="C167">
            <v>12.792413899216738</v>
          </cell>
          <cell r="D167">
            <v>12.792413899216738</v>
          </cell>
        </row>
        <row r="168">
          <cell r="A168">
            <v>36929</v>
          </cell>
          <cell r="B168">
            <v>36929</v>
          </cell>
          <cell r="C168">
            <v>8.0068727823921932</v>
          </cell>
          <cell r="D168">
            <v>0</v>
          </cell>
        </row>
        <row r="169">
          <cell r="A169">
            <v>36929.041666999998</v>
          </cell>
          <cell r="B169">
            <v>36929.041666666664</v>
          </cell>
          <cell r="C169">
            <v>4.1070655029151171</v>
          </cell>
          <cell r="D169">
            <v>0</v>
          </cell>
        </row>
        <row r="170">
          <cell r="A170">
            <v>36929.083333000002</v>
          </cell>
          <cell r="B170">
            <v>36929.083333333336</v>
          </cell>
          <cell r="C170">
            <v>3.0005580545531383</v>
          </cell>
          <cell r="D170">
            <v>0</v>
          </cell>
        </row>
        <row r="171">
          <cell r="A171">
            <v>36929.125</v>
          </cell>
          <cell r="B171">
            <v>36929.125</v>
          </cell>
          <cell r="C171">
            <v>4.4468696526189646</v>
          </cell>
          <cell r="D171">
            <v>0</v>
          </cell>
        </row>
        <row r="172">
          <cell r="A172">
            <v>36929.166666999998</v>
          </cell>
          <cell r="B172">
            <v>36929.166666666664</v>
          </cell>
          <cell r="C172">
            <v>5.1566997400124865</v>
          </cell>
          <cell r="D172">
            <v>0</v>
          </cell>
        </row>
        <row r="173">
          <cell r="A173">
            <v>36929.208333000002</v>
          </cell>
          <cell r="B173">
            <v>36929.208333333336</v>
          </cell>
          <cell r="C173">
            <v>4.9925539623035329</v>
          </cell>
          <cell r="D173">
            <v>0</v>
          </cell>
        </row>
        <row r="174">
          <cell r="A174">
            <v>36929.25</v>
          </cell>
          <cell r="B174">
            <v>36929.25</v>
          </cell>
          <cell r="C174">
            <v>41.684062508487465</v>
          </cell>
          <cell r="D174">
            <v>41.684062508487465</v>
          </cell>
        </row>
        <row r="175">
          <cell r="A175">
            <v>36929.291666999998</v>
          </cell>
          <cell r="B175">
            <v>36929.291666666664</v>
          </cell>
          <cell r="C175">
            <v>5.716128085010582</v>
          </cell>
          <cell r="D175">
            <v>0</v>
          </cell>
        </row>
        <row r="176">
          <cell r="A176">
            <v>36929.333333000002</v>
          </cell>
          <cell r="B176">
            <v>36929.333333333336</v>
          </cell>
          <cell r="C176">
            <v>5.171172531445821</v>
          </cell>
          <cell r="D176">
            <v>0</v>
          </cell>
        </row>
        <row r="177">
          <cell r="A177">
            <v>36929.375</v>
          </cell>
          <cell r="B177">
            <v>36929.375</v>
          </cell>
          <cell r="C177">
            <v>5.1088480949401855</v>
          </cell>
          <cell r="D177">
            <v>0</v>
          </cell>
        </row>
        <row r="178">
          <cell r="A178">
            <v>36929.416666999998</v>
          </cell>
          <cell r="B178">
            <v>36929.416666666664</v>
          </cell>
          <cell r="C178">
            <v>6.1690929414232576</v>
          </cell>
          <cell r="D178">
            <v>0</v>
          </cell>
        </row>
        <row r="179">
          <cell r="A179">
            <v>36929.458333000002</v>
          </cell>
          <cell r="B179">
            <v>36929.458333333336</v>
          </cell>
          <cell r="C179">
            <v>5.9224015156825391</v>
          </cell>
          <cell r="D179">
            <v>0</v>
          </cell>
        </row>
        <row r="180">
          <cell r="A180">
            <v>36929.5</v>
          </cell>
          <cell r="B180">
            <v>36929.5</v>
          </cell>
          <cell r="C180">
            <v>6.8523264075714572</v>
          </cell>
          <cell r="D180">
            <v>0</v>
          </cell>
        </row>
        <row r="181">
          <cell r="A181">
            <v>36929.541666999998</v>
          </cell>
          <cell r="B181">
            <v>36929.541666666664</v>
          </cell>
          <cell r="C181">
            <v>11.221640377482286</v>
          </cell>
          <cell r="D181">
            <v>11.221640377482286</v>
          </cell>
        </row>
        <row r="182">
          <cell r="A182">
            <v>36929.583333000002</v>
          </cell>
          <cell r="B182">
            <v>36929.583333333336</v>
          </cell>
          <cell r="C182">
            <v>11.241755248678722</v>
          </cell>
          <cell r="D182">
            <v>11.241755248678722</v>
          </cell>
        </row>
        <row r="183">
          <cell r="A183">
            <v>36929.625</v>
          </cell>
          <cell r="B183">
            <v>36929.625</v>
          </cell>
          <cell r="C183">
            <v>14.114994895982477</v>
          </cell>
          <cell r="D183">
            <v>14.114994895982477</v>
          </cell>
        </row>
        <row r="184">
          <cell r="A184">
            <v>36929.666666999998</v>
          </cell>
          <cell r="B184">
            <v>36929.666666666664</v>
          </cell>
          <cell r="C184">
            <v>23.243744823832916</v>
          </cell>
          <cell r="D184">
            <v>23.243744823832916</v>
          </cell>
        </row>
        <row r="185">
          <cell r="A185">
            <v>36929.708333000002</v>
          </cell>
          <cell r="B185">
            <v>36929.708333333336</v>
          </cell>
          <cell r="C185">
            <v>20.73431080278079</v>
          </cell>
          <cell r="D185">
            <v>20.73431080278079</v>
          </cell>
        </row>
        <row r="186">
          <cell r="A186">
            <v>36929.75</v>
          </cell>
          <cell r="B186">
            <v>36929.75</v>
          </cell>
          <cell r="C186">
            <v>23.712767623527792</v>
          </cell>
          <cell r="D186">
            <v>23.712767623527792</v>
          </cell>
        </row>
        <row r="187">
          <cell r="A187">
            <v>36929.791666999998</v>
          </cell>
          <cell r="B187">
            <v>36929.791666666664</v>
          </cell>
          <cell r="C187">
            <v>15.643496156512544</v>
          </cell>
          <cell r="D187">
            <v>15.643496156512544</v>
          </cell>
        </row>
        <row r="188">
          <cell r="A188">
            <v>36929.833333000002</v>
          </cell>
          <cell r="B188">
            <v>36929.833333333336</v>
          </cell>
          <cell r="C188">
            <v>17.752462400224477</v>
          </cell>
          <cell r="D188">
            <v>17.752462400224477</v>
          </cell>
        </row>
        <row r="189">
          <cell r="A189">
            <v>36929.875</v>
          </cell>
          <cell r="B189">
            <v>36929.875</v>
          </cell>
          <cell r="C189">
            <v>22.615962185422095</v>
          </cell>
          <cell r="D189">
            <v>22.615962185422095</v>
          </cell>
        </row>
        <row r="190">
          <cell r="A190">
            <v>36929.916666999998</v>
          </cell>
          <cell r="B190">
            <v>36929.916666666664</v>
          </cell>
          <cell r="C190">
            <v>52.963472299468194</v>
          </cell>
          <cell r="D190">
            <v>52.963472299468194</v>
          </cell>
        </row>
        <row r="191">
          <cell r="A191">
            <v>36929.958333000002</v>
          </cell>
          <cell r="B191">
            <v>36929.958333333336</v>
          </cell>
          <cell r="C191">
            <v>52.912962545409492</v>
          </cell>
          <cell r="D191">
            <v>52.912962545409492</v>
          </cell>
        </row>
        <row r="192">
          <cell r="A192">
            <v>36930</v>
          </cell>
          <cell r="B192">
            <v>36930</v>
          </cell>
          <cell r="C192">
            <v>160.86171765155106</v>
          </cell>
          <cell r="D192">
            <v>160.86171765155106</v>
          </cell>
        </row>
        <row r="193">
          <cell r="A193">
            <v>36930.041666999998</v>
          </cell>
          <cell r="B193">
            <v>36930.041666666664</v>
          </cell>
          <cell r="C193">
            <v>252.92638008677284</v>
          </cell>
          <cell r="D193">
            <v>252.92638008677284</v>
          </cell>
        </row>
        <row r="194">
          <cell r="A194">
            <v>36930.083333000002</v>
          </cell>
          <cell r="B194">
            <v>36930.083333333336</v>
          </cell>
          <cell r="C194">
            <v>268.15224617189182</v>
          </cell>
          <cell r="D194">
            <v>268.15224617189182</v>
          </cell>
        </row>
        <row r="195">
          <cell r="A195">
            <v>36930.125</v>
          </cell>
          <cell r="B195">
            <v>36930.125</v>
          </cell>
          <cell r="C195">
            <v>262.76988942925146</v>
          </cell>
          <cell r="D195">
            <v>262.76988942925146</v>
          </cell>
        </row>
        <row r="196">
          <cell r="A196">
            <v>36930.166666999998</v>
          </cell>
          <cell r="B196">
            <v>36930.166666666664</v>
          </cell>
          <cell r="C196">
            <v>189.03718297629305</v>
          </cell>
          <cell r="D196">
            <v>189.03718297629305</v>
          </cell>
        </row>
        <row r="197">
          <cell r="A197">
            <v>36930.208333000002</v>
          </cell>
          <cell r="B197">
            <v>36930.208333333336</v>
          </cell>
          <cell r="C197">
            <v>129.72691098928561</v>
          </cell>
          <cell r="D197">
            <v>129.72691098928561</v>
          </cell>
        </row>
        <row r="198">
          <cell r="A198">
            <v>36930.25</v>
          </cell>
          <cell r="B198">
            <v>36930.25</v>
          </cell>
          <cell r="C198">
            <v>120.45969804930999</v>
          </cell>
          <cell r="D198">
            <v>120.45969804930999</v>
          </cell>
        </row>
        <row r="199">
          <cell r="A199">
            <v>36930.291666999998</v>
          </cell>
          <cell r="B199">
            <v>36930.291666666664</v>
          </cell>
          <cell r="C199">
            <v>90.428497193722663</v>
          </cell>
          <cell r="D199">
            <v>90.428497193722663</v>
          </cell>
        </row>
        <row r="200">
          <cell r="A200">
            <v>36930.333333000002</v>
          </cell>
          <cell r="B200">
            <v>36930.333333333336</v>
          </cell>
          <cell r="C200">
            <v>177.96814607840702</v>
          </cell>
          <cell r="D200">
            <v>177.96814607840702</v>
          </cell>
        </row>
        <row r="201">
          <cell r="A201">
            <v>36930.375</v>
          </cell>
          <cell r="B201">
            <v>36930.375</v>
          </cell>
          <cell r="C201">
            <v>249.89694525886853</v>
          </cell>
          <cell r="D201">
            <v>249.89694525886853</v>
          </cell>
        </row>
        <row r="202">
          <cell r="A202">
            <v>36930.416666999998</v>
          </cell>
          <cell r="B202">
            <v>36930.416666666664</v>
          </cell>
          <cell r="C202">
            <v>266.6963034555647</v>
          </cell>
          <cell r="D202">
            <v>266.6963034555647</v>
          </cell>
        </row>
        <row r="203">
          <cell r="A203">
            <v>36930.458333000002</v>
          </cell>
          <cell r="B203">
            <v>36930.458333333336</v>
          </cell>
          <cell r="C203">
            <v>259.62428513730788</v>
          </cell>
          <cell r="D203">
            <v>259.62428513730788</v>
          </cell>
        </row>
        <row r="204">
          <cell r="A204">
            <v>36930.5</v>
          </cell>
          <cell r="B204">
            <v>36930.5</v>
          </cell>
          <cell r="C204">
            <v>133.47687902575433</v>
          </cell>
          <cell r="D204">
            <v>133.47687902575433</v>
          </cell>
        </row>
        <row r="205">
          <cell r="A205">
            <v>36930.541666999998</v>
          </cell>
          <cell r="B205">
            <v>36930.541666666664</v>
          </cell>
          <cell r="C205">
            <v>148.92790912533667</v>
          </cell>
          <cell r="D205">
            <v>148.92790912533667</v>
          </cell>
        </row>
        <row r="206">
          <cell r="A206">
            <v>36930.583333000002</v>
          </cell>
          <cell r="B206">
            <v>36930.583333333336</v>
          </cell>
          <cell r="C206">
            <v>197.03857781155151</v>
          </cell>
          <cell r="D206">
            <v>197.03857781155151</v>
          </cell>
        </row>
        <row r="207">
          <cell r="A207">
            <v>36930.625</v>
          </cell>
          <cell r="B207">
            <v>36930.625</v>
          </cell>
          <cell r="C207">
            <v>212.15124024258816</v>
          </cell>
          <cell r="D207">
            <v>212.15124024258816</v>
          </cell>
        </row>
        <row r="208">
          <cell r="A208">
            <v>36930.666666999998</v>
          </cell>
          <cell r="B208">
            <v>36930.666666666664</v>
          </cell>
          <cell r="C208">
            <v>242.75322610541272</v>
          </cell>
          <cell r="D208">
            <v>242.75322610541272</v>
          </cell>
        </row>
        <row r="209">
          <cell r="A209">
            <v>36930.708333000002</v>
          </cell>
          <cell r="B209">
            <v>36930.708333333336</v>
          </cell>
          <cell r="C209">
            <v>109.68777680760138</v>
          </cell>
          <cell r="D209">
            <v>109.68777680760138</v>
          </cell>
        </row>
        <row r="210">
          <cell r="A210">
            <v>36930.75</v>
          </cell>
          <cell r="B210">
            <v>36930.75</v>
          </cell>
          <cell r="C210">
            <v>120.48063340407548</v>
          </cell>
          <cell r="D210">
            <v>120.48063340407548</v>
          </cell>
        </row>
        <row r="211">
          <cell r="A211">
            <v>36930.791666999998</v>
          </cell>
          <cell r="B211">
            <v>36930.791666666664</v>
          </cell>
          <cell r="C211">
            <v>114.5818707377116</v>
          </cell>
          <cell r="D211">
            <v>114.5818707377116</v>
          </cell>
        </row>
        <row r="212">
          <cell r="A212">
            <v>36930.833333000002</v>
          </cell>
          <cell r="B212">
            <v>36930.833333333336</v>
          </cell>
          <cell r="C212">
            <v>53.170197579330868</v>
          </cell>
          <cell r="D212">
            <v>53.170197579330868</v>
          </cell>
        </row>
        <row r="213">
          <cell r="A213">
            <v>36930.875</v>
          </cell>
          <cell r="B213">
            <v>36930.875</v>
          </cell>
          <cell r="C213">
            <v>38.468980114407017</v>
          </cell>
          <cell r="D213">
            <v>38.468980114407017</v>
          </cell>
        </row>
        <row r="214">
          <cell r="A214">
            <v>36930.916666999998</v>
          </cell>
          <cell r="B214">
            <v>36930.916666666664</v>
          </cell>
          <cell r="C214">
            <v>21.954940714213581</v>
          </cell>
          <cell r="D214">
            <v>21.954940714213581</v>
          </cell>
        </row>
        <row r="215">
          <cell r="A215">
            <v>36930.958333000002</v>
          </cell>
          <cell r="B215">
            <v>36930.958333333336</v>
          </cell>
          <cell r="C215">
            <v>18.103589216932903</v>
          </cell>
          <cell r="D215">
            <v>18.103589216932903</v>
          </cell>
        </row>
        <row r="216">
          <cell r="A216">
            <v>36931</v>
          </cell>
          <cell r="B216">
            <v>36931</v>
          </cell>
          <cell r="C216">
            <v>13.46121569737047</v>
          </cell>
          <cell r="D216">
            <v>13.46121569737047</v>
          </cell>
        </row>
        <row r="217">
          <cell r="A217">
            <v>36931.041666999998</v>
          </cell>
          <cell r="B217">
            <v>36931.041666666664</v>
          </cell>
          <cell r="C217">
            <v>10.459319253881771</v>
          </cell>
          <cell r="D217">
            <v>10.459319253881771</v>
          </cell>
        </row>
        <row r="218">
          <cell r="A218">
            <v>36931.083333000002</v>
          </cell>
          <cell r="B218">
            <v>36931.083333333336</v>
          </cell>
          <cell r="C218">
            <v>14.971850963901177</v>
          </cell>
          <cell r="D218">
            <v>14.971850963901177</v>
          </cell>
        </row>
        <row r="219">
          <cell r="A219">
            <v>36931.125</v>
          </cell>
          <cell r="B219">
            <v>36931.125</v>
          </cell>
          <cell r="C219">
            <v>21.215503446814768</v>
          </cell>
          <cell r="D219">
            <v>21.215503446814768</v>
          </cell>
        </row>
        <row r="220">
          <cell r="A220">
            <v>36931.166666999998</v>
          </cell>
          <cell r="B220">
            <v>36931.166666666664</v>
          </cell>
          <cell r="C220">
            <v>19.131522198824705</v>
          </cell>
          <cell r="D220">
            <v>19.131522198824705</v>
          </cell>
        </row>
        <row r="221">
          <cell r="A221">
            <v>36931.208333000002</v>
          </cell>
          <cell r="B221">
            <v>36931.208333333336</v>
          </cell>
          <cell r="C221">
            <v>17.427950724333524</v>
          </cell>
          <cell r="D221">
            <v>17.427950724333524</v>
          </cell>
        </row>
        <row r="222">
          <cell r="A222">
            <v>36931.25</v>
          </cell>
          <cell r="B222">
            <v>36931.25</v>
          </cell>
          <cell r="C222">
            <v>51.238711713366058</v>
          </cell>
          <cell r="D222">
            <v>51.238711713366058</v>
          </cell>
        </row>
        <row r="223">
          <cell r="A223">
            <v>36931.291666999998</v>
          </cell>
          <cell r="B223">
            <v>36931.291666666664</v>
          </cell>
          <cell r="C223">
            <v>14.87951624158859</v>
          </cell>
          <cell r="D223">
            <v>14.87951624158859</v>
          </cell>
        </row>
        <row r="224">
          <cell r="A224">
            <v>36931.333333000002</v>
          </cell>
          <cell r="B224">
            <v>36931.333333333336</v>
          </cell>
          <cell r="C224">
            <v>12.389394954763429</v>
          </cell>
          <cell r="D224">
            <v>12.389394954763429</v>
          </cell>
        </row>
        <row r="225">
          <cell r="A225">
            <v>36931.375</v>
          </cell>
          <cell r="B225">
            <v>36931.375</v>
          </cell>
          <cell r="C225">
            <v>32.605910438840823</v>
          </cell>
          <cell r="D225">
            <v>32.605910438840823</v>
          </cell>
        </row>
        <row r="226">
          <cell r="A226">
            <v>36931.416666999998</v>
          </cell>
          <cell r="B226">
            <v>36931.416666666664</v>
          </cell>
          <cell r="C226">
            <v>91.674569249679507</v>
          </cell>
          <cell r="D226">
            <v>91.674569249679507</v>
          </cell>
        </row>
        <row r="227">
          <cell r="A227">
            <v>36931.458333000002</v>
          </cell>
          <cell r="B227">
            <v>36931.458333333336</v>
          </cell>
          <cell r="C227">
            <v>128.11977328448123</v>
          </cell>
          <cell r="D227">
            <v>128.11977328448123</v>
          </cell>
        </row>
        <row r="228">
          <cell r="A228">
            <v>36931.5</v>
          </cell>
          <cell r="B228">
            <v>36931.5</v>
          </cell>
          <cell r="C228">
            <v>255.44269278631396</v>
          </cell>
          <cell r="D228">
            <v>255.44269278631396</v>
          </cell>
        </row>
        <row r="229">
          <cell r="A229">
            <v>36931.541666999998</v>
          </cell>
          <cell r="B229">
            <v>36931.541666666664</v>
          </cell>
          <cell r="C229">
            <v>254.85741895807382</v>
          </cell>
          <cell r="D229">
            <v>254.85741895807382</v>
          </cell>
        </row>
        <row r="230">
          <cell r="A230">
            <v>36931.583333000002</v>
          </cell>
          <cell r="B230">
            <v>36931.583333333336</v>
          </cell>
          <cell r="C230">
            <v>248.41396068594193</v>
          </cell>
          <cell r="D230">
            <v>248.41396068594193</v>
          </cell>
        </row>
        <row r="231">
          <cell r="A231">
            <v>36931.625</v>
          </cell>
          <cell r="B231">
            <v>36931.625</v>
          </cell>
          <cell r="C231">
            <v>277.90763532506162</v>
          </cell>
          <cell r="D231">
            <v>277.90763532506162</v>
          </cell>
        </row>
        <row r="232">
          <cell r="A232">
            <v>36931.666666999998</v>
          </cell>
          <cell r="B232">
            <v>36931.666666666664</v>
          </cell>
          <cell r="C232">
            <v>180.76742722877304</v>
          </cell>
          <cell r="D232">
            <v>180.76742722877304</v>
          </cell>
        </row>
        <row r="233">
          <cell r="A233">
            <v>36931.708333000002</v>
          </cell>
          <cell r="B233">
            <v>36931.708333333336</v>
          </cell>
          <cell r="C233">
            <v>157.7874547084003</v>
          </cell>
          <cell r="D233">
            <v>157.7874547084003</v>
          </cell>
        </row>
        <row r="234">
          <cell r="A234">
            <v>36931.75</v>
          </cell>
          <cell r="B234">
            <v>36931.75</v>
          </cell>
          <cell r="C234">
            <v>259.4545847773141</v>
          </cell>
          <cell r="D234">
            <v>259.4545847773141</v>
          </cell>
        </row>
        <row r="235">
          <cell r="A235">
            <v>36931.791666999998</v>
          </cell>
          <cell r="B235">
            <v>36931.791666666664</v>
          </cell>
          <cell r="C235">
            <v>292.49337116702407</v>
          </cell>
          <cell r="D235">
            <v>292.49337116702407</v>
          </cell>
        </row>
        <row r="236">
          <cell r="A236">
            <v>36931.833333000002</v>
          </cell>
          <cell r="B236">
            <v>36931.833333333336</v>
          </cell>
          <cell r="C236">
            <v>268.451340354656</v>
          </cell>
          <cell r="D236">
            <v>268.451340354656</v>
          </cell>
        </row>
        <row r="237">
          <cell r="A237">
            <v>36931.875</v>
          </cell>
          <cell r="B237">
            <v>36931.875</v>
          </cell>
          <cell r="C237">
            <v>352.61578131470264</v>
          </cell>
          <cell r="D237">
            <v>352.61578131470264</v>
          </cell>
        </row>
        <row r="238">
          <cell r="A238">
            <v>36931.916666999998</v>
          </cell>
          <cell r="B238">
            <v>36931.916666666664</v>
          </cell>
          <cell r="C238">
            <v>299.02954969045061</v>
          </cell>
          <cell r="D238">
            <v>299.02954969045061</v>
          </cell>
        </row>
        <row r="239">
          <cell r="A239">
            <v>36931.958333000002</v>
          </cell>
          <cell r="B239">
            <v>36931.958333333336</v>
          </cell>
          <cell r="C239">
            <v>245.0477787463449</v>
          </cell>
          <cell r="D239">
            <v>245.0477787463449</v>
          </cell>
        </row>
        <row r="240">
          <cell r="A240">
            <v>36932</v>
          </cell>
          <cell r="B240">
            <v>36932</v>
          </cell>
          <cell r="C240">
            <v>238.34744138931342</v>
          </cell>
          <cell r="D240">
            <v>238.34744138931342</v>
          </cell>
        </row>
        <row r="241">
          <cell r="A241">
            <v>36932.041666999998</v>
          </cell>
          <cell r="B241">
            <v>36932.041666666664</v>
          </cell>
          <cell r="C241">
            <v>237.03535470235829</v>
          </cell>
          <cell r="D241">
            <v>237.03535470235829</v>
          </cell>
        </row>
        <row r="242">
          <cell r="A242">
            <v>36932.083333000002</v>
          </cell>
          <cell r="B242">
            <v>36932.083333333336</v>
          </cell>
          <cell r="C242">
            <v>208.86695459814669</v>
          </cell>
          <cell r="D242">
            <v>208.86695459814669</v>
          </cell>
        </row>
        <row r="243">
          <cell r="A243">
            <v>36932.125</v>
          </cell>
          <cell r="B243">
            <v>36932.125</v>
          </cell>
          <cell r="C243">
            <v>188.13183915395788</v>
          </cell>
          <cell r="D243">
            <v>188.13183915395788</v>
          </cell>
        </row>
        <row r="244">
          <cell r="A244">
            <v>36932.166666999998</v>
          </cell>
          <cell r="B244">
            <v>36932.166666666664</v>
          </cell>
          <cell r="C244">
            <v>179.8003993178402</v>
          </cell>
          <cell r="D244">
            <v>179.8003993178402</v>
          </cell>
        </row>
        <row r="245">
          <cell r="A245">
            <v>36932.208333000002</v>
          </cell>
          <cell r="B245">
            <v>36932.208333333336</v>
          </cell>
          <cell r="C245">
            <v>174.70729725564479</v>
          </cell>
          <cell r="D245">
            <v>174.70729725564479</v>
          </cell>
        </row>
        <row r="246">
          <cell r="A246">
            <v>36932.25</v>
          </cell>
          <cell r="B246">
            <v>36932.25</v>
          </cell>
          <cell r="C246">
            <v>174.73209960980446</v>
          </cell>
          <cell r="D246">
            <v>174.73209960980446</v>
          </cell>
        </row>
        <row r="247">
          <cell r="A247">
            <v>36932.291666999998</v>
          </cell>
          <cell r="B247">
            <v>36932.291666666664</v>
          </cell>
          <cell r="C247">
            <v>167.37851040151452</v>
          </cell>
          <cell r="D247">
            <v>167.37851040151452</v>
          </cell>
        </row>
        <row r="248">
          <cell r="A248">
            <v>36932.333333000002</v>
          </cell>
          <cell r="B248">
            <v>36932.333333333336</v>
          </cell>
          <cell r="C248">
            <v>175.9360797435117</v>
          </cell>
          <cell r="D248">
            <v>175.9360797435117</v>
          </cell>
        </row>
        <row r="249">
          <cell r="A249">
            <v>36932.375</v>
          </cell>
          <cell r="B249">
            <v>36932.375</v>
          </cell>
          <cell r="C249">
            <v>172.2473826368047</v>
          </cell>
          <cell r="D249">
            <v>172.2473826368047</v>
          </cell>
        </row>
        <row r="250">
          <cell r="A250">
            <v>36932.416666999998</v>
          </cell>
          <cell r="B250">
            <v>36932.416666666664</v>
          </cell>
          <cell r="C250">
            <v>177.76274631650998</v>
          </cell>
          <cell r="D250">
            <v>177.76274631650998</v>
          </cell>
        </row>
        <row r="251">
          <cell r="A251">
            <v>36932.458333000002</v>
          </cell>
          <cell r="B251">
            <v>36932.458333333336</v>
          </cell>
          <cell r="C251">
            <v>154.44241434751521</v>
          </cell>
          <cell r="D251">
            <v>154.44241434751521</v>
          </cell>
        </row>
        <row r="252">
          <cell r="A252">
            <v>36932.5</v>
          </cell>
          <cell r="B252">
            <v>36932.5</v>
          </cell>
          <cell r="C252">
            <v>155.12839293630867</v>
          </cell>
          <cell r="D252">
            <v>155.12839293630867</v>
          </cell>
        </row>
        <row r="253">
          <cell r="A253">
            <v>36932.541666999998</v>
          </cell>
          <cell r="B253">
            <v>36932.541666666664</v>
          </cell>
          <cell r="C253">
            <v>89.702561690491549</v>
          </cell>
          <cell r="D253">
            <v>89.702561690491549</v>
          </cell>
        </row>
        <row r="254">
          <cell r="A254">
            <v>36932.583333000002</v>
          </cell>
          <cell r="B254">
            <v>36932.583333333336</v>
          </cell>
          <cell r="C254">
            <v>109.49745812025141</v>
          </cell>
          <cell r="D254">
            <v>109.49745812025141</v>
          </cell>
        </row>
        <row r="255">
          <cell r="A255">
            <v>36932.625</v>
          </cell>
          <cell r="B255">
            <v>36932.625</v>
          </cell>
          <cell r="C255">
            <v>90.23051781506976</v>
          </cell>
          <cell r="D255">
            <v>90.23051781506976</v>
          </cell>
        </row>
        <row r="256">
          <cell r="A256">
            <v>36932.666666999998</v>
          </cell>
          <cell r="B256">
            <v>36932.666666666664</v>
          </cell>
          <cell r="C256">
            <v>103.84154072946048</v>
          </cell>
          <cell r="D256">
            <v>103.84154072946048</v>
          </cell>
        </row>
        <row r="257">
          <cell r="A257">
            <v>36932.708333000002</v>
          </cell>
          <cell r="B257">
            <v>36932.708333333336</v>
          </cell>
          <cell r="C257">
            <v>97.442941560918953</v>
          </cell>
          <cell r="D257">
            <v>97.442941560918953</v>
          </cell>
        </row>
        <row r="258">
          <cell r="A258">
            <v>36932.75</v>
          </cell>
          <cell r="B258">
            <v>36932.75</v>
          </cell>
          <cell r="C258">
            <v>86.218097792518421</v>
          </cell>
          <cell r="D258">
            <v>86.218097792518421</v>
          </cell>
        </row>
        <row r="259">
          <cell r="A259">
            <v>36932.791666999998</v>
          </cell>
          <cell r="B259">
            <v>36932.791666666664</v>
          </cell>
          <cell r="C259">
            <v>93.149713772292699</v>
          </cell>
          <cell r="D259">
            <v>93.149713772292699</v>
          </cell>
        </row>
        <row r="260">
          <cell r="A260">
            <v>36932.833333000002</v>
          </cell>
          <cell r="B260">
            <v>36932.833333333336</v>
          </cell>
          <cell r="C260">
            <v>86.176891461748895</v>
          </cell>
          <cell r="D260">
            <v>86.176891461748895</v>
          </cell>
        </row>
        <row r="261">
          <cell r="A261">
            <v>36932.875</v>
          </cell>
          <cell r="B261">
            <v>36932.875</v>
          </cell>
          <cell r="C261">
            <v>80.16131975127999</v>
          </cell>
          <cell r="D261">
            <v>80.16131975127999</v>
          </cell>
        </row>
        <row r="262">
          <cell r="A262">
            <v>36932.916666999998</v>
          </cell>
          <cell r="B262">
            <v>36932.916666666664</v>
          </cell>
          <cell r="C262">
            <v>135.13391264433602</v>
          </cell>
          <cell r="D262">
            <v>135.13391264433602</v>
          </cell>
        </row>
        <row r="263">
          <cell r="A263">
            <v>36932.958333000002</v>
          </cell>
          <cell r="B263">
            <v>36932.958333333336</v>
          </cell>
          <cell r="C263">
            <v>172.3706885252931</v>
          </cell>
          <cell r="D263">
            <v>172.3706885252931</v>
          </cell>
        </row>
        <row r="264">
          <cell r="A264">
            <v>36933</v>
          </cell>
          <cell r="B264">
            <v>36933</v>
          </cell>
          <cell r="C264">
            <v>180.17558224390388</v>
          </cell>
          <cell r="D264">
            <v>180.17558224390388</v>
          </cell>
        </row>
        <row r="265">
          <cell r="A265">
            <v>36933.041666999998</v>
          </cell>
          <cell r="B265">
            <v>36933.041666666664</v>
          </cell>
          <cell r="C265">
            <v>173.53911002386971</v>
          </cell>
          <cell r="D265">
            <v>173.53911002386971</v>
          </cell>
        </row>
        <row r="266">
          <cell r="A266">
            <v>36933.083333000002</v>
          </cell>
          <cell r="B266">
            <v>36933.083333333336</v>
          </cell>
          <cell r="C266">
            <v>174.24228338900562</v>
          </cell>
          <cell r="D266">
            <v>174.24228338900562</v>
          </cell>
        </row>
        <row r="267">
          <cell r="A267">
            <v>36933.125</v>
          </cell>
          <cell r="B267">
            <v>36933.125</v>
          </cell>
          <cell r="C267">
            <v>173.51341660007475</v>
          </cell>
          <cell r="D267">
            <v>173.51341660007475</v>
          </cell>
        </row>
        <row r="268">
          <cell r="A268">
            <v>36933.166666999998</v>
          </cell>
          <cell r="B268">
            <v>36933.166666666664</v>
          </cell>
          <cell r="C268">
            <v>176.27246519983572</v>
          </cell>
          <cell r="D268">
            <v>176.27246519983572</v>
          </cell>
        </row>
        <row r="269">
          <cell r="A269">
            <v>36933.208333000002</v>
          </cell>
          <cell r="B269">
            <v>36933.208333333336</v>
          </cell>
          <cell r="C269">
            <v>175.57924571213462</v>
          </cell>
          <cell r="D269">
            <v>175.57924571213462</v>
          </cell>
        </row>
        <row r="270">
          <cell r="A270">
            <v>36933.25</v>
          </cell>
          <cell r="B270">
            <v>36933.25</v>
          </cell>
          <cell r="C270">
            <v>209.71005330932607</v>
          </cell>
          <cell r="D270">
            <v>209.71005330932607</v>
          </cell>
        </row>
        <row r="271">
          <cell r="A271">
            <v>36933.291666999998</v>
          </cell>
          <cell r="B271">
            <v>36933.291666666664</v>
          </cell>
          <cell r="C271">
            <v>174.48002513067604</v>
          </cell>
          <cell r="D271">
            <v>174.48002513067604</v>
          </cell>
        </row>
        <row r="272">
          <cell r="A272">
            <v>36933.333333000002</v>
          </cell>
          <cell r="B272">
            <v>36933.333333333336</v>
          </cell>
          <cell r="C272">
            <v>166.99304369975013</v>
          </cell>
          <cell r="D272">
            <v>166.99304369975013</v>
          </cell>
        </row>
        <row r="273">
          <cell r="A273">
            <v>36933.375</v>
          </cell>
          <cell r="B273">
            <v>36933.375</v>
          </cell>
          <cell r="C273">
            <v>161.92799818183158</v>
          </cell>
          <cell r="D273">
            <v>161.92799818183158</v>
          </cell>
        </row>
        <row r="274">
          <cell r="A274">
            <v>36933.416666999998</v>
          </cell>
          <cell r="B274">
            <v>36933.416666666664</v>
          </cell>
          <cell r="C274">
            <v>162.55152535686415</v>
          </cell>
          <cell r="D274">
            <v>162.55152535686415</v>
          </cell>
        </row>
        <row r="275">
          <cell r="A275">
            <v>36933.458333000002</v>
          </cell>
          <cell r="B275">
            <v>36933.458333333336</v>
          </cell>
          <cell r="C275">
            <v>163.32914468414705</v>
          </cell>
          <cell r="D275">
            <v>163.32914468414705</v>
          </cell>
        </row>
        <row r="276">
          <cell r="A276">
            <v>36933.5</v>
          </cell>
          <cell r="B276">
            <v>36933.5</v>
          </cell>
          <cell r="C276">
            <v>160.23371630577901</v>
          </cell>
          <cell r="D276">
            <v>160.23371630577901</v>
          </cell>
        </row>
        <row r="277">
          <cell r="A277">
            <v>36933.541666999998</v>
          </cell>
          <cell r="B277">
            <v>36933.541666666664</v>
          </cell>
          <cell r="C277">
            <v>161.07021379662197</v>
          </cell>
          <cell r="D277">
            <v>161.07021379662197</v>
          </cell>
        </row>
        <row r="278">
          <cell r="A278">
            <v>36933.583333000002</v>
          </cell>
          <cell r="B278">
            <v>36933.583333333336</v>
          </cell>
          <cell r="C278">
            <v>158.55860152497638</v>
          </cell>
          <cell r="D278">
            <v>158.55860152497638</v>
          </cell>
        </row>
        <row r="279">
          <cell r="A279">
            <v>36933.625</v>
          </cell>
          <cell r="B279">
            <v>36933.625</v>
          </cell>
          <cell r="C279">
            <v>169.40823047138537</v>
          </cell>
          <cell r="D279">
            <v>169.40823047138537</v>
          </cell>
        </row>
        <row r="280">
          <cell r="A280">
            <v>36933.666666999998</v>
          </cell>
          <cell r="B280">
            <v>36933.666666666664</v>
          </cell>
          <cell r="C280">
            <v>159.37056875720805</v>
          </cell>
          <cell r="D280">
            <v>159.37056875720805</v>
          </cell>
        </row>
        <row r="281">
          <cell r="A281">
            <v>36933.708333000002</v>
          </cell>
          <cell r="B281">
            <v>36933.708333333336</v>
          </cell>
          <cell r="C281">
            <v>156.67561461112402</v>
          </cell>
          <cell r="D281">
            <v>156.67561461112402</v>
          </cell>
        </row>
        <row r="282">
          <cell r="A282">
            <v>36933.75</v>
          </cell>
          <cell r="B282">
            <v>36933.75</v>
          </cell>
          <cell r="C282">
            <v>162.49951360453591</v>
          </cell>
          <cell r="D282">
            <v>162.49951360453591</v>
          </cell>
        </row>
        <row r="283">
          <cell r="A283">
            <v>36933.791666999998</v>
          </cell>
          <cell r="B283">
            <v>36933.791666666664</v>
          </cell>
          <cell r="C283">
            <v>164.85556096388939</v>
          </cell>
          <cell r="D283">
            <v>164.85556096388939</v>
          </cell>
        </row>
        <row r="284">
          <cell r="A284">
            <v>36933.833333000002</v>
          </cell>
          <cell r="B284">
            <v>36933.833333333336</v>
          </cell>
          <cell r="C284">
            <v>164.05723137825518</v>
          </cell>
          <cell r="D284">
            <v>164.05723137825518</v>
          </cell>
        </row>
        <row r="285">
          <cell r="A285">
            <v>36933.875</v>
          </cell>
          <cell r="B285">
            <v>36933.875</v>
          </cell>
          <cell r="C285">
            <v>167.0731571574203</v>
          </cell>
          <cell r="D285">
            <v>167.0731571574203</v>
          </cell>
        </row>
        <row r="286">
          <cell r="A286">
            <v>36933.916666999998</v>
          </cell>
          <cell r="B286">
            <v>36933.916666666664</v>
          </cell>
          <cell r="C286">
            <v>162.29979252816835</v>
          </cell>
          <cell r="D286">
            <v>162.29979252816835</v>
          </cell>
        </row>
        <row r="287">
          <cell r="A287">
            <v>36933.958333000002</v>
          </cell>
          <cell r="B287">
            <v>36933.958333333336</v>
          </cell>
          <cell r="C287">
            <v>166.96377357781734</v>
          </cell>
          <cell r="D287">
            <v>166.96377357781734</v>
          </cell>
        </row>
        <row r="288">
          <cell r="A288">
            <v>36934</v>
          </cell>
          <cell r="B288">
            <v>36934</v>
          </cell>
          <cell r="C288">
            <v>160.99331310219696</v>
          </cell>
          <cell r="D288">
            <v>160.99331310219696</v>
          </cell>
        </row>
        <row r="289">
          <cell r="A289">
            <v>36934.041666999998</v>
          </cell>
          <cell r="B289">
            <v>36934.041666666664</v>
          </cell>
          <cell r="C289">
            <v>156.18522894534073</v>
          </cell>
          <cell r="D289">
            <v>156.18522894534073</v>
          </cell>
        </row>
        <row r="290">
          <cell r="A290">
            <v>36934.083333000002</v>
          </cell>
          <cell r="B290">
            <v>36934.083333333336</v>
          </cell>
          <cell r="C290">
            <v>159.72988994716181</v>
          </cell>
          <cell r="D290">
            <v>159.72988994716181</v>
          </cell>
        </row>
        <row r="291">
          <cell r="A291">
            <v>36934.125</v>
          </cell>
          <cell r="B291">
            <v>36934.125</v>
          </cell>
          <cell r="C291">
            <v>166.93731973565914</v>
          </cell>
          <cell r="D291">
            <v>166.93731973565914</v>
          </cell>
        </row>
        <row r="292">
          <cell r="A292">
            <v>36934.166666999998</v>
          </cell>
          <cell r="B292">
            <v>36934.166666666664</v>
          </cell>
          <cell r="C292">
            <v>163.70752729276396</v>
          </cell>
          <cell r="D292">
            <v>163.70752729276396</v>
          </cell>
        </row>
        <row r="293">
          <cell r="A293">
            <v>36934.208333000002</v>
          </cell>
          <cell r="B293">
            <v>36934.208333333336</v>
          </cell>
          <cell r="C293">
            <v>155.96968436416745</v>
          </cell>
          <cell r="D293">
            <v>155.96968436416745</v>
          </cell>
        </row>
        <row r="294">
          <cell r="A294">
            <v>36934.25</v>
          </cell>
          <cell r="B294">
            <v>36934.25</v>
          </cell>
          <cell r="C294">
            <v>161.81436458432518</v>
          </cell>
          <cell r="D294">
            <v>161.81436458432518</v>
          </cell>
        </row>
        <row r="295">
          <cell r="A295">
            <v>36934.291666999998</v>
          </cell>
          <cell r="B295">
            <v>36934.291666666664</v>
          </cell>
          <cell r="C295">
            <v>138.3323255874775</v>
          </cell>
          <cell r="D295">
            <v>138.3323255874775</v>
          </cell>
        </row>
        <row r="296">
          <cell r="A296">
            <v>36934.333333000002</v>
          </cell>
          <cell r="B296">
            <v>36934.333333333336</v>
          </cell>
          <cell r="C296">
            <v>180.8946545613359</v>
          </cell>
          <cell r="D296">
            <v>180.8946545613359</v>
          </cell>
        </row>
        <row r="297">
          <cell r="A297">
            <v>36934.375</v>
          </cell>
          <cell r="B297">
            <v>36934.375</v>
          </cell>
          <cell r="C297">
            <v>163.44104930392277</v>
          </cell>
          <cell r="D297">
            <v>163.44104930392277</v>
          </cell>
        </row>
        <row r="298">
          <cell r="A298">
            <v>36934.416666999998</v>
          </cell>
          <cell r="B298">
            <v>36934.416666666664</v>
          </cell>
          <cell r="C298">
            <v>124.94381373576317</v>
          </cell>
          <cell r="D298">
            <v>124.94381373576317</v>
          </cell>
        </row>
        <row r="299">
          <cell r="A299">
            <v>36934.458333000002</v>
          </cell>
          <cell r="B299">
            <v>36934.458333333336</v>
          </cell>
          <cell r="C299">
            <v>70.603263209859634</v>
          </cell>
          <cell r="D299">
            <v>70.603263209859634</v>
          </cell>
        </row>
        <row r="300">
          <cell r="A300">
            <v>36934.5</v>
          </cell>
          <cell r="B300">
            <v>36934.5</v>
          </cell>
          <cell r="C300">
            <v>79.925039131621176</v>
          </cell>
          <cell r="D300">
            <v>79.925039131621176</v>
          </cell>
        </row>
        <row r="301">
          <cell r="A301">
            <v>36934.541666999998</v>
          </cell>
          <cell r="B301">
            <v>36934.541666666664</v>
          </cell>
          <cell r="C301">
            <v>67.156434240004245</v>
          </cell>
          <cell r="D301">
            <v>67.156434240004245</v>
          </cell>
        </row>
        <row r="302">
          <cell r="A302">
            <v>36934.583333000002</v>
          </cell>
          <cell r="B302">
            <v>36934.583333333336</v>
          </cell>
          <cell r="C302">
            <v>70.536915318058178</v>
          </cell>
          <cell r="D302">
            <v>70.536915318058178</v>
          </cell>
        </row>
        <row r="303">
          <cell r="A303">
            <v>36934.625</v>
          </cell>
          <cell r="B303">
            <v>36934.625</v>
          </cell>
          <cell r="C303">
            <v>29.768505331918021</v>
          </cell>
          <cell r="D303">
            <v>29.768505331918021</v>
          </cell>
        </row>
        <row r="304">
          <cell r="A304">
            <v>36934.666666999998</v>
          </cell>
          <cell r="B304">
            <v>36934.666666666664</v>
          </cell>
          <cell r="C304">
            <v>12.908329477291048</v>
          </cell>
          <cell r="D304">
            <v>12.908329477291048</v>
          </cell>
        </row>
        <row r="305">
          <cell r="A305">
            <v>36934.708333000002</v>
          </cell>
          <cell r="B305">
            <v>36934.708333333336</v>
          </cell>
          <cell r="C305">
            <v>16.558185755417028</v>
          </cell>
          <cell r="D305">
            <v>16.558185755417028</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19"/>
      <sheetData sheetId="20">
        <row r="7">
          <cell r="A7">
            <v>36922.291666999998</v>
          </cell>
          <cell r="B7">
            <v>36922.291666666664</v>
          </cell>
          <cell r="C7">
            <v>7.0686036343063154</v>
          </cell>
          <cell r="D7">
            <v>7.0686036343063154</v>
          </cell>
        </row>
        <row r="8">
          <cell r="A8">
            <v>36922.333333000002</v>
          </cell>
          <cell r="B8">
            <v>36922.333333333336</v>
          </cell>
          <cell r="C8">
            <v>5.2932512037293771</v>
          </cell>
          <cell r="D8">
            <v>5.2932512037293771</v>
          </cell>
        </row>
        <row r="9">
          <cell r="A9">
            <v>36922.375</v>
          </cell>
          <cell r="B9">
            <v>36922.375</v>
          </cell>
          <cell r="C9">
            <v>5.9306299327826562</v>
          </cell>
          <cell r="D9">
            <v>5.9306299327826562</v>
          </cell>
        </row>
        <row r="10">
          <cell r="A10">
            <v>36922.416666999998</v>
          </cell>
          <cell r="B10">
            <v>36922.416666666664</v>
          </cell>
          <cell r="C10">
            <v>6.7434638419504322</v>
          </cell>
          <cell r="D10">
            <v>6.7434638419504322</v>
          </cell>
        </row>
        <row r="11">
          <cell r="A11">
            <v>36922.458333000002</v>
          </cell>
          <cell r="B11">
            <v>36922.458333333336</v>
          </cell>
          <cell r="C11">
            <v>7.7871491110322575</v>
          </cell>
          <cell r="D11">
            <v>7.7871491110322575</v>
          </cell>
        </row>
        <row r="12">
          <cell r="A12">
            <v>36922.5</v>
          </cell>
          <cell r="B12">
            <v>36922.5</v>
          </cell>
          <cell r="C12">
            <v>8.8522054120971188</v>
          </cell>
          <cell r="D12">
            <v>8.8522054120971188</v>
          </cell>
        </row>
        <row r="13">
          <cell r="A13">
            <v>36922.541666999998</v>
          </cell>
          <cell r="B13">
            <v>36922.541666666664</v>
          </cell>
          <cell r="C13">
            <v>11.261158068142988</v>
          </cell>
          <cell r="D13">
            <v>11.261158068142988</v>
          </cell>
        </row>
        <row r="14">
          <cell r="A14">
            <v>36922.583333000002</v>
          </cell>
          <cell r="B14">
            <v>36922.583333333336</v>
          </cell>
          <cell r="C14">
            <v>11.664983981692846</v>
          </cell>
          <cell r="D14">
            <v>11.664983981692846</v>
          </cell>
        </row>
        <row r="15">
          <cell r="A15">
            <v>36922.625</v>
          </cell>
          <cell r="B15">
            <v>36922.625</v>
          </cell>
          <cell r="C15">
            <v>12.027497731584507</v>
          </cell>
          <cell r="D15">
            <v>12.027497731584507</v>
          </cell>
        </row>
        <row r="16">
          <cell r="A16">
            <v>36922.666666999998</v>
          </cell>
          <cell r="B16">
            <v>36922.666666666664</v>
          </cell>
          <cell r="C16">
            <v>13.812680609219967</v>
          </cell>
          <cell r="D16">
            <v>13.812680609219967</v>
          </cell>
        </row>
        <row r="17">
          <cell r="A17">
            <v>36922.708333000002</v>
          </cell>
          <cell r="B17">
            <v>36922.708333333336</v>
          </cell>
          <cell r="C17">
            <v>13.007177605440807</v>
          </cell>
          <cell r="D17">
            <v>13.007177605440807</v>
          </cell>
        </row>
        <row r="18">
          <cell r="A18">
            <v>36922.75</v>
          </cell>
          <cell r="B18">
            <v>36922.75</v>
          </cell>
          <cell r="C18">
            <v>9.0434193085319237</v>
          </cell>
          <cell r="D18">
            <v>9.0434193085319237</v>
          </cell>
        </row>
        <row r="19">
          <cell r="A19">
            <v>36922.791666999998</v>
          </cell>
          <cell r="B19">
            <v>36922.791666666664</v>
          </cell>
          <cell r="C19">
            <v>8.1143246727057452</v>
          </cell>
          <cell r="D19">
            <v>8.1143246727057452</v>
          </cell>
        </row>
        <row r="20">
          <cell r="A20">
            <v>36922.833333000002</v>
          </cell>
          <cell r="B20">
            <v>36922.833333333336</v>
          </cell>
          <cell r="C20">
            <v>6.7778213783982233</v>
          </cell>
          <cell r="D20">
            <v>6.7778213783982233</v>
          </cell>
        </row>
        <row r="21">
          <cell r="A21">
            <v>36922.875</v>
          </cell>
          <cell r="B21">
            <v>36922.875</v>
          </cell>
          <cell r="C21">
            <v>7.1454408623194183</v>
          </cell>
          <cell r="D21">
            <v>7.1454408623194183</v>
          </cell>
        </row>
        <row r="22">
          <cell r="A22">
            <v>36922.916666999998</v>
          </cell>
          <cell r="B22">
            <v>36922.916666666664</v>
          </cell>
          <cell r="C22">
            <v>12.062885432168461</v>
          </cell>
          <cell r="D22">
            <v>12.062885432168461</v>
          </cell>
        </row>
        <row r="23">
          <cell r="A23">
            <v>36922.958333000002</v>
          </cell>
          <cell r="B23">
            <v>36922.958333333336</v>
          </cell>
          <cell r="C23">
            <v>10.642508624047364</v>
          </cell>
          <cell r="D23">
            <v>10.642508624047364</v>
          </cell>
        </row>
        <row r="24">
          <cell r="A24">
            <v>36923</v>
          </cell>
          <cell r="B24">
            <v>36923</v>
          </cell>
          <cell r="C24">
            <v>10.969889752679913</v>
          </cell>
          <cell r="D24">
            <v>10.969889752679913</v>
          </cell>
        </row>
        <row r="25">
          <cell r="A25">
            <v>36923.041666999998</v>
          </cell>
          <cell r="B25">
            <v>36923.041666666664</v>
          </cell>
          <cell r="C25">
            <v>10.599101730151707</v>
          </cell>
          <cell r="D25">
            <v>10.599101730151707</v>
          </cell>
        </row>
        <row r="26">
          <cell r="A26">
            <v>36923.083333000002</v>
          </cell>
          <cell r="B26">
            <v>36923.083333333336</v>
          </cell>
          <cell r="C26">
            <v>9.5461296521145176</v>
          </cell>
          <cell r="D26">
            <v>9.5461296521145176</v>
          </cell>
        </row>
        <row r="27">
          <cell r="A27">
            <v>36923.125</v>
          </cell>
          <cell r="B27">
            <v>36923.125</v>
          </cell>
          <cell r="C27">
            <v>8.8413929605315609</v>
          </cell>
          <cell r="D27">
            <v>8.8413929605315609</v>
          </cell>
        </row>
        <row r="28">
          <cell r="A28">
            <v>36923.166666999998</v>
          </cell>
          <cell r="B28">
            <v>36923.166666666664</v>
          </cell>
          <cell r="C28">
            <v>6.4201618448303011</v>
          </cell>
          <cell r="D28">
            <v>6.4201618448303011</v>
          </cell>
        </row>
        <row r="29">
          <cell r="A29">
            <v>36923.208333000002</v>
          </cell>
          <cell r="B29">
            <v>36923.208333333336</v>
          </cell>
          <cell r="C29">
            <v>6.8342903388577403</v>
          </cell>
          <cell r="D29">
            <v>6.8342903388577403</v>
          </cell>
        </row>
        <row r="30">
          <cell r="A30">
            <v>36923.25</v>
          </cell>
          <cell r="B30">
            <v>36923.25</v>
          </cell>
          <cell r="C30">
            <v>6.7803756201678906</v>
          </cell>
          <cell r="D30">
            <v>6.7803756201678906</v>
          </cell>
        </row>
        <row r="31">
          <cell r="A31">
            <v>36923.291666999998</v>
          </cell>
          <cell r="B31">
            <v>36923.291666666664</v>
          </cell>
          <cell r="C31">
            <v>6.7532305992497044</v>
          </cell>
          <cell r="D31">
            <v>6.7532305992497044</v>
          </cell>
        </row>
        <row r="32">
          <cell r="A32">
            <v>36923.333333000002</v>
          </cell>
          <cell r="B32">
            <v>36923.333333333336</v>
          </cell>
          <cell r="C32">
            <v>15.895546136543553</v>
          </cell>
          <cell r="D32">
            <v>15.895546136543553</v>
          </cell>
        </row>
        <row r="33">
          <cell r="A33">
            <v>36923.375</v>
          </cell>
          <cell r="B33">
            <v>36923.375</v>
          </cell>
          <cell r="C33">
            <v>14.021762816341553</v>
          </cell>
          <cell r="D33">
            <v>14.021762816341553</v>
          </cell>
        </row>
        <row r="34">
          <cell r="A34">
            <v>36923.416666999998</v>
          </cell>
          <cell r="B34">
            <v>36923.416666666664</v>
          </cell>
          <cell r="C34">
            <v>7.9430576143132994</v>
          </cell>
          <cell r="D34">
            <v>7.9430576143132994</v>
          </cell>
        </row>
        <row r="35">
          <cell r="A35">
            <v>36923.458333000002</v>
          </cell>
          <cell r="B35">
            <v>36923.458333333336</v>
          </cell>
          <cell r="C35">
            <v>8.1641324202375802</v>
          </cell>
          <cell r="D35">
            <v>8.1641324202375802</v>
          </cell>
        </row>
        <row r="36">
          <cell r="A36">
            <v>36923.5</v>
          </cell>
          <cell r="B36">
            <v>36923.5</v>
          </cell>
          <cell r="C36">
            <v>10.431420335768518</v>
          </cell>
          <cell r="D36">
            <v>10.431420335768518</v>
          </cell>
        </row>
        <row r="37">
          <cell r="A37">
            <v>36923.541666999998</v>
          </cell>
          <cell r="B37">
            <v>36923.541666666664</v>
          </cell>
          <cell r="C37">
            <v>11.971014821445419</v>
          </cell>
          <cell r="D37">
            <v>11.971014821445419</v>
          </cell>
        </row>
        <row r="38">
          <cell r="A38">
            <v>36923.583333000002</v>
          </cell>
          <cell r="B38">
            <v>36923.583333333336</v>
          </cell>
          <cell r="C38">
            <v>11.10228722617131</v>
          </cell>
          <cell r="D38">
            <v>11.10228722617131</v>
          </cell>
        </row>
        <row r="39">
          <cell r="A39">
            <v>36923.625</v>
          </cell>
          <cell r="B39">
            <v>36923.625</v>
          </cell>
          <cell r="C39">
            <v>9.9504481986966145</v>
          </cell>
          <cell r="D39">
            <v>9.9504481986966145</v>
          </cell>
        </row>
        <row r="40">
          <cell r="A40">
            <v>36923.666666999998</v>
          </cell>
          <cell r="B40">
            <v>36923.666666666664</v>
          </cell>
          <cell r="C40">
            <v>6.2854921351616557</v>
          </cell>
          <cell r="D40">
            <v>6.2854921351616557</v>
          </cell>
        </row>
        <row r="41">
          <cell r="A41">
            <v>36923.708333000002</v>
          </cell>
          <cell r="B41">
            <v>36923.708333333336</v>
          </cell>
          <cell r="C41">
            <v>4.5328158126017382</v>
          </cell>
          <cell r="D41">
            <v>4.5328158126017382</v>
          </cell>
        </row>
        <row r="42">
          <cell r="A42">
            <v>36923.75</v>
          </cell>
          <cell r="B42">
            <v>36923.75</v>
          </cell>
          <cell r="C42">
            <v>6.3020759032642042</v>
          </cell>
          <cell r="D42">
            <v>6.3020759032642042</v>
          </cell>
        </row>
        <row r="43">
          <cell r="A43">
            <v>36923.791666999998</v>
          </cell>
          <cell r="B43">
            <v>36923.791666666664</v>
          </cell>
          <cell r="C43">
            <v>6.5835198291408981</v>
          </cell>
          <cell r="D43">
            <v>6.5835198291408981</v>
          </cell>
        </row>
        <row r="44">
          <cell r="A44">
            <v>36923.833333000002</v>
          </cell>
          <cell r="B44">
            <v>36923.833333333336</v>
          </cell>
          <cell r="C44">
            <v>6.7307577695865382</v>
          </cell>
          <cell r="D44">
            <v>6.7307577695865382</v>
          </cell>
        </row>
        <row r="45">
          <cell r="A45">
            <v>36923.875</v>
          </cell>
          <cell r="B45">
            <v>36923.875</v>
          </cell>
          <cell r="C45">
            <v>6.2328702280151278</v>
          </cell>
          <cell r="D45">
            <v>6.2328702280151278</v>
          </cell>
        </row>
        <row r="46">
          <cell r="A46">
            <v>36923.916666999998</v>
          </cell>
          <cell r="B46">
            <v>36923.916666666664</v>
          </cell>
          <cell r="C46">
            <v>6.5413219288318851</v>
          </cell>
          <cell r="D46">
            <v>6.5413219288318851</v>
          </cell>
        </row>
        <row r="47">
          <cell r="A47">
            <v>36923.958333000002</v>
          </cell>
          <cell r="B47">
            <v>36923.958333333336</v>
          </cell>
          <cell r="C47">
            <v>5.1628037076310287</v>
          </cell>
          <cell r="D47">
            <v>5.1628037076310287</v>
          </cell>
        </row>
        <row r="48">
          <cell r="A48">
            <v>36924</v>
          </cell>
          <cell r="B48">
            <v>36924</v>
          </cell>
          <cell r="C48">
            <v>3.8686463594849476</v>
          </cell>
          <cell r="D48">
            <v>3.8686463594849476</v>
          </cell>
        </row>
        <row r="49">
          <cell r="A49">
            <v>36924.041666999998</v>
          </cell>
          <cell r="B49">
            <v>36924.041666666664</v>
          </cell>
          <cell r="C49">
            <v>3.6662626592875345</v>
          </cell>
          <cell r="D49">
            <v>3.6662626592875345</v>
          </cell>
        </row>
        <row r="50">
          <cell r="A50">
            <v>36924.083333000002</v>
          </cell>
          <cell r="B50">
            <v>36924.083333333336</v>
          </cell>
          <cell r="C50">
            <v>4.6311165377720869</v>
          </cell>
          <cell r="D50">
            <v>4.6311165377720869</v>
          </cell>
        </row>
        <row r="51">
          <cell r="A51">
            <v>36924.125</v>
          </cell>
          <cell r="B51">
            <v>36924.125</v>
          </cell>
          <cell r="C51">
            <v>5.1270363701633848</v>
          </cell>
          <cell r="D51">
            <v>5.1270363701633848</v>
          </cell>
        </row>
        <row r="52">
          <cell r="A52">
            <v>36924.166666999998</v>
          </cell>
          <cell r="B52">
            <v>36924.166666666664</v>
          </cell>
          <cell r="C52">
            <v>3.4137120378028887</v>
          </cell>
          <cell r="D52">
            <v>3.4137120378028887</v>
          </cell>
        </row>
        <row r="53">
          <cell r="A53">
            <v>36924.208333000002</v>
          </cell>
          <cell r="B53">
            <v>36924.208333333336</v>
          </cell>
          <cell r="C53">
            <v>3.2794239519237576</v>
          </cell>
          <cell r="D53">
            <v>3.2794239519237576</v>
          </cell>
        </row>
        <row r="54">
          <cell r="A54">
            <v>36924.25</v>
          </cell>
          <cell r="B54">
            <v>36924.25</v>
          </cell>
          <cell r="C54">
            <v>4.1985900334287454</v>
          </cell>
          <cell r="D54">
            <v>4.1985900334287454</v>
          </cell>
        </row>
        <row r="55">
          <cell r="A55">
            <v>36924.291666999998</v>
          </cell>
          <cell r="B55">
            <v>36924.291666666664</v>
          </cell>
          <cell r="C55">
            <v>2.8609426674685028</v>
          </cell>
          <cell r="D55">
            <v>2.8609426674685028</v>
          </cell>
        </row>
        <row r="56">
          <cell r="A56">
            <v>36924.333333000002</v>
          </cell>
          <cell r="B56">
            <v>36924.333333333336</v>
          </cell>
          <cell r="C56">
            <v>3.2135673343618723</v>
          </cell>
          <cell r="D56">
            <v>3.2135673343618723</v>
          </cell>
        </row>
        <row r="57">
          <cell r="A57">
            <v>36924.375</v>
          </cell>
          <cell r="B57">
            <v>36924.375</v>
          </cell>
          <cell r="C57">
            <v>2.7496519841034717</v>
          </cell>
          <cell r="D57">
            <v>2.7496519841034717</v>
          </cell>
        </row>
        <row r="58">
          <cell r="A58">
            <v>36924.416666999998</v>
          </cell>
          <cell r="B58">
            <v>36924.416666666664</v>
          </cell>
          <cell r="C58">
            <v>5.9588785276019411</v>
          </cell>
          <cell r="D58">
            <v>5.9588785276019411</v>
          </cell>
        </row>
        <row r="59">
          <cell r="A59">
            <v>36924.458333000002</v>
          </cell>
          <cell r="B59">
            <v>36924.458333333336</v>
          </cell>
          <cell r="C59">
            <v>5.9640088498318455</v>
          </cell>
          <cell r="D59">
            <v>5.9640088498318455</v>
          </cell>
        </row>
        <row r="60">
          <cell r="A60">
            <v>36924.5</v>
          </cell>
          <cell r="B60">
            <v>36924.5</v>
          </cell>
          <cell r="C60">
            <v>6.1193198611384823</v>
          </cell>
          <cell r="D60">
            <v>6.1193198611384823</v>
          </cell>
        </row>
        <row r="61">
          <cell r="A61">
            <v>36924.541666999998</v>
          </cell>
          <cell r="B61">
            <v>36924.541666666664</v>
          </cell>
          <cell r="C61">
            <v>5.7279149488965597</v>
          </cell>
          <cell r="D61">
            <v>5.7279149488965597</v>
          </cell>
        </row>
        <row r="62">
          <cell r="A62">
            <v>36924.583333000002</v>
          </cell>
          <cell r="B62">
            <v>36924.583333333336</v>
          </cell>
          <cell r="C62">
            <v>6.2938657814246755</v>
          </cell>
          <cell r="D62">
            <v>6.2938657814246755</v>
          </cell>
        </row>
        <row r="63">
          <cell r="A63">
            <v>36924.625</v>
          </cell>
          <cell r="B63">
            <v>36924.625</v>
          </cell>
          <cell r="C63">
            <v>10.205352465927859</v>
          </cell>
          <cell r="D63">
            <v>10.205352465927859</v>
          </cell>
        </row>
        <row r="64">
          <cell r="A64">
            <v>36924.666666999998</v>
          </cell>
          <cell r="B64">
            <v>36924.666666666664</v>
          </cell>
          <cell r="C64">
            <v>9.3756403308994454</v>
          </cell>
          <cell r="D64">
            <v>9.3756403308994454</v>
          </cell>
        </row>
        <row r="65">
          <cell r="A65">
            <v>36924.708333000002</v>
          </cell>
          <cell r="B65">
            <v>36924.708333333336</v>
          </cell>
          <cell r="C65">
            <v>8.9235290027734013</v>
          </cell>
          <cell r="D65">
            <v>8.9235290027734013</v>
          </cell>
        </row>
        <row r="66">
          <cell r="A66">
            <v>36924.75</v>
          </cell>
          <cell r="B66">
            <v>36924.75</v>
          </cell>
          <cell r="C66">
            <v>7.5997503417894778</v>
          </cell>
          <cell r="D66">
            <v>7.5997503417894778</v>
          </cell>
        </row>
        <row r="67">
          <cell r="A67">
            <v>36924.791666999998</v>
          </cell>
          <cell r="B67">
            <v>36924.791666666664</v>
          </cell>
          <cell r="C67">
            <v>7.7909790653618867</v>
          </cell>
          <cell r="D67">
            <v>7.7909790653618867</v>
          </cell>
        </row>
        <row r="68">
          <cell r="A68">
            <v>36924.833333000002</v>
          </cell>
          <cell r="B68">
            <v>36924.833333333336</v>
          </cell>
          <cell r="C68">
            <v>6.25057981995558</v>
          </cell>
          <cell r="D68">
            <v>6.25057981995558</v>
          </cell>
        </row>
        <row r="69">
          <cell r="A69">
            <v>36924.875</v>
          </cell>
          <cell r="B69">
            <v>36924.875</v>
          </cell>
          <cell r="C69">
            <v>6.0515859351402996</v>
          </cell>
          <cell r="D69">
            <v>6.0515859351402996</v>
          </cell>
        </row>
        <row r="70">
          <cell r="A70">
            <v>36924.916666999998</v>
          </cell>
          <cell r="B70">
            <v>36924.916666666664</v>
          </cell>
          <cell r="C70">
            <v>5.0169553842660992</v>
          </cell>
          <cell r="D70">
            <v>5.0169553842660992</v>
          </cell>
        </row>
        <row r="71">
          <cell r="A71">
            <v>36924.958333000002</v>
          </cell>
          <cell r="B71">
            <v>36924.958333333336</v>
          </cell>
          <cell r="C71">
            <v>4.2368204208682068</v>
          </cell>
          <cell r="D71">
            <v>4.2368204208682068</v>
          </cell>
        </row>
        <row r="72">
          <cell r="A72">
            <v>36925</v>
          </cell>
          <cell r="B72">
            <v>36925</v>
          </cell>
          <cell r="C72">
            <v>6.4082477043902939</v>
          </cell>
          <cell r="D72">
            <v>6.4082477043902939</v>
          </cell>
        </row>
        <row r="73">
          <cell r="A73">
            <v>36925.041666999998</v>
          </cell>
          <cell r="B73">
            <v>36925.041666666664</v>
          </cell>
          <cell r="C73">
            <v>6.8074298145918863</v>
          </cell>
          <cell r="D73">
            <v>6.8074298145918863</v>
          </cell>
        </row>
        <row r="74">
          <cell r="A74">
            <v>36925.083333000002</v>
          </cell>
          <cell r="B74">
            <v>36925.083333333336</v>
          </cell>
          <cell r="C74">
            <v>5.7466739226117767</v>
          </cell>
          <cell r="D74">
            <v>5.7466739226117767</v>
          </cell>
        </row>
        <row r="75">
          <cell r="A75">
            <v>36925.125</v>
          </cell>
          <cell r="B75">
            <v>36925.125</v>
          </cell>
          <cell r="C75">
            <v>5.6671518757337953</v>
          </cell>
          <cell r="D75">
            <v>5.6671518757337953</v>
          </cell>
        </row>
        <row r="76">
          <cell r="A76">
            <v>36925.166666999998</v>
          </cell>
          <cell r="B76">
            <v>36925.166666666664</v>
          </cell>
          <cell r="C76">
            <v>6.2733289257941252</v>
          </cell>
          <cell r="D76">
            <v>6.2733289257941252</v>
          </cell>
        </row>
        <row r="77">
          <cell r="A77">
            <v>36925.208333000002</v>
          </cell>
          <cell r="B77">
            <v>36925.208333333336</v>
          </cell>
          <cell r="C77">
            <v>4.6858108350271594</v>
          </cell>
          <cell r="D77">
            <v>4.6858108350271594</v>
          </cell>
        </row>
        <row r="78">
          <cell r="A78">
            <v>36925.25</v>
          </cell>
          <cell r="B78">
            <v>36925.25</v>
          </cell>
          <cell r="C78">
            <v>2.5458962118370803</v>
          </cell>
          <cell r="D78">
            <v>2.5458962118370803</v>
          </cell>
        </row>
        <row r="79">
          <cell r="A79">
            <v>36925.291666999998</v>
          </cell>
          <cell r="B79">
            <v>36925.291666666664</v>
          </cell>
          <cell r="C79">
            <v>2.9151802546239831</v>
          </cell>
          <cell r="D79">
            <v>2.9151802546239831</v>
          </cell>
        </row>
        <row r="80">
          <cell r="A80">
            <v>36925.333333000002</v>
          </cell>
          <cell r="B80">
            <v>36925.333333333336</v>
          </cell>
          <cell r="C80">
            <v>2.9011029811196436</v>
          </cell>
          <cell r="D80">
            <v>2.9011029811196436</v>
          </cell>
        </row>
        <row r="81">
          <cell r="A81">
            <v>36925.375</v>
          </cell>
          <cell r="B81">
            <v>36925.375</v>
          </cell>
          <cell r="C81">
            <v>6.9429292004066783</v>
          </cell>
          <cell r="D81">
            <v>6.9429292004066783</v>
          </cell>
        </row>
        <row r="82">
          <cell r="A82">
            <v>36925.416666999998</v>
          </cell>
          <cell r="B82">
            <v>36925.416666666664</v>
          </cell>
          <cell r="C82">
            <v>4.938481224908208</v>
          </cell>
          <cell r="D82">
            <v>4.938481224908208</v>
          </cell>
        </row>
        <row r="83">
          <cell r="A83">
            <v>36925.458333000002</v>
          </cell>
          <cell r="B83">
            <v>36925.458333333336</v>
          </cell>
          <cell r="C83">
            <v>5.2022058600895846</v>
          </cell>
          <cell r="D83">
            <v>5.2022058600895846</v>
          </cell>
        </row>
        <row r="84">
          <cell r="A84">
            <v>36925.5</v>
          </cell>
          <cell r="B84">
            <v>36925.5</v>
          </cell>
          <cell r="C84">
            <v>4.91624571449562</v>
          </cell>
          <cell r="D84">
            <v>4.91624571449562</v>
          </cell>
        </row>
        <row r="85">
          <cell r="A85">
            <v>36925.541666999998</v>
          </cell>
          <cell r="B85">
            <v>36925.541666666664</v>
          </cell>
          <cell r="C85">
            <v>4.5810736341236549</v>
          </cell>
          <cell r="D85">
            <v>4.5810736341236549</v>
          </cell>
        </row>
        <row r="86">
          <cell r="A86">
            <v>36925.583333000002</v>
          </cell>
          <cell r="B86">
            <v>36925.583333333336</v>
          </cell>
          <cell r="C86">
            <v>4.4569780253571407</v>
          </cell>
          <cell r="D86">
            <v>4.4569780253571407</v>
          </cell>
        </row>
        <row r="87">
          <cell r="A87">
            <v>36925.625</v>
          </cell>
          <cell r="B87">
            <v>36925.625</v>
          </cell>
          <cell r="C87">
            <v>6.3458840689187639</v>
          </cell>
          <cell r="D87">
            <v>6.3458840689187639</v>
          </cell>
        </row>
        <row r="88">
          <cell r="A88">
            <v>36925.666666999998</v>
          </cell>
          <cell r="B88">
            <v>36925.666666666664</v>
          </cell>
          <cell r="C88">
            <v>5.8790949259233267</v>
          </cell>
          <cell r="D88">
            <v>5.8790949259233267</v>
          </cell>
        </row>
        <row r="89">
          <cell r="A89">
            <v>36925.708333000002</v>
          </cell>
          <cell r="B89">
            <v>36925.708333333336</v>
          </cell>
          <cell r="C89">
            <v>16.072224392991114</v>
          </cell>
          <cell r="D89">
            <v>16.072224392991114</v>
          </cell>
        </row>
        <row r="90">
          <cell r="A90">
            <v>36925.75</v>
          </cell>
          <cell r="B90">
            <v>36925.75</v>
          </cell>
          <cell r="C90">
            <v>15.813038087980335</v>
          </cell>
          <cell r="D90">
            <v>15.813038087980335</v>
          </cell>
        </row>
        <row r="91">
          <cell r="A91">
            <v>36925.791666999998</v>
          </cell>
          <cell r="B91">
            <v>36925.791666666664</v>
          </cell>
          <cell r="C91">
            <v>6.5474424573827807</v>
          </cell>
          <cell r="D91">
            <v>6.5474424573827807</v>
          </cell>
        </row>
        <row r="92">
          <cell r="A92">
            <v>36925.833333000002</v>
          </cell>
          <cell r="B92">
            <v>36925.833333333336</v>
          </cell>
          <cell r="C92">
            <v>7.5827044759451763</v>
          </cell>
          <cell r="D92">
            <v>7.5827044759451763</v>
          </cell>
        </row>
        <row r="93">
          <cell r="A93">
            <v>36925.875</v>
          </cell>
          <cell r="B93">
            <v>36925.875</v>
          </cell>
          <cell r="C93">
            <v>8.7137705182903105</v>
          </cell>
          <cell r="D93">
            <v>8.7137705182903105</v>
          </cell>
        </row>
        <row r="94">
          <cell r="A94">
            <v>36925.916666999998</v>
          </cell>
          <cell r="B94">
            <v>36925.916666666664</v>
          </cell>
          <cell r="C94">
            <v>7.113510739638814</v>
          </cell>
          <cell r="D94">
            <v>7.113510739638814</v>
          </cell>
        </row>
        <row r="95">
          <cell r="A95">
            <v>36925.958333000002</v>
          </cell>
          <cell r="B95">
            <v>36925.958333333336</v>
          </cell>
          <cell r="C95">
            <v>6.4069501605864527</v>
          </cell>
          <cell r="D95">
            <v>6.4069501605864527</v>
          </cell>
        </row>
        <row r="96">
          <cell r="A96">
            <v>36926</v>
          </cell>
          <cell r="B96">
            <v>36926</v>
          </cell>
          <cell r="C96">
            <v>5.7777172701917641</v>
          </cell>
          <cell r="D96">
            <v>5.7777172701917641</v>
          </cell>
        </row>
        <row r="97">
          <cell r="A97">
            <v>36926.041666999998</v>
          </cell>
          <cell r="B97">
            <v>36926.041666666664</v>
          </cell>
          <cell r="C97">
            <v>5.5511465617062115</v>
          </cell>
          <cell r="D97">
            <v>5.5511465617062115</v>
          </cell>
        </row>
        <row r="98">
          <cell r="A98">
            <v>36926.083333000002</v>
          </cell>
          <cell r="B98">
            <v>36926.083333333336</v>
          </cell>
          <cell r="C98">
            <v>5.9696466426967953</v>
          </cell>
          <cell r="D98">
            <v>5.9696466426967953</v>
          </cell>
        </row>
        <row r="99">
          <cell r="A99">
            <v>36926.125</v>
          </cell>
          <cell r="B99">
            <v>36926.125</v>
          </cell>
          <cell r="C99">
            <v>5.9285271590761228</v>
          </cell>
          <cell r="D99">
            <v>5.9285271590761228</v>
          </cell>
        </row>
        <row r="100">
          <cell r="A100">
            <v>36926.166666999998</v>
          </cell>
          <cell r="B100">
            <v>36926.166666666664</v>
          </cell>
          <cell r="C100">
            <v>7.0595998989269333</v>
          </cell>
          <cell r="D100">
            <v>7.0595998989269333</v>
          </cell>
        </row>
        <row r="101">
          <cell r="A101">
            <v>36926.208333000002</v>
          </cell>
          <cell r="B101">
            <v>36926.208333333336</v>
          </cell>
          <cell r="C101">
            <v>7.8338957375983949</v>
          </cell>
          <cell r="D101">
            <v>7.8338957375983949</v>
          </cell>
        </row>
        <row r="102">
          <cell r="A102">
            <v>36926.25</v>
          </cell>
          <cell r="B102">
            <v>36926.25</v>
          </cell>
          <cell r="C102">
            <v>7.7148567062944595</v>
          </cell>
          <cell r="D102">
            <v>7.7148567062944595</v>
          </cell>
        </row>
        <row r="103">
          <cell r="A103">
            <v>36926.291666999998</v>
          </cell>
          <cell r="B103">
            <v>36926.291666666664</v>
          </cell>
          <cell r="C103">
            <v>6.4085970254726581</v>
          </cell>
          <cell r="D103">
            <v>6.4085970254726581</v>
          </cell>
        </row>
        <row r="104">
          <cell r="A104">
            <v>36926.333333000002</v>
          </cell>
          <cell r="B104">
            <v>36926.333333333336</v>
          </cell>
          <cell r="C104">
            <v>8.3920050802440453</v>
          </cell>
          <cell r="D104">
            <v>8.3920050802440453</v>
          </cell>
        </row>
        <row r="105">
          <cell r="A105">
            <v>36926.375</v>
          </cell>
          <cell r="B105">
            <v>36926.375</v>
          </cell>
          <cell r="C105">
            <v>5.7739697254796356</v>
          </cell>
          <cell r="D105">
            <v>5.7739697254796356</v>
          </cell>
        </row>
        <row r="106">
          <cell r="A106">
            <v>36926.416666999998</v>
          </cell>
          <cell r="B106">
            <v>36926.416666666664</v>
          </cell>
          <cell r="C106">
            <v>5.7304818749960083</v>
          </cell>
          <cell r="D106">
            <v>5.7304818749960083</v>
          </cell>
        </row>
        <row r="107">
          <cell r="A107">
            <v>36926.458333000002</v>
          </cell>
          <cell r="B107">
            <v>36926.458333333336</v>
          </cell>
          <cell r="C107">
            <v>4.9745572576207167</v>
          </cell>
          <cell r="D107">
            <v>4.9745572576207167</v>
          </cell>
        </row>
        <row r="108">
          <cell r="A108">
            <v>36926.5</v>
          </cell>
          <cell r="B108">
            <v>36926.5</v>
          </cell>
          <cell r="C108">
            <v>5.2579107568759689</v>
          </cell>
          <cell r="D108">
            <v>5.2579107568759689</v>
          </cell>
        </row>
        <row r="109">
          <cell r="A109">
            <v>36926.541666999998</v>
          </cell>
          <cell r="B109">
            <v>36926.541666666664</v>
          </cell>
          <cell r="C109">
            <v>5.7262759685259796</v>
          </cell>
          <cell r="D109">
            <v>5.7262759685259796</v>
          </cell>
        </row>
        <row r="110">
          <cell r="A110">
            <v>36926.583333000002</v>
          </cell>
          <cell r="B110">
            <v>36926.583333333336</v>
          </cell>
          <cell r="C110">
            <v>6.4105208818414221</v>
          </cell>
          <cell r="D110">
            <v>6.4105208818414221</v>
          </cell>
        </row>
        <row r="111">
          <cell r="A111">
            <v>36926.625</v>
          </cell>
          <cell r="B111">
            <v>36926.625</v>
          </cell>
          <cell r="C111">
            <v>5.1193832590406281</v>
          </cell>
          <cell r="D111">
            <v>5.1193832590406281</v>
          </cell>
        </row>
        <row r="112">
          <cell r="A112">
            <v>36926.666666999998</v>
          </cell>
          <cell r="B112">
            <v>36926.666666666664</v>
          </cell>
          <cell r="C112">
            <v>5.4753915390907277</v>
          </cell>
          <cell r="D112">
            <v>5.4753915390907277</v>
          </cell>
        </row>
        <row r="113">
          <cell r="A113">
            <v>36926.708333000002</v>
          </cell>
          <cell r="B113">
            <v>36926.708333333336</v>
          </cell>
          <cell r="C113">
            <v>4.8008663488261858</v>
          </cell>
          <cell r="D113">
            <v>4.8008663488261858</v>
          </cell>
        </row>
        <row r="114">
          <cell r="A114">
            <v>36926.75</v>
          </cell>
          <cell r="B114">
            <v>36926.75</v>
          </cell>
          <cell r="C114">
            <v>5.1942393197121355</v>
          </cell>
          <cell r="D114">
            <v>5.1942393197121355</v>
          </cell>
        </row>
        <row r="115">
          <cell r="A115">
            <v>36926.791666999998</v>
          </cell>
          <cell r="B115">
            <v>36926.791666666664</v>
          </cell>
          <cell r="C115">
            <v>4.6142262117053185</v>
          </cell>
          <cell r="D115">
            <v>4.6142262117053185</v>
          </cell>
        </row>
        <row r="116">
          <cell r="A116">
            <v>36926.833333000002</v>
          </cell>
          <cell r="B116">
            <v>36926.833333333336</v>
          </cell>
          <cell r="C116">
            <v>5.6380172764056766</v>
          </cell>
          <cell r="D116">
            <v>5.6380172764056766</v>
          </cell>
        </row>
        <row r="117">
          <cell r="A117">
            <v>36926.875</v>
          </cell>
          <cell r="B117">
            <v>36926.875</v>
          </cell>
          <cell r="C117">
            <v>7.3610095840891683</v>
          </cell>
          <cell r="D117">
            <v>7.3610095840891683</v>
          </cell>
        </row>
        <row r="118">
          <cell r="A118">
            <v>36926.916666999998</v>
          </cell>
          <cell r="B118">
            <v>36926.916666666664</v>
          </cell>
          <cell r="C118">
            <v>6.3438887793554324</v>
          </cell>
          <cell r="D118">
            <v>6.3438887793554324</v>
          </cell>
        </row>
        <row r="119">
          <cell r="A119">
            <v>36926.958333000002</v>
          </cell>
          <cell r="B119">
            <v>36926.958333333336</v>
          </cell>
          <cell r="C119">
            <v>6.3037949827759059</v>
          </cell>
          <cell r="D119">
            <v>6.3037949827759059</v>
          </cell>
        </row>
        <row r="120">
          <cell r="A120">
            <v>36927</v>
          </cell>
          <cell r="B120">
            <v>36927</v>
          </cell>
          <cell r="C120">
            <v>6.2991361885053694</v>
          </cell>
          <cell r="D120">
            <v>6.2991361885053694</v>
          </cell>
        </row>
        <row r="121">
          <cell r="A121">
            <v>36927.041666999998</v>
          </cell>
          <cell r="B121">
            <v>36927.041666666664</v>
          </cell>
          <cell r="C121">
            <v>6.7837602894653584</v>
          </cell>
          <cell r="D121">
            <v>6.7837602894653584</v>
          </cell>
        </row>
        <row r="122">
          <cell r="A122">
            <v>36927.083333000002</v>
          </cell>
          <cell r="B122">
            <v>36927.083333333336</v>
          </cell>
          <cell r="C122">
            <v>6.6572602432056458</v>
          </cell>
          <cell r="D122">
            <v>6.6572602432056458</v>
          </cell>
        </row>
        <row r="123">
          <cell r="A123">
            <v>36927.125</v>
          </cell>
          <cell r="B123">
            <v>36927.125</v>
          </cell>
          <cell r="C123">
            <v>7.3264949811634255</v>
          </cell>
          <cell r="D123">
            <v>7.3264949811634255</v>
          </cell>
        </row>
        <row r="124">
          <cell r="A124">
            <v>36927.166666999998</v>
          </cell>
          <cell r="B124">
            <v>36927.166666666664</v>
          </cell>
          <cell r="C124">
            <v>6.8866906582298748</v>
          </cell>
          <cell r="D124">
            <v>6.8866906582298748</v>
          </cell>
        </row>
        <row r="125">
          <cell r="A125">
            <v>36927.208333000002</v>
          </cell>
          <cell r="B125">
            <v>36927.208333333336</v>
          </cell>
          <cell r="C125">
            <v>6.1400501807843293</v>
          </cell>
          <cell r="D125">
            <v>6.1400501807843293</v>
          </cell>
        </row>
        <row r="126">
          <cell r="A126">
            <v>36927.25</v>
          </cell>
          <cell r="B126">
            <v>36927.25</v>
          </cell>
          <cell r="C126">
            <v>6.8222145221935202</v>
          </cell>
          <cell r="D126">
            <v>6.8222145221935202</v>
          </cell>
        </row>
        <row r="127">
          <cell r="A127">
            <v>36927.291666999998</v>
          </cell>
          <cell r="B127">
            <v>36927.291666666664</v>
          </cell>
          <cell r="C127">
            <v>6.5372443148814625</v>
          </cell>
          <cell r="D127">
            <v>6.5372443148814625</v>
          </cell>
        </row>
        <row r="128">
          <cell r="A128">
            <v>36927.333333000002</v>
          </cell>
          <cell r="B128">
            <v>36927.333333333336</v>
          </cell>
          <cell r="C128">
            <v>7.3375180252821197</v>
          </cell>
          <cell r="D128">
            <v>7.3375180252821197</v>
          </cell>
        </row>
        <row r="129">
          <cell r="A129">
            <v>36927.375</v>
          </cell>
          <cell r="B129">
            <v>36927.375</v>
          </cell>
          <cell r="C129">
            <v>6.5636035164070332</v>
          </cell>
          <cell r="D129">
            <v>6.5636035164070332</v>
          </cell>
        </row>
        <row r="130">
          <cell r="A130">
            <v>36927.416666999998</v>
          </cell>
          <cell r="B130">
            <v>36927.416666666664</v>
          </cell>
          <cell r="C130">
            <v>6.2663104465611985</v>
          </cell>
          <cell r="D130">
            <v>6.2663104465611985</v>
          </cell>
        </row>
        <row r="131">
          <cell r="A131">
            <v>36927.458333000002</v>
          </cell>
          <cell r="B131">
            <v>36927.458333333336</v>
          </cell>
          <cell r="C131">
            <v>6.072319520464589</v>
          </cell>
          <cell r="D131">
            <v>6.072319520464589</v>
          </cell>
        </row>
        <row r="132">
          <cell r="A132">
            <v>36927.5</v>
          </cell>
          <cell r="B132">
            <v>36927.5</v>
          </cell>
          <cell r="C132">
            <v>6.6049520118102887</v>
          </cell>
          <cell r="D132">
            <v>6.6049520118102887</v>
          </cell>
        </row>
        <row r="133">
          <cell r="A133">
            <v>36927.541666999998</v>
          </cell>
          <cell r="B133">
            <v>36927.541666666664</v>
          </cell>
          <cell r="C133">
            <v>5.4211369767045783</v>
          </cell>
          <cell r="D133">
            <v>5.4211369767045783</v>
          </cell>
        </row>
        <row r="134">
          <cell r="A134">
            <v>36927.583333000002</v>
          </cell>
          <cell r="B134">
            <v>36927.583333333336</v>
          </cell>
          <cell r="C134">
            <v>5.488984449256864</v>
          </cell>
          <cell r="D134">
            <v>5.488984449256864</v>
          </cell>
        </row>
        <row r="135">
          <cell r="A135">
            <v>36927.625</v>
          </cell>
          <cell r="B135">
            <v>36927.625</v>
          </cell>
          <cell r="C135">
            <v>5.6032114549566403</v>
          </cell>
          <cell r="D135">
            <v>5.6032114549566403</v>
          </cell>
        </row>
        <row r="136">
          <cell r="A136">
            <v>36927.666666999998</v>
          </cell>
          <cell r="B136">
            <v>36927.666666666664</v>
          </cell>
          <cell r="C136">
            <v>5.5475257755977516</v>
          </cell>
          <cell r="D136">
            <v>5.5475257755977516</v>
          </cell>
        </row>
        <row r="137">
          <cell r="A137">
            <v>36927.708333000002</v>
          </cell>
          <cell r="B137">
            <v>36927.708333333336</v>
          </cell>
          <cell r="C137">
            <v>7.7305716809379552</v>
          </cell>
          <cell r="D137">
            <v>7.7305716809379552</v>
          </cell>
        </row>
        <row r="138">
          <cell r="A138">
            <v>36927.75</v>
          </cell>
          <cell r="B138">
            <v>36927.75</v>
          </cell>
          <cell r="C138">
            <v>6.8034392454505781</v>
          </cell>
          <cell r="D138">
            <v>6.8034392454505781</v>
          </cell>
        </row>
        <row r="139">
          <cell r="A139">
            <v>36927.791666999998</v>
          </cell>
          <cell r="B139">
            <v>36927.791666666664</v>
          </cell>
          <cell r="C139">
            <v>6.9674233723363717</v>
          </cell>
          <cell r="D139">
            <v>6.9674233723363717</v>
          </cell>
        </row>
        <row r="140">
          <cell r="A140">
            <v>36927.833333000002</v>
          </cell>
          <cell r="B140">
            <v>36927.833333333336</v>
          </cell>
          <cell r="C140">
            <v>6.9272538312136671</v>
          </cell>
          <cell r="D140">
            <v>6.9272538312136671</v>
          </cell>
        </row>
        <row r="141">
          <cell r="A141">
            <v>36927.875</v>
          </cell>
          <cell r="B141">
            <v>36927.875</v>
          </cell>
          <cell r="C141">
            <v>6.9975286765186357</v>
          </cell>
          <cell r="D141">
            <v>6.9975286765186357</v>
          </cell>
        </row>
        <row r="142">
          <cell r="A142">
            <v>36927.916666999998</v>
          </cell>
          <cell r="B142">
            <v>36927.916666666664</v>
          </cell>
          <cell r="C142">
            <v>7.2597008604274338</v>
          </cell>
          <cell r="D142">
            <v>7.2597008604274338</v>
          </cell>
        </row>
        <row r="143">
          <cell r="A143">
            <v>36927.958333000002</v>
          </cell>
          <cell r="B143">
            <v>36927.958333333336</v>
          </cell>
          <cell r="C143">
            <v>6.7987593695834354</v>
          </cell>
          <cell r="D143">
            <v>6.7987593695834354</v>
          </cell>
        </row>
        <row r="144">
          <cell r="A144">
            <v>36928</v>
          </cell>
          <cell r="B144">
            <v>36928</v>
          </cell>
          <cell r="C144">
            <v>7.480294003104988</v>
          </cell>
          <cell r="D144">
            <v>7.480294003104988</v>
          </cell>
        </row>
        <row r="145">
          <cell r="A145">
            <v>36928.041666999998</v>
          </cell>
          <cell r="B145">
            <v>36928.041666666664</v>
          </cell>
          <cell r="C145">
            <v>7.7825750006814918</v>
          </cell>
          <cell r="D145">
            <v>7.7825750006814918</v>
          </cell>
        </row>
        <row r="146">
          <cell r="A146">
            <v>36928.083333000002</v>
          </cell>
          <cell r="B146">
            <v>36928.083333333336</v>
          </cell>
          <cell r="C146">
            <v>13.5974211380026</v>
          </cell>
          <cell r="D146">
            <v>13.5974211380026</v>
          </cell>
        </row>
        <row r="147">
          <cell r="A147">
            <v>36928.125</v>
          </cell>
          <cell r="B147">
            <v>36928.125</v>
          </cell>
          <cell r="C147">
            <v>4.2922613277524588</v>
          </cell>
          <cell r="D147">
            <v>4.2922613277524588</v>
          </cell>
        </row>
        <row r="148">
          <cell r="A148">
            <v>36928.166666999998</v>
          </cell>
          <cell r="B148">
            <v>36928.166666666664</v>
          </cell>
          <cell r="C148">
            <v>4.9989979095080121</v>
          </cell>
          <cell r="D148">
            <v>4.9989979095080121</v>
          </cell>
        </row>
        <row r="149">
          <cell r="A149">
            <v>36928.208333000002</v>
          </cell>
          <cell r="B149">
            <v>36928.208333333336</v>
          </cell>
          <cell r="C149">
            <v>5.2759209242116123</v>
          </cell>
          <cell r="D149">
            <v>5.2759209242116123</v>
          </cell>
        </row>
        <row r="150">
          <cell r="A150">
            <v>36928.25</v>
          </cell>
          <cell r="B150">
            <v>36928.25</v>
          </cell>
          <cell r="C150">
            <v>5.9736895773823226</v>
          </cell>
          <cell r="D150">
            <v>5.9736895773823226</v>
          </cell>
        </row>
        <row r="151">
          <cell r="A151">
            <v>36928.291666999998</v>
          </cell>
          <cell r="B151">
            <v>36928.291666666664</v>
          </cell>
          <cell r="C151">
            <v>5.5572119836165381</v>
          </cell>
          <cell r="D151">
            <v>5.5572119836165381</v>
          </cell>
        </row>
        <row r="152">
          <cell r="A152">
            <v>36928.333333000002</v>
          </cell>
          <cell r="B152">
            <v>36928.333333333336</v>
          </cell>
          <cell r="C152">
            <v>4.9570013502217574</v>
          </cell>
          <cell r="D152">
            <v>4.9570013502217574</v>
          </cell>
        </row>
        <row r="153">
          <cell r="A153">
            <v>36928.375</v>
          </cell>
          <cell r="B153">
            <v>36928.375</v>
          </cell>
          <cell r="C153">
            <v>5.6968880256053973</v>
          </cell>
          <cell r="D153">
            <v>5.6968880256053973</v>
          </cell>
        </row>
        <row r="154">
          <cell r="A154">
            <v>36928.416666999998</v>
          </cell>
          <cell r="B154">
            <v>36928.416666666664</v>
          </cell>
          <cell r="C154">
            <v>5.4806445502452146</v>
          </cell>
          <cell r="D154">
            <v>5.4806445502452146</v>
          </cell>
        </row>
        <row r="155">
          <cell r="A155">
            <v>36928.458333000002</v>
          </cell>
          <cell r="B155">
            <v>36928.458333333336</v>
          </cell>
          <cell r="C155">
            <v>5.9558245573936315</v>
          </cell>
          <cell r="D155">
            <v>5.9558245573936315</v>
          </cell>
        </row>
        <row r="156">
          <cell r="A156">
            <v>36928.5</v>
          </cell>
          <cell r="B156">
            <v>36928.5</v>
          </cell>
          <cell r="C156">
            <v>5.1630704973362747</v>
          </cell>
          <cell r="D156">
            <v>5.1630704973362747</v>
          </cell>
        </row>
        <row r="157">
          <cell r="A157">
            <v>36928.541666999998</v>
          </cell>
          <cell r="B157">
            <v>36928.541666666664</v>
          </cell>
          <cell r="C157">
            <v>5.3357292601093462</v>
          </cell>
          <cell r="D157">
            <v>5.3357292601093462</v>
          </cell>
        </row>
        <row r="158">
          <cell r="A158">
            <v>36928.583333000002</v>
          </cell>
          <cell r="B158">
            <v>36928.583333333336</v>
          </cell>
          <cell r="C158">
            <v>4.5676458046613231</v>
          </cell>
          <cell r="D158">
            <v>4.5676458046613231</v>
          </cell>
        </row>
        <row r="159">
          <cell r="A159">
            <v>36928.625</v>
          </cell>
          <cell r="B159">
            <v>36928.625</v>
          </cell>
          <cell r="C159">
            <v>3.8228840903076513</v>
          </cell>
          <cell r="D159">
            <v>3.8228840903076513</v>
          </cell>
        </row>
        <row r="160">
          <cell r="A160">
            <v>36928.666666999998</v>
          </cell>
          <cell r="B160">
            <v>36928.666666666664</v>
          </cell>
          <cell r="C160">
            <v>3.03811410621232</v>
          </cell>
          <cell r="D160">
            <v>3.03811410621232</v>
          </cell>
        </row>
        <row r="161">
          <cell r="A161">
            <v>36928.708333000002</v>
          </cell>
          <cell r="B161">
            <v>36928.708333333336</v>
          </cell>
          <cell r="C161">
            <v>4.9929040393846353</v>
          </cell>
          <cell r="D161">
            <v>4.9929040393846353</v>
          </cell>
        </row>
        <row r="162">
          <cell r="A162">
            <v>36928.75</v>
          </cell>
          <cell r="B162">
            <v>36928.75</v>
          </cell>
          <cell r="C162">
            <v>4.9687506155859502</v>
          </cell>
          <cell r="D162">
            <v>4.9687506155859502</v>
          </cell>
        </row>
        <row r="163">
          <cell r="A163">
            <v>36928.791666999998</v>
          </cell>
          <cell r="B163">
            <v>36928.791666666664</v>
          </cell>
          <cell r="C163">
            <v>5.8388965051691288</v>
          </cell>
          <cell r="D163">
            <v>5.8388965051691288</v>
          </cell>
        </row>
        <row r="164">
          <cell r="A164">
            <v>36928.833333000002</v>
          </cell>
          <cell r="B164">
            <v>36928.833333333336</v>
          </cell>
          <cell r="C164">
            <v>5.6953691044071855</v>
          </cell>
          <cell r="D164">
            <v>5.6953691044071855</v>
          </cell>
        </row>
        <row r="165">
          <cell r="A165">
            <v>36928.875</v>
          </cell>
          <cell r="B165">
            <v>36928.875</v>
          </cell>
          <cell r="C165">
            <v>5.3805503434774522</v>
          </cell>
          <cell r="D165">
            <v>5.3805503434774522</v>
          </cell>
        </row>
        <row r="166">
          <cell r="A166">
            <v>36928.916666999998</v>
          </cell>
          <cell r="B166">
            <v>36928.916666666664</v>
          </cell>
          <cell r="C166">
            <v>5.2944080680221166</v>
          </cell>
          <cell r="D166">
            <v>5.2944080680221166</v>
          </cell>
        </row>
        <row r="167">
          <cell r="A167">
            <v>36928.958333000002</v>
          </cell>
          <cell r="B167">
            <v>36928.958333333336</v>
          </cell>
          <cell r="C167">
            <v>5.1133908984418888</v>
          </cell>
          <cell r="D167">
            <v>5.1133908984418888</v>
          </cell>
        </row>
        <row r="168">
          <cell r="A168">
            <v>36929</v>
          </cell>
          <cell r="B168">
            <v>36929</v>
          </cell>
          <cell r="C168">
            <v>4.9978749188659002</v>
          </cell>
          <cell r="D168">
            <v>4.9978749188659002</v>
          </cell>
        </row>
        <row r="169">
          <cell r="A169">
            <v>36929.041666999998</v>
          </cell>
          <cell r="B169">
            <v>36929.041666666664</v>
          </cell>
          <cell r="C169">
            <v>5.0087516772205953</v>
          </cell>
          <cell r="D169">
            <v>5.0087516772205953</v>
          </cell>
        </row>
        <row r="170">
          <cell r="A170">
            <v>36929.083333000002</v>
          </cell>
          <cell r="B170">
            <v>36929.083333333336</v>
          </cell>
          <cell r="C170">
            <v>5.2416065049855431</v>
          </cell>
          <cell r="D170">
            <v>5.2416065049855431</v>
          </cell>
        </row>
        <row r="171">
          <cell r="A171">
            <v>36929.125</v>
          </cell>
          <cell r="B171">
            <v>36929.125</v>
          </cell>
          <cell r="C171">
            <v>5.5464598345429001</v>
          </cell>
          <cell r="D171">
            <v>5.5464598345429001</v>
          </cell>
        </row>
        <row r="172">
          <cell r="A172">
            <v>36929.166666999998</v>
          </cell>
          <cell r="B172">
            <v>36929.166666666664</v>
          </cell>
          <cell r="C172">
            <v>5.7110426819740354</v>
          </cell>
          <cell r="D172">
            <v>5.7110426819740354</v>
          </cell>
        </row>
        <row r="173">
          <cell r="A173">
            <v>36929.208333000002</v>
          </cell>
          <cell r="B173">
            <v>36929.208333333336</v>
          </cell>
          <cell r="C173">
            <v>4.7794557638037771</v>
          </cell>
          <cell r="D173">
            <v>4.7794557638037771</v>
          </cell>
        </row>
        <row r="174">
          <cell r="A174">
            <v>36929.25</v>
          </cell>
          <cell r="B174">
            <v>36929.25</v>
          </cell>
          <cell r="C174">
            <v>5.2589762220164875</v>
          </cell>
          <cell r="D174">
            <v>5.2589762220164875</v>
          </cell>
        </row>
        <row r="175">
          <cell r="A175">
            <v>36929.291666999998</v>
          </cell>
          <cell r="B175">
            <v>36929.291666666664</v>
          </cell>
          <cell r="C175">
            <v>7.0308605960106538</v>
          </cell>
          <cell r="D175">
            <v>7.0308605960106538</v>
          </cell>
        </row>
        <row r="176">
          <cell r="A176">
            <v>36929.333333000002</v>
          </cell>
          <cell r="B176">
            <v>36929.333333333336</v>
          </cell>
          <cell r="C176">
            <v>8.5720930567555342</v>
          </cell>
          <cell r="D176">
            <v>8.5720930567555342</v>
          </cell>
        </row>
        <row r="177">
          <cell r="A177">
            <v>36929.375</v>
          </cell>
          <cell r="B177">
            <v>36929.375</v>
          </cell>
          <cell r="C177">
            <v>5.0782159399951121</v>
          </cell>
          <cell r="D177">
            <v>5.0782159399951121</v>
          </cell>
        </row>
        <row r="178">
          <cell r="A178">
            <v>36929.416666999998</v>
          </cell>
          <cell r="B178">
            <v>36929.416666666664</v>
          </cell>
          <cell r="C178">
            <v>5.4929938808583287</v>
          </cell>
          <cell r="D178">
            <v>5.4929938808583287</v>
          </cell>
        </row>
        <row r="179">
          <cell r="A179">
            <v>36929.458333000002</v>
          </cell>
          <cell r="B179">
            <v>36929.458333333336</v>
          </cell>
          <cell r="C179">
            <v>5.0692752870495648</v>
          </cell>
          <cell r="D179">
            <v>5.0692752870495648</v>
          </cell>
        </row>
        <row r="180">
          <cell r="A180">
            <v>36929.5</v>
          </cell>
          <cell r="B180">
            <v>36929.5</v>
          </cell>
          <cell r="C180">
            <v>6.1555504693916552</v>
          </cell>
          <cell r="D180">
            <v>6.1555504693916552</v>
          </cell>
        </row>
        <row r="181">
          <cell r="A181">
            <v>36929.541666999998</v>
          </cell>
          <cell r="B181">
            <v>36929.541666666664</v>
          </cell>
          <cell r="C181">
            <v>4.3644372346618479</v>
          </cell>
          <cell r="D181">
            <v>4.3644372346618479</v>
          </cell>
        </row>
        <row r="182">
          <cell r="A182">
            <v>36929.583333000002</v>
          </cell>
          <cell r="B182">
            <v>36929.583333333336</v>
          </cell>
          <cell r="C182">
            <v>3.9401774686623838</v>
          </cell>
          <cell r="D182">
            <v>3.9401774686623838</v>
          </cell>
        </row>
        <row r="183">
          <cell r="A183">
            <v>36929.625</v>
          </cell>
          <cell r="B183">
            <v>36929.625</v>
          </cell>
          <cell r="C183">
            <v>4.3320042267731962</v>
          </cell>
          <cell r="D183">
            <v>4.3320042267731962</v>
          </cell>
        </row>
        <row r="184">
          <cell r="A184">
            <v>36929.666666999998</v>
          </cell>
          <cell r="B184">
            <v>36929.666666666664</v>
          </cell>
          <cell r="C184">
            <v>5.5239635596986805</v>
          </cell>
          <cell r="D184">
            <v>5.5239635596986805</v>
          </cell>
        </row>
        <row r="185">
          <cell r="A185">
            <v>36929.708333000002</v>
          </cell>
          <cell r="B185">
            <v>36929.708333333336</v>
          </cell>
          <cell r="C185">
            <v>5.0235500643994513</v>
          </cell>
          <cell r="D185">
            <v>5.0235500643994513</v>
          </cell>
        </row>
        <row r="186">
          <cell r="A186">
            <v>36929.75</v>
          </cell>
          <cell r="B186">
            <v>36929.75</v>
          </cell>
          <cell r="C186">
            <v>4.9513918135567394</v>
          </cell>
          <cell r="D186">
            <v>4.9513918135567394</v>
          </cell>
        </row>
        <row r="187">
          <cell r="A187">
            <v>36929.791666999998</v>
          </cell>
          <cell r="B187">
            <v>36929.791666666664</v>
          </cell>
          <cell r="C187">
            <v>5.0283995997102977</v>
          </cell>
          <cell r="D187">
            <v>5.0283995997102977</v>
          </cell>
        </row>
        <row r="188">
          <cell r="A188">
            <v>36929.833333000002</v>
          </cell>
          <cell r="B188">
            <v>36929.833333333336</v>
          </cell>
          <cell r="C188">
            <v>5.7830268238347227</v>
          </cell>
          <cell r="D188">
            <v>5.7830268238347227</v>
          </cell>
        </row>
        <row r="189">
          <cell r="A189">
            <v>36929.875</v>
          </cell>
          <cell r="B189">
            <v>36929.875</v>
          </cell>
          <cell r="C189">
            <v>5.0255127694612947</v>
          </cell>
          <cell r="D189">
            <v>5.0255127694612947</v>
          </cell>
        </row>
        <row r="190">
          <cell r="A190">
            <v>36929.916666999998</v>
          </cell>
          <cell r="B190">
            <v>36929.916666666664</v>
          </cell>
          <cell r="C190">
            <v>5.6318614044805626</v>
          </cell>
          <cell r="D190">
            <v>5.6318614044805626</v>
          </cell>
        </row>
        <row r="191">
          <cell r="A191">
            <v>36929.958333000002</v>
          </cell>
          <cell r="B191">
            <v>36929.958333333336</v>
          </cell>
          <cell r="C191">
            <v>6.2623863283388133</v>
          </cell>
          <cell r="D191">
            <v>6.2623863283388133</v>
          </cell>
        </row>
        <row r="192">
          <cell r="A192">
            <v>36930</v>
          </cell>
          <cell r="B192">
            <v>36930</v>
          </cell>
          <cell r="C192">
            <v>5.5689084519497918</v>
          </cell>
          <cell r="D192">
            <v>5.5689084519497918</v>
          </cell>
        </row>
        <row r="193">
          <cell r="A193">
            <v>36930.041666999998</v>
          </cell>
          <cell r="B193">
            <v>36930.041666666664</v>
          </cell>
          <cell r="C193">
            <v>5.2737309623629978</v>
          </cell>
          <cell r="D193">
            <v>5.2737309623629978</v>
          </cell>
        </row>
        <row r="194">
          <cell r="A194">
            <v>36930.083333000002</v>
          </cell>
          <cell r="B194">
            <v>36930.083333333336</v>
          </cell>
          <cell r="C194">
            <v>4.9631327199628794</v>
          </cell>
          <cell r="D194">
            <v>4.9631327199628794</v>
          </cell>
        </row>
        <row r="195">
          <cell r="A195">
            <v>36930.125</v>
          </cell>
          <cell r="B195">
            <v>36930.125</v>
          </cell>
          <cell r="C195">
            <v>5.1416860699534599</v>
          </cell>
          <cell r="D195">
            <v>5.1416860699534599</v>
          </cell>
        </row>
        <row r="196">
          <cell r="A196">
            <v>36930.166666999998</v>
          </cell>
          <cell r="B196">
            <v>36930.166666666664</v>
          </cell>
          <cell r="C196">
            <v>5.3803625594394351</v>
          </cell>
          <cell r="D196">
            <v>5.3803625594394351</v>
          </cell>
        </row>
        <row r="197">
          <cell r="A197">
            <v>36930.208333000002</v>
          </cell>
          <cell r="B197">
            <v>36930.208333333336</v>
          </cell>
          <cell r="C197">
            <v>5.1105875197148398</v>
          </cell>
          <cell r="D197">
            <v>5.1105875197148398</v>
          </cell>
        </row>
        <row r="198">
          <cell r="A198">
            <v>36930.25</v>
          </cell>
          <cell r="B198">
            <v>36930.25</v>
          </cell>
          <cell r="C198">
            <v>5.912040243053629</v>
          </cell>
          <cell r="D198">
            <v>5.912040243053629</v>
          </cell>
        </row>
        <row r="199">
          <cell r="A199">
            <v>36930.291666999998</v>
          </cell>
          <cell r="B199">
            <v>36930.291666666664</v>
          </cell>
          <cell r="C199">
            <v>5.0753791886639918</v>
          </cell>
          <cell r="D199">
            <v>5.0753791886639918</v>
          </cell>
        </row>
        <row r="200">
          <cell r="A200">
            <v>36930.333333000002</v>
          </cell>
          <cell r="B200">
            <v>36930.333333333336</v>
          </cell>
          <cell r="C200">
            <v>5.5327823123302462</v>
          </cell>
          <cell r="D200">
            <v>5.5327823123302462</v>
          </cell>
        </row>
        <row r="201">
          <cell r="A201">
            <v>36930.375</v>
          </cell>
          <cell r="B201">
            <v>36930.375</v>
          </cell>
          <cell r="C201">
            <v>4.834571836359844</v>
          </cell>
          <cell r="D201">
            <v>4.834571836359844</v>
          </cell>
        </row>
        <row r="202">
          <cell r="A202">
            <v>36930.416666999998</v>
          </cell>
          <cell r="B202">
            <v>36930.416666666664</v>
          </cell>
          <cell r="C202">
            <v>4.1727570043124791</v>
          </cell>
          <cell r="D202">
            <v>4.1727570043124791</v>
          </cell>
        </row>
        <row r="203">
          <cell r="A203">
            <v>36930.458333000002</v>
          </cell>
          <cell r="B203">
            <v>36930.458333333336</v>
          </cell>
          <cell r="C203">
            <v>5.3142860584938605</v>
          </cell>
          <cell r="D203">
            <v>5.3142860584938605</v>
          </cell>
        </row>
        <row r="204">
          <cell r="A204">
            <v>36930.5</v>
          </cell>
          <cell r="B204">
            <v>36930.5</v>
          </cell>
          <cell r="C204">
            <v>4.4116068726787825</v>
          </cell>
          <cell r="D204">
            <v>4.4116068726787825</v>
          </cell>
        </row>
        <row r="205">
          <cell r="A205">
            <v>36930.541666999998</v>
          </cell>
          <cell r="B205">
            <v>36930.541666666664</v>
          </cell>
          <cell r="C205">
            <v>4.663426049698792</v>
          </cell>
          <cell r="D205">
            <v>4.663426049698792</v>
          </cell>
        </row>
        <row r="206">
          <cell r="A206">
            <v>36930.583333000002</v>
          </cell>
          <cell r="B206">
            <v>36930.583333333336</v>
          </cell>
          <cell r="C206">
            <v>5.3874054082122926</v>
          </cell>
          <cell r="D206">
            <v>5.3874054082122926</v>
          </cell>
        </row>
        <row r="207">
          <cell r="A207">
            <v>36930.625</v>
          </cell>
          <cell r="B207">
            <v>36930.625</v>
          </cell>
          <cell r="C207">
            <v>5.8336230609517266</v>
          </cell>
          <cell r="D207">
            <v>5.8336230609517266</v>
          </cell>
        </row>
        <row r="208">
          <cell r="A208">
            <v>36930.666666999998</v>
          </cell>
          <cell r="B208">
            <v>36930.666666666664</v>
          </cell>
          <cell r="C208">
            <v>7.0752839984380103</v>
          </cell>
          <cell r="D208">
            <v>7.0752839984380103</v>
          </cell>
        </row>
        <row r="209">
          <cell r="A209">
            <v>36930.708333000002</v>
          </cell>
          <cell r="B209">
            <v>36930.708333333336</v>
          </cell>
          <cell r="C209">
            <v>5.1931516089410739</v>
          </cell>
          <cell r="D209">
            <v>5.1931516089410739</v>
          </cell>
        </row>
        <row r="210">
          <cell r="A210">
            <v>36930.75</v>
          </cell>
          <cell r="B210">
            <v>36930.75</v>
          </cell>
          <cell r="C210">
            <v>4.7398394894304916</v>
          </cell>
          <cell r="D210">
            <v>4.7398394894304916</v>
          </cell>
        </row>
        <row r="211">
          <cell r="A211">
            <v>36930.791666999998</v>
          </cell>
          <cell r="B211">
            <v>36930.791666666664</v>
          </cell>
          <cell r="C211">
            <v>5.8016467050137797</v>
          </cell>
          <cell r="D211">
            <v>5.8016467050137797</v>
          </cell>
        </row>
        <row r="212">
          <cell r="A212">
            <v>36930.833333000002</v>
          </cell>
          <cell r="B212">
            <v>36930.833333333336</v>
          </cell>
          <cell r="C212">
            <v>4.9457090122936194</v>
          </cell>
          <cell r="D212">
            <v>4.9457090122936194</v>
          </cell>
        </row>
        <row r="213">
          <cell r="A213">
            <v>36930.875</v>
          </cell>
          <cell r="B213">
            <v>36930.875</v>
          </cell>
          <cell r="C213">
            <v>6.5827346515377654</v>
          </cell>
          <cell r="D213">
            <v>6.5827346515377654</v>
          </cell>
        </row>
        <row r="214">
          <cell r="A214">
            <v>36930.916666999998</v>
          </cell>
          <cell r="B214">
            <v>36930.916666666664</v>
          </cell>
          <cell r="C214">
            <v>8.4121345161061267</v>
          </cell>
          <cell r="D214">
            <v>8.4121345161061267</v>
          </cell>
        </row>
        <row r="215">
          <cell r="A215">
            <v>36930.958333000002</v>
          </cell>
          <cell r="B215">
            <v>36930.958333333336</v>
          </cell>
          <cell r="C215">
            <v>13.451016526923526</v>
          </cell>
          <cell r="D215">
            <v>13.451016526923526</v>
          </cell>
        </row>
        <row r="216">
          <cell r="A216">
            <v>36931</v>
          </cell>
          <cell r="B216">
            <v>36931</v>
          </cell>
          <cell r="C216">
            <v>7.261387570788548</v>
          </cell>
          <cell r="D216">
            <v>7.261387570788548</v>
          </cell>
        </row>
        <row r="217">
          <cell r="A217">
            <v>36931.041666999998</v>
          </cell>
          <cell r="B217">
            <v>36931.041666666664</v>
          </cell>
          <cell r="C217">
            <v>7.2413602646830366</v>
          </cell>
          <cell r="D217">
            <v>7.2413602646830366</v>
          </cell>
        </row>
        <row r="218">
          <cell r="A218">
            <v>36931.083333000002</v>
          </cell>
          <cell r="B218">
            <v>36931.083333333336</v>
          </cell>
          <cell r="C218">
            <v>5.7923233748450587</v>
          </cell>
          <cell r="D218">
            <v>5.7923233748450587</v>
          </cell>
        </row>
        <row r="219">
          <cell r="A219">
            <v>36931.125</v>
          </cell>
          <cell r="B219">
            <v>36931.125</v>
          </cell>
          <cell r="C219">
            <v>4.3896214843256649</v>
          </cell>
          <cell r="D219">
            <v>4.3896214843256649</v>
          </cell>
        </row>
        <row r="220">
          <cell r="A220">
            <v>36931.166666999998</v>
          </cell>
          <cell r="B220">
            <v>36931.166666666664</v>
          </cell>
          <cell r="C220">
            <v>5.2645727132076034</v>
          </cell>
          <cell r="D220">
            <v>5.2645727132076034</v>
          </cell>
        </row>
        <row r="221">
          <cell r="A221">
            <v>36931.208333000002</v>
          </cell>
          <cell r="B221">
            <v>36931.208333333336</v>
          </cell>
          <cell r="C221">
            <v>5.3073897158657299</v>
          </cell>
          <cell r="D221">
            <v>5.3073897158657299</v>
          </cell>
        </row>
        <row r="222">
          <cell r="A222">
            <v>36931.25</v>
          </cell>
          <cell r="B222">
            <v>36931.25</v>
          </cell>
          <cell r="C222">
            <v>4.9961737478855612</v>
          </cell>
          <cell r="D222">
            <v>4.9961737478855612</v>
          </cell>
        </row>
        <row r="223">
          <cell r="A223">
            <v>36931.291666999998</v>
          </cell>
          <cell r="B223">
            <v>36931.291666666664</v>
          </cell>
          <cell r="C223">
            <v>5.9933434353677848</v>
          </cell>
          <cell r="D223">
            <v>5.9933434353677848</v>
          </cell>
        </row>
        <row r="224">
          <cell r="A224">
            <v>36931.333333000002</v>
          </cell>
          <cell r="B224">
            <v>36931.333333333336</v>
          </cell>
          <cell r="C224">
            <v>5.125415007405751</v>
          </cell>
          <cell r="D224">
            <v>5.125415007405751</v>
          </cell>
        </row>
        <row r="225">
          <cell r="A225">
            <v>36931.375</v>
          </cell>
          <cell r="B225">
            <v>36931.375</v>
          </cell>
          <cell r="C225">
            <v>4.3060488754213671</v>
          </cell>
          <cell r="D225">
            <v>4.3060488754213671</v>
          </cell>
        </row>
        <row r="226">
          <cell r="A226">
            <v>36931.416666999998</v>
          </cell>
          <cell r="B226">
            <v>36931.416666666664</v>
          </cell>
          <cell r="C226">
            <v>5.7505676421341629</v>
          </cell>
          <cell r="D226">
            <v>5.7505676421341629</v>
          </cell>
        </row>
        <row r="227">
          <cell r="A227">
            <v>36931.458333000002</v>
          </cell>
          <cell r="B227">
            <v>36931.458333333336</v>
          </cell>
          <cell r="C227">
            <v>5.3497184180479547</v>
          </cell>
          <cell r="D227">
            <v>5.3497184180479547</v>
          </cell>
        </row>
        <row r="228">
          <cell r="A228">
            <v>36931.5</v>
          </cell>
          <cell r="B228">
            <v>36931.5</v>
          </cell>
          <cell r="C228">
            <v>5.3598279393212911</v>
          </cell>
          <cell r="D228">
            <v>5.3598279393212911</v>
          </cell>
        </row>
        <row r="229">
          <cell r="A229">
            <v>36931.541666999998</v>
          </cell>
          <cell r="B229">
            <v>36931.541666666664</v>
          </cell>
          <cell r="C229">
            <v>8.2448747034282679</v>
          </cell>
          <cell r="D229">
            <v>8.2448747034282679</v>
          </cell>
        </row>
        <row r="230">
          <cell r="A230">
            <v>36931.583333000002</v>
          </cell>
          <cell r="B230">
            <v>36931.583333333336</v>
          </cell>
          <cell r="C230">
            <v>6.4134728377846901</v>
          </cell>
          <cell r="D230">
            <v>6.4134728377846901</v>
          </cell>
        </row>
        <row r="231">
          <cell r="A231">
            <v>36931.625</v>
          </cell>
          <cell r="B231">
            <v>36931.625</v>
          </cell>
          <cell r="C231">
            <v>5.8154489610231543</v>
          </cell>
          <cell r="D231">
            <v>5.8154489610231543</v>
          </cell>
        </row>
        <row r="232">
          <cell r="A232">
            <v>36931.666666999998</v>
          </cell>
          <cell r="B232">
            <v>36931.666666666664</v>
          </cell>
          <cell r="C232">
            <v>6.4630688626572503</v>
          </cell>
          <cell r="D232">
            <v>6.4630688626572503</v>
          </cell>
        </row>
        <row r="233">
          <cell r="A233">
            <v>36931.708333000002</v>
          </cell>
          <cell r="B233">
            <v>36931.708333333336</v>
          </cell>
          <cell r="C233">
            <v>3.9882083272545015</v>
          </cell>
          <cell r="D233">
            <v>3.9882083272545015</v>
          </cell>
        </row>
        <row r="234">
          <cell r="A234">
            <v>36931.75</v>
          </cell>
          <cell r="B234">
            <v>36931.75</v>
          </cell>
          <cell r="C234">
            <v>4.7546851350102104</v>
          </cell>
          <cell r="D234">
            <v>4.7546851350102104</v>
          </cell>
        </row>
        <row r="235">
          <cell r="A235">
            <v>36931.791666999998</v>
          </cell>
          <cell r="B235">
            <v>36931.791666666664</v>
          </cell>
          <cell r="C235">
            <v>4.1301173056966505</v>
          </cell>
          <cell r="D235">
            <v>4.1301173056966505</v>
          </cell>
        </row>
        <row r="236">
          <cell r="A236">
            <v>36931.833333000002</v>
          </cell>
          <cell r="B236">
            <v>36931.833333333336</v>
          </cell>
          <cell r="C236">
            <v>4.0517879301643447</v>
          </cell>
          <cell r="D236">
            <v>4.0517879301643447</v>
          </cell>
        </row>
        <row r="237">
          <cell r="A237">
            <v>36931.875</v>
          </cell>
          <cell r="B237">
            <v>36931.875</v>
          </cell>
          <cell r="C237">
            <v>4.2626422939896704</v>
          </cell>
          <cell r="D237">
            <v>4.2626422939896704</v>
          </cell>
        </row>
        <row r="238">
          <cell r="A238">
            <v>36931.916666999998</v>
          </cell>
          <cell r="B238">
            <v>36931.916666666664</v>
          </cell>
          <cell r="C238">
            <v>3.9423103358459834</v>
          </cell>
          <cell r="D238">
            <v>3.9423103358459834</v>
          </cell>
        </row>
        <row r="239">
          <cell r="A239">
            <v>36931.958333000002</v>
          </cell>
          <cell r="B239">
            <v>36931.958333333336</v>
          </cell>
          <cell r="C239">
            <v>3.7043855580819849</v>
          </cell>
          <cell r="D239">
            <v>3.7043855580819849</v>
          </cell>
        </row>
        <row r="240">
          <cell r="A240">
            <v>36932</v>
          </cell>
          <cell r="B240">
            <v>36932</v>
          </cell>
          <cell r="C240">
            <v>7.0456455622751442</v>
          </cell>
          <cell r="D240">
            <v>7.0456455622751442</v>
          </cell>
        </row>
        <row r="241">
          <cell r="A241">
            <v>36932.041666999998</v>
          </cell>
          <cell r="B241">
            <v>36932.041666666664</v>
          </cell>
          <cell r="C241">
            <v>5.8494967977047772</v>
          </cell>
          <cell r="D241">
            <v>5.8494967977047772</v>
          </cell>
        </row>
        <row r="242">
          <cell r="A242">
            <v>36932.083333000002</v>
          </cell>
          <cell r="B242">
            <v>36932.083333333336</v>
          </cell>
          <cell r="C242">
            <v>4.9684784861462203</v>
          </cell>
          <cell r="D242">
            <v>4.9684784861462203</v>
          </cell>
        </row>
        <row r="243">
          <cell r="A243">
            <v>36932.125</v>
          </cell>
          <cell r="B243">
            <v>36932.125</v>
          </cell>
          <cell r="C243">
            <v>5.0451026180313541</v>
          </cell>
          <cell r="D243">
            <v>5.0451026180313541</v>
          </cell>
        </row>
        <row r="244">
          <cell r="A244">
            <v>36932.166666999998</v>
          </cell>
          <cell r="B244">
            <v>36932.166666666664</v>
          </cell>
          <cell r="C244">
            <v>4.631632943565168</v>
          </cell>
          <cell r="D244">
            <v>4.631632943565168</v>
          </cell>
        </row>
        <row r="245">
          <cell r="A245">
            <v>36932.208333000002</v>
          </cell>
          <cell r="B245">
            <v>36932.208333333336</v>
          </cell>
          <cell r="C245">
            <v>4.7243369979618608</v>
          </cell>
          <cell r="D245">
            <v>4.7243369979618608</v>
          </cell>
        </row>
        <row r="246">
          <cell r="A246">
            <v>36932.25</v>
          </cell>
          <cell r="B246">
            <v>36932.25</v>
          </cell>
          <cell r="C246">
            <v>11.258044833998889</v>
          </cell>
          <cell r="D246">
            <v>11.258044833998889</v>
          </cell>
        </row>
        <row r="247">
          <cell r="A247">
            <v>36932.291666999998</v>
          </cell>
          <cell r="B247">
            <v>36932.291666666664</v>
          </cell>
          <cell r="C247">
            <v>4.973764188949211</v>
          </cell>
          <cell r="D247">
            <v>4.973764188949211</v>
          </cell>
        </row>
        <row r="248">
          <cell r="A248">
            <v>36932.333333000002</v>
          </cell>
          <cell r="B248">
            <v>36932.333333333336</v>
          </cell>
          <cell r="C248">
            <v>4.424390196092526</v>
          </cell>
          <cell r="D248">
            <v>4.424390196092526</v>
          </cell>
        </row>
        <row r="249">
          <cell r="A249">
            <v>36932.375</v>
          </cell>
          <cell r="B249">
            <v>36932.375</v>
          </cell>
          <cell r="C249">
            <v>4.6724741019759808</v>
          </cell>
          <cell r="D249">
            <v>4.6724741019759808</v>
          </cell>
        </row>
        <row r="250">
          <cell r="A250">
            <v>36932.416666999998</v>
          </cell>
          <cell r="B250">
            <v>36932.416666666664</v>
          </cell>
          <cell r="C250">
            <v>3.8773134636349411</v>
          </cell>
          <cell r="D250">
            <v>3.8773134636349411</v>
          </cell>
        </row>
        <row r="251">
          <cell r="A251">
            <v>36932.458333000002</v>
          </cell>
          <cell r="B251">
            <v>36932.458333333336</v>
          </cell>
          <cell r="C251">
            <v>3.3192317775475311</v>
          </cell>
          <cell r="D251">
            <v>3.3192317775475311</v>
          </cell>
        </row>
        <row r="252">
          <cell r="A252">
            <v>36932.5</v>
          </cell>
          <cell r="B252">
            <v>36932.5</v>
          </cell>
          <cell r="C252">
            <v>7.5331895963661308</v>
          </cell>
          <cell r="D252">
            <v>7.5331895963661308</v>
          </cell>
        </row>
        <row r="253">
          <cell r="A253">
            <v>36932.541666999998</v>
          </cell>
          <cell r="B253">
            <v>36932.541666666664</v>
          </cell>
          <cell r="C253">
            <v>11.968622715698553</v>
          </cell>
          <cell r="D253">
            <v>11.968622715698553</v>
          </cell>
        </row>
        <row r="254">
          <cell r="A254">
            <v>36932.583333000002</v>
          </cell>
          <cell r="B254">
            <v>36932.583333333336</v>
          </cell>
          <cell r="C254">
            <v>20.867796573553836</v>
          </cell>
          <cell r="D254">
            <v>20.867796573553836</v>
          </cell>
        </row>
        <row r="255">
          <cell r="A255">
            <v>36932.625</v>
          </cell>
          <cell r="B255">
            <v>36932.625</v>
          </cell>
          <cell r="C255">
            <v>21.122030901379055</v>
          </cell>
          <cell r="D255">
            <v>21.122030901379055</v>
          </cell>
        </row>
        <row r="256">
          <cell r="A256">
            <v>36932.666666999998</v>
          </cell>
          <cell r="B256">
            <v>36932.666666666664</v>
          </cell>
          <cell r="C256">
            <v>21.164089614677486</v>
          </cell>
          <cell r="D256">
            <v>21.164089614677486</v>
          </cell>
        </row>
        <row r="257">
          <cell r="A257">
            <v>36932.708333000002</v>
          </cell>
          <cell r="B257">
            <v>36932.708333333336</v>
          </cell>
          <cell r="C257">
            <v>21.256098688528219</v>
          </cell>
          <cell r="D257">
            <v>21.256098688528219</v>
          </cell>
        </row>
        <row r="258">
          <cell r="A258">
            <v>36932.75</v>
          </cell>
          <cell r="B258">
            <v>36932.75</v>
          </cell>
          <cell r="C258">
            <v>21.257018362628092</v>
          </cell>
          <cell r="D258">
            <v>21.257018362628092</v>
          </cell>
        </row>
        <row r="259">
          <cell r="A259">
            <v>36932.791666999998</v>
          </cell>
          <cell r="B259">
            <v>36932.791666666664</v>
          </cell>
          <cell r="C259">
            <v>21.244733810424805</v>
          </cell>
          <cell r="D259">
            <v>21.244733810424805</v>
          </cell>
        </row>
        <row r="260">
          <cell r="A260">
            <v>36932.833333000002</v>
          </cell>
          <cell r="B260">
            <v>36932.833333333336</v>
          </cell>
          <cell r="C260">
            <v>21.244733810424805</v>
          </cell>
          <cell r="D260">
            <v>21.244733810424805</v>
          </cell>
        </row>
        <row r="261">
          <cell r="A261">
            <v>36932.875</v>
          </cell>
          <cell r="B261">
            <v>36932.875</v>
          </cell>
          <cell r="C261">
            <v>21.259530816409683</v>
          </cell>
          <cell r="D261">
            <v>21.259530816409683</v>
          </cell>
        </row>
        <row r="262">
          <cell r="A262">
            <v>36932.916666999998</v>
          </cell>
          <cell r="B262">
            <v>36932.916666666664</v>
          </cell>
          <cell r="C262">
            <v>21.318388485868415</v>
          </cell>
          <cell r="D262">
            <v>21.318388485868415</v>
          </cell>
        </row>
        <row r="263">
          <cell r="A263">
            <v>36932.958333000002</v>
          </cell>
          <cell r="B263">
            <v>36932.958333333336</v>
          </cell>
          <cell r="C263">
            <v>21.318470001220703</v>
          </cell>
          <cell r="D263">
            <v>21.318470001220703</v>
          </cell>
        </row>
        <row r="264">
          <cell r="A264">
            <v>36933</v>
          </cell>
          <cell r="B264">
            <v>36933</v>
          </cell>
          <cell r="C264">
            <v>21.318470001220703</v>
          </cell>
          <cell r="D264">
            <v>21.318470001220703</v>
          </cell>
        </row>
        <row r="265">
          <cell r="A265">
            <v>36933.041666999998</v>
          </cell>
          <cell r="B265">
            <v>36933.041666666664</v>
          </cell>
          <cell r="C265">
            <v>21.266425143039619</v>
          </cell>
          <cell r="D265">
            <v>21.266425143039619</v>
          </cell>
        </row>
        <row r="266">
          <cell r="A266">
            <v>36933.083333000002</v>
          </cell>
          <cell r="B266">
            <v>36933.083333333336</v>
          </cell>
          <cell r="C266">
            <v>21.248245239257813</v>
          </cell>
          <cell r="D266">
            <v>21.248245239257813</v>
          </cell>
        </row>
        <row r="267">
          <cell r="A267">
            <v>36933.125</v>
          </cell>
          <cell r="B267">
            <v>36933.125</v>
          </cell>
          <cell r="C267">
            <v>21.248245239257813</v>
          </cell>
          <cell r="D267">
            <v>21.248245239257813</v>
          </cell>
        </row>
        <row r="268">
          <cell r="A268">
            <v>36933.166666999998</v>
          </cell>
          <cell r="B268">
            <v>36933.166666666664</v>
          </cell>
          <cell r="C268">
            <v>21.248245239257813</v>
          </cell>
          <cell r="D268">
            <v>21.248245239257813</v>
          </cell>
        </row>
        <row r="269">
          <cell r="A269">
            <v>36933.208333000002</v>
          </cell>
          <cell r="B269">
            <v>36933.208333333336</v>
          </cell>
          <cell r="C269">
            <v>21.248245239257813</v>
          </cell>
          <cell r="D269">
            <v>21.248245239257813</v>
          </cell>
        </row>
        <row r="270">
          <cell r="A270">
            <v>36933.25</v>
          </cell>
          <cell r="B270">
            <v>36933.25</v>
          </cell>
          <cell r="C270">
            <v>21.248245239257813</v>
          </cell>
          <cell r="D270">
            <v>21.248245239257813</v>
          </cell>
        </row>
        <row r="271">
          <cell r="A271">
            <v>36933.291666999998</v>
          </cell>
          <cell r="B271">
            <v>36933.291666666664</v>
          </cell>
          <cell r="C271">
            <v>21.278153223885429</v>
          </cell>
          <cell r="D271">
            <v>21.278153223885429</v>
          </cell>
        </row>
        <row r="272">
          <cell r="A272">
            <v>36933.333333000002</v>
          </cell>
          <cell r="B272">
            <v>36933.333333333336</v>
          </cell>
          <cell r="C272">
            <v>21.317592620849609</v>
          </cell>
          <cell r="D272">
            <v>21.317592620849609</v>
          </cell>
        </row>
        <row r="273">
          <cell r="A273">
            <v>36933.375</v>
          </cell>
          <cell r="B273">
            <v>36933.375</v>
          </cell>
          <cell r="C273">
            <v>21.317592620849609</v>
          </cell>
          <cell r="D273">
            <v>21.317592620849609</v>
          </cell>
        </row>
        <row r="274">
          <cell r="A274">
            <v>36933.416666999998</v>
          </cell>
          <cell r="B274">
            <v>36933.416666666664</v>
          </cell>
          <cell r="C274">
            <v>21.317592620849613</v>
          </cell>
          <cell r="D274">
            <v>21.317592620849613</v>
          </cell>
        </row>
        <row r="275">
          <cell r="A275">
            <v>36933.458333000002</v>
          </cell>
          <cell r="B275">
            <v>36933.458333333336</v>
          </cell>
          <cell r="C275">
            <v>21.317592620849609</v>
          </cell>
          <cell r="D275">
            <v>21.317592620849609</v>
          </cell>
        </row>
        <row r="276">
          <cell r="A276">
            <v>36933.5</v>
          </cell>
          <cell r="B276">
            <v>36933.5</v>
          </cell>
          <cell r="C276">
            <v>21.317211549948329</v>
          </cell>
          <cell r="D276">
            <v>21.317211549948329</v>
          </cell>
        </row>
        <row r="277">
          <cell r="A277">
            <v>36933.541666999998</v>
          </cell>
          <cell r="B277">
            <v>36933.541666666664</v>
          </cell>
          <cell r="C277">
            <v>21.263203002795869</v>
          </cell>
          <cell r="D277">
            <v>21.263203002795869</v>
          </cell>
        </row>
        <row r="278">
          <cell r="A278">
            <v>36933.583333000002</v>
          </cell>
          <cell r="B278">
            <v>36933.583333333336</v>
          </cell>
          <cell r="C278">
            <v>21.199491220074261</v>
          </cell>
          <cell r="D278">
            <v>21.199491220074261</v>
          </cell>
        </row>
        <row r="279">
          <cell r="A279">
            <v>36933.625</v>
          </cell>
          <cell r="B279">
            <v>36933.625</v>
          </cell>
          <cell r="C279">
            <v>21.192943572998047</v>
          </cell>
          <cell r="D279">
            <v>21.192943572998047</v>
          </cell>
        </row>
        <row r="280">
          <cell r="A280">
            <v>36933.666666999998</v>
          </cell>
          <cell r="B280">
            <v>36933.666666666664</v>
          </cell>
          <cell r="C280">
            <v>21.192943572998047</v>
          </cell>
          <cell r="D280">
            <v>21.192943572998047</v>
          </cell>
        </row>
        <row r="281">
          <cell r="A281">
            <v>36933.708333000002</v>
          </cell>
          <cell r="B281">
            <v>36933.708333333336</v>
          </cell>
          <cell r="C281">
            <v>21.192943572998047</v>
          </cell>
          <cell r="D281">
            <v>21.192943572998047</v>
          </cell>
        </row>
        <row r="282">
          <cell r="A282">
            <v>36933.75</v>
          </cell>
          <cell r="B282">
            <v>36933.75</v>
          </cell>
          <cell r="C282">
            <v>21.192943572998047</v>
          </cell>
          <cell r="D282">
            <v>21.192943572998047</v>
          </cell>
        </row>
        <row r="283">
          <cell r="A283">
            <v>36933.791666999998</v>
          </cell>
          <cell r="B283">
            <v>36933.791666666664</v>
          </cell>
          <cell r="C283">
            <v>21.192943572998047</v>
          </cell>
          <cell r="D283">
            <v>21.192943572998047</v>
          </cell>
        </row>
        <row r="284">
          <cell r="A284">
            <v>36933.833333000002</v>
          </cell>
          <cell r="B284">
            <v>36933.833333333336</v>
          </cell>
          <cell r="C284">
            <v>21.192943572998047</v>
          </cell>
          <cell r="D284">
            <v>21.192943572998047</v>
          </cell>
        </row>
        <row r="285">
          <cell r="A285">
            <v>36933.875</v>
          </cell>
          <cell r="B285">
            <v>36933.875</v>
          </cell>
          <cell r="C285">
            <v>21.192943572998047</v>
          </cell>
          <cell r="D285">
            <v>21.192943572998047</v>
          </cell>
        </row>
        <row r="286">
          <cell r="A286">
            <v>36933.916666999998</v>
          </cell>
          <cell r="B286">
            <v>36933.916666666664</v>
          </cell>
          <cell r="C286">
            <v>21.192943572998047</v>
          </cell>
          <cell r="D286">
            <v>21.192943572998047</v>
          </cell>
        </row>
        <row r="287">
          <cell r="A287">
            <v>36933.958333000002</v>
          </cell>
          <cell r="B287">
            <v>36933.958333333336</v>
          </cell>
          <cell r="C287">
            <v>21.181149774776966</v>
          </cell>
          <cell r="D287">
            <v>21.181149774776966</v>
          </cell>
        </row>
        <row r="288">
          <cell r="A288">
            <v>36934</v>
          </cell>
          <cell r="B288">
            <v>36934</v>
          </cell>
          <cell r="C288">
            <v>21.133330358279675</v>
          </cell>
          <cell r="D288">
            <v>21.133330358279675</v>
          </cell>
        </row>
        <row r="289">
          <cell r="A289">
            <v>36934.041666999998</v>
          </cell>
          <cell r="B289">
            <v>36934.041666666664</v>
          </cell>
          <cell r="C289">
            <v>21.133251190185547</v>
          </cell>
          <cell r="D289">
            <v>21.133251190185547</v>
          </cell>
        </row>
        <row r="290">
          <cell r="A290">
            <v>36934.083333000002</v>
          </cell>
          <cell r="B290">
            <v>36934.083333333336</v>
          </cell>
          <cell r="C290">
            <v>21.133251190185547</v>
          </cell>
          <cell r="D290">
            <v>21.133251190185547</v>
          </cell>
        </row>
        <row r="291">
          <cell r="A291">
            <v>36934.125</v>
          </cell>
          <cell r="B291">
            <v>36934.125</v>
          </cell>
          <cell r="C291">
            <v>21.133251190185547</v>
          </cell>
          <cell r="D291">
            <v>21.133251190185547</v>
          </cell>
        </row>
        <row r="292">
          <cell r="A292">
            <v>36934.166666999998</v>
          </cell>
          <cell r="B292">
            <v>36934.166666666664</v>
          </cell>
          <cell r="C292">
            <v>21.133251190185547</v>
          </cell>
          <cell r="D292">
            <v>21.133251190185547</v>
          </cell>
        </row>
        <row r="293">
          <cell r="A293">
            <v>36934.208333000002</v>
          </cell>
          <cell r="B293">
            <v>36934.208333333336</v>
          </cell>
          <cell r="C293">
            <v>21.133251190185547</v>
          </cell>
          <cell r="D293">
            <v>21.133251190185547</v>
          </cell>
        </row>
        <row r="294">
          <cell r="A294">
            <v>36934.25</v>
          </cell>
          <cell r="B294">
            <v>36934.25</v>
          </cell>
          <cell r="C294">
            <v>21.133251190185547</v>
          </cell>
          <cell r="D294">
            <v>21.133251190185547</v>
          </cell>
        </row>
        <row r="295">
          <cell r="A295">
            <v>36934.291666999998</v>
          </cell>
          <cell r="B295">
            <v>36934.291666666664</v>
          </cell>
          <cell r="C295">
            <v>21.133845137554129</v>
          </cell>
          <cell r="D295">
            <v>21.133845137554129</v>
          </cell>
        </row>
        <row r="296">
          <cell r="A296">
            <v>36934.333333000002</v>
          </cell>
          <cell r="B296">
            <v>36934.333333333336</v>
          </cell>
          <cell r="C296">
            <v>21.184277059914951</v>
          </cell>
          <cell r="D296">
            <v>21.184277059914951</v>
          </cell>
        </row>
        <row r="297">
          <cell r="A297">
            <v>36934.375</v>
          </cell>
          <cell r="B297">
            <v>36934.375</v>
          </cell>
          <cell r="C297">
            <v>21.192943572998047</v>
          </cell>
          <cell r="D297">
            <v>21.192943572998047</v>
          </cell>
        </row>
        <row r="298">
          <cell r="A298">
            <v>36934.416666999998</v>
          </cell>
          <cell r="B298">
            <v>36934.416666666664</v>
          </cell>
          <cell r="C298">
            <v>21.192943572998047</v>
          </cell>
          <cell r="D298">
            <v>21.192943572998047</v>
          </cell>
        </row>
        <row r="299">
          <cell r="A299">
            <v>36934.458333000002</v>
          </cell>
          <cell r="B299">
            <v>36934.458333333336</v>
          </cell>
          <cell r="C299">
            <v>21.192943572998047</v>
          </cell>
          <cell r="D299">
            <v>21.192943572998047</v>
          </cell>
        </row>
        <row r="300">
          <cell r="A300">
            <v>36934.5</v>
          </cell>
          <cell r="B300">
            <v>36934.5</v>
          </cell>
          <cell r="C300">
            <v>21.192940312915542</v>
          </cell>
          <cell r="D300">
            <v>21.192940312915542</v>
          </cell>
        </row>
        <row r="301">
          <cell r="A301">
            <v>36934.541666999998</v>
          </cell>
          <cell r="B301">
            <v>36934.541666666664</v>
          </cell>
          <cell r="C301">
            <v>21.138513864464066</v>
          </cell>
          <cell r="D301">
            <v>21.138513864464066</v>
          </cell>
        </row>
        <row r="302">
          <cell r="A302">
            <v>36934.583333000002</v>
          </cell>
          <cell r="B302">
            <v>36934.583333333336</v>
          </cell>
          <cell r="C302">
            <v>21.122718811035156</v>
          </cell>
          <cell r="D302">
            <v>21.122718811035156</v>
          </cell>
        </row>
        <row r="303">
          <cell r="A303">
            <v>36934.625</v>
          </cell>
          <cell r="B303">
            <v>36934.625</v>
          </cell>
          <cell r="C303">
            <v>21.122718811035156</v>
          </cell>
          <cell r="D303">
            <v>21.122718811035156</v>
          </cell>
        </row>
        <row r="304">
          <cell r="A304">
            <v>36934.666666999998</v>
          </cell>
          <cell r="B304">
            <v>36934.666666666664</v>
          </cell>
          <cell r="C304">
            <v>21.122718811035156</v>
          </cell>
          <cell r="D304">
            <v>21.122718811035156</v>
          </cell>
        </row>
        <row r="305">
          <cell r="A305">
            <v>36934.708333000002</v>
          </cell>
          <cell r="B305">
            <v>36934.708333333336</v>
          </cell>
          <cell r="C305">
            <v>21.122718811035156</v>
          </cell>
          <cell r="D305">
            <v>21.122718811035156</v>
          </cell>
        </row>
        <row r="306">
          <cell r="A306" t="e">
            <v>#VALUE!</v>
          </cell>
          <cell r="B306">
            <v>0</v>
          </cell>
          <cell r="C306">
            <v>0</v>
          </cell>
          <cell r="D306" t="str">
            <v>NoData</v>
          </cell>
        </row>
        <row r="307">
          <cell r="A307" t="e">
            <v>#VALUE!</v>
          </cell>
          <cell r="B307">
            <v>0</v>
          </cell>
          <cell r="C307">
            <v>0</v>
          </cell>
          <cell r="D307" t="str">
            <v>NoData</v>
          </cell>
        </row>
        <row r="308">
          <cell r="A308" t="e">
            <v>#VALUE!</v>
          </cell>
          <cell r="B308">
            <v>0</v>
          </cell>
          <cell r="C308">
            <v>0</v>
          </cell>
          <cell r="D308" t="str">
            <v>NoData</v>
          </cell>
        </row>
        <row r="309">
          <cell r="A309" t="e">
            <v>#VALUE!</v>
          </cell>
          <cell r="B309">
            <v>0</v>
          </cell>
          <cell r="C309">
            <v>0</v>
          </cell>
          <cell r="D309" t="str">
            <v>NoData</v>
          </cell>
        </row>
        <row r="310">
          <cell r="A310" t="e">
            <v>#VALUE!</v>
          </cell>
          <cell r="B310">
            <v>0</v>
          </cell>
          <cell r="C310">
            <v>0</v>
          </cell>
          <cell r="D310" t="str">
            <v>NoData</v>
          </cell>
        </row>
        <row r="311">
          <cell r="A311" t="e">
            <v>#VALUE!</v>
          </cell>
          <cell r="B311">
            <v>0</v>
          </cell>
          <cell r="C311">
            <v>0</v>
          </cell>
          <cell r="D311" t="str">
            <v>NoData</v>
          </cell>
        </row>
        <row r="312">
          <cell r="A312" t="e">
            <v>#VALUE!</v>
          </cell>
          <cell r="B312">
            <v>0</v>
          </cell>
          <cell r="C312">
            <v>0</v>
          </cell>
          <cell r="D312" t="str">
            <v>NoData</v>
          </cell>
        </row>
        <row r="313">
          <cell r="A313" t="e">
            <v>#VALUE!</v>
          </cell>
          <cell r="B313">
            <v>0</v>
          </cell>
          <cell r="C313">
            <v>0</v>
          </cell>
          <cell r="D313" t="str">
            <v>NoData</v>
          </cell>
        </row>
        <row r="314">
          <cell r="A314" t="e">
            <v>#VALUE!</v>
          </cell>
          <cell r="B314">
            <v>0</v>
          </cell>
          <cell r="C314">
            <v>0</v>
          </cell>
          <cell r="D314" t="str">
            <v>NoData</v>
          </cell>
        </row>
        <row r="315">
          <cell r="A315" t="e">
            <v>#VALUE!</v>
          </cell>
          <cell r="B315">
            <v>0</v>
          </cell>
          <cell r="C315">
            <v>0</v>
          </cell>
          <cell r="D315" t="str">
            <v>NoData</v>
          </cell>
        </row>
        <row r="316">
          <cell r="A316" t="e">
            <v>#VALUE!</v>
          </cell>
          <cell r="B316">
            <v>0</v>
          </cell>
          <cell r="C316">
            <v>0</v>
          </cell>
          <cell r="D316" t="str">
            <v>NoData</v>
          </cell>
        </row>
        <row r="317">
          <cell r="A317" t="e">
            <v>#VALUE!</v>
          </cell>
          <cell r="B317">
            <v>0</v>
          </cell>
          <cell r="C317">
            <v>0</v>
          </cell>
          <cell r="D317" t="str">
            <v>NoData</v>
          </cell>
        </row>
        <row r="318">
          <cell r="A318" t="e">
            <v>#VALUE!</v>
          </cell>
          <cell r="B318">
            <v>0</v>
          </cell>
          <cell r="C318">
            <v>0</v>
          </cell>
          <cell r="D318" t="str">
            <v>NoData</v>
          </cell>
        </row>
        <row r="319">
          <cell r="A319" t="e">
            <v>#VALUE!</v>
          </cell>
          <cell r="B319">
            <v>0</v>
          </cell>
          <cell r="C319">
            <v>0</v>
          </cell>
          <cell r="D319" t="str">
            <v>NoData</v>
          </cell>
        </row>
        <row r="320">
          <cell r="A320" t="e">
            <v>#VALUE!</v>
          </cell>
          <cell r="B320">
            <v>0</v>
          </cell>
          <cell r="C320">
            <v>0</v>
          </cell>
          <cell r="D320" t="str">
            <v>NoData</v>
          </cell>
        </row>
        <row r="321">
          <cell r="A321" t="e">
            <v>#VALUE!</v>
          </cell>
          <cell r="B321">
            <v>0</v>
          </cell>
          <cell r="C321">
            <v>0</v>
          </cell>
          <cell r="D321" t="str">
            <v>NoData</v>
          </cell>
        </row>
        <row r="322">
          <cell r="A322" t="e">
            <v>#VALUE!</v>
          </cell>
          <cell r="B322">
            <v>0</v>
          </cell>
          <cell r="C322">
            <v>0</v>
          </cell>
          <cell r="D322" t="str">
            <v>NoData</v>
          </cell>
        </row>
        <row r="323">
          <cell r="A323" t="e">
            <v>#VALUE!</v>
          </cell>
          <cell r="B323">
            <v>0</v>
          </cell>
          <cell r="C323">
            <v>0</v>
          </cell>
          <cell r="D323" t="str">
            <v>NoData</v>
          </cell>
        </row>
        <row r="324">
          <cell r="A324" t="e">
            <v>#VALUE!</v>
          </cell>
          <cell r="B324">
            <v>0</v>
          </cell>
          <cell r="C324">
            <v>0</v>
          </cell>
          <cell r="D324" t="str">
            <v>NoData</v>
          </cell>
        </row>
        <row r="325">
          <cell r="A325" t="e">
            <v>#VALUE!</v>
          </cell>
          <cell r="B325">
            <v>0</v>
          </cell>
          <cell r="C325">
            <v>0</v>
          </cell>
          <cell r="D325" t="str">
            <v>NoData</v>
          </cell>
        </row>
        <row r="326">
          <cell r="A326" t="e">
            <v>#VALUE!</v>
          </cell>
          <cell r="B326">
            <v>0</v>
          </cell>
          <cell r="C326">
            <v>0</v>
          </cell>
          <cell r="D326" t="str">
            <v>NoData</v>
          </cell>
        </row>
        <row r="327">
          <cell r="A327" t="e">
            <v>#VALUE!</v>
          </cell>
          <cell r="B327">
            <v>0</v>
          </cell>
          <cell r="C327">
            <v>0</v>
          </cell>
          <cell r="D327" t="str">
            <v>NoData</v>
          </cell>
        </row>
        <row r="328">
          <cell r="A328" t="e">
            <v>#VALUE!</v>
          </cell>
          <cell r="B328">
            <v>0</v>
          </cell>
          <cell r="C328">
            <v>0</v>
          </cell>
          <cell r="D328" t="str">
            <v>NoData</v>
          </cell>
        </row>
        <row r="329">
          <cell r="A329" t="e">
            <v>#VALUE!</v>
          </cell>
          <cell r="B329">
            <v>0</v>
          </cell>
          <cell r="C329">
            <v>0</v>
          </cell>
          <cell r="D329" t="str">
            <v>NoData</v>
          </cell>
        </row>
        <row r="330">
          <cell r="A330" t="e">
            <v>#VALUE!</v>
          </cell>
          <cell r="B330">
            <v>0</v>
          </cell>
          <cell r="C330">
            <v>0</v>
          </cell>
          <cell r="D330" t="str">
            <v>NoData</v>
          </cell>
        </row>
        <row r="331">
          <cell r="A331" t="e">
            <v>#VALUE!</v>
          </cell>
          <cell r="B331">
            <v>0</v>
          </cell>
          <cell r="C331">
            <v>0</v>
          </cell>
          <cell r="D331" t="str">
            <v>NoData</v>
          </cell>
        </row>
        <row r="332">
          <cell r="A332" t="e">
            <v>#VALUE!</v>
          </cell>
          <cell r="B332">
            <v>0</v>
          </cell>
          <cell r="C332">
            <v>0</v>
          </cell>
          <cell r="D332" t="str">
            <v>NoData</v>
          </cell>
        </row>
        <row r="333">
          <cell r="A333" t="e">
            <v>#VALUE!</v>
          </cell>
          <cell r="B333">
            <v>0</v>
          </cell>
          <cell r="C333">
            <v>0</v>
          </cell>
          <cell r="D333" t="str">
            <v>NoData</v>
          </cell>
        </row>
        <row r="334">
          <cell r="A334" t="e">
            <v>#VALUE!</v>
          </cell>
          <cell r="B334">
            <v>0</v>
          </cell>
          <cell r="C334">
            <v>0</v>
          </cell>
          <cell r="D334" t="str">
            <v>NoData</v>
          </cell>
        </row>
        <row r="335">
          <cell r="A335" t="e">
            <v>#VALUE!</v>
          </cell>
          <cell r="B335">
            <v>0</v>
          </cell>
          <cell r="C335">
            <v>0</v>
          </cell>
          <cell r="D335" t="str">
            <v>NoData</v>
          </cell>
        </row>
        <row r="336">
          <cell r="A336" t="e">
            <v>#VALUE!</v>
          </cell>
          <cell r="B336">
            <v>0</v>
          </cell>
          <cell r="C336">
            <v>0</v>
          </cell>
          <cell r="D336" t="str">
            <v>NoData</v>
          </cell>
        </row>
        <row r="337">
          <cell r="A337" t="e">
            <v>#VALUE!</v>
          </cell>
          <cell r="B337">
            <v>0</v>
          </cell>
          <cell r="C337">
            <v>0</v>
          </cell>
          <cell r="D337" t="str">
            <v>NoData</v>
          </cell>
        </row>
        <row r="338">
          <cell r="A338" t="e">
            <v>#VALUE!</v>
          </cell>
          <cell r="B338">
            <v>0</v>
          </cell>
          <cell r="C338">
            <v>0</v>
          </cell>
          <cell r="D338" t="str">
            <v>NoData</v>
          </cell>
        </row>
        <row r="339">
          <cell r="A339" t="e">
            <v>#VALUE!</v>
          </cell>
          <cell r="B339">
            <v>0</v>
          </cell>
          <cell r="C339">
            <v>0</v>
          </cell>
          <cell r="D339" t="str">
            <v>NoData</v>
          </cell>
        </row>
        <row r="340">
          <cell r="A340" t="e">
            <v>#VALUE!</v>
          </cell>
          <cell r="B340">
            <v>0</v>
          </cell>
          <cell r="C340">
            <v>0</v>
          </cell>
          <cell r="D340" t="str">
            <v>NoData</v>
          </cell>
        </row>
        <row r="341">
          <cell r="A341" t="e">
            <v>#VALUE!</v>
          </cell>
          <cell r="B341">
            <v>0</v>
          </cell>
          <cell r="C341">
            <v>0</v>
          </cell>
          <cell r="D341" t="str">
            <v>NoData</v>
          </cell>
        </row>
        <row r="342">
          <cell r="A342" t="e">
            <v>#VALUE!</v>
          </cell>
          <cell r="B342">
            <v>0</v>
          </cell>
          <cell r="C342">
            <v>0</v>
          </cell>
          <cell r="D342" t="str">
            <v>NoData</v>
          </cell>
        </row>
        <row r="343">
          <cell r="A343" t="e">
            <v>#VALUE!</v>
          </cell>
          <cell r="B343">
            <v>0</v>
          </cell>
          <cell r="C343">
            <v>0</v>
          </cell>
          <cell r="D343" t="str">
            <v>NoData</v>
          </cell>
        </row>
        <row r="344">
          <cell r="A344" t="e">
            <v>#VALUE!</v>
          </cell>
          <cell r="B344">
            <v>0</v>
          </cell>
          <cell r="C344">
            <v>0</v>
          </cell>
          <cell r="D344" t="str">
            <v>NoData</v>
          </cell>
        </row>
        <row r="345">
          <cell r="A345" t="e">
            <v>#VALUE!</v>
          </cell>
          <cell r="B345">
            <v>0</v>
          </cell>
          <cell r="C345">
            <v>0</v>
          </cell>
          <cell r="D345" t="str">
            <v>NoData</v>
          </cell>
        </row>
        <row r="346">
          <cell r="A346" t="e">
            <v>#VALUE!</v>
          </cell>
          <cell r="B346">
            <v>0</v>
          </cell>
          <cell r="C346">
            <v>0</v>
          </cell>
          <cell r="D346" t="str">
            <v>NoData</v>
          </cell>
        </row>
        <row r="347">
          <cell r="A347" t="e">
            <v>#VALUE!</v>
          </cell>
          <cell r="B347">
            <v>0</v>
          </cell>
          <cell r="C347">
            <v>0</v>
          </cell>
          <cell r="D347" t="str">
            <v>NoData</v>
          </cell>
        </row>
        <row r="348">
          <cell r="A348" t="e">
            <v>#VALUE!</v>
          </cell>
          <cell r="B348">
            <v>0</v>
          </cell>
          <cell r="C348">
            <v>0</v>
          </cell>
          <cell r="D348" t="str">
            <v>NoData</v>
          </cell>
        </row>
        <row r="349">
          <cell r="A349" t="e">
            <v>#VALUE!</v>
          </cell>
          <cell r="B349">
            <v>0</v>
          </cell>
          <cell r="C349">
            <v>0</v>
          </cell>
          <cell r="D349" t="str">
            <v>NoData</v>
          </cell>
        </row>
        <row r="350">
          <cell r="A350" t="e">
            <v>#VALUE!</v>
          </cell>
          <cell r="B350">
            <v>0</v>
          </cell>
          <cell r="C350">
            <v>0</v>
          </cell>
          <cell r="D350" t="str">
            <v>NoData</v>
          </cell>
        </row>
        <row r="351">
          <cell r="A351" t="e">
            <v>#VALUE!</v>
          </cell>
          <cell r="B351">
            <v>0</v>
          </cell>
          <cell r="C351">
            <v>0</v>
          </cell>
          <cell r="D351" t="str">
            <v>NoData</v>
          </cell>
        </row>
        <row r="352">
          <cell r="A352" t="e">
            <v>#VALUE!</v>
          </cell>
          <cell r="B352">
            <v>0</v>
          </cell>
          <cell r="C352">
            <v>0</v>
          </cell>
          <cell r="D352" t="str">
            <v>NoData</v>
          </cell>
        </row>
        <row r="353">
          <cell r="A353" t="e">
            <v>#VALUE!</v>
          </cell>
          <cell r="B353">
            <v>0</v>
          </cell>
          <cell r="C353">
            <v>0</v>
          </cell>
          <cell r="D353" t="str">
            <v>NoData</v>
          </cell>
        </row>
        <row r="354">
          <cell r="A354" t="e">
            <v>#VALUE!</v>
          </cell>
          <cell r="B354">
            <v>0</v>
          </cell>
          <cell r="C354">
            <v>0</v>
          </cell>
          <cell r="D354" t="str">
            <v>NoData</v>
          </cell>
        </row>
        <row r="355">
          <cell r="A355" t="e">
            <v>#VALUE!</v>
          </cell>
          <cell r="B355">
            <v>0</v>
          </cell>
          <cell r="C355">
            <v>0</v>
          </cell>
          <cell r="D355" t="str">
            <v>NoData</v>
          </cell>
        </row>
        <row r="356">
          <cell r="A356" t="e">
            <v>#VALUE!</v>
          </cell>
          <cell r="B356">
            <v>0</v>
          </cell>
          <cell r="C356">
            <v>0</v>
          </cell>
          <cell r="D356" t="str">
            <v>NoData</v>
          </cell>
        </row>
        <row r="357">
          <cell r="A357" t="e">
            <v>#VALUE!</v>
          </cell>
          <cell r="B357">
            <v>0</v>
          </cell>
          <cell r="C357">
            <v>0</v>
          </cell>
          <cell r="D357" t="str">
            <v>NoData</v>
          </cell>
        </row>
        <row r="358">
          <cell r="A358" t="e">
            <v>#VALUE!</v>
          </cell>
          <cell r="B358">
            <v>0</v>
          </cell>
          <cell r="C358">
            <v>0</v>
          </cell>
          <cell r="D358" t="str">
            <v>NoData</v>
          </cell>
        </row>
        <row r="359">
          <cell r="A359" t="e">
            <v>#VALUE!</v>
          </cell>
          <cell r="B359">
            <v>0</v>
          </cell>
          <cell r="C359">
            <v>0</v>
          </cell>
          <cell r="D359" t="str">
            <v>NoData</v>
          </cell>
        </row>
        <row r="360">
          <cell r="A360" t="e">
            <v>#VALUE!</v>
          </cell>
          <cell r="B360">
            <v>0</v>
          </cell>
          <cell r="C360">
            <v>0</v>
          </cell>
          <cell r="D360" t="str">
            <v>NoData</v>
          </cell>
        </row>
        <row r="361">
          <cell r="A361" t="e">
            <v>#VALUE!</v>
          </cell>
          <cell r="B361">
            <v>0</v>
          </cell>
          <cell r="C361">
            <v>0</v>
          </cell>
          <cell r="D361" t="str">
            <v>NoData</v>
          </cell>
        </row>
        <row r="362">
          <cell r="A362" t="e">
            <v>#VALUE!</v>
          </cell>
          <cell r="B362">
            <v>0</v>
          </cell>
          <cell r="C362">
            <v>0</v>
          </cell>
          <cell r="D362" t="str">
            <v>NoData</v>
          </cell>
        </row>
        <row r="363">
          <cell r="A363" t="e">
            <v>#VALUE!</v>
          </cell>
          <cell r="B363">
            <v>0</v>
          </cell>
          <cell r="C363">
            <v>0</v>
          </cell>
          <cell r="D363" t="str">
            <v>NoData</v>
          </cell>
        </row>
        <row r="364">
          <cell r="A364" t="e">
            <v>#VALUE!</v>
          </cell>
          <cell r="B364">
            <v>0</v>
          </cell>
          <cell r="C364">
            <v>0</v>
          </cell>
          <cell r="D364" t="str">
            <v>NoData</v>
          </cell>
        </row>
        <row r="365">
          <cell r="A365" t="e">
            <v>#VALUE!</v>
          </cell>
          <cell r="B365">
            <v>0</v>
          </cell>
          <cell r="C365">
            <v>0</v>
          </cell>
          <cell r="D365" t="str">
            <v>NoData</v>
          </cell>
        </row>
        <row r="366">
          <cell r="A366" t="e">
            <v>#VALUE!</v>
          </cell>
          <cell r="B366">
            <v>0</v>
          </cell>
          <cell r="C366">
            <v>0</v>
          </cell>
          <cell r="D366" t="str">
            <v>NoData</v>
          </cell>
        </row>
        <row r="367">
          <cell r="A367" t="e">
            <v>#VALUE!</v>
          </cell>
          <cell r="B367">
            <v>0</v>
          </cell>
          <cell r="C367">
            <v>0</v>
          </cell>
          <cell r="D367" t="str">
            <v>NoData</v>
          </cell>
        </row>
        <row r="368">
          <cell r="A368" t="e">
            <v>#VALUE!</v>
          </cell>
          <cell r="B368">
            <v>0</v>
          </cell>
          <cell r="C368">
            <v>0</v>
          </cell>
          <cell r="D368" t="str">
            <v>NoData</v>
          </cell>
        </row>
        <row r="369">
          <cell r="A369" t="e">
            <v>#VALUE!</v>
          </cell>
          <cell r="B369">
            <v>0</v>
          </cell>
          <cell r="C369">
            <v>0</v>
          </cell>
          <cell r="D369" t="str">
            <v>NoData</v>
          </cell>
        </row>
        <row r="370">
          <cell r="A370" t="e">
            <v>#VALUE!</v>
          </cell>
          <cell r="B370">
            <v>0</v>
          </cell>
          <cell r="C370">
            <v>0</v>
          </cell>
          <cell r="D370" t="str">
            <v>NoData</v>
          </cell>
        </row>
        <row r="371">
          <cell r="A371" t="e">
            <v>#VALUE!</v>
          </cell>
          <cell r="B371">
            <v>0</v>
          </cell>
          <cell r="C371">
            <v>0</v>
          </cell>
          <cell r="D371" t="str">
            <v>NoData</v>
          </cell>
        </row>
        <row r="372">
          <cell r="A372" t="e">
            <v>#VALUE!</v>
          </cell>
          <cell r="B372">
            <v>0</v>
          </cell>
          <cell r="C372">
            <v>0</v>
          </cell>
          <cell r="D372" t="str">
            <v>NoData</v>
          </cell>
        </row>
        <row r="373">
          <cell r="A373" t="e">
            <v>#VALUE!</v>
          </cell>
          <cell r="B373">
            <v>0</v>
          </cell>
          <cell r="C373">
            <v>0</v>
          </cell>
          <cell r="D373" t="str">
            <v>NoData</v>
          </cell>
        </row>
        <row r="374">
          <cell r="A374" t="e">
            <v>#VALUE!</v>
          </cell>
          <cell r="B374">
            <v>0</v>
          </cell>
          <cell r="C374">
            <v>0</v>
          </cell>
          <cell r="D374" t="str">
            <v>NoData</v>
          </cell>
        </row>
        <row r="375">
          <cell r="A375" t="e">
            <v>#VALUE!</v>
          </cell>
          <cell r="B375">
            <v>0</v>
          </cell>
          <cell r="C375">
            <v>0</v>
          </cell>
          <cell r="D375" t="str">
            <v>NoData</v>
          </cell>
        </row>
        <row r="376">
          <cell r="A376" t="e">
            <v>#VALUE!</v>
          </cell>
          <cell r="B376">
            <v>0</v>
          </cell>
          <cell r="C376">
            <v>0</v>
          </cell>
          <cell r="D376" t="str">
            <v>NoData</v>
          </cell>
        </row>
        <row r="377">
          <cell r="A377" t="e">
            <v>#VALUE!</v>
          </cell>
          <cell r="B377">
            <v>0</v>
          </cell>
          <cell r="C377">
            <v>0</v>
          </cell>
          <cell r="D377" t="str">
            <v>NoData</v>
          </cell>
        </row>
        <row r="378">
          <cell r="A378" t="e">
            <v>#VALUE!</v>
          </cell>
          <cell r="B378">
            <v>0</v>
          </cell>
          <cell r="C378">
            <v>0</v>
          </cell>
          <cell r="D378" t="str">
            <v>NoData</v>
          </cell>
        </row>
        <row r="379">
          <cell r="A379" t="e">
            <v>#VALUE!</v>
          </cell>
          <cell r="B379">
            <v>0</v>
          </cell>
          <cell r="C379">
            <v>0</v>
          </cell>
          <cell r="D379" t="str">
            <v>NoData</v>
          </cell>
        </row>
        <row r="380">
          <cell r="A380" t="e">
            <v>#VALUE!</v>
          </cell>
          <cell r="B380">
            <v>0</v>
          </cell>
          <cell r="C380">
            <v>0</v>
          </cell>
          <cell r="D380" t="str">
            <v>NoData</v>
          </cell>
        </row>
        <row r="381">
          <cell r="A381" t="e">
            <v>#VALUE!</v>
          </cell>
          <cell r="B381">
            <v>0</v>
          </cell>
          <cell r="C381">
            <v>0</v>
          </cell>
          <cell r="D381" t="str">
            <v>NoData</v>
          </cell>
        </row>
        <row r="382">
          <cell r="A382" t="e">
            <v>#VALUE!</v>
          </cell>
          <cell r="B382">
            <v>0</v>
          </cell>
          <cell r="C382">
            <v>0</v>
          </cell>
          <cell r="D382" t="str">
            <v>NoData</v>
          </cell>
        </row>
        <row r="383">
          <cell r="A383" t="e">
            <v>#VALUE!</v>
          </cell>
          <cell r="B383">
            <v>0</v>
          </cell>
          <cell r="C383">
            <v>0</v>
          </cell>
          <cell r="D383" t="str">
            <v>NoData</v>
          </cell>
        </row>
        <row r="384">
          <cell r="A384" t="e">
            <v>#VALUE!</v>
          </cell>
          <cell r="B384">
            <v>0</v>
          </cell>
          <cell r="C384">
            <v>0</v>
          </cell>
          <cell r="D384" t="str">
            <v>NoData</v>
          </cell>
        </row>
        <row r="385">
          <cell r="A385" t="e">
            <v>#VALUE!</v>
          </cell>
          <cell r="B385">
            <v>0</v>
          </cell>
          <cell r="C385">
            <v>0</v>
          </cell>
          <cell r="D385" t="str">
            <v>NoData</v>
          </cell>
        </row>
        <row r="386">
          <cell r="A386" t="e">
            <v>#VALUE!</v>
          </cell>
          <cell r="B386">
            <v>0</v>
          </cell>
          <cell r="C386">
            <v>0</v>
          </cell>
          <cell r="D386" t="str">
            <v>NoData</v>
          </cell>
        </row>
        <row r="387">
          <cell r="A387" t="e">
            <v>#VALUE!</v>
          </cell>
          <cell r="B387">
            <v>0</v>
          </cell>
          <cell r="C387">
            <v>0</v>
          </cell>
          <cell r="D387" t="str">
            <v>NoData</v>
          </cell>
        </row>
        <row r="388">
          <cell r="A388" t="e">
            <v>#VALUE!</v>
          </cell>
          <cell r="B388">
            <v>0</v>
          </cell>
          <cell r="C388">
            <v>0</v>
          </cell>
          <cell r="D388" t="str">
            <v>NoData</v>
          </cell>
        </row>
        <row r="389">
          <cell r="A389" t="e">
            <v>#VALUE!</v>
          </cell>
          <cell r="B389">
            <v>0</v>
          </cell>
          <cell r="C389">
            <v>0</v>
          </cell>
          <cell r="D389" t="str">
            <v>NoData</v>
          </cell>
        </row>
        <row r="390">
          <cell r="A390" t="e">
            <v>#VALUE!</v>
          </cell>
          <cell r="B390">
            <v>0</v>
          </cell>
          <cell r="C390">
            <v>0</v>
          </cell>
          <cell r="D390" t="str">
            <v>NoData</v>
          </cell>
        </row>
        <row r="391">
          <cell r="A391" t="e">
            <v>#VALUE!</v>
          </cell>
          <cell r="B391">
            <v>0</v>
          </cell>
          <cell r="C391">
            <v>0</v>
          </cell>
          <cell r="D391" t="str">
            <v>NoData</v>
          </cell>
        </row>
        <row r="392">
          <cell r="A392" t="e">
            <v>#VALUE!</v>
          </cell>
          <cell r="B392">
            <v>0</v>
          </cell>
          <cell r="C392">
            <v>0</v>
          </cell>
          <cell r="D392" t="str">
            <v>NoData</v>
          </cell>
        </row>
        <row r="393">
          <cell r="A393" t="e">
            <v>#VALUE!</v>
          </cell>
          <cell r="B393">
            <v>0</v>
          </cell>
          <cell r="C393">
            <v>0</v>
          </cell>
          <cell r="D393" t="str">
            <v>NoData</v>
          </cell>
        </row>
        <row r="394">
          <cell r="A394" t="e">
            <v>#VALUE!</v>
          </cell>
          <cell r="B394">
            <v>0</v>
          </cell>
          <cell r="C394">
            <v>0</v>
          </cell>
          <cell r="D394" t="str">
            <v>NoData</v>
          </cell>
        </row>
        <row r="395">
          <cell r="A395" t="e">
            <v>#VALUE!</v>
          </cell>
          <cell r="B395">
            <v>0</v>
          </cell>
          <cell r="C395">
            <v>0</v>
          </cell>
          <cell r="D395" t="str">
            <v>NoData</v>
          </cell>
        </row>
        <row r="396">
          <cell r="A396" t="e">
            <v>#VALUE!</v>
          </cell>
          <cell r="B396">
            <v>0</v>
          </cell>
          <cell r="C396">
            <v>0</v>
          </cell>
          <cell r="D396" t="str">
            <v>NoData</v>
          </cell>
        </row>
        <row r="397">
          <cell r="A397" t="e">
            <v>#VALUE!</v>
          </cell>
          <cell r="B397">
            <v>0</v>
          </cell>
          <cell r="C397">
            <v>0</v>
          </cell>
          <cell r="D397" t="str">
            <v>NoData</v>
          </cell>
        </row>
        <row r="398">
          <cell r="A398" t="e">
            <v>#VALUE!</v>
          </cell>
          <cell r="B398">
            <v>0</v>
          </cell>
          <cell r="C398">
            <v>0</v>
          </cell>
          <cell r="D398" t="str">
            <v>NoData</v>
          </cell>
        </row>
        <row r="399">
          <cell r="A399" t="e">
            <v>#VALUE!</v>
          </cell>
          <cell r="B399">
            <v>0</v>
          </cell>
          <cell r="C399">
            <v>0</v>
          </cell>
          <cell r="D399" t="str">
            <v>NoData</v>
          </cell>
        </row>
        <row r="400">
          <cell r="A400" t="e">
            <v>#VALUE!</v>
          </cell>
          <cell r="B400">
            <v>0</v>
          </cell>
          <cell r="C400">
            <v>0</v>
          </cell>
          <cell r="D400" t="str">
            <v>NoData</v>
          </cell>
        </row>
        <row r="401">
          <cell r="A401" t="e">
            <v>#VALUE!</v>
          </cell>
          <cell r="B401">
            <v>0</v>
          </cell>
          <cell r="C401">
            <v>0</v>
          </cell>
          <cell r="D401" t="str">
            <v>NoData</v>
          </cell>
        </row>
        <row r="402">
          <cell r="A402" t="e">
            <v>#VALUE!</v>
          </cell>
          <cell r="B402">
            <v>0</v>
          </cell>
          <cell r="C402">
            <v>0</v>
          </cell>
          <cell r="D402" t="str">
            <v>NoData</v>
          </cell>
        </row>
        <row r="403">
          <cell r="A403" t="e">
            <v>#VALUE!</v>
          </cell>
          <cell r="B403">
            <v>0</v>
          </cell>
          <cell r="C403">
            <v>0</v>
          </cell>
          <cell r="D403" t="str">
            <v>NoData</v>
          </cell>
        </row>
        <row r="404">
          <cell r="A404" t="e">
            <v>#VALUE!</v>
          </cell>
          <cell r="B404">
            <v>0</v>
          </cell>
          <cell r="C404">
            <v>0</v>
          </cell>
          <cell r="D404" t="str">
            <v>NoData</v>
          </cell>
        </row>
        <row r="405">
          <cell r="A405" t="e">
            <v>#VALUE!</v>
          </cell>
          <cell r="B405">
            <v>0</v>
          </cell>
          <cell r="C405">
            <v>0</v>
          </cell>
          <cell r="D405" t="str">
            <v>NoData</v>
          </cell>
        </row>
        <row r="406">
          <cell r="A406" t="e">
            <v>#VALUE!</v>
          </cell>
          <cell r="B406">
            <v>0</v>
          </cell>
          <cell r="C406">
            <v>0</v>
          </cell>
          <cell r="D406" t="str">
            <v>NoData</v>
          </cell>
        </row>
        <row r="407">
          <cell r="A407" t="e">
            <v>#VALUE!</v>
          </cell>
          <cell r="B407">
            <v>0</v>
          </cell>
          <cell r="C407">
            <v>0</v>
          </cell>
          <cell r="D407" t="str">
            <v>NoData</v>
          </cell>
        </row>
        <row r="408">
          <cell r="A408" t="e">
            <v>#VALUE!</v>
          </cell>
          <cell r="B408">
            <v>0</v>
          </cell>
          <cell r="C408">
            <v>0</v>
          </cell>
          <cell r="D408" t="str">
            <v>NoData</v>
          </cell>
        </row>
        <row r="409">
          <cell r="A409" t="e">
            <v>#VALUE!</v>
          </cell>
          <cell r="B409">
            <v>0</v>
          </cell>
          <cell r="C409">
            <v>0</v>
          </cell>
          <cell r="D409" t="str">
            <v>NoData</v>
          </cell>
        </row>
        <row r="410">
          <cell r="A410" t="e">
            <v>#VALUE!</v>
          </cell>
          <cell r="B410">
            <v>0</v>
          </cell>
          <cell r="C410">
            <v>0</v>
          </cell>
          <cell r="D410" t="str">
            <v>NoData</v>
          </cell>
        </row>
        <row r="411">
          <cell r="A411" t="e">
            <v>#VALUE!</v>
          </cell>
          <cell r="B411">
            <v>0</v>
          </cell>
          <cell r="C411">
            <v>0</v>
          </cell>
          <cell r="D411" t="str">
            <v>NoData</v>
          </cell>
        </row>
        <row r="412">
          <cell r="A412" t="e">
            <v>#VALUE!</v>
          </cell>
          <cell r="B412">
            <v>0</v>
          </cell>
          <cell r="C412">
            <v>0</v>
          </cell>
          <cell r="D412" t="str">
            <v>NoData</v>
          </cell>
        </row>
        <row r="413">
          <cell r="A413" t="e">
            <v>#VALUE!</v>
          </cell>
          <cell r="B413">
            <v>0</v>
          </cell>
          <cell r="C413">
            <v>0</v>
          </cell>
          <cell r="D413" t="str">
            <v>NoData</v>
          </cell>
        </row>
        <row r="414">
          <cell r="A414" t="e">
            <v>#VALUE!</v>
          </cell>
          <cell r="B414">
            <v>0</v>
          </cell>
          <cell r="C414">
            <v>0</v>
          </cell>
          <cell r="D414" t="str">
            <v>NoData</v>
          </cell>
        </row>
        <row r="415">
          <cell r="A415" t="e">
            <v>#VALUE!</v>
          </cell>
          <cell r="B415">
            <v>0</v>
          </cell>
          <cell r="C415">
            <v>0</v>
          </cell>
          <cell r="D415" t="str">
            <v>NoData</v>
          </cell>
        </row>
        <row r="416">
          <cell r="A416" t="e">
            <v>#VALUE!</v>
          </cell>
          <cell r="B416">
            <v>0</v>
          </cell>
          <cell r="C416">
            <v>0</v>
          </cell>
          <cell r="D416" t="str">
            <v>NoData</v>
          </cell>
        </row>
        <row r="417">
          <cell r="A417" t="e">
            <v>#VALUE!</v>
          </cell>
          <cell r="B417">
            <v>0</v>
          </cell>
          <cell r="C417">
            <v>0</v>
          </cell>
          <cell r="D417" t="str">
            <v>NoData</v>
          </cell>
        </row>
        <row r="418">
          <cell r="A418" t="e">
            <v>#VALUE!</v>
          </cell>
          <cell r="B418">
            <v>0</v>
          </cell>
          <cell r="C418">
            <v>0</v>
          </cell>
          <cell r="D418" t="str">
            <v>NoData</v>
          </cell>
        </row>
        <row r="419">
          <cell r="A419" t="e">
            <v>#VALUE!</v>
          </cell>
          <cell r="B419">
            <v>0</v>
          </cell>
          <cell r="C419">
            <v>0</v>
          </cell>
          <cell r="D419" t="str">
            <v>NoData</v>
          </cell>
        </row>
        <row r="420">
          <cell r="A420" t="e">
            <v>#VALUE!</v>
          </cell>
          <cell r="B420">
            <v>0</v>
          </cell>
          <cell r="C420">
            <v>0</v>
          </cell>
          <cell r="D420" t="str">
            <v>NoData</v>
          </cell>
        </row>
        <row r="421">
          <cell r="A421" t="e">
            <v>#VALUE!</v>
          </cell>
          <cell r="B421">
            <v>0</v>
          </cell>
          <cell r="C421">
            <v>0</v>
          </cell>
          <cell r="D421" t="str">
            <v>NoData</v>
          </cell>
        </row>
        <row r="422">
          <cell r="A422" t="e">
            <v>#VALUE!</v>
          </cell>
          <cell r="B422">
            <v>0</v>
          </cell>
          <cell r="C422">
            <v>0</v>
          </cell>
          <cell r="D422" t="str">
            <v>NoData</v>
          </cell>
        </row>
        <row r="423">
          <cell r="A423" t="e">
            <v>#VALUE!</v>
          </cell>
          <cell r="B423">
            <v>0</v>
          </cell>
          <cell r="C423">
            <v>0</v>
          </cell>
          <cell r="D423" t="str">
            <v>NoData</v>
          </cell>
        </row>
        <row r="424">
          <cell r="A424" t="e">
            <v>#VALUE!</v>
          </cell>
          <cell r="B424">
            <v>0</v>
          </cell>
          <cell r="C424">
            <v>0</v>
          </cell>
          <cell r="D424" t="str">
            <v>NoData</v>
          </cell>
        </row>
        <row r="425">
          <cell r="A425" t="e">
            <v>#VALUE!</v>
          </cell>
          <cell r="B425">
            <v>0</v>
          </cell>
          <cell r="C425">
            <v>0</v>
          </cell>
          <cell r="D425" t="str">
            <v>NoData</v>
          </cell>
        </row>
        <row r="426">
          <cell r="A426" t="e">
            <v>#VALUE!</v>
          </cell>
          <cell r="B426">
            <v>0</v>
          </cell>
          <cell r="C426">
            <v>0</v>
          </cell>
          <cell r="D426" t="str">
            <v>NoData</v>
          </cell>
        </row>
        <row r="427">
          <cell r="A427" t="e">
            <v>#VALUE!</v>
          </cell>
          <cell r="B427">
            <v>0</v>
          </cell>
          <cell r="C427">
            <v>0</v>
          </cell>
          <cell r="D427" t="str">
            <v>NoData</v>
          </cell>
        </row>
        <row r="428">
          <cell r="A428" t="e">
            <v>#VALUE!</v>
          </cell>
          <cell r="B428">
            <v>0</v>
          </cell>
          <cell r="C428">
            <v>0</v>
          </cell>
          <cell r="D428" t="str">
            <v>NoData</v>
          </cell>
        </row>
        <row r="429">
          <cell r="A429" t="e">
            <v>#VALUE!</v>
          </cell>
          <cell r="B429">
            <v>0</v>
          </cell>
          <cell r="C429">
            <v>0</v>
          </cell>
          <cell r="D429" t="str">
            <v>NoData</v>
          </cell>
        </row>
        <row r="430">
          <cell r="A430" t="e">
            <v>#VALUE!</v>
          </cell>
          <cell r="B430">
            <v>0</v>
          </cell>
          <cell r="C430">
            <v>0</v>
          </cell>
          <cell r="D430" t="str">
            <v>NoData</v>
          </cell>
        </row>
        <row r="431">
          <cell r="A431" t="e">
            <v>#VALUE!</v>
          </cell>
          <cell r="B431">
            <v>0</v>
          </cell>
          <cell r="C431">
            <v>0</v>
          </cell>
          <cell r="D431" t="str">
            <v>NoData</v>
          </cell>
        </row>
        <row r="432">
          <cell r="A432" t="e">
            <v>#VALUE!</v>
          </cell>
          <cell r="B432">
            <v>0</v>
          </cell>
          <cell r="C432">
            <v>0</v>
          </cell>
          <cell r="D432" t="str">
            <v>NoData</v>
          </cell>
        </row>
        <row r="433">
          <cell r="A433" t="e">
            <v>#VALUE!</v>
          </cell>
          <cell r="B433">
            <v>0</v>
          </cell>
          <cell r="C433">
            <v>0</v>
          </cell>
          <cell r="D433" t="str">
            <v>NoData</v>
          </cell>
        </row>
        <row r="434">
          <cell r="A434" t="e">
            <v>#VALUE!</v>
          </cell>
          <cell r="B434">
            <v>0</v>
          </cell>
          <cell r="C434">
            <v>0</v>
          </cell>
          <cell r="D434" t="str">
            <v>NoData</v>
          </cell>
        </row>
        <row r="435">
          <cell r="A435" t="e">
            <v>#VALUE!</v>
          </cell>
          <cell r="B435">
            <v>0</v>
          </cell>
          <cell r="C435">
            <v>0</v>
          </cell>
          <cell r="D435" t="str">
            <v>NoData</v>
          </cell>
        </row>
        <row r="436">
          <cell r="A436" t="e">
            <v>#VALUE!</v>
          </cell>
          <cell r="B436">
            <v>0</v>
          </cell>
          <cell r="C436">
            <v>0</v>
          </cell>
          <cell r="D436" t="str">
            <v>NoData</v>
          </cell>
        </row>
        <row r="437">
          <cell r="A437" t="e">
            <v>#VALUE!</v>
          </cell>
          <cell r="B437">
            <v>0</v>
          </cell>
          <cell r="C437">
            <v>0</v>
          </cell>
          <cell r="D437" t="str">
            <v>NoData</v>
          </cell>
        </row>
        <row r="438">
          <cell r="A438" t="e">
            <v>#VALUE!</v>
          </cell>
          <cell r="B438">
            <v>0</v>
          </cell>
          <cell r="C438">
            <v>0</v>
          </cell>
          <cell r="D438" t="str">
            <v>NoData</v>
          </cell>
        </row>
        <row r="439">
          <cell r="A439" t="e">
            <v>#VALUE!</v>
          </cell>
          <cell r="B439">
            <v>0</v>
          </cell>
          <cell r="C439">
            <v>0</v>
          </cell>
          <cell r="D439" t="str">
            <v>NoData</v>
          </cell>
        </row>
        <row r="440">
          <cell r="A440" t="e">
            <v>#VALUE!</v>
          </cell>
          <cell r="B440">
            <v>0</v>
          </cell>
          <cell r="C440">
            <v>0</v>
          </cell>
          <cell r="D440" t="str">
            <v>NoData</v>
          </cell>
        </row>
        <row r="441">
          <cell r="A441" t="e">
            <v>#VALUE!</v>
          </cell>
          <cell r="B441">
            <v>0</v>
          </cell>
          <cell r="C441">
            <v>0</v>
          </cell>
          <cell r="D441" t="str">
            <v>NoData</v>
          </cell>
        </row>
        <row r="442">
          <cell r="A442" t="e">
            <v>#VALUE!</v>
          </cell>
          <cell r="B442">
            <v>0</v>
          </cell>
          <cell r="C442">
            <v>0</v>
          </cell>
          <cell r="D442" t="str">
            <v>NoData</v>
          </cell>
        </row>
        <row r="443">
          <cell r="A443" t="e">
            <v>#VALUE!</v>
          </cell>
          <cell r="B443">
            <v>0</v>
          </cell>
          <cell r="C443">
            <v>0</v>
          </cell>
          <cell r="D443" t="str">
            <v>NoData</v>
          </cell>
        </row>
        <row r="444">
          <cell r="A444" t="e">
            <v>#VALUE!</v>
          </cell>
          <cell r="B444">
            <v>0</v>
          </cell>
          <cell r="C444">
            <v>0</v>
          </cell>
          <cell r="D444" t="str">
            <v>NoData</v>
          </cell>
        </row>
        <row r="445">
          <cell r="A445" t="e">
            <v>#VALUE!</v>
          </cell>
          <cell r="B445">
            <v>0</v>
          </cell>
          <cell r="C445">
            <v>0</v>
          </cell>
          <cell r="D445" t="str">
            <v>NoData</v>
          </cell>
        </row>
        <row r="446">
          <cell r="A446" t="e">
            <v>#VALUE!</v>
          </cell>
          <cell r="B446">
            <v>0</v>
          </cell>
          <cell r="C446">
            <v>0</v>
          </cell>
          <cell r="D446" t="str">
            <v>NoData</v>
          </cell>
        </row>
        <row r="447">
          <cell r="A447" t="e">
            <v>#VALUE!</v>
          </cell>
          <cell r="B447">
            <v>0</v>
          </cell>
          <cell r="C447">
            <v>0</v>
          </cell>
          <cell r="D447" t="str">
            <v>NoData</v>
          </cell>
        </row>
        <row r="448">
          <cell r="A448" t="e">
            <v>#VALUE!</v>
          </cell>
          <cell r="B448">
            <v>0</v>
          </cell>
          <cell r="C448">
            <v>0</v>
          </cell>
          <cell r="D448" t="str">
            <v>NoData</v>
          </cell>
        </row>
        <row r="449">
          <cell r="A449" t="e">
            <v>#VALUE!</v>
          </cell>
          <cell r="B449">
            <v>0</v>
          </cell>
          <cell r="C449">
            <v>0</v>
          </cell>
          <cell r="D449" t="str">
            <v>NoData</v>
          </cell>
        </row>
        <row r="450">
          <cell r="A450" t="e">
            <v>#VALUE!</v>
          </cell>
          <cell r="B450">
            <v>0</v>
          </cell>
          <cell r="C450">
            <v>0</v>
          </cell>
          <cell r="D450" t="str">
            <v>NoData</v>
          </cell>
        </row>
        <row r="451">
          <cell r="A451" t="e">
            <v>#VALUE!</v>
          </cell>
          <cell r="B451">
            <v>0</v>
          </cell>
          <cell r="C451">
            <v>0</v>
          </cell>
          <cell r="D451" t="str">
            <v>NoData</v>
          </cell>
        </row>
        <row r="452">
          <cell r="A452" t="e">
            <v>#VALUE!</v>
          </cell>
          <cell r="B452">
            <v>0</v>
          </cell>
          <cell r="C452">
            <v>0</v>
          </cell>
          <cell r="D452" t="str">
            <v>NoData</v>
          </cell>
        </row>
        <row r="453">
          <cell r="A453" t="e">
            <v>#VALUE!</v>
          </cell>
          <cell r="B453">
            <v>0</v>
          </cell>
          <cell r="C453">
            <v>0</v>
          </cell>
          <cell r="D453" t="str">
            <v>NoData</v>
          </cell>
        </row>
        <row r="454">
          <cell r="A454" t="e">
            <v>#VALUE!</v>
          </cell>
          <cell r="B454">
            <v>0</v>
          </cell>
          <cell r="C454">
            <v>0</v>
          </cell>
          <cell r="D454" t="str">
            <v>NoData</v>
          </cell>
        </row>
        <row r="455">
          <cell r="A455" t="e">
            <v>#VALUE!</v>
          </cell>
          <cell r="B455">
            <v>0</v>
          </cell>
          <cell r="C455">
            <v>0</v>
          </cell>
          <cell r="D455" t="str">
            <v>NoData</v>
          </cell>
        </row>
        <row r="456">
          <cell r="A456" t="e">
            <v>#VALUE!</v>
          </cell>
          <cell r="B456">
            <v>0</v>
          </cell>
          <cell r="C456">
            <v>0</v>
          </cell>
          <cell r="D456" t="str">
            <v>NoData</v>
          </cell>
        </row>
        <row r="457">
          <cell r="A457" t="e">
            <v>#VALUE!</v>
          </cell>
          <cell r="B457">
            <v>0</v>
          </cell>
          <cell r="C457">
            <v>0</v>
          </cell>
          <cell r="D457" t="str">
            <v>NoData</v>
          </cell>
        </row>
        <row r="458">
          <cell r="A458" t="e">
            <v>#VALUE!</v>
          </cell>
          <cell r="B458">
            <v>0</v>
          </cell>
          <cell r="C458">
            <v>0</v>
          </cell>
          <cell r="D458" t="str">
            <v>NoData</v>
          </cell>
        </row>
        <row r="459">
          <cell r="A459" t="e">
            <v>#VALUE!</v>
          </cell>
          <cell r="B459">
            <v>0</v>
          </cell>
          <cell r="C459">
            <v>0</v>
          </cell>
          <cell r="D459" t="str">
            <v>NoData</v>
          </cell>
        </row>
        <row r="460">
          <cell r="A460" t="e">
            <v>#VALUE!</v>
          </cell>
          <cell r="B460">
            <v>0</v>
          </cell>
          <cell r="C460">
            <v>0</v>
          </cell>
          <cell r="D460" t="str">
            <v>NoData</v>
          </cell>
        </row>
        <row r="461">
          <cell r="A461" t="e">
            <v>#VALUE!</v>
          </cell>
          <cell r="B461">
            <v>0</v>
          </cell>
          <cell r="C461">
            <v>0</v>
          </cell>
          <cell r="D461" t="str">
            <v>NoData</v>
          </cell>
        </row>
        <row r="462">
          <cell r="A462" t="e">
            <v>#VALUE!</v>
          </cell>
          <cell r="B462">
            <v>0</v>
          </cell>
          <cell r="C462">
            <v>0</v>
          </cell>
          <cell r="D462" t="str">
            <v>NoData</v>
          </cell>
        </row>
        <row r="463">
          <cell r="A463" t="e">
            <v>#VALUE!</v>
          </cell>
          <cell r="B463">
            <v>0</v>
          </cell>
          <cell r="C463">
            <v>0</v>
          </cell>
          <cell r="D463" t="str">
            <v>NoData</v>
          </cell>
        </row>
        <row r="464">
          <cell r="A464" t="e">
            <v>#VALUE!</v>
          </cell>
          <cell r="B464">
            <v>0</v>
          </cell>
          <cell r="C464">
            <v>0</v>
          </cell>
          <cell r="D464" t="str">
            <v>NoData</v>
          </cell>
        </row>
        <row r="465">
          <cell r="A465" t="e">
            <v>#VALUE!</v>
          </cell>
          <cell r="B465">
            <v>0</v>
          </cell>
          <cell r="C465">
            <v>0</v>
          </cell>
          <cell r="D465" t="str">
            <v>NoData</v>
          </cell>
        </row>
        <row r="466">
          <cell r="A466" t="e">
            <v>#VALUE!</v>
          </cell>
          <cell r="B466">
            <v>0</v>
          </cell>
          <cell r="C466">
            <v>0</v>
          </cell>
          <cell r="D466" t="str">
            <v>NoData</v>
          </cell>
        </row>
        <row r="467">
          <cell r="A467" t="e">
            <v>#VALUE!</v>
          </cell>
          <cell r="B467">
            <v>0</v>
          </cell>
          <cell r="C467">
            <v>0</v>
          </cell>
          <cell r="D467" t="str">
            <v>NoData</v>
          </cell>
        </row>
        <row r="468">
          <cell r="A468" t="e">
            <v>#VALUE!</v>
          </cell>
          <cell r="B468">
            <v>0</v>
          </cell>
          <cell r="C468">
            <v>0</v>
          </cell>
          <cell r="D468" t="str">
            <v>NoData</v>
          </cell>
        </row>
        <row r="469">
          <cell r="A469" t="e">
            <v>#VALUE!</v>
          </cell>
          <cell r="B469">
            <v>0</v>
          </cell>
          <cell r="C469">
            <v>0</v>
          </cell>
          <cell r="D469" t="str">
            <v>NoData</v>
          </cell>
        </row>
        <row r="470">
          <cell r="A470" t="e">
            <v>#VALUE!</v>
          </cell>
          <cell r="B470">
            <v>0</v>
          </cell>
          <cell r="C470">
            <v>0</v>
          </cell>
          <cell r="D470" t="str">
            <v>NoData</v>
          </cell>
        </row>
        <row r="471">
          <cell r="A471" t="e">
            <v>#VALUE!</v>
          </cell>
          <cell r="B471">
            <v>0</v>
          </cell>
          <cell r="C471">
            <v>0</v>
          </cell>
          <cell r="D471" t="str">
            <v>NoData</v>
          </cell>
        </row>
        <row r="472">
          <cell r="A472" t="e">
            <v>#VALUE!</v>
          </cell>
          <cell r="B472">
            <v>0</v>
          </cell>
          <cell r="C472">
            <v>0</v>
          </cell>
          <cell r="D472" t="str">
            <v>NoData</v>
          </cell>
        </row>
        <row r="473">
          <cell r="A473" t="e">
            <v>#VALUE!</v>
          </cell>
          <cell r="B473">
            <v>0</v>
          </cell>
          <cell r="C473">
            <v>0</v>
          </cell>
          <cell r="D473" t="str">
            <v>NoData</v>
          </cell>
        </row>
        <row r="474">
          <cell r="A474" t="e">
            <v>#VALUE!</v>
          </cell>
          <cell r="B474">
            <v>0</v>
          </cell>
          <cell r="C474">
            <v>0</v>
          </cell>
          <cell r="D474" t="str">
            <v>NoData</v>
          </cell>
        </row>
        <row r="475">
          <cell r="A475" t="e">
            <v>#VALUE!</v>
          </cell>
          <cell r="B475">
            <v>0</v>
          </cell>
          <cell r="C475">
            <v>0</v>
          </cell>
          <cell r="D475" t="str">
            <v>NoData</v>
          </cell>
        </row>
        <row r="476">
          <cell r="A476" t="e">
            <v>#VALUE!</v>
          </cell>
          <cell r="B476">
            <v>0</v>
          </cell>
          <cell r="C476">
            <v>0</v>
          </cell>
          <cell r="D476" t="str">
            <v>NoData</v>
          </cell>
        </row>
        <row r="477">
          <cell r="A477" t="e">
            <v>#VALUE!</v>
          </cell>
          <cell r="B477">
            <v>0</v>
          </cell>
          <cell r="C477">
            <v>0</v>
          </cell>
          <cell r="D477" t="str">
            <v>NoData</v>
          </cell>
        </row>
        <row r="478">
          <cell r="A478" t="e">
            <v>#VALUE!</v>
          </cell>
          <cell r="B478">
            <v>0</v>
          </cell>
          <cell r="C478">
            <v>0</v>
          </cell>
          <cell r="D478" t="str">
            <v>NoData</v>
          </cell>
        </row>
        <row r="479">
          <cell r="A479" t="e">
            <v>#VALUE!</v>
          </cell>
          <cell r="B479">
            <v>0</v>
          </cell>
          <cell r="C479">
            <v>0</v>
          </cell>
          <cell r="D479" t="str">
            <v>NoData</v>
          </cell>
        </row>
        <row r="480">
          <cell r="A480" t="e">
            <v>#VALUE!</v>
          </cell>
          <cell r="B480">
            <v>0</v>
          </cell>
          <cell r="C480">
            <v>0</v>
          </cell>
          <cell r="D480" t="str">
            <v>NoData</v>
          </cell>
        </row>
        <row r="481">
          <cell r="A481" t="e">
            <v>#VALUE!</v>
          </cell>
          <cell r="B481">
            <v>0</v>
          </cell>
          <cell r="C481">
            <v>0</v>
          </cell>
          <cell r="D481" t="str">
            <v>NoData</v>
          </cell>
        </row>
        <row r="482">
          <cell r="A482" t="e">
            <v>#VALUE!</v>
          </cell>
          <cell r="B482">
            <v>0</v>
          </cell>
          <cell r="C482">
            <v>0</v>
          </cell>
          <cell r="D482" t="str">
            <v>NoData</v>
          </cell>
        </row>
        <row r="483">
          <cell r="A483" t="e">
            <v>#VALUE!</v>
          </cell>
          <cell r="B483">
            <v>0</v>
          </cell>
          <cell r="C483">
            <v>0</v>
          </cell>
          <cell r="D483" t="str">
            <v>NoData</v>
          </cell>
        </row>
        <row r="484">
          <cell r="A484" t="e">
            <v>#VALUE!</v>
          </cell>
          <cell r="B484">
            <v>0</v>
          </cell>
          <cell r="C484">
            <v>0</v>
          </cell>
          <cell r="D484" t="str">
            <v>NoData</v>
          </cell>
        </row>
        <row r="485">
          <cell r="A485" t="e">
            <v>#VALUE!</v>
          </cell>
          <cell r="B485">
            <v>0</v>
          </cell>
          <cell r="C485">
            <v>0</v>
          </cell>
          <cell r="D485" t="str">
            <v>NoData</v>
          </cell>
        </row>
        <row r="486">
          <cell r="A486" t="e">
            <v>#VALUE!</v>
          </cell>
          <cell r="B486">
            <v>0</v>
          </cell>
          <cell r="C486">
            <v>0</v>
          </cell>
          <cell r="D486" t="str">
            <v>NoData</v>
          </cell>
        </row>
        <row r="487">
          <cell r="A487" t="e">
            <v>#VALUE!</v>
          </cell>
          <cell r="B487">
            <v>0</v>
          </cell>
          <cell r="C487">
            <v>0</v>
          </cell>
          <cell r="D487" t="str">
            <v>NoData</v>
          </cell>
        </row>
        <row r="488">
          <cell r="A488" t="e">
            <v>#VALUE!</v>
          </cell>
          <cell r="B488">
            <v>0</v>
          </cell>
          <cell r="C488">
            <v>0</v>
          </cell>
          <cell r="D488" t="str">
            <v>NoData</v>
          </cell>
        </row>
        <row r="489">
          <cell r="A489" t="e">
            <v>#VALUE!</v>
          </cell>
          <cell r="B489">
            <v>0</v>
          </cell>
          <cell r="C489">
            <v>0</v>
          </cell>
          <cell r="D489" t="str">
            <v>NoData</v>
          </cell>
        </row>
        <row r="490">
          <cell r="A490" t="e">
            <v>#VALUE!</v>
          </cell>
          <cell r="B490">
            <v>0</v>
          </cell>
          <cell r="C490">
            <v>0</v>
          </cell>
          <cell r="D490" t="str">
            <v>NoData</v>
          </cell>
        </row>
        <row r="491">
          <cell r="A491" t="e">
            <v>#VALUE!</v>
          </cell>
          <cell r="B491">
            <v>0</v>
          </cell>
          <cell r="C491">
            <v>0</v>
          </cell>
          <cell r="D491" t="str">
            <v>NoData</v>
          </cell>
        </row>
        <row r="492">
          <cell r="A492" t="e">
            <v>#VALUE!</v>
          </cell>
          <cell r="B492">
            <v>0</v>
          </cell>
          <cell r="C492">
            <v>0</v>
          </cell>
          <cell r="D492" t="str">
            <v>NoData</v>
          </cell>
        </row>
        <row r="493">
          <cell r="A493" t="e">
            <v>#VALUE!</v>
          </cell>
          <cell r="B493">
            <v>0</v>
          </cell>
          <cell r="C493">
            <v>0</v>
          </cell>
          <cell r="D493" t="str">
            <v>NoData</v>
          </cell>
        </row>
        <row r="494">
          <cell r="A494" t="e">
            <v>#VALUE!</v>
          </cell>
          <cell r="B494">
            <v>0</v>
          </cell>
          <cell r="C494">
            <v>0</v>
          </cell>
          <cell r="D494" t="str">
            <v>NoData</v>
          </cell>
        </row>
        <row r="495">
          <cell r="A495" t="e">
            <v>#VALUE!</v>
          </cell>
          <cell r="B495">
            <v>0</v>
          </cell>
          <cell r="C495">
            <v>0</v>
          </cell>
          <cell r="D495" t="str">
            <v>NoData</v>
          </cell>
        </row>
        <row r="496">
          <cell r="A496" t="e">
            <v>#VALUE!</v>
          </cell>
          <cell r="B496">
            <v>0</v>
          </cell>
          <cell r="C496">
            <v>0</v>
          </cell>
          <cell r="D496" t="str">
            <v>NoData</v>
          </cell>
        </row>
        <row r="497">
          <cell r="A497" t="e">
            <v>#VALUE!</v>
          </cell>
          <cell r="B497">
            <v>0</v>
          </cell>
          <cell r="C497">
            <v>0</v>
          </cell>
          <cell r="D497" t="str">
            <v>NoData</v>
          </cell>
        </row>
        <row r="498">
          <cell r="A498" t="e">
            <v>#VALUE!</v>
          </cell>
          <cell r="B498">
            <v>0</v>
          </cell>
          <cell r="C498">
            <v>0</v>
          </cell>
          <cell r="D498" t="str">
            <v>NoData</v>
          </cell>
        </row>
        <row r="499">
          <cell r="A499" t="e">
            <v>#VALUE!</v>
          </cell>
          <cell r="B499">
            <v>0</v>
          </cell>
          <cell r="C499">
            <v>0</v>
          </cell>
          <cell r="D499" t="str">
            <v>NoData</v>
          </cell>
        </row>
        <row r="500">
          <cell r="A500" t="e">
            <v>#VALUE!</v>
          </cell>
          <cell r="B500">
            <v>0</v>
          </cell>
          <cell r="C500">
            <v>0</v>
          </cell>
          <cell r="D500" t="str">
            <v>NoData</v>
          </cell>
        </row>
        <row r="501">
          <cell r="A501" t="e">
            <v>#VALUE!</v>
          </cell>
          <cell r="B501">
            <v>0</v>
          </cell>
          <cell r="C501">
            <v>0</v>
          </cell>
          <cell r="D501" t="str">
            <v>NoData</v>
          </cell>
        </row>
        <row r="502">
          <cell r="A502" t="e">
            <v>#VALUE!</v>
          </cell>
          <cell r="B502">
            <v>0</v>
          </cell>
          <cell r="C502">
            <v>0</v>
          </cell>
          <cell r="D502" t="str">
            <v>NoData</v>
          </cell>
        </row>
        <row r="503">
          <cell r="A503" t="e">
            <v>#VALUE!</v>
          </cell>
          <cell r="B503">
            <v>0</v>
          </cell>
          <cell r="C503">
            <v>0</v>
          </cell>
          <cell r="D503" t="str">
            <v>NoData</v>
          </cell>
        </row>
        <row r="504">
          <cell r="A504" t="e">
            <v>#VALUE!</v>
          </cell>
          <cell r="B504">
            <v>0</v>
          </cell>
          <cell r="C504">
            <v>0</v>
          </cell>
          <cell r="D504" t="str">
            <v>NoData</v>
          </cell>
        </row>
        <row r="505">
          <cell r="A505" t="e">
            <v>#VALUE!</v>
          </cell>
          <cell r="B505">
            <v>0</v>
          </cell>
          <cell r="C505">
            <v>0</v>
          </cell>
          <cell r="D505" t="str">
            <v>NoData</v>
          </cell>
        </row>
        <row r="506">
          <cell r="A506" t="e">
            <v>#VALUE!</v>
          </cell>
          <cell r="B506">
            <v>0</v>
          </cell>
          <cell r="C506">
            <v>0</v>
          </cell>
          <cell r="D506" t="str">
            <v>NoData</v>
          </cell>
        </row>
        <row r="507">
          <cell r="A507" t="e">
            <v>#VALUE!</v>
          </cell>
          <cell r="B507">
            <v>0</v>
          </cell>
          <cell r="C507">
            <v>0</v>
          </cell>
          <cell r="D507" t="str">
            <v>NoData</v>
          </cell>
        </row>
        <row r="508">
          <cell r="A508" t="e">
            <v>#VALUE!</v>
          </cell>
          <cell r="B508">
            <v>0</v>
          </cell>
          <cell r="C508">
            <v>0</v>
          </cell>
          <cell r="D508" t="str">
            <v>NoData</v>
          </cell>
        </row>
        <row r="509">
          <cell r="A509" t="e">
            <v>#VALUE!</v>
          </cell>
          <cell r="B509">
            <v>0</v>
          </cell>
          <cell r="C509">
            <v>0</v>
          </cell>
          <cell r="D509" t="str">
            <v>NoData</v>
          </cell>
        </row>
        <row r="510">
          <cell r="A510" t="e">
            <v>#VALUE!</v>
          </cell>
          <cell r="B510">
            <v>0</v>
          </cell>
          <cell r="C510">
            <v>0</v>
          </cell>
          <cell r="D510" t="str">
            <v>NoData</v>
          </cell>
        </row>
        <row r="511">
          <cell r="A511" t="e">
            <v>#VALUE!</v>
          </cell>
          <cell r="B511">
            <v>0</v>
          </cell>
          <cell r="C511">
            <v>0</v>
          </cell>
          <cell r="D511" t="str">
            <v>NoData</v>
          </cell>
        </row>
        <row r="512">
          <cell r="A512" t="e">
            <v>#VALUE!</v>
          </cell>
          <cell r="B512">
            <v>0</v>
          </cell>
          <cell r="C512">
            <v>0</v>
          </cell>
          <cell r="D512" t="str">
            <v>NoData</v>
          </cell>
        </row>
        <row r="513">
          <cell r="A513" t="e">
            <v>#VALUE!</v>
          </cell>
          <cell r="B513">
            <v>0</v>
          </cell>
          <cell r="C513">
            <v>0</v>
          </cell>
          <cell r="D513" t="str">
            <v>NoData</v>
          </cell>
        </row>
        <row r="514">
          <cell r="A514" t="e">
            <v>#VALUE!</v>
          </cell>
          <cell r="B514">
            <v>0</v>
          </cell>
          <cell r="C514">
            <v>0</v>
          </cell>
          <cell r="D514" t="str">
            <v>NoData</v>
          </cell>
        </row>
        <row r="515">
          <cell r="A515" t="e">
            <v>#VALUE!</v>
          </cell>
          <cell r="B515">
            <v>0</v>
          </cell>
          <cell r="C515">
            <v>0</v>
          </cell>
          <cell r="D515" t="str">
            <v>NoData</v>
          </cell>
        </row>
        <row r="516">
          <cell r="A516" t="e">
            <v>#VALUE!</v>
          </cell>
          <cell r="B516">
            <v>0</v>
          </cell>
          <cell r="C516">
            <v>0</v>
          </cell>
          <cell r="D516" t="str">
            <v>NoData</v>
          </cell>
        </row>
        <row r="517">
          <cell r="A517" t="e">
            <v>#VALUE!</v>
          </cell>
          <cell r="B517">
            <v>0</v>
          </cell>
          <cell r="C517">
            <v>0</v>
          </cell>
          <cell r="D517" t="str">
            <v>NoData</v>
          </cell>
        </row>
        <row r="518">
          <cell r="A518" t="e">
            <v>#VALUE!</v>
          </cell>
          <cell r="B518">
            <v>0</v>
          </cell>
          <cell r="C518">
            <v>0</v>
          </cell>
          <cell r="D518" t="str">
            <v>NoData</v>
          </cell>
        </row>
        <row r="519">
          <cell r="A519" t="e">
            <v>#VALUE!</v>
          </cell>
          <cell r="B519">
            <v>0</v>
          </cell>
          <cell r="C519">
            <v>0</v>
          </cell>
          <cell r="D519" t="str">
            <v>NoData</v>
          </cell>
        </row>
        <row r="520">
          <cell r="A520" t="e">
            <v>#VALUE!</v>
          </cell>
          <cell r="B520">
            <v>0</v>
          </cell>
          <cell r="C520">
            <v>0</v>
          </cell>
          <cell r="D520" t="str">
            <v>NoData</v>
          </cell>
        </row>
        <row r="521">
          <cell r="A521" t="e">
            <v>#VALUE!</v>
          </cell>
          <cell r="B521">
            <v>0</v>
          </cell>
          <cell r="C521">
            <v>0</v>
          </cell>
          <cell r="D521" t="str">
            <v>NoData</v>
          </cell>
        </row>
        <row r="522">
          <cell r="A522" t="e">
            <v>#VALUE!</v>
          </cell>
          <cell r="B522">
            <v>0</v>
          </cell>
          <cell r="C522">
            <v>0</v>
          </cell>
          <cell r="D522" t="str">
            <v>NoData</v>
          </cell>
        </row>
        <row r="523">
          <cell r="A523" t="e">
            <v>#VALUE!</v>
          </cell>
          <cell r="B523">
            <v>0</v>
          </cell>
          <cell r="C523">
            <v>0</v>
          </cell>
          <cell r="D523" t="str">
            <v>NoData</v>
          </cell>
        </row>
        <row r="524">
          <cell r="A524" t="e">
            <v>#VALUE!</v>
          </cell>
          <cell r="B524">
            <v>0</v>
          </cell>
          <cell r="C524">
            <v>0</v>
          </cell>
          <cell r="D524" t="str">
            <v>NoData</v>
          </cell>
        </row>
        <row r="525">
          <cell r="A525" t="e">
            <v>#VALUE!</v>
          </cell>
          <cell r="B525">
            <v>0</v>
          </cell>
          <cell r="C525">
            <v>0</v>
          </cell>
          <cell r="D525" t="str">
            <v>NoData</v>
          </cell>
        </row>
        <row r="526">
          <cell r="A526" t="e">
            <v>#VALUE!</v>
          </cell>
          <cell r="B526">
            <v>0</v>
          </cell>
          <cell r="C526">
            <v>0</v>
          </cell>
          <cell r="D526" t="str">
            <v>NoData</v>
          </cell>
        </row>
        <row r="527">
          <cell r="A527" t="e">
            <v>#VALUE!</v>
          </cell>
          <cell r="B527">
            <v>0</v>
          </cell>
          <cell r="C527">
            <v>0</v>
          </cell>
          <cell r="D527" t="str">
            <v>NoData</v>
          </cell>
        </row>
        <row r="528">
          <cell r="A528" t="e">
            <v>#VALUE!</v>
          </cell>
          <cell r="B528">
            <v>0</v>
          </cell>
          <cell r="C528">
            <v>0</v>
          </cell>
          <cell r="D528" t="str">
            <v>NoData</v>
          </cell>
        </row>
        <row r="529">
          <cell r="A529" t="e">
            <v>#VALUE!</v>
          </cell>
          <cell r="B529">
            <v>0</v>
          </cell>
          <cell r="C529">
            <v>0</v>
          </cell>
          <cell r="D529" t="str">
            <v>NoData</v>
          </cell>
        </row>
        <row r="530">
          <cell r="A530" t="e">
            <v>#VALUE!</v>
          </cell>
          <cell r="B530">
            <v>0</v>
          </cell>
          <cell r="C530">
            <v>0</v>
          </cell>
          <cell r="D530" t="str">
            <v>NoData</v>
          </cell>
        </row>
        <row r="531">
          <cell r="A531" t="e">
            <v>#VALUE!</v>
          </cell>
          <cell r="B531">
            <v>0</v>
          </cell>
          <cell r="C531">
            <v>0</v>
          </cell>
          <cell r="D531" t="str">
            <v>NoData</v>
          </cell>
        </row>
        <row r="532">
          <cell r="A532" t="e">
            <v>#VALUE!</v>
          </cell>
          <cell r="B532">
            <v>0</v>
          </cell>
          <cell r="C532">
            <v>0</v>
          </cell>
          <cell r="D532" t="str">
            <v>NoData</v>
          </cell>
        </row>
        <row r="533">
          <cell r="A533" t="e">
            <v>#VALUE!</v>
          </cell>
          <cell r="B533">
            <v>0</v>
          </cell>
          <cell r="C533">
            <v>0</v>
          </cell>
          <cell r="D533" t="str">
            <v>NoData</v>
          </cell>
        </row>
        <row r="534">
          <cell r="A534" t="e">
            <v>#VALUE!</v>
          </cell>
          <cell r="B534">
            <v>0</v>
          </cell>
          <cell r="C534">
            <v>0</v>
          </cell>
          <cell r="D534" t="str">
            <v>NoData</v>
          </cell>
        </row>
        <row r="535">
          <cell r="A535" t="e">
            <v>#VALUE!</v>
          </cell>
          <cell r="B535">
            <v>0</v>
          </cell>
          <cell r="C535">
            <v>0</v>
          </cell>
          <cell r="D535" t="str">
            <v>NoData</v>
          </cell>
        </row>
        <row r="536">
          <cell r="A536" t="e">
            <v>#VALUE!</v>
          </cell>
          <cell r="B536">
            <v>0</v>
          </cell>
          <cell r="C536">
            <v>0</v>
          </cell>
          <cell r="D536" t="str">
            <v>NoData</v>
          </cell>
        </row>
        <row r="537">
          <cell r="A537" t="e">
            <v>#VALUE!</v>
          </cell>
          <cell r="B537">
            <v>0</v>
          </cell>
          <cell r="C537">
            <v>0</v>
          </cell>
          <cell r="D537" t="str">
            <v>NoData</v>
          </cell>
        </row>
        <row r="538">
          <cell r="A538" t="e">
            <v>#VALUE!</v>
          </cell>
          <cell r="B538">
            <v>0</v>
          </cell>
          <cell r="C538">
            <v>0</v>
          </cell>
          <cell r="D538" t="str">
            <v>NoData</v>
          </cell>
        </row>
        <row r="539">
          <cell r="A539" t="e">
            <v>#VALUE!</v>
          </cell>
          <cell r="B539">
            <v>0</v>
          </cell>
          <cell r="C539">
            <v>0</v>
          </cell>
          <cell r="D539" t="str">
            <v>NoData</v>
          </cell>
        </row>
        <row r="540">
          <cell r="A540" t="e">
            <v>#VALUE!</v>
          </cell>
          <cell r="B540">
            <v>0</v>
          </cell>
          <cell r="C540">
            <v>0</v>
          </cell>
          <cell r="D540" t="str">
            <v>NoData</v>
          </cell>
        </row>
        <row r="541">
          <cell r="A541" t="e">
            <v>#VALUE!</v>
          </cell>
          <cell r="B541">
            <v>0</v>
          </cell>
          <cell r="C541">
            <v>0</v>
          </cell>
          <cell r="D541" t="str">
            <v>NoData</v>
          </cell>
        </row>
        <row r="542">
          <cell r="A542" t="e">
            <v>#VALUE!</v>
          </cell>
          <cell r="B542">
            <v>0</v>
          </cell>
          <cell r="C542">
            <v>0</v>
          </cell>
          <cell r="D542" t="str">
            <v>NoData</v>
          </cell>
        </row>
        <row r="543">
          <cell r="A543" t="e">
            <v>#VALUE!</v>
          </cell>
          <cell r="B543">
            <v>0</v>
          </cell>
          <cell r="C543">
            <v>0</v>
          </cell>
          <cell r="D543" t="str">
            <v>NoData</v>
          </cell>
        </row>
        <row r="544">
          <cell r="A544" t="e">
            <v>#VALUE!</v>
          </cell>
          <cell r="B544">
            <v>0</v>
          </cell>
          <cell r="C544">
            <v>0</v>
          </cell>
          <cell r="D544" t="str">
            <v>NoData</v>
          </cell>
        </row>
        <row r="545">
          <cell r="A545" t="e">
            <v>#VALUE!</v>
          </cell>
          <cell r="B545">
            <v>0</v>
          </cell>
          <cell r="C545">
            <v>0</v>
          </cell>
          <cell r="D545" t="str">
            <v>NoData</v>
          </cell>
        </row>
        <row r="546">
          <cell r="A546" t="e">
            <v>#VALUE!</v>
          </cell>
          <cell r="B546">
            <v>0</v>
          </cell>
          <cell r="C546">
            <v>0</v>
          </cell>
          <cell r="D546" t="str">
            <v>NoData</v>
          </cell>
        </row>
        <row r="547">
          <cell r="A547" t="e">
            <v>#VALUE!</v>
          </cell>
          <cell r="B547">
            <v>0</v>
          </cell>
          <cell r="C547">
            <v>0</v>
          </cell>
          <cell r="D547" t="str">
            <v>NoData</v>
          </cell>
        </row>
        <row r="548">
          <cell r="A548" t="e">
            <v>#VALUE!</v>
          </cell>
          <cell r="B548">
            <v>0</v>
          </cell>
          <cell r="C548">
            <v>0</v>
          </cell>
          <cell r="D548" t="str">
            <v>NoData</v>
          </cell>
        </row>
        <row r="549">
          <cell r="A549" t="e">
            <v>#VALUE!</v>
          </cell>
          <cell r="B549">
            <v>0</v>
          </cell>
          <cell r="C549">
            <v>0</v>
          </cell>
          <cell r="D549" t="str">
            <v>NoData</v>
          </cell>
        </row>
        <row r="550">
          <cell r="A550" t="e">
            <v>#VALUE!</v>
          </cell>
          <cell r="B550">
            <v>0</v>
          </cell>
          <cell r="C550">
            <v>0</v>
          </cell>
          <cell r="D550" t="str">
            <v>NoData</v>
          </cell>
        </row>
        <row r="551">
          <cell r="A551" t="e">
            <v>#VALUE!</v>
          </cell>
          <cell r="B551">
            <v>0</v>
          </cell>
          <cell r="C551">
            <v>0</v>
          </cell>
          <cell r="D551" t="str">
            <v>NoData</v>
          </cell>
        </row>
        <row r="552">
          <cell r="A552" t="e">
            <v>#VALUE!</v>
          </cell>
          <cell r="B552">
            <v>0</v>
          </cell>
          <cell r="C552">
            <v>0</v>
          </cell>
          <cell r="D552" t="str">
            <v>NoData</v>
          </cell>
        </row>
        <row r="553">
          <cell r="A553" t="e">
            <v>#VALUE!</v>
          </cell>
          <cell r="B553">
            <v>0</v>
          </cell>
          <cell r="C553">
            <v>0</v>
          </cell>
          <cell r="D553" t="str">
            <v>NoData</v>
          </cell>
        </row>
        <row r="554">
          <cell r="A554" t="e">
            <v>#VALUE!</v>
          </cell>
          <cell r="B554">
            <v>0</v>
          </cell>
          <cell r="C554">
            <v>0</v>
          </cell>
          <cell r="D554" t="str">
            <v>NoData</v>
          </cell>
        </row>
        <row r="555">
          <cell r="A555" t="e">
            <v>#VALUE!</v>
          </cell>
          <cell r="B555">
            <v>0</v>
          </cell>
          <cell r="C555">
            <v>0</v>
          </cell>
          <cell r="D555" t="str">
            <v>NoData</v>
          </cell>
        </row>
        <row r="556">
          <cell r="A556" t="e">
            <v>#VALUE!</v>
          </cell>
          <cell r="B556">
            <v>0</v>
          </cell>
          <cell r="C556">
            <v>0</v>
          </cell>
          <cell r="D556" t="str">
            <v>NoData</v>
          </cell>
        </row>
        <row r="557">
          <cell r="A557" t="e">
            <v>#VALUE!</v>
          </cell>
          <cell r="B557">
            <v>0</v>
          </cell>
          <cell r="C557">
            <v>0</v>
          </cell>
          <cell r="D557" t="str">
            <v>NoData</v>
          </cell>
        </row>
        <row r="558">
          <cell r="A558" t="e">
            <v>#VALUE!</v>
          </cell>
          <cell r="B558">
            <v>0</v>
          </cell>
          <cell r="C558">
            <v>0</v>
          </cell>
          <cell r="D558" t="str">
            <v>NoData</v>
          </cell>
        </row>
        <row r="559">
          <cell r="A559" t="e">
            <v>#VALUE!</v>
          </cell>
          <cell r="B559">
            <v>0</v>
          </cell>
          <cell r="C559">
            <v>0</v>
          </cell>
          <cell r="D559" t="str">
            <v>NoData</v>
          </cell>
        </row>
        <row r="560">
          <cell r="A560" t="e">
            <v>#VALUE!</v>
          </cell>
          <cell r="B560">
            <v>0</v>
          </cell>
          <cell r="C560">
            <v>0</v>
          </cell>
          <cell r="D560" t="str">
            <v>NoData</v>
          </cell>
        </row>
        <row r="561">
          <cell r="A561" t="e">
            <v>#VALUE!</v>
          </cell>
          <cell r="B561">
            <v>0</v>
          </cell>
          <cell r="C561">
            <v>0</v>
          </cell>
          <cell r="D561" t="str">
            <v>NoData</v>
          </cell>
        </row>
        <row r="562">
          <cell r="A562" t="e">
            <v>#VALUE!</v>
          </cell>
          <cell r="B562">
            <v>0</v>
          </cell>
          <cell r="C562">
            <v>0</v>
          </cell>
          <cell r="D562" t="str">
            <v>NoData</v>
          </cell>
        </row>
        <row r="563">
          <cell r="A563" t="e">
            <v>#VALUE!</v>
          </cell>
          <cell r="B563">
            <v>0</v>
          </cell>
          <cell r="C563">
            <v>0</v>
          </cell>
          <cell r="D563" t="str">
            <v>NoData</v>
          </cell>
        </row>
        <row r="564">
          <cell r="A564" t="e">
            <v>#VALUE!</v>
          </cell>
          <cell r="B564">
            <v>0</v>
          </cell>
          <cell r="C564">
            <v>0</v>
          </cell>
          <cell r="D564" t="str">
            <v>NoData</v>
          </cell>
        </row>
        <row r="565">
          <cell r="A565" t="e">
            <v>#VALUE!</v>
          </cell>
          <cell r="B565">
            <v>0</v>
          </cell>
          <cell r="C565">
            <v>0</v>
          </cell>
          <cell r="D565" t="str">
            <v>NoData</v>
          </cell>
        </row>
        <row r="566">
          <cell r="A566" t="e">
            <v>#VALUE!</v>
          </cell>
          <cell r="B566">
            <v>0</v>
          </cell>
          <cell r="C566">
            <v>0</v>
          </cell>
          <cell r="D566" t="str">
            <v>NoData</v>
          </cell>
        </row>
        <row r="567">
          <cell r="A567" t="e">
            <v>#VALUE!</v>
          </cell>
          <cell r="B567">
            <v>0</v>
          </cell>
          <cell r="C567">
            <v>0</v>
          </cell>
          <cell r="D567" t="str">
            <v>NoData</v>
          </cell>
        </row>
        <row r="568">
          <cell r="A568" t="e">
            <v>#VALUE!</v>
          </cell>
          <cell r="B568">
            <v>0</v>
          </cell>
          <cell r="C568">
            <v>0</v>
          </cell>
          <cell r="D568" t="str">
            <v>NoData</v>
          </cell>
        </row>
        <row r="569">
          <cell r="A569" t="e">
            <v>#VALUE!</v>
          </cell>
          <cell r="B569">
            <v>0</v>
          </cell>
          <cell r="C569">
            <v>0</v>
          </cell>
          <cell r="D569" t="str">
            <v>NoData</v>
          </cell>
        </row>
        <row r="570">
          <cell r="A570" t="e">
            <v>#VALUE!</v>
          </cell>
          <cell r="B570">
            <v>0</v>
          </cell>
          <cell r="C570">
            <v>0</v>
          </cell>
          <cell r="D570" t="str">
            <v>NoData</v>
          </cell>
        </row>
        <row r="571">
          <cell r="A571" t="e">
            <v>#VALUE!</v>
          </cell>
          <cell r="B571">
            <v>0</v>
          </cell>
          <cell r="C571">
            <v>0</v>
          </cell>
          <cell r="D571" t="str">
            <v>NoData</v>
          </cell>
        </row>
        <row r="572">
          <cell r="A572" t="e">
            <v>#VALUE!</v>
          </cell>
          <cell r="B572">
            <v>0</v>
          </cell>
          <cell r="C572">
            <v>0</v>
          </cell>
          <cell r="D572" t="str">
            <v>NoData</v>
          </cell>
        </row>
        <row r="573">
          <cell r="A573" t="e">
            <v>#VALUE!</v>
          </cell>
          <cell r="B573">
            <v>0</v>
          </cell>
          <cell r="C573">
            <v>0</v>
          </cell>
          <cell r="D573" t="str">
            <v>NoData</v>
          </cell>
        </row>
        <row r="574">
          <cell r="A574" t="e">
            <v>#VALUE!</v>
          </cell>
          <cell r="B574">
            <v>0</v>
          </cell>
          <cell r="C574">
            <v>0</v>
          </cell>
          <cell r="D574" t="str">
            <v>NoData</v>
          </cell>
        </row>
        <row r="575">
          <cell r="A575" t="e">
            <v>#VALUE!</v>
          </cell>
          <cell r="B575">
            <v>0</v>
          </cell>
          <cell r="C575">
            <v>0</v>
          </cell>
          <cell r="D575" t="str">
            <v>NoData</v>
          </cell>
        </row>
        <row r="576">
          <cell r="A576" t="e">
            <v>#VALUE!</v>
          </cell>
          <cell r="B576">
            <v>0</v>
          </cell>
          <cell r="C576">
            <v>0</v>
          </cell>
          <cell r="D576" t="str">
            <v>NoData</v>
          </cell>
        </row>
        <row r="577">
          <cell r="A577" t="e">
            <v>#VALUE!</v>
          </cell>
          <cell r="B577">
            <v>0</v>
          </cell>
          <cell r="C577">
            <v>0</v>
          </cell>
          <cell r="D577" t="str">
            <v>NoData</v>
          </cell>
        </row>
        <row r="578">
          <cell r="A578" t="e">
            <v>#VALUE!</v>
          </cell>
          <cell r="B578">
            <v>0</v>
          </cell>
          <cell r="C578">
            <v>0</v>
          </cell>
          <cell r="D578" t="str">
            <v>NoData</v>
          </cell>
        </row>
        <row r="579">
          <cell r="A579" t="e">
            <v>#VALUE!</v>
          </cell>
          <cell r="B579">
            <v>0</v>
          </cell>
          <cell r="C579">
            <v>0</v>
          </cell>
          <cell r="D579" t="str">
            <v>NoData</v>
          </cell>
        </row>
        <row r="580">
          <cell r="A580" t="e">
            <v>#VALUE!</v>
          </cell>
          <cell r="B580">
            <v>0</v>
          </cell>
          <cell r="C580">
            <v>0</v>
          </cell>
          <cell r="D580" t="str">
            <v>NoData</v>
          </cell>
        </row>
        <row r="581">
          <cell r="A581" t="e">
            <v>#VALUE!</v>
          </cell>
          <cell r="B581">
            <v>0</v>
          </cell>
          <cell r="C581">
            <v>0</v>
          </cell>
          <cell r="D581" t="str">
            <v>NoData</v>
          </cell>
        </row>
        <row r="582">
          <cell r="A582" t="e">
            <v>#VALUE!</v>
          </cell>
          <cell r="B582">
            <v>0</v>
          </cell>
          <cell r="C582">
            <v>0</v>
          </cell>
          <cell r="D582" t="str">
            <v>NoData</v>
          </cell>
        </row>
        <row r="583">
          <cell r="A583" t="e">
            <v>#VALUE!</v>
          </cell>
          <cell r="B583">
            <v>0</v>
          </cell>
          <cell r="C583">
            <v>0</v>
          </cell>
          <cell r="D583" t="str">
            <v>NoData</v>
          </cell>
        </row>
        <row r="584">
          <cell r="A584" t="e">
            <v>#VALUE!</v>
          </cell>
          <cell r="B584">
            <v>0</v>
          </cell>
          <cell r="C584">
            <v>0</v>
          </cell>
          <cell r="D584" t="str">
            <v>NoData</v>
          </cell>
        </row>
        <row r="585">
          <cell r="A585" t="e">
            <v>#VALUE!</v>
          </cell>
          <cell r="B585">
            <v>0</v>
          </cell>
          <cell r="C585">
            <v>0</v>
          </cell>
          <cell r="D585" t="str">
            <v>NoData</v>
          </cell>
        </row>
        <row r="586">
          <cell r="A586" t="e">
            <v>#VALUE!</v>
          </cell>
          <cell r="B586">
            <v>0</v>
          </cell>
          <cell r="C586">
            <v>0</v>
          </cell>
          <cell r="D586" t="str">
            <v>NoData</v>
          </cell>
        </row>
        <row r="587">
          <cell r="A587" t="e">
            <v>#VALUE!</v>
          </cell>
          <cell r="B587">
            <v>0</v>
          </cell>
          <cell r="C587">
            <v>0</v>
          </cell>
          <cell r="D587" t="str">
            <v>NoData</v>
          </cell>
        </row>
        <row r="588">
          <cell r="A588" t="e">
            <v>#VALUE!</v>
          </cell>
          <cell r="B588">
            <v>0</v>
          </cell>
          <cell r="C588">
            <v>0</v>
          </cell>
          <cell r="D588" t="str">
            <v>NoData</v>
          </cell>
        </row>
        <row r="589">
          <cell r="A589" t="e">
            <v>#VALUE!</v>
          </cell>
          <cell r="B589">
            <v>0</v>
          </cell>
          <cell r="C589">
            <v>0</v>
          </cell>
          <cell r="D589" t="str">
            <v>NoData</v>
          </cell>
        </row>
        <row r="590">
          <cell r="A590" t="e">
            <v>#VALUE!</v>
          </cell>
          <cell r="B590">
            <v>0</v>
          </cell>
          <cell r="C590">
            <v>0</v>
          </cell>
          <cell r="D590" t="str">
            <v>NoData</v>
          </cell>
        </row>
        <row r="591">
          <cell r="A591" t="e">
            <v>#VALUE!</v>
          </cell>
          <cell r="B591">
            <v>0</v>
          </cell>
          <cell r="C591">
            <v>0</v>
          </cell>
          <cell r="D591" t="str">
            <v>NoData</v>
          </cell>
        </row>
        <row r="592">
          <cell r="A592" t="e">
            <v>#VALUE!</v>
          </cell>
          <cell r="B592">
            <v>0</v>
          </cell>
          <cell r="C592">
            <v>0</v>
          </cell>
          <cell r="D592" t="str">
            <v>NoData</v>
          </cell>
        </row>
        <row r="593">
          <cell r="A593" t="e">
            <v>#VALUE!</v>
          </cell>
          <cell r="B593">
            <v>0</v>
          </cell>
          <cell r="C593">
            <v>0</v>
          </cell>
          <cell r="D593" t="str">
            <v>NoData</v>
          </cell>
        </row>
        <row r="594">
          <cell r="A594" t="e">
            <v>#VALUE!</v>
          </cell>
          <cell r="B594">
            <v>0</v>
          </cell>
          <cell r="C594">
            <v>0</v>
          </cell>
          <cell r="D594" t="str">
            <v>NoData</v>
          </cell>
        </row>
        <row r="595">
          <cell r="A595" t="e">
            <v>#VALUE!</v>
          </cell>
          <cell r="B595">
            <v>0</v>
          </cell>
          <cell r="C595">
            <v>0</v>
          </cell>
          <cell r="D595" t="str">
            <v>NoData</v>
          </cell>
        </row>
        <row r="596">
          <cell r="A596" t="e">
            <v>#VALUE!</v>
          </cell>
          <cell r="B596">
            <v>0</v>
          </cell>
          <cell r="C596">
            <v>0</v>
          </cell>
          <cell r="D596" t="str">
            <v>NoData</v>
          </cell>
        </row>
        <row r="597">
          <cell r="A597" t="e">
            <v>#VALUE!</v>
          </cell>
          <cell r="B597">
            <v>0</v>
          </cell>
          <cell r="C597">
            <v>0</v>
          </cell>
          <cell r="D597" t="str">
            <v>NoData</v>
          </cell>
        </row>
        <row r="598">
          <cell r="A598" t="e">
            <v>#VALUE!</v>
          </cell>
          <cell r="B598">
            <v>0</v>
          </cell>
          <cell r="C598">
            <v>0</v>
          </cell>
          <cell r="D598" t="str">
            <v>NoData</v>
          </cell>
        </row>
        <row r="599">
          <cell r="A599" t="e">
            <v>#VALUE!</v>
          </cell>
          <cell r="B599">
            <v>0</v>
          </cell>
          <cell r="C599">
            <v>0</v>
          </cell>
          <cell r="D599" t="str">
            <v>NoData</v>
          </cell>
        </row>
        <row r="600">
          <cell r="A600" t="e">
            <v>#VALUE!</v>
          </cell>
          <cell r="B600">
            <v>0</v>
          </cell>
          <cell r="C600">
            <v>0</v>
          </cell>
          <cell r="D600" t="str">
            <v>NoData</v>
          </cell>
        </row>
        <row r="601">
          <cell r="A601" t="e">
            <v>#VALUE!</v>
          </cell>
          <cell r="B601">
            <v>0</v>
          </cell>
          <cell r="C601">
            <v>0</v>
          </cell>
          <cell r="D601" t="str">
            <v>NoData</v>
          </cell>
        </row>
        <row r="602">
          <cell r="A602" t="e">
            <v>#VALUE!</v>
          </cell>
          <cell r="B602">
            <v>0</v>
          </cell>
          <cell r="C602">
            <v>0</v>
          </cell>
          <cell r="D602" t="str">
            <v>NoData</v>
          </cell>
        </row>
        <row r="603">
          <cell r="A603" t="e">
            <v>#VALUE!</v>
          </cell>
          <cell r="B603">
            <v>0</v>
          </cell>
          <cell r="C603">
            <v>0</v>
          </cell>
          <cell r="D603" t="str">
            <v>NoData</v>
          </cell>
        </row>
        <row r="604">
          <cell r="A604" t="e">
            <v>#VALUE!</v>
          </cell>
          <cell r="B604">
            <v>0</v>
          </cell>
          <cell r="C604">
            <v>0</v>
          </cell>
          <cell r="D604" t="str">
            <v>NoData</v>
          </cell>
        </row>
        <row r="605">
          <cell r="A605" t="e">
            <v>#VALUE!</v>
          </cell>
          <cell r="B605">
            <v>0</v>
          </cell>
          <cell r="C605">
            <v>0</v>
          </cell>
          <cell r="D605" t="str">
            <v>NoData</v>
          </cell>
        </row>
        <row r="606">
          <cell r="A606" t="e">
            <v>#VALUE!</v>
          </cell>
          <cell r="B606">
            <v>0</v>
          </cell>
          <cell r="C606">
            <v>0</v>
          </cell>
          <cell r="D606" t="str">
            <v>NoData</v>
          </cell>
        </row>
        <row r="607">
          <cell r="A607" t="e">
            <v>#VALUE!</v>
          </cell>
          <cell r="B607">
            <v>0</v>
          </cell>
          <cell r="C607">
            <v>0</v>
          </cell>
          <cell r="D607" t="str">
            <v>NoData</v>
          </cell>
        </row>
        <row r="608">
          <cell r="A608" t="e">
            <v>#VALUE!</v>
          </cell>
          <cell r="B608">
            <v>0</v>
          </cell>
          <cell r="C608">
            <v>0</v>
          </cell>
          <cell r="D608" t="str">
            <v>NoData</v>
          </cell>
        </row>
        <row r="609">
          <cell r="A609" t="e">
            <v>#VALUE!</v>
          </cell>
          <cell r="B609">
            <v>0</v>
          </cell>
          <cell r="C609">
            <v>0</v>
          </cell>
          <cell r="D609" t="str">
            <v>NoData</v>
          </cell>
        </row>
        <row r="610">
          <cell r="A610" t="e">
            <v>#VALUE!</v>
          </cell>
          <cell r="B610">
            <v>0</v>
          </cell>
          <cell r="C610">
            <v>0</v>
          </cell>
          <cell r="D610" t="str">
            <v>NoData</v>
          </cell>
        </row>
        <row r="611">
          <cell r="A611" t="e">
            <v>#VALUE!</v>
          </cell>
          <cell r="B611">
            <v>0</v>
          </cell>
          <cell r="C611">
            <v>0</v>
          </cell>
          <cell r="D611" t="str">
            <v>NoData</v>
          </cell>
        </row>
        <row r="612">
          <cell r="A612" t="e">
            <v>#VALUE!</v>
          </cell>
          <cell r="B612">
            <v>0</v>
          </cell>
          <cell r="C612">
            <v>0</v>
          </cell>
          <cell r="D612" t="str">
            <v>NoData</v>
          </cell>
        </row>
        <row r="613">
          <cell r="A613" t="e">
            <v>#VALUE!</v>
          </cell>
          <cell r="B613">
            <v>0</v>
          </cell>
          <cell r="C613">
            <v>0</v>
          </cell>
          <cell r="D613" t="str">
            <v>NoData</v>
          </cell>
        </row>
        <row r="614">
          <cell r="A614" t="e">
            <v>#VALUE!</v>
          </cell>
          <cell r="B614">
            <v>0</v>
          </cell>
          <cell r="C614">
            <v>0</v>
          </cell>
          <cell r="D614" t="str">
            <v>NoData</v>
          </cell>
        </row>
        <row r="615">
          <cell r="A615" t="e">
            <v>#VALUE!</v>
          </cell>
          <cell r="B615">
            <v>0</v>
          </cell>
          <cell r="C615">
            <v>0</v>
          </cell>
          <cell r="D615" t="str">
            <v>NoData</v>
          </cell>
        </row>
        <row r="616">
          <cell r="A616" t="e">
            <v>#VALUE!</v>
          </cell>
          <cell r="B616">
            <v>0</v>
          </cell>
          <cell r="C616">
            <v>0</v>
          </cell>
          <cell r="D616" t="str">
            <v>NoData</v>
          </cell>
        </row>
        <row r="617">
          <cell r="A617" t="e">
            <v>#VALUE!</v>
          </cell>
          <cell r="B617">
            <v>0</v>
          </cell>
          <cell r="C617">
            <v>0</v>
          </cell>
          <cell r="D617" t="str">
            <v>NoData</v>
          </cell>
        </row>
        <row r="618">
          <cell r="A618" t="e">
            <v>#VALUE!</v>
          </cell>
          <cell r="B618">
            <v>0</v>
          </cell>
          <cell r="C618">
            <v>0</v>
          </cell>
          <cell r="D618" t="str">
            <v>NoData</v>
          </cell>
        </row>
        <row r="619">
          <cell r="A619" t="e">
            <v>#VALUE!</v>
          </cell>
          <cell r="B619">
            <v>0</v>
          </cell>
          <cell r="C619">
            <v>0</v>
          </cell>
          <cell r="D619" t="str">
            <v>NoData</v>
          </cell>
        </row>
        <row r="620">
          <cell r="A620" t="e">
            <v>#VALUE!</v>
          </cell>
          <cell r="B620">
            <v>0</v>
          </cell>
          <cell r="C620">
            <v>0</v>
          </cell>
          <cell r="D620" t="str">
            <v>NoData</v>
          </cell>
        </row>
        <row r="621">
          <cell r="A621" t="e">
            <v>#VALUE!</v>
          </cell>
          <cell r="B621">
            <v>0</v>
          </cell>
          <cell r="C621">
            <v>0</v>
          </cell>
          <cell r="D621" t="str">
            <v>NoData</v>
          </cell>
        </row>
        <row r="622">
          <cell r="A622" t="e">
            <v>#VALUE!</v>
          </cell>
          <cell r="B622">
            <v>0</v>
          </cell>
          <cell r="C622">
            <v>0</v>
          </cell>
          <cell r="D622" t="str">
            <v>NoData</v>
          </cell>
        </row>
        <row r="623">
          <cell r="A623" t="e">
            <v>#VALUE!</v>
          </cell>
          <cell r="B623">
            <v>0</v>
          </cell>
          <cell r="C623">
            <v>0</v>
          </cell>
          <cell r="D623" t="str">
            <v>NoData</v>
          </cell>
        </row>
        <row r="624">
          <cell r="A624" t="e">
            <v>#VALUE!</v>
          </cell>
          <cell r="B624">
            <v>0</v>
          </cell>
          <cell r="C624">
            <v>0</v>
          </cell>
          <cell r="D624" t="str">
            <v>NoData</v>
          </cell>
        </row>
        <row r="625">
          <cell r="A625" t="e">
            <v>#VALUE!</v>
          </cell>
          <cell r="B625">
            <v>0</v>
          </cell>
          <cell r="C625">
            <v>0</v>
          </cell>
          <cell r="D625" t="str">
            <v>NoData</v>
          </cell>
        </row>
        <row r="626">
          <cell r="A626" t="e">
            <v>#VALUE!</v>
          </cell>
          <cell r="B626">
            <v>0</v>
          </cell>
          <cell r="C626">
            <v>0</v>
          </cell>
          <cell r="D626" t="str">
            <v>NoData</v>
          </cell>
        </row>
        <row r="627">
          <cell r="A627" t="e">
            <v>#VALUE!</v>
          </cell>
          <cell r="B627">
            <v>0</v>
          </cell>
          <cell r="C627">
            <v>0</v>
          </cell>
          <cell r="D627" t="str">
            <v>NoData</v>
          </cell>
        </row>
        <row r="628">
          <cell r="A628" t="e">
            <v>#VALUE!</v>
          </cell>
          <cell r="B628">
            <v>0</v>
          </cell>
          <cell r="C628">
            <v>0</v>
          </cell>
          <cell r="D628" t="str">
            <v>NoData</v>
          </cell>
        </row>
        <row r="629">
          <cell r="A629" t="e">
            <v>#VALUE!</v>
          </cell>
          <cell r="B629">
            <v>0</v>
          </cell>
          <cell r="C629">
            <v>0</v>
          </cell>
          <cell r="D629" t="str">
            <v>NoData</v>
          </cell>
        </row>
        <row r="630">
          <cell r="A630" t="e">
            <v>#VALUE!</v>
          </cell>
          <cell r="B630">
            <v>0</v>
          </cell>
          <cell r="C630">
            <v>0</v>
          </cell>
          <cell r="D630" t="str">
            <v>NoData</v>
          </cell>
        </row>
        <row r="631">
          <cell r="A631" t="e">
            <v>#VALUE!</v>
          </cell>
          <cell r="B631">
            <v>0</v>
          </cell>
          <cell r="C631">
            <v>0</v>
          </cell>
          <cell r="D631" t="str">
            <v>NoData</v>
          </cell>
        </row>
        <row r="632">
          <cell r="A632" t="e">
            <v>#VALUE!</v>
          </cell>
          <cell r="B632">
            <v>0</v>
          </cell>
          <cell r="C632">
            <v>0</v>
          </cell>
          <cell r="D632" t="str">
            <v>NoData</v>
          </cell>
        </row>
        <row r="633">
          <cell r="A633" t="e">
            <v>#VALUE!</v>
          </cell>
          <cell r="B633">
            <v>0</v>
          </cell>
          <cell r="C633">
            <v>0</v>
          </cell>
          <cell r="D633" t="str">
            <v>NoData</v>
          </cell>
        </row>
        <row r="634">
          <cell r="A634" t="e">
            <v>#VALUE!</v>
          </cell>
          <cell r="B634">
            <v>0</v>
          </cell>
          <cell r="C634">
            <v>0</v>
          </cell>
          <cell r="D634" t="str">
            <v>NoData</v>
          </cell>
        </row>
        <row r="635">
          <cell r="A635" t="e">
            <v>#VALUE!</v>
          </cell>
          <cell r="B635">
            <v>0</v>
          </cell>
          <cell r="C635">
            <v>0</v>
          </cell>
          <cell r="D635" t="str">
            <v>NoData</v>
          </cell>
        </row>
        <row r="636">
          <cell r="A636" t="e">
            <v>#VALUE!</v>
          </cell>
          <cell r="B636">
            <v>0</v>
          </cell>
          <cell r="C636">
            <v>0</v>
          </cell>
          <cell r="D636" t="str">
            <v>NoData</v>
          </cell>
        </row>
        <row r="637">
          <cell r="A637" t="e">
            <v>#VALUE!</v>
          </cell>
          <cell r="B637">
            <v>0</v>
          </cell>
          <cell r="C637">
            <v>0</v>
          </cell>
          <cell r="D637" t="str">
            <v>NoData</v>
          </cell>
        </row>
        <row r="638">
          <cell r="A638" t="e">
            <v>#VALUE!</v>
          </cell>
          <cell r="B638">
            <v>0</v>
          </cell>
          <cell r="C638">
            <v>0</v>
          </cell>
          <cell r="D638" t="str">
            <v>NoData</v>
          </cell>
        </row>
        <row r="639">
          <cell r="A639" t="e">
            <v>#VALUE!</v>
          </cell>
          <cell r="B639">
            <v>0</v>
          </cell>
          <cell r="C639">
            <v>0</v>
          </cell>
          <cell r="D639" t="str">
            <v>NoData</v>
          </cell>
        </row>
        <row r="640">
          <cell r="A640" t="e">
            <v>#VALUE!</v>
          </cell>
          <cell r="B640">
            <v>0</v>
          </cell>
          <cell r="C640">
            <v>0</v>
          </cell>
          <cell r="D640" t="str">
            <v>NoData</v>
          </cell>
        </row>
        <row r="641">
          <cell r="A641" t="e">
            <v>#VALUE!</v>
          </cell>
          <cell r="B641">
            <v>0</v>
          </cell>
          <cell r="C641">
            <v>0</v>
          </cell>
          <cell r="D641" t="str">
            <v>NoData</v>
          </cell>
        </row>
        <row r="642">
          <cell r="A642" t="e">
            <v>#VALUE!</v>
          </cell>
          <cell r="B642">
            <v>0</v>
          </cell>
          <cell r="C642">
            <v>0</v>
          </cell>
          <cell r="D642" t="str">
            <v>NoData</v>
          </cell>
        </row>
        <row r="643">
          <cell r="A643" t="e">
            <v>#VALUE!</v>
          </cell>
          <cell r="B643">
            <v>0</v>
          </cell>
          <cell r="C643">
            <v>0</v>
          </cell>
          <cell r="D643" t="str">
            <v>NoData</v>
          </cell>
        </row>
        <row r="644">
          <cell r="A644" t="e">
            <v>#VALUE!</v>
          </cell>
          <cell r="B644">
            <v>0</v>
          </cell>
          <cell r="C644">
            <v>0</v>
          </cell>
          <cell r="D644" t="str">
            <v>NoData</v>
          </cell>
        </row>
        <row r="645">
          <cell r="A645" t="e">
            <v>#VALUE!</v>
          </cell>
          <cell r="B645">
            <v>0</v>
          </cell>
          <cell r="C645">
            <v>0</v>
          </cell>
          <cell r="D645" t="str">
            <v>NoData</v>
          </cell>
        </row>
        <row r="646">
          <cell r="A646" t="e">
            <v>#VALUE!</v>
          </cell>
          <cell r="B646">
            <v>0</v>
          </cell>
          <cell r="C646">
            <v>0</v>
          </cell>
          <cell r="D646" t="str">
            <v>NoData</v>
          </cell>
        </row>
        <row r="647">
          <cell r="A647" t="e">
            <v>#VALUE!</v>
          </cell>
          <cell r="B647">
            <v>0</v>
          </cell>
          <cell r="C647">
            <v>0</v>
          </cell>
          <cell r="D647" t="str">
            <v>NoData</v>
          </cell>
        </row>
        <row r="648">
          <cell r="A648" t="e">
            <v>#VALUE!</v>
          </cell>
          <cell r="B648">
            <v>0</v>
          </cell>
          <cell r="C648">
            <v>0</v>
          </cell>
          <cell r="D648" t="str">
            <v>NoData</v>
          </cell>
        </row>
        <row r="649">
          <cell r="A649" t="e">
            <v>#VALUE!</v>
          </cell>
          <cell r="B649">
            <v>0</v>
          </cell>
          <cell r="C649">
            <v>0</v>
          </cell>
          <cell r="D649" t="str">
            <v>NoData</v>
          </cell>
        </row>
        <row r="650">
          <cell r="A650" t="e">
            <v>#VALUE!</v>
          </cell>
          <cell r="B650">
            <v>0</v>
          </cell>
          <cell r="C650">
            <v>0</v>
          </cell>
          <cell r="D650" t="str">
            <v>NoData</v>
          </cell>
        </row>
        <row r="651">
          <cell r="A651" t="e">
            <v>#VALUE!</v>
          </cell>
          <cell r="B651">
            <v>0</v>
          </cell>
          <cell r="C651">
            <v>0</v>
          </cell>
          <cell r="D651" t="str">
            <v>NoData</v>
          </cell>
        </row>
        <row r="652">
          <cell r="A652" t="e">
            <v>#VALUE!</v>
          </cell>
          <cell r="B652">
            <v>0</v>
          </cell>
          <cell r="C652">
            <v>0</v>
          </cell>
          <cell r="D652" t="str">
            <v>NoData</v>
          </cell>
        </row>
        <row r="653">
          <cell r="A653" t="e">
            <v>#VALUE!</v>
          </cell>
          <cell r="B653">
            <v>0</v>
          </cell>
          <cell r="C653">
            <v>0</v>
          </cell>
          <cell r="D653" t="str">
            <v>NoData</v>
          </cell>
        </row>
        <row r="654">
          <cell r="A654" t="e">
            <v>#VALUE!</v>
          </cell>
          <cell r="B654">
            <v>0</v>
          </cell>
          <cell r="C654">
            <v>0</v>
          </cell>
          <cell r="D654" t="str">
            <v>NoData</v>
          </cell>
        </row>
        <row r="655">
          <cell r="A655" t="e">
            <v>#VALUE!</v>
          </cell>
          <cell r="B655">
            <v>0</v>
          </cell>
          <cell r="C655">
            <v>0</v>
          </cell>
          <cell r="D655" t="str">
            <v>NoData</v>
          </cell>
        </row>
        <row r="656">
          <cell r="A656" t="e">
            <v>#VALUE!</v>
          </cell>
          <cell r="B656">
            <v>0</v>
          </cell>
          <cell r="C656">
            <v>0</v>
          </cell>
          <cell r="D656" t="str">
            <v>NoData</v>
          </cell>
        </row>
        <row r="657">
          <cell r="A657" t="e">
            <v>#VALUE!</v>
          </cell>
          <cell r="B657">
            <v>0</v>
          </cell>
          <cell r="C657">
            <v>0</v>
          </cell>
          <cell r="D657" t="str">
            <v>NoData</v>
          </cell>
        </row>
        <row r="658">
          <cell r="A658" t="e">
            <v>#VALUE!</v>
          </cell>
          <cell r="B658">
            <v>0</v>
          </cell>
          <cell r="C658">
            <v>0</v>
          </cell>
          <cell r="D658" t="str">
            <v>NoData</v>
          </cell>
        </row>
        <row r="659">
          <cell r="A659" t="e">
            <v>#VALUE!</v>
          </cell>
          <cell r="B659">
            <v>0</v>
          </cell>
          <cell r="C659">
            <v>0</v>
          </cell>
          <cell r="D659" t="str">
            <v>NoData</v>
          </cell>
        </row>
        <row r="660">
          <cell r="A660" t="e">
            <v>#VALUE!</v>
          </cell>
          <cell r="B660">
            <v>0</v>
          </cell>
          <cell r="C660">
            <v>0</v>
          </cell>
          <cell r="D660" t="str">
            <v>NoData</v>
          </cell>
        </row>
        <row r="661">
          <cell r="A661" t="e">
            <v>#VALUE!</v>
          </cell>
          <cell r="B661">
            <v>0</v>
          </cell>
          <cell r="C661">
            <v>0</v>
          </cell>
          <cell r="D661" t="str">
            <v>NoData</v>
          </cell>
        </row>
        <row r="662">
          <cell r="A662" t="e">
            <v>#VALUE!</v>
          </cell>
          <cell r="B662">
            <v>0</v>
          </cell>
          <cell r="C662">
            <v>0</v>
          </cell>
          <cell r="D662" t="str">
            <v>NoData</v>
          </cell>
        </row>
        <row r="663">
          <cell r="A663" t="e">
            <v>#VALUE!</v>
          </cell>
          <cell r="B663">
            <v>0</v>
          </cell>
          <cell r="C663">
            <v>0</v>
          </cell>
          <cell r="D663" t="str">
            <v>NoData</v>
          </cell>
        </row>
        <row r="664">
          <cell r="A664" t="e">
            <v>#VALUE!</v>
          </cell>
          <cell r="B664">
            <v>0</v>
          </cell>
          <cell r="C664">
            <v>0</v>
          </cell>
          <cell r="D664" t="str">
            <v>NoData</v>
          </cell>
        </row>
        <row r="665">
          <cell r="A665" t="e">
            <v>#VALUE!</v>
          </cell>
          <cell r="B665">
            <v>0</v>
          </cell>
          <cell r="C665">
            <v>0</v>
          </cell>
          <cell r="D665" t="str">
            <v>NoData</v>
          </cell>
        </row>
        <row r="666">
          <cell r="A666" t="e">
            <v>#VALUE!</v>
          </cell>
          <cell r="B666">
            <v>0</v>
          </cell>
          <cell r="C666">
            <v>0</v>
          </cell>
          <cell r="D666" t="str">
            <v>NoData</v>
          </cell>
        </row>
        <row r="667">
          <cell r="A667" t="e">
            <v>#VALUE!</v>
          </cell>
          <cell r="B667">
            <v>0</v>
          </cell>
          <cell r="C667">
            <v>0</v>
          </cell>
          <cell r="D667" t="str">
            <v>NoData</v>
          </cell>
        </row>
        <row r="668">
          <cell r="A668" t="e">
            <v>#VALUE!</v>
          </cell>
          <cell r="B668">
            <v>0</v>
          </cell>
          <cell r="C668">
            <v>0</v>
          </cell>
          <cell r="D668" t="str">
            <v>NoData</v>
          </cell>
        </row>
        <row r="669">
          <cell r="A669" t="e">
            <v>#VALUE!</v>
          </cell>
          <cell r="B669">
            <v>0</v>
          </cell>
          <cell r="C669">
            <v>0</v>
          </cell>
          <cell r="D669" t="str">
            <v>NoData</v>
          </cell>
        </row>
        <row r="670">
          <cell r="A670" t="e">
            <v>#VALUE!</v>
          </cell>
          <cell r="B670">
            <v>0</v>
          </cell>
          <cell r="C670">
            <v>0</v>
          </cell>
          <cell r="D670" t="str">
            <v>NoData</v>
          </cell>
        </row>
        <row r="671">
          <cell r="A671" t="e">
            <v>#VALUE!</v>
          </cell>
          <cell r="B671">
            <v>0</v>
          </cell>
          <cell r="C671">
            <v>0</v>
          </cell>
          <cell r="D671" t="str">
            <v>NoData</v>
          </cell>
        </row>
        <row r="672">
          <cell r="A672" t="e">
            <v>#VALUE!</v>
          </cell>
          <cell r="B672">
            <v>0</v>
          </cell>
          <cell r="C672">
            <v>0</v>
          </cell>
          <cell r="D672" t="str">
            <v>NoData</v>
          </cell>
        </row>
        <row r="673">
          <cell r="A673" t="e">
            <v>#VALUE!</v>
          </cell>
          <cell r="B673">
            <v>0</v>
          </cell>
          <cell r="C673">
            <v>0</v>
          </cell>
          <cell r="D673" t="str">
            <v>NoData</v>
          </cell>
        </row>
        <row r="674">
          <cell r="A674" t="e">
            <v>#VALUE!</v>
          </cell>
          <cell r="B674">
            <v>0</v>
          </cell>
          <cell r="C674">
            <v>0</v>
          </cell>
          <cell r="D674" t="str">
            <v>NoData</v>
          </cell>
        </row>
        <row r="675">
          <cell r="A675" t="e">
            <v>#VALUE!</v>
          </cell>
          <cell r="B675">
            <v>0</v>
          </cell>
          <cell r="C675">
            <v>0</v>
          </cell>
          <cell r="D675" t="str">
            <v>NoData</v>
          </cell>
        </row>
        <row r="676">
          <cell r="A676" t="e">
            <v>#VALUE!</v>
          </cell>
          <cell r="B676">
            <v>0</v>
          </cell>
          <cell r="C676">
            <v>0</v>
          </cell>
          <cell r="D676" t="str">
            <v>NoData</v>
          </cell>
        </row>
        <row r="677">
          <cell r="A677" t="e">
            <v>#VALUE!</v>
          </cell>
          <cell r="B677">
            <v>0</v>
          </cell>
          <cell r="C677">
            <v>0</v>
          </cell>
          <cell r="D677" t="str">
            <v>NoData</v>
          </cell>
        </row>
        <row r="678">
          <cell r="A678" t="e">
            <v>#VALUE!</v>
          </cell>
          <cell r="B678">
            <v>0</v>
          </cell>
          <cell r="C678">
            <v>0</v>
          </cell>
          <cell r="D678" t="str">
            <v>NoData</v>
          </cell>
        </row>
        <row r="679">
          <cell r="A679" t="e">
            <v>#VALUE!</v>
          </cell>
          <cell r="B679">
            <v>0</v>
          </cell>
          <cell r="C679">
            <v>0</v>
          </cell>
          <cell r="D679" t="str">
            <v>NoData</v>
          </cell>
        </row>
        <row r="680">
          <cell r="A680" t="e">
            <v>#VALUE!</v>
          </cell>
          <cell r="B680">
            <v>0</v>
          </cell>
          <cell r="C680">
            <v>0</v>
          </cell>
          <cell r="D680" t="str">
            <v>NoData</v>
          </cell>
        </row>
        <row r="681">
          <cell r="A681" t="e">
            <v>#VALUE!</v>
          </cell>
          <cell r="B681">
            <v>0</v>
          </cell>
          <cell r="C681">
            <v>0</v>
          </cell>
          <cell r="D681" t="str">
            <v>NoData</v>
          </cell>
        </row>
        <row r="682">
          <cell r="A682" t="e">
            <v>#VALUE!</v>
          </cell>
          <cell r="B682">
            <v>0</v>
          </cell>
          <cell r="C682">
            <v>0</v>
          </cell>
          <cell r="D682" t="str">
            <v>NoData</v>
          </cell>
        </row>
        <row r="683">
          <cell r="A683" t="e">
            <v>#VALUE!</v>
          </cell>
          <cell r="B683">
            <v>0</v>
          </cell>
          <cell r="C683">
            <v>0</v>
          </cell>
          <cell r="D683" t="str">
            <v>NoData</v>
          </cell>
        </row>
        <row r="684">
          <cell r="A684" t="e">
            <v>#VALUE!</v>
          </cell>
          <cell r="B684">
            <v>0</v>
          </cell>
          <cell r="C684">
            <v>0</v>
          </cell>
          <cell r="D684" t="str">
            <v>NoData</v>
          </cell>
        </row>
        <row r="685">
          <cell r="A685" t="e">
            <v>#VALUE!</v>
          </cell>
          <cell r="B685">
            <v>0</v>
          </cell>
          <cell r="C685">
            <v>0</v>
          </cell>
          <cell r="D685" t="str">
            <v>NoData</v>
          </cell>
        </row>
        <row r="686">
          <cell r="A686" t="e">
            <v>#VALUE!</v>
          </cell>
          <cell r="B686">
            <v>0</v>
          </cell>
          <cell r="C686">
            <v>0</v>
          </cell>
          <cell r="D686" t="str">
            <v>NoData</v>
          </cell>
        </row>
        <row r="687">
          <cell r="A687" t="e">
            <v>#VALUE!</v>
          </cell>
          <cell r="B687">
            <v>0</v>
          </cell>
          <cell r="C687">
            <v>0</v>
          </cell>
          <cell r="D687" t="str">
            <v>NoData</v>
          </cell>
        </row>
        <row r="688">
          <cell r="A688" t="e">
            <v>#VALUE!</v>
          </cell>
          <cell r="B688">
            <v>0</v>
          </cell>
          <cell r="C688">
            <v>0</v>
          </cell>
          <cell r="D688" t="str">
            <v>NoData</v>
          </cell>
        </row>
        <row r="689">
          <cell r="A689" t="e">
            <v>#VALUE!</v>
          </cell>
          <cell r="B689">
            <v>0</v>
          </cell>
          <cell r="C689">
            <v>0</v>
          </cell>
          <cell r="D689" t="str">
            <v>NoData</v>
          </cell>
        </row>
        <row r="690">
          <cell r="A690" t="e">
            <v>#VALUE!</v>
          </cell>
          <cell r="B690">
            <v>0</v>
          </cell>
          <cell r="C690">
            <v>0</v>
          </cell>
          <cell r="D690" t="str">
            <v>NoData</v>
          </cell>
        </row>
        <row r="691">
          <cell r="A691" t="e">
            <v>#VALUE!</v>
          </cell>
          <cell r="B691">
            <v>0</v>
          </cell>
          <cell r="C691">
            <v>0</v>
          </cell>
          <cell r="D691" t="str">
            <v>NoData</v>
          </cell>
        </row>
        <row r="692">
          <cell r="A692" t="e">
            <v>#VALUE!</v>
          </cell>
          <cell r="B692">
            <v>0</v>
          </cell>
          <cell r="C692">
            <v>0</v>
          </cell>
          <cell r="D692" t="str">
            <v>NoData</v>
          </cell>
        </row>
        <row r="693">
          <cell r="A693" t="e">
            <v>#VALUE!</v>
          </cell>
          <cell r="B693">
            <v>0</v>
          </cell>
          <cell r="C693">
            <v>0</v>
          </cell>
          <cell r="D693" t="str">
            <v>NoData</v>
          </cell>
        </row>
        <row r="694">
          <cell r="A694" t="e">
            <v>#VALUE!</v>
          </cell>
          <cell r="B694">
            <v>0</v>
          </cell>
          <cell r="C694">
            <v>0</v>
          </cell>
          <cell r="D694" t="str">
            <v>NoData</v>
          </cell>
        </row>
        <row r="695">
          <cell r="A695" t="e">
            <v>#VALUE!</v>
          </cell>
          <cell r="B695">
            <v>0</v>
          </cell>
          <cell r="C695">
            <v>0</v>
          </cell>
          <cell r="D695" t="str">
            <v>NoData</v>
          </cell>
        </row>
        <row r="696">
          <cell r="A696" t="e">
            <v>#VALUE!</v>
          </cell>
          <cell r="B696">
            <v>0</v>
          </cell>
          <cell r="C696">
            <v>0</v>
          </cell>
          <cell r="D696" t="str">
            <v>NoData</v>
          </cell>
        </row>
        <row r="697">
          <cell r="A697" t="e">
            <v>#VALUE!</v>
          </cell>
          <cell r="B697">
            <v>0</v>
          </cell>
          <cell r="C697">
            <v>0</v>
          </cell>
          <cell r="D697" t="str">
            <v>NoData</v>
          </cell>
        </row>
        <row r="698">
          <cell r="A698" t="e">
            <v>#VALUE!</v>
          </cell>
          <cell r="B698">
            <v>0</v>
          </cell>
          <cell r="C698">
            <v>0</v>
          </cell>
          <cell r="D698" t="str">
            <v>NoData</v>
          </cell>
        </row>
        <row r="699">
          <cell r="A699" t="e">
            <v>#VALUE!</v>
          </cell>
          <cell r="B699">
            <v>0</v>
          </cell>
          <cell r="C699">
            <v>0</v>
          </cell>
          <cell r="D699" t="str">
            <v>NoData</v>
          </cell>
        </row>
        <row r="700">
          <cell r="A700" t="e">
            <v>#VALUE!</v>
          </cell>
          <cell r="B700">
            <v>0</v>
          </cell>
          <cell r="C700">
            <v>0</v>
          </cell>
          <cell r="D700" t="str">
            <v>NoData</v>
          </cell>
        </row>
        <row r="701">
          <cell r="A701" t="e">
            <v>#VALUE!</v>
          </cell>
          <cell r="B701">
            <v>0</v>
          </cell>
          <cell r="C701">
            <v>0</v>
          </cell>
          <cell r="D701" t="str">
            <v>NoData</v>
          </cell>
        </row>
        <row r="702">
          <cell r="A702" t="e">
            <v>#VALUE!</v>
          </cell>
          <cell r="B702">
            <v>0</v>
          </cell>
          <cell r="C702">
            <v>0</v>
          </cell>
          <cell r="D702" t="str">
            <v>NoData</v>
          </cell>
        </row>
        <row r="703">
          <cell r="A703" t="e">
            <v>#N/A</v>
          </cell>
          <cell r="B703" t="e">
            <v>#N/A</v>
          </cell>
          <cell r="C703" t="e">
            <v>#N/A</v>
          </cell>
          <cell r="D703" t="str">
            <v>NoData</v>
          </cell>
        </row>
        <row r="704">
          <cell r="A704" t="e">
            <v>#N/A</v>
          </cell>
          <cell r="B704" t="e">
            <v>#N/A</v>
          </cell>
          <cell r="C704" t="e">
            <v>#N/A</v>
          </cell>
          <cell r="D704" t="str">
            <v>NoData</v>
          </cell>
        </row>
        <row r="705">
          <cell r="A705" t="e">
            <v>#N/A</v>
          </cell>
          <cell r="B705" t="e">
            <v>#N/A</v>
          </cell>
          <cell r="C705" t="e">
            <v>#N/A</v>
          </cell>
          <cell r="D705" t="str">
            <v>NoData</v>
          </cell>
        </row>
        <row r="706">
          <cell r="A706" t="e">
            <v>#N/A</v>
          </cell>
          <cell r="B706" t="e">
            <v>#N/A</v>
          </cell>
          <cell r="C706" t="e">
            <v>#N/A</v>
          </cell>
          <cell r="D706" t="str">
            <v>NoData</v>
          </cell>
        </row>
        <row r="707">
          <cell r="A707" t="e">
            <v>#N/A</v>
          </cell>
          <cell r="B707" t="e">
            <v>#N/A</v>
          </cell>
          <cell r="C707" t="e">
            <v>#N/A</v>
          </cell>
          <cell r="D707" t="str">
            <v>NoData</v>
          </cell>
        </row>
        <row r="708">
          <cell r="A708" t="e">
            <v>#N/A</v>
          </cell>
          <cell r="B708" t="e">
            <v>#N/A</v>
          </cell>
          <cell r="C708" t="e">
            <v>#N/A</v>
          </cell>
          <cell r="D708" t="str">
            <v>NoData</v>
          </cell>
        </row>
        <row r="709">
          <cell r="A709" t="e">
            <v>#N/A</v>
          </cell>
          <cell r="B709" t="e">
            <v>#N/A</v>
          </cell>
          <cell r="C709" t="e">
            <v>#N/A</v>
          </cell>
          <cell r="D709" t="str">
            <v>NoData</v>
          </cell>
        </row>
        <row r="710">
          <cell r="A710" t="e">
            <v>#N/A</v>
          </cell>
          <cell r="B710" t="e">
            <v>#N/A</v>
          </cell>
          <cell r="C710" t="e">
            <v>#N/A</v>
          </cell>
          <cell r="D710" t="str">
            <v>NoData</v>
          </cell>
        </row>
        <row r="711">
          <cell r="A711" t="e">
            <v>#N/A</v>
          </cell>
          <cell r="B711" t="e">
            <v>#N/A</v>
          </cell>
          <cell r="C711" t="e">
            <v>#N/A</v>
          </cell>
          <cell r="D711" t="str">
            <v>NoData</v>
          </cell>
        </row>
        <row r="712">
          <cell r="A712" t="e">
            <v>#N/A</v>
          </cell>
          <cell r="B712" t="e">
            <v>#N/A</v>
          </cell>
          <cell r="C712" t="e">
            <v>#N/A</v>
          </cell>
          <cell r="D712" t="str">
            <v>NoData</v>
          </cell>
        </row>
        <row r="713">
          <cell r="A713" t="e">
            <v>#N/A</v>
          </cell>
          <cell r="B713" t="e">
            <v>#N/A</v>
          </cell>
          <cell r="C713" t="e">
            <v>#N/A</v>
          </cell>
          <cell r="D713" t="str">
            <v>NoData</v>
          </cell>
        </row>
        <row r="714">
          <cell r="A714" t="e">
            <v>#N/A</v>
          </cell>
          <cell r="B714" t="e">
            <v>#N/A</v>
          </cell>
          <cell r="C714" t="e">
            <v>#N/A</v>
          </cell>
          <cell r="D714" t="str">
            <v>NoData</v>
          </cell>
        </row>
        <row r="715">
          <cell r="A715" t="e">
            <v>#N/A</v>
          </cell>
          <cell r="B715" t="e">
            <v>#N/A</v>
          </cell>
          <cell r="C715" t="e">
            <v>#N/A</v>
          </cell>
          <cell r="D715" t="str">
            <v>NoData</v>
          </cell>
        </row>
        <row r="716">
          <cell r="A716" t="e">
            <v>#N/A</v>
          </cell>
          <cell r="B716" t="e">
            <v>#N/A</v>
          </cell>
          <cell r="C716" t="e">
            <v>#N/A</v>
          </cell>
          <cell r="D716" t="str">
            <v>NoData</v>
          </cell>
        </row>
        <row r="717">
          <cell r="A717" t="e">
            <v>#N/A</v>
          </cell>
          <cell r="B717" t="e">
            <v>#N/A</v>
          </cell>
          <cell r="C717" t="e">
            <v>#N/A</v>
          </cell>
          <cell r="D717" t="str">
            <v>NoData</v>
          </cell>
        </row>
        <row r="718">
          <cell r="A718" t="e">
            <v>#N/A</v>
          </cell>
          <cell r="B718" t="e">
            <v>#N/A</v>
          </cell>
          <cell r="C718" t="e">
            <v>#N/A</v>
          </cell>
          <cell r="D718" t="str">
            <v>NoData</v>
          </cell>
        </row>
        <row r="719">
          <cell r="A719" t="e">
            <v>#N/A</v>
          </cell>
          <cell r="B719" t="e">
            <v>#N/A</v>
          </cell>
          <cell r="C719" t="e">
            <v>#N/A</v>
          </cell>
          <cell r="D719" t="str">
            <v>NoData</v>
          </cell>
        </row>
        <row r="720">
          <cell r="A720" t="e">
            <v>#N/A</v>
          </cell>
          <cell r="B720" t="e">
            <v>#N/A</v>
          </cell>
          <cell r="C720" t="e">
            <v>#N/A</v>
          </cell>
          <cell r="D720" t="str">
            <v>NoData</v>
          </cell>
        </row>
        <row r="721">
          <cell r="A721" t="e">
            <v>#N/A</v>
          </cell>
          <cell r="B721" t="e">
            <v>#N/A</v>
          </cell>
          <cell r="C721" t="e">
            <v>#N/A</v>
          </cell>
          <cell r="D721" t="str">
            <v>NoData</v>
          </cell>
        </row>
        <row r="722">
          <cell r="A722" t="e">
            <v>#N/A</v>
          </cell>
          <cell r="B722" t="e">
            <v>#N/A</v>
          </cell>
          <cell r="C722" t="e">
            <v>#N/A</v>
          </cell>
          <cell r="D722" t="str">
            <v>NoData</v>
          </cell>
        </row>
        <row r="723">
          <cell r="A723" t="e">
            <v>#N/A</v>
          </cell>
          <cell r="B723" t="e">
            <v>#N/A</v>
          </cell>
          <cell r="C723" t="e">
            <v>#N/A</v>
          </cell>
          <cell r="D723" t="str">
            <v>NoData</v>
          </cell>
        </row>
        <row r="724">
          <cell r="A724" t="e">
            <v>#N/A</v>
          </cell>
          <cell r="B724" t="e">
            <v>#N/A</v>
          </cell>
          <cell r="C724" t="e">
            <v>#N/A</v>
          </cell>
          <cell r="D724" t="str">
            <v>NoData</v>
          </cell>
        </row>
        <row r="725">
          <cell r="A725" t="e">
            <v>#N/A</v>
          </cell>
          <cell r="B725" t="e">
            <v>#N/A</v>
          </cell>
          <cell r="C725" t="e">
            <v>#N/A</v>
          </cell>
          <cell r="D725" t="str">
            <v>NoData</v>
          </cell>
        </row>
        <row r="726">
          <cell r="A726" t="e">
            <v>#N/A</v>
          </cell>
          <cell r="B726" t="e">
            <v>#N/A</v>
          </cell>
          <cell r="C726" t="e">
            <v>#N/A</v>
          </cell>
          <cell r="D726" t="str">
            <v>NoData</v>
          </cell>
        </row>
        <row r="727">
          <cell r="A727" t="e">
            <v>#N/A</v>
          </cell>
          <cell r="B727" t="e">
            <v>#N/A</v>
          </cell>
          <cell r="C727" t="e">
            <v>#N/A</v>
          </cell>
          <cell r="D727" t="str">
            <v>NoData</v>
          </cell>
        </row>
        <row r="728">
          <cell r="A728" t="e">
            <v>#N/A</v>
          </cell>
          <cell r="B728" t="e">
            <v>#N/A</v>
          </cell>
          <cell r="C728" t="e">
            <v>#N/A</v>
          </cell>
          <cell r="D728" t="str">
            <v>NoData</v>
          </cell>
        </row>
        <row r="729">
          <cell r="A729" t="e">
            <v>#N/A</v>
          </cell>
          <cell r="B729" t="e">
            <v>#N/A</v>
          </cell>
          <cell r="C729" t="e">
            <v>#N/A</v>
          </cell>
          <cell r="D729" t="str">
            <v>NoData</v>
          </cell>
        </row>
        <row r="730">
          <cell r="A730" t="e">
            <v>#N/A</v>
          </cell>
          <cell r="B730" t="e">
            <v>#N/A</v>
          </cell>
          <cell r="C730" t="e">
            <v>#N/A</v>
          </cell>
          <cell r="D730" t="str">
            <v>NoData</v>
          </cell>
        </row>
        <row r="731">
          <cell r="A731" t="e">
            <v>#N/A</v>
          </cell>
          <cell r="B731" t="e">
            <v>#N/A</v>
          </cell>
          <cell r="C731" t="e">
            <v>#N/A</v>
          </cell>
          <cell r="D731" t="str">
            <v>NoData</v>
          </cell>
        </row>
        <row r="732">
          <cell r="A732" t="e">
            <v>#N/A</v>
          </cell>
          <cell r="B732" t="e">
            <v>#N/A</v>
          </cell>
          <cell r="C732" t="e">
            <v>#N/A</v>
          </cell>
          <cell r="D732" t="str">
            <v>NoData</v>
          </cell>
        </row>
        <row r="733">
          <cell r="A733" t="e">
            <v>#N/A</v>
          </cell>
          <cell r="B733" t="e">
            <v>#N/A</v>
          </cell>
          <cell r="C733" t="e">
            <v>#N/A</v>
          </cell>
          <cell r="D733" t="str">
            <v>NoData</v>
          </cell>
        </row>
        <row r="734">
          <cell r="A734" t="e">
            <v>#N/A</v>
          </cell>
          <cell r="B734" t="e">
            <v>#N/A</v>
          </cell>
          <cell r="C734" t="e">
            <v>#N/A</v>
          </cell>
          <cell r="D734" t="str">
            <v>NoData</v>
          </cell>
        </row>
        <row r="735">
          <cell r="A735" t="e">
            <v>#N/A</v>
          </cell>
          <cell r="B735" t="e">
            <v>#N/A</v>
          </cell>
          <cell r="C735" t="e">
            <v>#N/A</v>
          </cell>
          <cell r="D735" t="str">
            <v>NoData</v>
          </cell>
        </row>
        <row r="736">
          <cell r="A736" t="e">
            <v>#N/A</v>
          </cell>
          <cell r="B736" t="e">
            <v>#N/A</v>
          </cell>
          <cell r="C736" t="e">
            <v>#N/A</v>
          </cell>
          <cell r="D736" t="str">
            <v>NoData</v>
          </cell>
        </row>
        <row r="737">
          <cell r="A737" t="e">
            <v>#N/A</v>
          </cell>
          <cell r="B737" t="e">
            <v>#N/A</v>
          </cell>
          <cell r="C737" t="e">
            <v>#N/A</v>
          </cell>
          <cell r="D737" t="str">
            <v>NoData</v>
          </cell>
        </row>
        <row r="738">
          <cell r="A738" t="e">
            <v>#N/A</v>
          </cell>
          <cell r="B738" t="e">
            <v>#N/A</v>
          </cell>
          <cell r="C738" t="e">
            <v>#N/A</v>
          </cell>
          <cell r="D738" t="str">
            <v>NoData</v>
          </cell>
        </row>
        <row r="739">
          <cell r="A739" t="e">
            <v>#N/A</v>
          </cell>
          <cell r="B739" t="e">
            <v>#N/A</v>
          </cell>
          <cell r="C739" t="e">
            <v>#N/A</v>
          </cell>
          <cell r="D739" t="str">
            <v>NoData</v>
          </cell>
        </row>
        <row r="740">
          <cell r="A740" t="e">
            <v>#N/A</v>
          </cell>
          <cell r="B740" t="e">
            <v>#N/A</v>
          </cell>
          <cell r="C740" t="e">
            <v>#N/A</v>
          </cell>
          <cell r="D740" t="str">
            <v>NoData</v>
          </cell>
        </row>
        <row r="741">
          <cell r="A741" t="e">
            <v>#N/A</v>
          </cell>
          <cell r="B741" t="e">
            <v>#N/A</v>
          </cell>
          <cell r="C741" t="e">
            <v>#N/A</v>
          </cell>
          <cell r="D741" t="str">
            <v>NoData</v>
          </cell>
        </row>
        <row r="742">
          <cell r="A742" t="e">
            <v>#N/A</v>
          </cell>
          <cell r="B742" t="e">
            <v>#N/A</v>
          </cell>
          <cell r="C742" t="e">
            <v>#N/A</v>
          </cell>
          <cell r="D742" t="str">
            <v>NoData</v>
          </cell>
        </row>
        <row r="743">
          <cell r="A743" t="e">
            <v>#N/A</v>
          </cell>
          <cell r="B743" t="e">
            <v>#N/A</v>
          </cell>
          <cell r="C743" t="e">
            <v>#N/A</v>
          </cell>
          <cell r="D743" t="str">
            <v>NoData</v>
          </cell>
        </row>
        <row r="744">
          <cell r="A744" t="e">
            <v>#N/A</v>
          </cell>
          <cell r="B744" t="e">
            <v>#N/A</v>
          </cell>
          <cell r="C744" t="e">
            <v>#N/A</v>
          </cell>
          <cell r="D744" t="str">
            <v>NoData</v>
          </cell>
        </row>
        <row r="745">
          <cell r="A745" t="e">
            <v>#N/A</v>
          </cell>
          <cell r="B745" t="e">
            <v>#N/A</v>
          </cell>
          <cell r="C745" t="e">
            <v>#N/A</v>
          </cell>
          <cell r="D745" t="str">
            <v>NoData</v>
          </cell>
        </row>
        <row r="746">
          <cell r="A746" t="e">
            <v>#N/A</v>
          </cell>
          <cell r="B746" t="e">
            <v>#N/A</v>
          </cell>
          <cell r="C746" t="e">
            <v>#N/A</v>
          </cell>
          <cell r="D746" t="str">
            <v>NoData</v>
          </cell>
        </row>
        <row r="747">
          <cell r="A747" t="e">
            <v>#N/A</v>
          </cell>
          <cell r="B747" t="e">
            <v>#N/A</v>
          </cell>
          <cell r="C747" t="e">
            <v>#N/A</v>
          </cell>
          <cell r="D747" t="str">
            <v>NoData</v>
          </cell>
        </row>
        <row r="748">
          <cell r="A748" t="e">
            <v>#N/A</v>
          </cell>
          <cell r="B748" t="e">
            <v>#N/A</v>
          </cell>
          <cell r="C748" t="e">
            <v>#N/A</v>
          </cell>
          <cell r="D748" t="str">
            <v>NoData</v>
          </cell>
        </row>
        <row r="749">
          <cell r="A749" t="e">
            <v>#N/A</v>
          </cell>
          <cell r="B749" t="e">
            <v>#N/A</v>
          </cell>
          <cell r="C749" t="e">
            <v>#N/A</v>
          </cell>
          <cell r="D749" t="str">
            <v>NoData</v>
          </cell>
        </row>
        <row r="750">
          <cell r="A750" t="e">
            <v>#N/A</v>
          </cell>
          <cell r="B750" t="e">
            <v>#N/A</v>
          </cell>
          <cell r="C750" t="e">
            <v>#N/A</v>
          </cell>
          <cell r="D750" t="str">
            <v>NoData</v>
          </cell>
        </row>
        <row r="751">
          <cell r="A751" t="e">
            <v>#N/A</v>
          </cell>
          <cell r="B751" t="e">
            <v>#N/A</v>
          </cell>
          <cell r="C751" t="e">
            <v>#N/A</v>
          </cell>
          <cell r="D751" t="str">
            <v>NoData</v>
          </cell>
        </row>
        <row r="752">
          <cell r="A752" t="e">
            <v>#N/A</v>
          </cell>
          <cell r="B752" t="e">
            <v>#N/A</v>
          </cell>
          <cell r="C752" t="e">
            <v>#N/A</v>
          </cell>
          <cell r="D752" t="str">
            <v>NoData</v>
          </cell>
        </row>
        <row r="753">
          <cell r="A753" t="e">
            <v>#N/A</v>
          </cell>
          <cell r="B753" t="e">
            <v>#N/A</v>
          </cell>
          <cell r="C753" t="e">
            <v>#N/A</v>
          </cell>
          <cell r="D753" t="str">
            <v>NoData</v>
          </cell>
        </row>
        <row r="754">
          <cell r="A754" t="e">
            <v>#N/A</v>
          </cell>
          <cell r="B754" t="e">
            <v>#N/A</v>
          </cell>
          <cell r="C754" t="e">
            <v>#N/A</v>
          </cell>
          <cell r="D754" t="str">
            <v>NoData</v>
          </cell>
        </row>
        <row r="755">
          <cell r="A755" t="e">
            <v>#N/A</v>
          </cell>
          <cell r="B755" t="e">
            <v>#N/A</v>
          </cell>
          <cell r="C755" t="e">
            <v>#N/A</v>
          </cell>
          <cell r="D755" t="str">
            <v>NoData</v>
          </cell>
        </row>
        <row r="756">
          <cell r="A756" t="e">
            <v>#N/A</v>
          </cell>
          <cell r="B756" t="e">
            <v>#N/A</v>
          </cell>
          <cell r="C756" t="e">
            <v>#N/A</v>
          </cell>
          <cell r="D756" t="str">
            <v>NoData</v>
          </cell>
        </row>
        <row r="757">
          <cell r="A757" t="e">
            <v>#N/A</v>
          </cell>
          <cell r="B757" t="e">
            <v>#N/A</v>
          </cell>
          <cell r="C757" t="e">
            <v>#N/A</v>
          </cell>
          <cell r="D757" t="str">
            <v>NoData</v>
          </cell>
        </row>
        <row r="758">
          <cell r="A758" t="e">
            <v>#N/A</v>
          </cell>
          <cell r="B758" t="e">
            <v>#N/A</v>
          </cell>
          <cell r="C758" t="e">
            <v>#N/A</v>
          </cell>
          <cell r="D758" t="str">
            <v>NoData</v>
          </cell>
        </row>
        <row r="759">
          <cell r="A759" t="e">
            <v>#N/A</v>
          </cell>
          <cell r="B759" t="e">
            <v>#N/A</v>
          </cell>
          <cell r="C759" t="e">
            <v>#N/A</v>
          </cell>
          <cell r="D759" t="str">
            <v>NoData</v>
          </cell>
        </row>
        <row r="760">
          <cell r="A760" t="e">
            <v>#N/A</v>
          </cell>
          <cell r="B760" t="e">
            <v>#N/A</v>
          </cell>
          <cell r="C760" t="e">
            <v>#N/A</v>
          </cell>
          <cell r="D760" t="str">
            <v>NoData</v>
          </cell>
        </row>
        <row r="761">
          <cell r="A761" t="e">
            <v>#N/A</v>
          </cell>
          <cell r="B761" t="e">
            <v>#N/A</v>
          </cell>
          <cell r="C761" t="e">
            <v>#N/A</v>
          </cell>
          <cell r="D761" t="str">
            <v>NoData</v>
          </cell>
        </row>
        <row r="762">
          <cell r="A762" t="e">
            <v>#N/A</v>
          </cell>
          <cell r="B762" t="e">
            <v>#N/A</v>
          </cell>
          <cell r="C762" t="e">
            <v>#N/A</v>
          </cell>
          <cell r="D762" t="str">
            <v>NoData</v>
          </cell>
        </row>
        <row r="763">
          <cell r="A763" t="e">
            <v>#N/A</v>
          </cell>
          <cell r="B763" t="e">
            <v>#N/A</v>
          </cell>
          <cell r="C763" t="e">
            <v>#N/A</v>
          </cell>
          <cell r="D763" t="str">
            <v>NoData</v>
          </cell>
        </row>
        <row r="764">
          <cell r="A764" t="e">
            <v>#N/A</v>
          </cell>
          <cell r="B764" t="e">
            <v>#N/A</v>
          </cell>
          <cell r="C764" t="e">
            <v>#N/A</v>
          </cell>
          <cell r="D764" t="str">
            <v>NoData</v>
          </cell>
        </row>
        <row r="765">
          <cell r="A765" t="e">
            <v>#N/A</v>
          </cell>
          <cell r="B765" t="e">
            <v>#N/A</v>
          </cell>
          <cell r="C765" t="e">
            <v>#N/A</v>
          </cell>
          <cell r="D765" t="str">
            <v>NoData</v>
          </cell>
        </row>
        <row r="766">
          <cell r="A766" t="e">
            <v>#N/A</v>
          </cell>
          <cell r="B766" t="e">
            <v>#N/A</v>
          </cell>
          <cell r="C766" t="e">
            <v>#N/A</v>
          </cell>
          <cell r="D766" t="str">
            <v>NoData</v>
          </cell>
        </row>
        <row r="767">
          <cell r="A767" t="e">
            <v>#N/A</v>
          </cell>
          <cell r="B767" t="e">
            <v>#N/A</v>
          </cell>
          <cell r="C767" t="e">
            <v>#N/A</v>
          </cell>
          <cell r="D767" t="str">
            <v>NoData</v>
          </cell>
        </row>
        <row r="768">
          <cell r="A768" t="e">
            <v>#N/A</v>
          </cell>
          <cell r="B768" t="e">
            <v>#N/A</v>
          </cell>
          <cell r="C768" t="e">
            <v>#N/A</v>
          </cell>
          <cell r="D768" t="str">
            <v>NoData</v>
          </cell>
        </row>
        <row r="769">
          <cell r="A769" t="e">
            <v>#N/A</v>
          </cell>
          <cell r="B769" t="e">
            <v>#N/A</v>
          </cell>
          <cell r="C769" t="e">
            <v>#N/A</v>
          </cell>
          <cell r="D769" t="str">
            <v>NoData</v>
          </cell>
        </row>
        <row r="770">
          <cell r="A770" t="e">
            <v>#N/A</v>
          </cell>
          <cell r="B770" t="e">
            <v>#N/A</v>
          </cell>
          <cell r="C770" t="e">
            <v>#N/A</v>
          </cell>
          <cell r="D770" t="str">
            <v>NoData</v>
          </cell>
        </row>
        <row r="771">
          <cell r="A771" t="e">
            <v>#N/A</v>
          </cell>
          <cell r="B771" t="e">
            <v>#N/A</v>
          </cell>
          <cell r="C771" t="e">
            <v>#N/A</v>
          </cell>
          <cell r="D771" t="str">
            <v>NoData</v>
          </cell>
        </row>
        <row r="772">
          <cell r="A772" t="e">
            <v>#N/A</v>
          </cell>
          <cell r="B772" t="e">
            <v>#N/A</v>
          </cell>
          <cell r="C772" t="e">
            <v>#N/A</v>
          </cell>
          <cell r="D772" t="str">
            <v>NoData</v>
          </cell>
        </row>
        <row r="773">
          <cell r="A773" t="e">
            <v>#N/A</v>
          </cell>
          <cell r="B773" t="e">
            <v>#N/A</v>
          </cell>
          <cell r="C773" t="e">
            <v>#N/A</v>
          </cell>
          <cell r="D773" t="str">
            <v>NoData</v>
          </cell>
        </row>
        <row r="774">
          <cell r="A774" t="e">
            <v>#N/A</v>
          </cell>
          <cell r="B774" t="e">
            <v>#N/A</v>
          </cell>
          <cell r="C774" t="e">
            <v>#N/A</v>
          </cell>
          <cell r="D774" t="str">
            <v>NoData</v>
          </cell>
        </row>
      </sheetData>
      <sheetData sheetId="21"/>
      <sheetData sheetId="22">
        <row r="36">
          <cell r="B36">
            <v>2</v>
          </cell>
        </row>
        <row r="37">
          <cell r="B37" t="b">
            <v>0</v>
          </cell>
        </row>
        <row r="38">
          <cell r="B38" t="b">
            <v>0</v>
          </cell>
        </row>
        <row r="39">
          <cell r="B39" t="b">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sheetData sheetId="1">
        <row r="4">
          <cell r="B4" t="str">
            <v>1280 Bott-50 Quaternary Amines</v>
          </cell>
          <cell r="C4" t="str">
            <v>Quaternary Amines</v>
          </cell>
          <cell r="D4">
            <v>0.5</v>
          </cell>
          <cell r="E4">
            <v>32.18</v>
          </cell>
          <cell r="F4">
            <v>7.4636800000000001</v>
          </cell>
          <cell r="G4">
            <v>0.89600000000000002</v>
          </cell>
          <cell r="H4">
            <v>2</v>
          </cell>
          <cell r="I4">
            <v>293.14999999999998</v>
          </cell>
          <cell r="J4">
            <v>1E-3</v>
          </cell>
          <cell r="K4">
            <v>0.94130297216622483</v>
          </cell>
          <cell r="M4">
            <v>5.3117860538498855E-4</v>
          </cell>
        </row>
        <row r="5">
          <cell r="B5" t="str">
            <v>1280 Bott-50 Methanol</v>
          </cell>
          <cell r="C5" t="str">
            <v>Methanol</v>
          </cell>
          <cell r="D5">
            <v>0.5</v>
          </cell>
          <cell r="E5" t="str">
            <v xml:space="preserve"> </v>
          </cell>
          <cell r="H5">
            <v>1</v>
          </cell>
          <cell r="I5">
            <v>293.14999999999998</v>
          </cell>
          <cell r="J5">
            <v>1.8816059443324498</v>
          </cell>
          <cell r="M5">
            <v>0.99946882139461501</v>
          </cell>
        </row>
        <row r="6">
          <cell r="B6" t="str">
            <v>1280 Bott-75 Quaternary Amines</v>
          </cell>
          <cell r="C6" t="str">
            <v>Quaternary Amines</v>
          </cell>
          <cell r="D6">
            <v>0.75</v>
          </cell>
          <cell r="E6">
            <v>32.18</v>
          </cell>
          <cell r="F6">
            <v>7.896840000000001</v>
          </cell>
          <cell r="G6">
            <v>0.94799999999999995</v>
          </cell>
          <cell r="H6">
            <v>2</v>
          </cell>
          <cell r="I6">
            <v>293.14999999999998</v>
          </cell>
          <cell r="J6">
            <v>1E-3</v>
          </cell>
          <cell r="K6">
            <v>0.47115148608311241</v>
          </cell>
          <cell r="M6">
            <v>5.3117860538498855E-4</v>
          </cell>
        </row>
        <row r="7">
          <cell r="B7" t="str">
            <v>1280 Bott-75 Methanol</v>
          </cell>
          <cell r="C7" t="str">
            <v>Methanol</v>
          </cell>
          <cell r="D7">
            <v>0.25</v>
          </cell>
          <cell r="H7">
            <v>1</v>
          </cell>
          <cell r="I7">
            <v>293.14999999999998</v>
          </cell>
          <cell r="J7">
            <v>1.8816059443324498</v>
          </cell>
          <cell r="M7">
            <v>0.99946882139461501</v>
          </cell>
        </row>
        <row r="8">
          <cell r="B8" t="str">
            <v>Xylene/Methanol Xylene</v>
          </cell>
          <cell r="C8" t="str">
            <v>Xylene</v>
          </cell>
          <cell r="D8">
            <v>0.5</v>
          </cell>
          <cell r="E8">
            <v>38.32</v>
          </cell>
          <cell r="F8">
            <v>6.9222299999999999</v>
          </cell>
          <cell r="G8">
            <v>0.83099999999999996</v>
          </cell>
          <cell r="H8">
            <v>2</v>
          </cell>
          <cell r="I8">
            <v>293.14999999999998</v>
          </cell>
          <cell r="J8">
            <v>0.17403157894736843</v>
          </cell>
          <cell r="K8">
            <v>1.027818761639909</v>
          </cell>
          <cell r="M8">
            <v>8.4660635436201295E-2</v>
          </cell>
        </row>
        <row r="9">
          <cell r="B9" t="str">
            <v>Xylene/Methanol Methanol</v>
          </cell>
          <cell r="C9" t="str">
            <v>Methanol</v>
          </cell>
          <cell r="D9">
            <v>0.5</v>
          </cell>
          <cell r="H9">
            <v>1</v>
          </cell>
          <cell r="I9">
            <v>293.14999999999998</v>
          </cell>
          <cell r="J9">
            <v>1.8816059443324498</v>
          </cell>
          <cell r="M9">
            <v>0.91533936456379872</v>
          </cell>
        </row>
        <row r="10">
          <cell r="B10" t="str">
            <v>Intracap B Kerosene</v>
          </cell>
          <cell r="C10" t="str">
            <v>Kerosene</v>
          </cell>
          <cell r="D10">
            <v>0.3</v>
          </cell>
          <cell r="E10">
            <v>194.5</v>
          </cell>
          <cell r="F10">
            <v>6.6852415000000001</v>
          </cell>
          <cell r="G10">
            <v>0.80254999999999987</v>
          </cell>
          <cell r="H10">
            <v>2</v>
          </cell>
          <cell r="I10">
            <v>293.14999999999998</v>
          </cell>
          <cell r="J10">
            <v>1.9336842105263156E-2</v>
          </cell>
          <cell r="K10">
            <v>1.2801052631578946E-2</v>
          </cell>
          <cell r="L10">
            <v>30</v>
          </cell>
          <cell r="M10">
            <v>0.65913168281306067</v>
          </cell>
        </row>
        <row r="11">
          <cell r="B11" t="str">
            <v>Intracap B Corsamine PC</v>
          </cell>
          <cell r="C11" t="str">
            <v>Corsamine PC</v>
          </cell>
          <cell r="D11">
            <v>0.7</v>
          </cell>
          <cell r="H11">
            <v>2</v>
          </cell>
          <cell r="I11">
            <v>293.14999999999998</v>
          </cell>
          <cell r="J11">
            <v>0.01</v>
          </cell>
          <cell r="L11">
            <v>70</v>
          </cell>
          <cell r="M11">
            <v>0.34086831718693938</v>
          </cell>
        </row>
        <row r="12">
          <cell r="B12" t="str">
            <v>Max Seal Intermediate Calcium Chloride Brine</v>
          </cell>
          <cell r="C12" t="str">
            <v>Calcium Chloride Brine</v>
          </cell>
          <cell r="D12">
            <v>0.8</v>
          </cell>
          <cell r="E12">
            <v>96.852800000000002</v>
          </cell>
          <cell r="F12">
            <v>13.96428</v>
          </cell>
          <cell r="G12">
            <v>0.71600000000000008</v>
          </cell>
          <cell r="H12">
            <v>2</v>
          </cell>
          <cell r="I12">
            <v>293.14999999999998</v>
          </cell>
          <cell r="J12">
            <v>1E-4</v>
          </cell>
          <cell r="K12">
            <v>1E-4</v>
          </cell>
          <cell r="L12">
            <v>1</v>
          </cell>
          <cell r="M12">
            <v>0.5</v>
          </cell>
        </row>
        <row r="13">
          <cell r="B13" t="str">
            <v>Max Seal Intermediate Magnesium Oxide</v>
          </cell>
          <cell r="C13" t="str">
            <v>Magnesium Oxide</v>
          </cell>
          <cell r="D13">
            <v>0.2</v>
          </cell>
          <cell r="H13">
            <v>2</v>
          </cell>
          <cell r="I13">
            <v>293.14999999999998</v>
          </cell>
          <cell r="J13">
            <v>1E-4</v>
          </cell>
          <cell r="L13">
            <v>0.25</v>
          </cell>
          <cell r="M13">
            <v>0.5</v>
          </cell>
        </row>
        <row r="14">
          <cell r="B14" t="str">
            <v>Special Seal Intermediate 1 Calcium Chloride Brine</v>
          </cell>
          <cell r="C14" t="str">
            <v>Calcium Chloride Brine</v>
          </cell>
          <cell r="D14">
            <v>0.8</v>
          </cell>
          <cell r="E14">
            <v>96.852800000000002</v>
          </cell>
          <cell r="F14">
            <v>13.96428</v>
          </cell>
          <cell r="G14">
            <v>0.71600000000000008</v>
          </cell>
          <cell r="H14">
            <v>2</v>
          </cell>
          <cell r="I14">
            <v>293.14999999999998</v>
          </cell>
          <cell r="J14">
            <v>1E-4</v>
          </cell>
          <cell r="K14">
            <v>1E-4</v>
          </cell>
          <cell r="L14">
            <v>1</v>
          </cell>
          <cell r="M14">
            <v>0.5</v>
          </cell>
        </row>
        <row r="15">
          <cell r="B15" t="str">
            <v>Special Seal Intermediate 1 Magnesium Oxide</v>
          </cell>
          <cell r="C15" t="str">
            <v>Magnesium Oxide</v>
          </cell>
          <cell r="D15">
            <v>0.2</v>
          </cell>
          <cell r="H15">
            <v>2</v>
          </cell>
          <cell r="I15">
            <v>293.14999999999998</v>
          </cell>
          <cell r="J15">
            <v>1E-4</v>
          </cell>
          <cell r="L15">
            <v>0.25</v>
          </cell>
          <cell r="M15">
            <v>0.5</v>
          </cell>
        </row>
        <row r="16">
          <cell r="B16" t="str">
            <v>Special Seal Intermediate 2 Calcium Chloride Brine</v>
          </cell>
          <cell r="C16" t="str">
            <v>Calcium Chloride Brine</v>
          </cell>
          <cell r="D16">
            <v>0.8</v>
          </cell>
          <cell r="E16">
            <v>138.78880000000001</v>
          </cell>
          <cell r="F16">
            <v>9.7659599999999998</v>
          </cell>
          <cell r="G16">
            <v>0.21200000000000002</v>
          </cell>
          <cell r="H16">
            <v>2</v>
          </cell>
          <cell r="I16">
            <v>293.14999999999998</v>
          </cell>
          <cell r="J16">
            <v>1E-4</v>
          </cell>
          <cell r="K16">
            <v>2.0800000000000003E-3</v>
          </cell>
          <cell r="L16">
            <v>16</v>
          </cell>
          <cell r="M16">
            <v>9.9009900990099011E-3</v>
          </cell>
        </row>
        <row r="17">
          <cell r="B17" t="str">
            <v>Special Seal Intermediate 2 Product 86</v>
          </cell>
          <cell r="C17" t="str">
            <v>Product 86</v>
          </cell>
          <cell r="D17">
            <v>0.2</v>
          </cell>
          <cell r="H17">
            <v>2</v>
          </cell>
          <cell r="I17">
            <v>293.14999999999998</v>
          </cell>
          <cell r="J17">
            <v>0.01</v>
          </cell>
          <cell r="L17">
            <v>4</v>
          </cell>
          <cell r="M17">
            <v>0.9900990099009902</v>
          </cell>
        </row>
        <row r="18">
          <cell r="B18" t="str">
            <v>RCI-01214 Intermediate Water</v>
          </cell>
          <cell r="C18" t="str">
            <v>Water</v>
          </cell>
          <cell r="D18">
            <v>0.94998287084618016</v>
          </cell>
          <cell r="E18">
            <v>23.709155190133604</v>
          </cell>
          <cell r="F18">
            <v>8.650814868105515</v>
          </cell>
          <cell r="G18">
            <v>1.0385131894484412</v>
          </cell>
          <cell r="H18">
            <v>3</v>
          </cell>
          <cell r="I18">
            <v>293.14999999999998</v>
          </cell>
          <cell r="J18">
            <v>0.33919612527127735</v>
          </cell>
          <cell r="K18">
            <v>0.3227306801566468</v>
          </cell>
          <cell r="L18">
            <v>55.46</v>
          </cell>
          <cell r="M18">
            <v>0.97136279793416558</v>
          </cell>
        </row>
        <row r="19">
          <cell r="B19" t="str">
            <v>RCI-01214 Intermediate Ammonium Sulfate Tech 50#</v>
          </cell>
          <cell r="C19" t="str">
            <v>Ammonium Sulfate Tech 50#</v>
          </cell>
          <cell r="D19">
            <v>5.0017129153819798E-2</v>
          </cell>
          <cell r="H19">
            <v>2</v>
          </cell>
          <cell r="I19">
            <v>293.14999999999998</v>
          </cell>
          <cell r="J19">
            <v>0.01</v>
          </cell>
          <cell r="L19">
            <v>2.92</v>
          </cell>
          <cell r="M19">
            <v>2.8637202065834425E-2</v>
          </cell>
        </row>
        <row r="20">
          <cell r="B20" t="str">
            <v>Corsacap CC-301 Intermediate Water</v>
          </cell>
          <cell r="C20" t="str">
            <v>Water</v>
          </cell>
          <cell r="D20">
            <v>0.57863879683915365</v>
          </cell>
          <cell r="E20">
            <v>159.91728947234259</v>
          </cell>
          <cell r="F20">
            <v>13.147382066106296</v>
          </cell>
          <cell r="G20">
            <v>1.5452855339026255</v>
          </cell>
          <cell r="H20">
            <v>3</v>
          </cell>
          <cell r="I20">
            <v>293.14999999999998</v>
          </cell>
          <cell r="J20">
            <v>0.33919612527127735</v>
          </cell>
          <cell r="K20">
            <v>0.22115110688986933</v>
          </cell>
          <cell r="L20">
            <v>22.7</v>
          </cell>
          <cell r="M20">
            <v>0.74263496884924884</v>
          </cell>
        </row>
        <row r="21">
          <cell r="B21" t="str">
            <v>Corsacap CC-301 Intermediate Gelatin B</v>
          </cell>
          <cell r="C21" t="str">
            <v>Gelatin B</v>
          </cell>
          <cell r="D21">
            <v>3.7726229926076979E-2</v>
          </cell>
          <cell r="H21">
            <v>2</v>
          </cell>
          <cell r="I21">
            <v>293.14999999999998</v>
          </cell>
          <cell r="J21">
            <v>1E-4</v>
          </cell>
          <cell r="L21">
            <v>1.48</v>
          </cell>
          <cell r="M21">
            <v>2.1893969698365956E-4</v>
          </cell>
        </row>
        <row r="22">
          <cell r="B22" t="str">
            <v>Corsacap CC-301 Intermediate Barium Sulfate</v>
          </cell>
          <cell r="C22" t="str">
            <v>Barium Sulfate</v>
          </cell>
          <cell r="D22">
            <v>0.17180729033902625</v>
          </cell>
          <cell r="H22">
            <v>2</v>
          </cell>
          <cell r="I22">
            <v>293.14999999999998</v>
          </cell>
          <cell r="J22">
            <v>1E-4</v>
          </cell>
          <cell r="L22">
            <v>6.74</v>
          </cell>
          <cell r="M22">
            <v>2.1893969698365956E-4</v>
          </cell>
        </row>
        <row r="23">
          <cell r="B23" t="str">
            <v>Corsacap CC-301 Intermediate Hydrogen Chloride</v>
          </cell>
          <cell r="C23" t="str">
            <v>Hydrogen Chloride</v>
          </cell>
          <cell r="D23">
            <v>0</v>
          </cell>
          <cell r="H23">
            <v>2</v>
          </cell>
          <cell r="I23">
            <v>293.14999999999998</v>
          </cell>
          <cell r="J23" t="str">
            <v xml:space="preserve"> </v>
          </cell>
          <cell r="L23">
            <v>0</v>
          </cell>
          <cell r="M23" t="e">
            <v>#VALUE!</v>
          </cell>
        </row>
        <row r="24">
          <cell r="B24" t="str">
            <v>Corsacap CC-301 Intermediate Intercap E</v>
          </cell>
          <cell r="C24" t="str">
            <v>Intercap E</v>
          </cell>
          <cell r="D24">
            <v>0.21182768289574305</v>
          </cell>
          <cell r="H24">
            <v>2</v>
          </cell>
          <cell r="I24">
            <v>293.14999999999998</v>
          </cell>
          <cell r="J24">
            <v>0.11735064736842106</v>
          </cell>
          <cell r="L24">
            <v>8.31</v>
          </cell>
          <cell r="M24">
            <v>0.25692715175678393</v>
          </cell>
        </row>
        <row r="25">
          <cell r="B25" t="str">
            <v>Encaptron 95 Intermediate Water</v>
          </cell>
          <cell r="C25" t="str">
            <v>Water</v>
          </cell>
          <cell r="D25">
            <v>0.57863879683915365</v>
          </cell>
          <cell r="E25">
            <v>159.91728947234259</v>
          </cell>
          <cell r="F25">
            <v>13.147382066106296</v>
          </cell>
          <cell r="G25">
            <v>1.5452855339026255</v>
          </cell>
          <cell r="H25">
            <v>3</v>
          </cell>
          <cell r="I25">
            <v>293.14999999999998</v>
          </cell>
          <cell r="J25">
            <v>0.33919612527127735</v>
          </cell>
          <cell r="K25">
            <v>0.22115110688986933</v>
          </cell>
          <cell r="L25">
            <v>22.7</v>
          </cell>
          <cell r="M25">
            <v>0.74263496884924884</v>
          </cell>
        </row>
        <row r="26">
          <cell r="B26" t="str">
            <v>Encaptron 95 Intermediate Gelatin B</v>
          </cell>
          <cell r="C26" t="str">
            <v>Gelatin B</v>
          </cell>
          <cell r="D26">
            <v>3.7726229926076979E-2</v>
          </cell>
          <cell r="H26">
            <v>2</v>
          </cell>
          <cell r="I26">
            <v>293.14999999999998</v>
          </cell>
          <cell r="J26">
            <v>1E-4</v>
          </cell>
          <cell r="L26">
            <v>1.48</v>
          </cell>
          <cell r="M26">
            <v>2.1893969698365956E-4</v>
          </cell>
        </row>
        <row r="27">
          <cell r="B27" t="str">
            <v>Encaptron 95 Intermediate Barium Sulfate</v>
          </cell>
          <cell r="C27" t="str">
            <v>Barium Sulfate</v>
          </cell>
          <cell r="D27">
            <v>0.17180729033902625</v>
          </cell>
          <cell r="H27">
            <v>2</v>
          </cell>
          <cell r="I27">
            <v>293.14999999999998</v>
          </cell>
          <cell r="J27">
            <v>1E-4</v>
          </cell>
          <cell r="L27">
            <v>6.74</v>
          </cell>
          <cell r="M27">
            <v>2.1893969698365956E-4</v>
          </cell>
        </row>
        <row r="28">
          <cell r="B28" t="str">
            <v>Encaptron 95 Intermediate Hydrogen Chloride</v>
          </cell>
          <cell r="C28" t="str">
            <v>Hydrogen Chloride</v>
          </cell>
          <cell r="D28">
            <v>0</v>
          </cell>
          <cell r="H28">
            <v>2</v>
          </cell>
          <cell r="I28">
            <v>293.14999999999998</v>
          </cell>
          <cell r="J28" t="str">
            <v xml:space="preserve"> </v>
          </cell>
          <cell r="L28">
            <v>0</v>
          </cell>
          <cell r="M28" t="e">
            <v>#VALUE!</v>
          </cell>
        </row>
        <row r="29">
          <cell r="B29" t="str">
            <v>Encaptron 95 Intermediate Intercap E</v>
          </cell>
          <cell r="C29" t="str">
            <v>Intercap E</v>
          </cell>
          <cell r="D29">
            <v>0.21182768289574305</v>
          </cell>
          <cell r="H29">
            <v>2</v>
          </cell>
          <cell r="I29">
            <v>293.14999999999998</v>
          </cell>
          <cell r="J29">
            <v>0.11735064736842106</v>
          </cell>
          <cell r="L29">
            <v>8.31</v>
          </cell>
          <cell r="M29">
            <v>0.25692715175678393</v>
          </cell>
        </row>
        <row r="30">
          <cell r="B30" t="str">
            <v>Captron 75 Intermediate Water</v>
          </cell>
          <cell r="C30" t="str">
            <v>Water</v>
          </cell>
          <cell r="D30">
            <v>0.49731124973112506</v>
          </cell>
          <cell r="E30">
            <v>139.45582387610239</v>
          </cell>
          <cell r="F30">
            <v>13.601353904280492</v>
          </cell>
          <cell r="G30">
            <v>1.6328155947515595</v>
          </cell>
          <cell r="H30">
            <v>3</v>
          </cell>
          <cell r="I30">
            <v>293.14999999999998</v>
          </cell>
          <cell r="J30">
            <v>0.33919612527127735</v>
          </cell>
          <cell r="K30">
            <v>0.17219419332869179</v>
          </cell>
          <cell r="L30">
            <v>23.12</v>
          </cell>
          <cell r="M30">
            <v>0.93408784727685323</v>
          </cell>
        </row>
        <row r="31">
          <cell r="B31" t="str">
            <v>Captron 75 Intermediate Gelatin B</v>
          </cell>
          <cell r="C31" t="str">
            <v>Gelatin B</v>
          </cell>
          <cell r="D31">
            <v>2.4306302430630245E-2</v>
          </cell>
          <cell r="H31">
            <v>2</v>
          </cell>
          <cell r="I31">
            <v>293.14999999999998</v>
          </cell>
          <cell r="J31">
            <v>1E-4</v>
          </cell>
          <cell r="L31">
            <v>1.1299999999999999</v>
          </cell>
          <cell r="M31">
            <v>2.7538281769280297E-4</v>
          </cell>
        </row>
        <row r="32">
          <cell r="B32" t="str">
            <v>Captron 75 Intermediate Barium Sulfate</v>
          </cell>
          <cell r="C32" t="str">
            <v>Barium Sulfate</v>
          </cell>
          <cell r="D32">
            <v>0.18864271886427189</v>
          </cell>
          <cell r="H32">
            <v>2</v>
          </cell>
          <cell r="I32">
            <v>293.14999999999998</v>
          </cell>
          <cell r="J32">
            <v>1E-4</v>
          </cell>
          <cell r="L32">
            <v>8.77</v>
          </cell>
          <cell r="M32">
            <v>2.7538281769280297E-4</v>
          </cell>
        </row>
        <row r="33">
          <cell r="B33" t="str">
            <v>Captron 75 Intermediate Intracap A</v>
          </cell>
          <cell r="C33" t="str">
            <v>Intracap A</v>
          </cell>
          <cell r="D33">
            <v>0.1189503118950312</v>
          </cell>
          <cell r="H33">
            <v>2</v>
          </cell>
          <cell r="I33">
            <v>293.14999999999998</v>
          </cell>
          <cell r="J33">
            <v>1.0933684210526318E-2</v>
          </cell>
          <cell r="L33">
            <v>5.53</v>
          </cell>
          <cell r="M33">
            <v>3.0109487656580471E-2</v>
          </cell>
        </row>
        <row r="34">
          <cell r="B34" t="str">
            <v>Captron 75 Intermediate Intracap B</v>
          </cell>
          <cell r="C34" t="str">
            <v>Intracap B</v>
          </cell>
          <cell r="D34">
            <v>0.17078941707894174</v>
          </cell>
          <cell r="H34">
            <v>2</v>
          </cell>
          <cell r="I34">
            <v>293.14999999999998</v>
          </cell>
          <cell r="J34">
            <v>1.2801052631578946E-2</v>
          </cell>
          <cell r="L34">
            <v>7.94</v>
          </cell>
          <cell r="M34">
            <v>3.5251899431180803E-2</v>
          </cell>
        </row>
        <row r="35">
          <cell r="B35" t="str">
            <v>Corsacap SC-501 Intermediate Water</v>
          </cell>
          <cell r="C35" t="str">
            <v>Water</v>
          </cell>
          <cell r="D35">
            <v>0.49731124973112506</v>
          </cell>
          <cell r="E35">
            <v>139.45582387610239</v>
          </cell>
          <cell r="F35">
            <v>13.601353904280492</v>
          </cell>
          <cell r="G35">
            <v>1.6328155947515595</v>
          </cell>
          <cell r="H35">
            <v>3</v>
          </cell>
          <cell r="I35">
            <v>293.14999999999998</v>
          </cell>
          <cell r="J35">
            <v>0.33919612527127735</v>
          </cell>
          <cell r="K35">
            <v>0.17219419332869179</v>
          </cell>
          <cell r="L35">
            <v>23.12</v>
          </cell>
          <cell r="M35">
            <v>0.93408784727685323</v>
          </cell>
        </row>
        <row r="36">
          <cell r="B36" t="str">
            <v>Corsacap SC-501 Intermediate Gelatin B</v>
          </cell>
          <cell r="C36" t="str">
            <v>Gelatin B</v>
          </cell>
          <cell r="D36">
            <v>2.4306302430630245E-2</v>
          </cell>
          <cell r="H36">
            <v>2</v>
          </cell>
          <cell r="I36">
            <v>293.14999999999998</v>
          </cell>
          <cell r="J36">
            <v>1E-4</v>
          </cell>
          <cell r="L36">
            <v>1.1299999999999999</v>
          </cell>
          <cell r="M36">
            <v>2.7538281769280297E-4</v>
          </cell>
        </row>
        <row r="37">
          <cell r="B37" t="str">
            <v>Corsacap SC-501 Intermediate Barium Sulfate</v>
          </cell>
          <cell r="C37" t="str">
            <v>Barium Sulfate</v>
          </cell>
          <cell r="D37">
            <v>0.18864271886427189</v>
          </cell>
          <cell r="H37">
            <v>2</v>
          </cell>
          <cell r="I37">
            <v>293.14999999999998</v>
          </cell>
          <cell r="J37">
            <v>1E-4</v>
          </cell>
          <cell r="L37">
            <v>8.77</v>
          </cell>
          <cell r="M37">
            <v>2.7538281769280297E-4</v>
          </cell>
        </row>
        <row r="38">
          <cell r="B38" t="str">
            <v>Corsacap SC-501 Intermediate Intracap A</v>
          </cell>
          <cell r="C38" t="str">
            <v>Intracap A</v>
          </cell>
          <cell r="D38">
            <v>0.1189503118950312</v>
          </cell>
          <cell r="H38">
            <v>2</v>
          </cell>
          <cell r="I38">
            <v>293.14999999999998</v>
          </cell>
          <cell r="J38">
            <v>1.0933684210526318E-2</v>
          </cell>
          <cell r="L38">
            <v>5.53</v>
          </cell>
          <cell r="M38">
            <v>3.0109487656580471E-2</v>
          </cell>
        </row>
        <row r="39">
          <cell r="B39" t="str">
            <v>Corsacap SC-501 Intermediate Intracap B</v>
          </cell>
          <cell r="C39" t="str">
            <v>Intracap B</v>
          </cell>
          <cell r="D39">
            <v>0.17078941707894174</v>
          </cell>
          <cell r="H39">
            <v>2</v>
          </cell>
          <cell r="I39">
            <v>293.14999999999998</v>
          </cell>
          <cell r="J39">
            <v>1.2801052631578946E-2</v>
          </cell>
          <cell r="L39">
            <v>7.94</v>
          </cell>
          <cell r="M39">
            <v>3.5251899431180803E-2</v>
          </cell>
        </row>
        <row r="40">
          <cell r="B40" t="str">
            <v>SI-4415 Intermediate Water</v>
          </cell>
          <cell r="C40" t="str">
            <v>Water</v>
          </cell>
          <cell r="D40">
            <v>0.49731124973112506</v>
          </cell>
          <cell r="E40">
            <v>196.14754252527428</v>
          </cell>
          <cell r="F40">
            <v>13.626125306732632</v>
          </cell>
          <cell r="G40">
            <v>1.6357893525489353</v>
          </cell>
          <cell r="H40">
            <v>3</v>
          </cell>
          <cell r="I40">
            <v>293.14999999999998</v>
          </cell>
          <cell r="J40">
            <v>0.33919612527127735</v>
          </cell>
          <cell r="K40">
            <v>0.17208313130063821</v>
          </cell>
          <cell r="L40">
            <v>23.12</v>
          </cell>
          <cell r="M40">
            <v>0.9364957707159498</v>
          </cell>
        </row>
        <row r="41">
          <cell r="B41" t="str">
            <v>SI-4415 Intermediate Gelatin B</v>
          </cell>
          <cell r="C41" t="str">
            <v>Gelatin B</v>
          </cell>
          <cell r="D41">
            <v>2.4306302430630245E-2</v>
          </cell>
          <cell r="H41">
            <v>2</v>
          </cell>
          <cell r="I41">
            <v>293.14999999999998</v>
          </cell>
          <cell r="J41">
            <v>1E-4</v>
          </cell>
          <cell r="L41">
            <v>1.1299999999999999</v>
          </cell>
          <cell r="M41">
            <v>2.7609270889134501E-4</v>
          </cell>
        </row>
        <row r="42">
          <cell r="B42" t="str">
            <v>SI-4415 Intermediate Barium Sulfate</v>
          </cell>
          <cell r="C42" t="str">
            <v>Barium Sulfate</v>
          </cell>
          <cell r="D42">
            <v>0.18864271886427189</v>
          </cell>
          <cell r="H42">
            <v>2</v>
          </cell>
          <cell r="I42">
            <v>293.14999999999998</v>
          </cell>
          <cell r="J42">
            <v>1E-4</v>
          </cell>
          <cell r="L42">
            <v>8.77</v>
          </cell>
          <cell r="M42">
            <v>2.7609270889134501E-4</v>
          </cell>
        </row>
        <row r="43">
          <cell r="B43" t="str">
            <v>SI-4415 Intermediate Briquest 462-23K</v>
          </cell>
          <cell r="C43" t="str">
            <v>Briquest 462-23K</v>
          </cell>
          <cell r="D43">
            <v>0.1189503118950312</v>
          </cell>
          <cell r="H43">
            <v>2</v>
          </cell>
          <cell r="I43">
            <v>293.14999999999998</v>
          </cell>
          <cell r="J43">
            <v>0.01</v>
          </cell>
          <cell r="L43">
            <v>5.53</v>
          </cell>
          <cell r="M43">
            <v>2.7609270889134504E-2</v>
          </cell>
        </row>
        <row r="44">
          <cell r="B44" t="str">
            <v>SI-4415 Intermediate Intracap B</v>
          </cell>
          <cell r="C44" t="str">
            <v>Intracap B</v>
          </cell>
          <cell r="D44">
            <v>0.17078941707894174</v>
          </cell>
          <cell r="H44">
            <v>2</v>
          </cell>
          <cell r="I44">
            <v>293.14999999999998</v>
          </cell>
          <cell r="J44">
            <v>1.2801052631578946E-2</v>
          </cell>
          <cell r="L44">
            <v>7.94</v>
          </cell>
          <cell r="M44">
            <v>3.5342772977133119E-2</v>
          </cell>
        </row>
        <row r="45">
          <cell r="B45" t="str">
            <v>Intercap E Xtol 0609</v>
          </cell>
          <cell r="C45" t="str">
            <v>Xtol 0609</v>
          </cell>
          <cell r="D45">
            <v>0.4753</v>
          </cell>
          <cell r="E45">
            <v>338.37820000000005</v>
          </cell>
          <cell r="F45">
            <v>7.6307037850000006</v>
          </cell>
          <cell r="G45">
            <v>0.76011449999999992</v>
          </cell>
          <cell r="H45">
            <v>2</v>
          </cell>
          <cell r="I45">
            <v>293.14999999999998</v>
          </cell>
          <cell r="J45">
            <v>5.0000000000000001E-3</v>
          </cell>
          <cell r="K45">
            <v>0.11735064736842106</v>
          </cell>
          <cell r="L45">
            <v>47.53</v>
          </cell>
          <cell r="M45">
            <v>5.7089287645878152E-3</v>
          </cell>
        </row>
        <row r="46">
          <cell r="B46" t="str">
            <v>Intercap E Corsamine DC</v>
          </cell>
          <cell r="C46" t="str">
            <v>Corsamine DC</v>
          </cell>
          <cell r="D46">
            <v>0.23769999999999999</v>
          </cell>
          <cell r="H46">
            <v>2</v>
          </cell>
          <cell r="I46">
            <v>293.14999999999998</v>
          </cell>
          <cell r="J46">
            <v>0.01</v>
          </cell>
          <cell r="L46">
            <v>23.77</v>
          </cell>
          <cell r="M46">
            <v>1.141785752917563E-2</v>
          </cell>
        </row>
        <row r="47">
          <cell r="B47" t="str">
            <v>Intercap E CI-3238</v>
          </cell>
          <cell r="C47" t="str">
            <v>CI-3238</v>
          </cell>
          <cell r="D47">
            <v>0.1565</v>
          </cell>
          <cell r="H47">
            <v>2</v>
          </cell>
          <cell r="I47">
            <v>293.14999999999998</v>
          </cell>
          <cell r="J47">
            <v>0.01</v>
          </cell>
          <cell r="L47">
            <v>15.65</v>
          </cell>
          <cell r="M47">
            <v>1.141785752917563E-2</v>
          </cell>
        </row>
        <row r="48">
          <cell r="B48" t="str">
            <v>Intercap E Adogen 461</v>
          </cell>
          <cell r="C48" t="str">
            <v>Adogen 461</v>
          </cell>
          <cell r="D48">
            <v>0.1305</v>
          </cell>
          <cell r="H48">
            <v>2</v>
          </cell>
          <cell r="I48">
            <v>293.14999999999998</v>
          </cell>
          <cell r="J48">
            <v>0.85082105263157892</v>
          </cell>
          <cell r="L48">
            <v>13.05</v>
          </cell>
          <cell r="M48">
            <v>0.97145535617706091</v>
          </cell>
        </row>
        <row r="49">
          <cell r="B49" t="str">
            <v>Intracap A Amino Phosphonic Acid</v>
          </cell>
          <cell r="C49" t="str">
            <v>Amino Phosphonic Acid</v>
          </cell>
          <cell r="D49">
            <v>0.9</v>
          </cell>
          <cell r="E49">
            <v>243.4</v>
          </cell>
          <cell r="F49">
            <v>10.333500000000003</v>
          </cell>
          <cell r="G49">
            <v>1.2450000000000001</v>
          </cell>
          <cell r="H49">
            <v>2</v>
          </cell>
          <cell r="I49">
            <v>293.14999999999998</v>
          </cell>
          <cell r="J49">
            <v>0.01</v>
          </cell>
          <cell r="K49">
            <v>1.0933684210526318E-2</v>
          </cell>
          <cell r="L49">
            <v>47.53</v>
          </cell>
          <cell r="M49">
            <v>0.34086831718693938</v>
          </cell>
        </row>
        <row r="50">
          <cell r="B50" t="str">
            <v>Intracap A Diethylenetriamine</v>
          </cell>
          <cell r="C50" t="str">
            <v>Diethylenetriamine</v>
          </cell>
          <cell r="D50">
            <v>0.1</v>
          </cell>
          <cell r="H50">
            <v>2</v>
          </cell>
          <cell r="I50">
            <v>293.14999999999998</v>
          </cell>
          <cell r="J50">
            <v>1.9336842105263156E-2</v>
          </cell>
          <cell r="L50">
            <v>23.77</v>
          </cell>
          <cell r="M50">
            <v>0.65913168281306067</v>
          </cell>
        </row>
        <row r="51">
          <cell r="B51" t="str">
            <v>Cat-4 (Halliburton) Diethylenetriamine</v>
          </cell>
          <cell r="C51" t="str">
            <v>Diethylenetriamine</v>
          </cell>
          <cell r="D51">
            <v>0.5</v>
          </cell>
          <cell r="E51">
            <v>60.5</v>
          </cell>
          <cell r="F51">
            <v>8.129999999999999</v>
          </cell>
          <cell r="G51">
            <v>0.97599999999999998</v>
          </cell>
          <cell r="M51" t="e">
            <v>#DIV/0!</v>
          </cell>
        </row>
        <row r="52">
          <cell r="B52" t="str">
            <v>Cat-4 (Halliburton) Water</v>
          </cell>
          <cell r="C52" t="str">
            <v>Water</v>
          </cell>
          <cell r="D52">
            <v>0.5</v>
          </cell>
          <cell r="M52" t="e">
            <v>#DIV/0!</v>
          </cell>
        </row>
        <row r="53">
          <cell r="B53" t="str">
            <v>Hydrogen Chloride 35% Solution Hydrogen Chloride</v>
          </cell>
          <cell r="C53" t="str">
            <v>Hydrogen Chloride</v>
          </cell>
          <cell r="D53">
            <v>0</v>
          </cell>
          <cell r="E53">
            <v>11.700000000000001</v>
          </cell>
          <cell r="F53">
            <v>5.4145000000000003</v>
          </cell>
          <cell r="G53">
            <v>0.65</v>
          </cell>
          <cell r="M53" t="e">
            <v>#DIV/0!</v>
          </cell>
        </row>
        <row r="54">
          <cell r="B54" t="str">
            <v>Hydrogen Chloride 35% Solution Water</v>
          </cell>
          <cell r="C54" t="str">
            <v>Water</v>
          </cell>
          <cell r="D54">
            <v>0.65</v>
          </cell>
          <cell r="M54" t="e">
            <v>#DIV/0!</v>
          </cell>
        </row>
        <row r="55">
          <cell r="B55" t="str">
            <v>Hypophosphorous Acid 50% Hypophosphorous Acid 50%</v>
          </cell>
          <cell r="C55" t="str">
            <v>Hypophosphorous Acid 50%</v>
          </cell>
          <cell r="D55">
            <v>0.5</v>
          </cell>
          <cell r="E55">
            <v>42</v>
          </cell>
          <cell r="F55">
            <v>9.2046500000000009</v>
          </cell>
          <cell r="G55">
            <v>1.105</v>
          </cell>
          <cell r="M55" t="e">
            <v>#DIV/0!</v>
          </cell>
        </row>
        <row r="56">
          <cell r="B56" t="str">
            <v>Hypophosphorous Acid 50% Water</v>
          </cell>
          <cell r="C56" t="str">
            <v>Water</v>
          </cell>
          <cell r="D56">
            <v>0.5</v>
          </cell>
          <cell r="M56" t="e">
            <v>#DIV/0!</v>
          </cell>
        </row>
        <row r="57">
          <cell r="M57" t="e">
            <v>#DIV/0!</v>
          </cell>
        </row>
        <row r="58">
          <cell r="B58" t="str">
            <v>Corsahib CI-3221 Product Corsahib CI-3221</v>
          </cell>
          <cell r="C58" t="str">
            <v>Corsahib CI-3221</v>
          </cell>
          <cell r="D58">
            <v>0.8</v>
          </cell>
          <cell r="E58">
            <v>312.40000000000003</v>
          </cell>
          <cell r="F58">
            <v>7.6368299999999998</v>
          </cell>
          <cell r="G58">
            <v>0.92009999999999992</v>
          </cell>
          <cell r="H58">
            <v>2</v>
          </cell>
          <cell r="I58">
            <v>293.14999999999998</v>
          </cell>
          <cell r="J58">
            <v>1E-3</v>
          </cell>
          <cell r="K58">
            <v>4.6673684210526319E-3</v>
          </cell>
          <cell r="L58">
            <v>80</v>
          </cell>
          <cell r="M58">
            <v>4.9171842650103527E-2</v>
          </cell>
        </row>
        <row r="59">
          <cell r="B59" t="str">
            <v>Corsahib CI-3221 Product Kerosene</v>
          </cell>
          <cell r="C59" t="str">
            <v>Kerosene</v>
          </cell>
          <cell r="D59">
            <v>0.2</v>
          </cell>
          <cell r="H59">
            <v>2</v>
          </cell>
          <cell r="I59">
            <v>293.14999999999998</v>
          </cell>
          <cell r="J59">
            <v>1.9336842105263156E-2</v>
          </cell>
          <cell r="L59">
            <v>20</v>
          </cell>
          <cell r="M59">
            <v>0.95082815734989645</v>
          </cell>
        </row>
        <row r="60">
          <cell r="B60" t="str">
            <v>Cortron R-2510 Product Cortron R-2510</v>
          </cell>
          <cell r="C60" t="str">
            <v>Cortron R-2510</v>
          </cell>
          <cell r="D60">
            <v>0.8</v>
          </cell>
          <cell r="E60">
            <v>529.00400000000002</v>
          </cell>
          <cell r="F60">
            <v>7.8874900000000006</v>
          </cell>
          <cell r="G60">
            <v>0.95030000000000003</v>
          </cell>
          <cell r="H60">
            <v>2</v>
          </cell>
          <cell r="I60">
            <v>293.14999999999998</v>
          </cell>
          <cell r="J60">
            <v>1E-3</v>
          </cell>
          <cell r="K60">
            <v>0.18996059443324498</v>
          </cell>
          <cell r="L60">
            <v>80</v>
          </cell>
          <cell r="M60">
            <v>5.2837200633051743E-4</v>
          </cell>
        </row>
        <row r="61">
          <cell r="B61" t="str">
            <v>Cortron R-2510 Product Glycol Ether EMB</v>
          </cell>
          <cell r="C61" t="str">
            <v>Glycol Ether EMB</v>
          </cell>
          <cell r="D61">
            <v>0.1</v>
          </cell>
          <cell r="H61">
            <v>2</v>
          </cell>
          <cell r="I61">
            <v>293.14999999999998</v>
          </cell>
          <cell r="J61">
            <v>0.01</v>
          </cell>
          <cell r="L61">
            <v>10</v>
          </cell>
          <cell r="M61">
            <v>5.283720063305174E-3</v>
          </cell>
        </row>
        <row r="62">
          <cell r="B62" t="str">
            <v>Cortron R-2510 Product Methanol</v>
          </cell>
          <cell r="C62" t="str">
            <v>Methanol</v>
          </cell>
          <cell r="D62">
            <v>0.1</v>
          </cell>
          <cell r="H62">
            <v>1</v>
          </cell>
          <cell r="I62">
            <v>293.14999999999998</v>
          </cell>
          <cell r="J62">
            <v>1.8816059443324498</v>
          </cell>
          <cell r="L62">
            <v>10</v>
          </cell>
          <cell r="M62">
            <v>0.99418790793036438</v>
          </cell>
        </row>
        <row r="63">
          <cell r="B63" t="str">
            <v>EMI-595 Product EMI-595</v>
          </cell>
          <cell r="C63" t="str">
            <v>EMI-595</v>
          </cell>
          <cell r="D63">
            <v>0.54847076623797686</v>
          </cell>
          <cell r="E63">
            <v>493.44699016535174</v>
          </cell>
          <cell r="F63">
            <v>7.4538807954177022</v>
          </cell>
          <cell r="G63">
            <v>0.89805792715875921</v>
          </cell>
          <cell r="H63">
            <v>2</v>
          </cell>
          <cell r="I63">
            <v>293.14999999999998</v>
          </cell>
          <cell r="J63">
            <v>1E-3</v>
          </cell>
          <cell r="K63">
            <v>1.9186648995773775E-3</v>
          </cell>
          <cell r="L63">
            <v>50.75</v>
          </cell>
          <cell r="M63">
            <v>4.3603984027172173E-2</v>
          </cell>
        </row>
        <row r="64">
          <cell r="B64" t="str">
            <v>EMI-595 Product LVT 200</v>
          </cell>
          <cell r="C64" t="str">
            <v>LVT 200</v>
          </cell>
          <cell r="D64">
            <v>0.28941964768183293</v>
          </cell>
          <cell r="H64">
            <v>2</v>
          </cell>
          <cell r="I64">
            <v>293.14999999999998</v>
          </cell>
          <cell r="J64">
            <v>1.9336842105263157E-3</v>
          </cell>
          <cell r="L64">
            <v>26.78</v>
          </cell>
          <cell r="M64">
            <v>8.4316335429384492E-2</v>
          </cell>
        </row>
        <row r="65">
          <cell r="B65" t="str">
            <v>EMI-595 Product Glycol Ether EMB</v>
          </cell>
          <cell r="C65" t="str">
            <v>Glycol Ether EMB</v>
          </cell>
          <cell r="D65">
            <v>8.1054793040095108E-2</v>
          </cell>
          <cell r="H65">
            <v>2</v>
          </cell>
          <cell r="I65">
            <v>293.14999999999998</v>
          </cell>
          <cell r="J65">
            <v>0.01</v>
          </cell>
          <cell r="L65">
            <v>7.5</v>
          </cell>
          <cell r="M65">
            <v>0.43603984027172171</v>
          </cell>
        </row>
        <row r="66">
          <cell r="B66" t="str">
            <v>EMI-595 Product Glycol Ether EDB</v>
          </cell>
          <cell r="C66" t="str">
            <v>Glycol Ether EDB</v>
          </cell>
          <cell r="D66">
            <v>8.1054793040095108E-2</v>
          </cell>
          <cell r="H66">
            <v>2</v>
          </cell>
          <cell r="I66">
            <v>293.14999999999998</v>
          </cell>
          <cell r="J66">
            <v>0.01</v>
          </cell>
          <cell r="L66">
            <v>7.5</v>
          </cell>
          <cell r="M66">
            <v>0.43603984027172171</v>
          </cell>
        </row>
        <row r="67">
          <cell r="B67" t="str">
            <v>Product 6094 Intermediate Product 6094</v>
          </cell>
          <cell r="C67" t="str">
            <v>Product 6094</v>
          </cell>
          <cell r="D67">
            <v>0.67165429734259041</v>
          </cell>
          <cell r="E67">
            <v>493.99006463969357</v>
          </cell>
          <cell r="F67">
            <v>7.6675359265022749</v>
          </cell>
          <cell r="G67">
            <v>0.92379950921714149</v>
          </cell>
          <cell r="H67">
            <v>2</v>
          </cell>
          <cell r="I67">
            <v>293.14999999999998</v>
          </cell>
          <cell r="J67">
            <v>1E-3</v>
          </cell>
          <cell r="K67">
            <v>1.4004909214621426E-2</v>
          </cell>
          <cell r="L67">
            <v>56.11</v>
          </cell>
          <cell r="M67">
            <v>2.4034204467832113E-2</v>
          </cell>
        </row>
        <row r="68">
          <cell r="B68" t="str">
            <v>Product 6094 Intermediate CITGO High Sulfur No. 2 Fuel Oil</v>
          </cell>
          <cell r="C68" t="str">
            <v>CITGO High Sulfur No. 2 Fuel Oil</v>
          </cell>
          <cell r="D68">
            <v>0.32834570265740964</v>
          </cell>
          <cell r="H68">
            <v>2</v>
          </cell>
          <cell r="I68">
            <v>293.14999999999998</v>
          </cell>
          <cell r="J68">
            <v>4.0607368421052635E-2</v>
          </cell>
          <cell r="L68">
            <v>27.43</v>
          </cell>
          <cell r="M68">
            <v>0.97596579553216789</v>
          </cell>
        </row>
        <row r="69">
          <cell r="B69" t="str">
            <v>Product 6094 Product Product 6094</v>
          </cell>
          <cell r="C69" t="str">
            <v>Product 6094</v>
          </cell>
          <cell r="D69">
            <v>0.61161979507303266</v>
          </cell>
          <cell r="E69">
            <v>466.81850882930036</v>
          </cell>
          <cell r="F69">
            <v>7.6877154054937886</v>
          </cell>
          <cell r="G69">
            <v>0.92623077174623947</v>
          </cell>
          <cell r="H69">
            <v>2</v>
          </cell>
          <cell r="I69">
            <v>293.14999999999998</v>
          </cell>
          <cell r="J69">
            <v>1E-3</v>
          </cell>
          <cell r="K69">
            <v>1.3200023062889405E-2</v>
          </cell>
          <cell r="L69">
            <v>56.11</v>
          </cell>
          <cell r="M69">
            <v>1.623182462794949E-2</v>
          </cell>
        </row>
        <row r="70">
          <cell r="B70" t="str">
            <v>Product 6094 Product CITGO High Sulfur No. 2 Fuel Oil</v>
          </cell>
          <cell r="C70" t="str">
            <v>CITGO High Sulfur No. 2 Fuel Oil</v>
          </cell>
          <cell r="D70">
            <v>0.29899716590364078</v>
          </cell>
          <cell r="H70">
            <v>2</v>
          </cell>
          <cell r="I70">
            <v>293.14999999999998</v>
          </cell>
          <cell r="J70">
            <v>4.0607368421052635E-2</v>
          </cell>
          <cell r="L70">
            <v>27.43</v>
          </cell>
          <cell r="M70">
            <v>0.65913168281306056</v>
          </cell>
        </row>
        <row r="71">
          <cell r="B71" t="str">
            <v>Product 6094 Product Glycol Ether EMB</v>
          </cell>
          <cell r="C71" t="str">
            <v>Glycol Ether EMB</v>
          </cell>
          <cell r="D71">
            <v>4.4691519511663405E-2</v>
          </cell>
          <cell r="H71">
            <v>2</v>
          </cell>
          <cell r="I71">
            <v>293.14999999999998</v>
          </cell>
          <cell r="J71">
            <v>0.01</v>
          </cell>
          <cell r="L71">
            <v>4.0999999999999996</v>
          </cell>
          <cell r="M71">
            <v>0.16231824627949493</v>
          </cell>
        </row>
        <row r="72">
          <cell r="B72" t="str">
            <v>Product 6094 Product Glycol Ether EDB</v>
          </cell>
          <cell r="C72" t="str">
            <v>Glycol Ether EDB</v>
          </cell>
          <cell r="D72">
            <v>4.4691519511663405E-2</v>
          </cell>
          <cell r="H72">
            <v>2</v>
          </cell>
          <cell r="I72">
            <v>293.14999999999998</v>
          </cell>
          <cell r="J72">
            <v>0.01</v>
          </cell>
          <cell r="L72">
            <v>4.0999999999999996</v>
          </cell>
          <cell r="M72">
            <v>0.16231824627949493</v>
          </cell>
        </row>
        <row r="73">
          <cell r="B73" t="str">
            <v>Product 6095 Product Product 6095</v>
          </cell>
          <cell r="C73" t="str">
            <v>Product 6095</v>
          </cell>
          <cell r="D73">
            <v>0.61161979507303266</v>
          </cell>
          <cell r="E73">
            <v>512.86407237846106</v>
          </cell>
          <cell r="F73">
            <v>7.6169342467843935</v>
          </cell>
          <cell r="G73">
            <v>0.9177029212993244</v>
          </cell>
          <cell r="H73">
            <v>2</v>
          </cell>
          <cell r="I73">
            <v>293.14999999999998</v>
          </cell>
          <cell r="J73">
            <v>1E-3</v>
          </cell>
          <cell r="K73">
            <v>1.6367010888896541E-3</v>
          </cell>
          <cell r="L73">
            <v>56.11</v>
          </cell>
          <cell r="M73">
            <v>4.3603984027172173E-2</v>
          </cell>
        </row>
        <row r="74">
          <cell r="B74" t="str">
            <v>Product 6095 Product LVT 200</v>
          </cell>
          <cell r="C74" t="str">
            <v>LVT 200</v>
          </cell>
          <cell r="D74">
            <v>0.29899716590364078</v>
          </cell>
          <cell r="H74">
            <v>2</v>
          </cell>
          <cell r="I74">
            <v>293.14999999999998</v>
          </cell>
          <cell r="J74">
            <v>1.9336842105263157E-3</v>
          </cell>
          <cell r="L74">
            <v>27.43</v>
          </cell>
          <cell r="M74">
            <v>8.4316335429384492E-2</v>
          </cell>
        </row>
        <row r="75">
          <cell r="B75" t="str">
            <v>Product 6095 Product Glycol Ether EMB</v>
          </cell>
          <cell r="C75" t="str">
            <v>Glycol Ether EMB</v>
          </cell>
          <cell r="D75">
            <v>4.4691519511663405E-2</v>
          </cell>
          <cell r="H75">
            <v>2</v>
          </cell>
          <cell r="I75">
            <v>293.14999999999998</v>
          </cell>
          <cell r="J75">
            <v>0.01</v>
          </cell>
          <cell r="L75">
            <v>4.0999999999999996</v>
          </cell>
          <cell r="M75">
            <v>0.43603984027172171</v>
          </cell>
        </row>
        <row r="76">
          <cell r="B76" t="str">
            <v>Product 6095 Product Glycol Ether EDB</v>
          </cell>
          <cell r="C76" t="str">
            <v>Glycol Ether EDB</v>
          </cell>
          <cell r="D76">
            <v>4.4691519511663405E-2</v>
          </cell>
          <cell r="H76">
            <v>2</v>
          </cell>
          <cell r="I76">
            <v>293.14999999999998</v>
          </cell>
          <cell r="J76">
            <v>0.01</v>
          </cell>
          <cell r="L76">
            <v>4.0999999999999996</v>
          </cell>
          <cell r="M76">
            <v>0.43603984027172171</v>
          </cell>
        </row>
        <row r="77">
          <cell r="B77" t="str">
            <v>Product 6101 Product Product 6101</v>
          </cell>
          <cell r="C77" t="str">
            <v>Product 6101</v>
          </cell>
          <cell r="D77">
            <v>0.46642161732565074</v>
          </cell>
          <cell r="E77">
            <v>457.81151851321277</v>
          </cell>
          <cell r="F77">
            <v>7.7409086019968214</v>
          </cell>
          <cell r="G77">
            <v>0.93263959060202661</v>
          </cell>
          <cell r="H77">
            <v>2</v>
          </cell>
          <cell r="I77">
            <v>293.14999999999998</v>
          </cell>
          <cell r="J77">
            <v>0.01</v>
          </cell>
          <cell r="K77">
            <v>8.8306508323659438E-2</v>
          </cell>
          <cell r="L77">
            <v>46.95</v>
          </cell>
          <cell r="M77">
            <v>5.0783635009016793E-3</v>
          </cell>
        </row>
        <row r="78">
          <cell r="B78" t="str">
            <v>Product 6101 Product AA204</v>
          </cell>
          <cell r="C78" t="str">
            <v>AA204</v>
          </cell>
          <cell r="D78">
            <v>9.546989866878601E-2</v>
          </cell>
          <cell r="H78">
            <v>2</v>
          </cell>
          <cell r="I78">
            <v>293.14999999999998</v>
          </cell>
          <cell r="J78">
            <v>3.6266170848495233E-2</v>
          </cell>
          <cell r="L78">
            <v>9.61</v>
          </cell>
          <cell r="M78">
            <v>1.8417279835446266E-2</v>
          </cell>
        </row>
        <row r="79">
          <cell r="B79" t="str">
            <v>Product 6101 Product Methanol</v>
          </cell>
          <cell r="C79" t="str">
            <v>Methanol</v>
          </cell>
          <cell r="D79">
            <v>4.0731174249950326E-2</v>
          </cell>
          <cell r="H79">
            <v>1</v>
          </cell>
          <cell r="I79">
            <v>293.14999999999998</v>
          </cell>
          <cell r="J79">
            <v>1.8816059443324498</v>
          </cell>
          <cell r="L79">
            <v>4.0999999999999996</v>
          </cell>
          <cell r="M79">
            <v>0.95554789507775495</v>
          </cell>
        </row>
        <row r="80">
          <cell r="B80" t="str">
            <v>Product 6101 Product Xtol 0609</v>
          </cell>
          <cell r="C80" t="str">
            <v>Xtol 0609</v>
          </cell>
          <cell r="D80">
            <v>0.34770514603616137</v>
          </cell>
          <cell r="H80">
            <v>2</v>
          </cell>
          <cell r="I80">
            <v>293.14999999999998</v>
          </cell>
          <cell r="J80">
            <v>5.0000000000000001E-3</v>
          </cell>
          <cell r="L80">
            <v>35</v>
          </cell>
          <cell r="M80">
            <v>2.5391817504508397E-3</v>
          </cell>
        </row>
        <row r="81">
          <cell r="B81" t="str">
            <v>Product 6101 Product AA204</v>
          </cell>
          <cell r="C81" t="str">
            <v>AA204</v>
          </cell>
          <cell r="D81">
            <v>4.9672163719451622E-2</v>
          </cell>
          <cell r="H81">
            <v>2</v>
          </cell>
          <cell r="I81">
            <v>293.14999999999998</v>
          </cell>
          <cell r="J81">
            <v>3.6266170848495233E-2</v>
          </cell>
          <cell r="L81">
            <v>5</v>
          </cell>
          <cell r="M81">
            <v>1.8417279835446266E-2</v>
          </cell>
        </row>
        <row r="82">
          <cell r="B82" t="str">
            <v>Product 6110 Product Product 6110</v>
          </cell>
          <cell r="C82" t="str">
            <v>Product 6110</v>
          </cell>
          <cell r="D82">
            <v>0.82134984780098674</v>
          </cell>
          <cell r="E82">
            <v>584.59710297050503</v>
          </cell>
          <cell r="F82">
            <v>7.7593521832686063</v>
          </cell>
          <cell r="G82">
            <v>0.93486170882754283</v>
          </cell>
          <cell r="H82">
            <v>2</v>
          </cell>
          <cell r="I82">
            <v>293.14999999999998</v>
          </cell>
          <cell r="J82">
            <v>0.01</v>
          </cell>
          <cell r="K82">
            <v>1.6921029189492037E-2</v>
          </cell>
          <cell r="L82">
            <v>78.25</v>
          </cell>
          <cell r="M82">
            <v>7.5095974031195167E-2</v>
          </cell>
        </row>
        <row r="83">
          <cell r="B83" t="str">
            <v>Product 6110 Product CITGO High Sulfur No. 2 Fuel Oil</v>
          </cell>
          <cell r="C83" t="str">
            <v>CITGO High Sulfur No. 2 Fuel Oil</v>
          </cell>
          <cell r="D83">
            <v>0.14401175606171934</v>
          </cell>
          <cell r="H83">
            <v>2</v>
          </cell>
          <cell r="I83">
            <v>293.14999999999998</v>
          </cell>
          <cell r="J83">
            <v>4.0607368421052635E-2</v>
          </cell>
          <cell r="L83">
            <v>13.72</v>
          </cell>
          <cell r="M83">
            <v>0.30494498844225432</v>
          </cell>
        </row>
        <row r="84">
          <cell r="B84" t="str">
            <v>Product 6110 Product N-Butanol</v>
          </cell>
          <cell r="C84" t="str">
            <v>N-Butanol</v>
          </cell>
          <cell r="D84">
            <v>3.4638396137294004E-2</v>
          </cell>
          <cell r="H84">
            <v>1</v>
          </cell>
          <cell r="I84">
            <v>293.14999999999998</v>
          </cell>
          <cell r="J84">
            <v>8.2555562468504262E-2</v>
          </cell>
          <cell r="L84">
            <v>3.3</v>
          </cell>
          <cell r="M84">
            <v>0.61995903752655057</v>
          </cell>
        </row>
        <row r="85">
          <cell r="B85" t="str">
            <v>Product C-2574 Product Product C-2574</v>
          </cell>
          <cell r="C85" t="str">
            <v>Product C-2574</v>
          </cell>
          <cell r="D85">
            <v>0.8</v>
          </cell>
          <cell r="E85">
            <v>657.00400000000002</v>
          </cell>
          <cell r="F85">
            <v>7.8874900000000006</v>
          </cell>
          <cell r="G85">
            <v>0.95030000000000003</v>
          </cell>
          <cell r="H85">
            <v>2</v>
          </cell>
          <cell r="I85">
            <v>293.14999999999998</v>
          </cell>
          <cell r="J85">
            <v>1E-3</v>
          </cell>
          <cell r="K85">
            <v>0.18996059443324498</v>
          </cell>
          <cell r="L85">
            <v>80</v>
          </cell>
          <cell r="M85">
            <v>5.2837200633051743E-4</v>
          </cell>
        </row>
        <row r="86">
          <cell r="B86" t="str">
            <v>Product C-2574 Product Glycol Ether EMB</v>
          </cell>
          <cell r="C86" t="str">
            <v>Glycol Ether EMB</v>
          </cell>
          <cell r="D86">
            <v>0.1</v>
          </cell>
          <cell r="H86">
            <v>2</v>
          </cell>
          <cell r="I86">
            <v>293.14999999999998</v>
          </cell>
          <cell r="J86">
            <v>0.01</v>
          </cell>
          <cell r="L86">
            <v>10</v>
          </cell>
          <cell r="M86">
            <v>5.283720063305174E-3</v>
          </cell>
        </row>
        <row r="87">
          <cell r="B87" t="str">
            <v>Product C-2574 Product Methanol</v>
          </cell>
          <cell r="C87" t="str">
            <v>Methanol</v>
          </cell>
          <cell r="D87">
            <v>0.1</v>
          </cell>
          <cell r="H87">
            <v>1</v>
          </cell>
          <cell r="I87">
            <v>293.14999999999998</v>
          </cell>
          <cell r="J87">
            <v>1.8816059443324498</v>
          </cell>
          <cell r="L87">
            <v>10</v>
          </cell>
          <cell r="M87">
            <v>0.99418790793036438</v>
          </cell>
        </row>
        <row r="88">
          <cell r="B88" t="str">
            <v>Torq-Trim II Product Torq-Trim II</v>
          </cell>
          <cell r="C88" t="str">
            <v>Torq-Trim II</v>
          </cell>
          <cell r="D88">
            <v>0.7</v>
          </cell>
          <cell r="E88">
            <v>624.22699999999998</v>
          </cell>
          <cell r="F88">
            <v>7.1255500000000014</v>
          </cell>
          <cell r="G88">
            <v>0.85850000000000004</v>
          </cell>
          <cell r="H88">
            <v>2</v>
          </cell>
          <cell r="I88">
            <v>293.14999999999998</v>
          </cell>
          <cell r="J88">
            <v>0.01</v>
          </cell>
          <cell r="K88">
            <v>0.20011343959575464</v>
          </cell>
          <cell r="L88">
            <v>70</v>
          </cell>
          <cell r="M88">
            <v>1.5297268795977726E-2</v>
          </cell>
        </row>
        <row r="89">
          <cell r="B89" t="str">
            <v>Torq-Trim II Product Isopropyl Alcohol</v>
          </cell>
          <cell r="C89" t="str">
            <v>Isopropyl Alcohol</v>
          </cell>
          <cell r="D89">
            <v>0.3</v>
          </cell>
          <cell r="H89">
            <v>1</v>
          </cell>
          <cell r="I89">
            <v>293.14999999999998</v>
          </cell>
          <cell r="J89">
            <v>0.64371146531918211</v>
          </cell>
          <cell r="L89">
            <v>30</v>
          </cell>
          <cell r="M89">
            <v>0.9847027312040223</v>
          </cell>
        </row>
        <row r="90">
          <cell r="B90" t="str">
            <v>UNIC-2082 Product UNIC-2082</v>
          </cell>
          <cell r="C90" t="str">
            <v>UNIC-2082</v>
          </cell>
          <cell r="D90">
            <v>0.84960000000000002</v>
          </cell>
          <cell r="E90">
            <v>375.72064</v>
          </cell>
          <cell r="F90">
            <v>7.8633801600000002</v>
          </cell>
          <cell r="G90">
            <v>0.94739519999999999</v>
          </cell>
          <cell r="H90">
            <v>2</v>
          </cell>
          <cell r="I90">
            <v>293.14999999999998</v>
          </cell>
          <cell r="J90">
            <v>1E-3</v>
          </cell>
          <cell r="K90">
            <v>0.15543354175064233</v>
          </cell>
          <cell r="L90">
            <v>84.96</v>
          </cell>
          <cell r="M90">
            <v>4.8623055287119933E-4</v>
          </cell>
        </row>
        <row r="91">
          <cell r="B91" t="str">
            <v>UNIC-2082 Product Xylene</v>
          </cell>
          <cell r="C91" t="str">
            <v>Xylene</v>
          </cell>
          <cell r="D91">
            <v>7.5200000000000003E-2</v>
          </cell>
          <cell r="H91">
            <v>2</v>
          </cell>
          <cell r="I91">
            <v>293.14999999999998</v>
          </cell>
          <cell r="J91">
            <v>0.17403157894736843</v>
          </cell>
          <cell r="L91">
            <v>7.52</v>
          </cell>
          <cell r="M91">
            <v>8.4619470848626727E-2</v>
          </cell>
        </row>
        <row r="92">
          <cell r="B92" t="str">
            <v>UNIC-2082 Product Methanol</v>
          </cell>
          <cell r="C92" t="str">
            <v>Methanol</v>
          </cell>
          <cell r="D92">
            <v>7.5200000000000003E-2</v>
          </cell>
          <cell r="H92">
            <v>1</v>
          </cell>
          <cell r="I92">
            <v>293.14999999999998</v>
          </cell>
          <cell r="J92">
            <v>1.8816059443324498</v>
          </cell>
          <cell r="L92">
            <v>7.52</v>
          </cell>
          <cell r="M92">
            <v>0.91489429859850213</v>
          </cell>
        </row>
        <row r="93">
          <cell r="B93" t="str">
            <v>Sandwedge NT Product Sandwedge NT</v>
          </cell>
          <cell r="C93" t="str">
            <v>Sandwedge NT</v>
          </cell>
          <cell r="D93">
            <v>0.36416358364163576</v>
          </cell>
          <cell r="E93">
            <v>340.65393460653922</v>
          </cell>
          <cell r="F93">
            <v>7.9018863213678623</v>
          </cell>
          <cell r="G93">
            <v>0.95203449655034478</v>
          </cell>
          <cell r="H93">
            <v>2</v>
          </cell>
          <cell r="I93">
            <v>293.14999999999998</v>
          </cell>
          <cell r="J93">
            <v>6.5034999999999996E-2</v>
          </cell>
          <cell r="K93">
            <v>3.2277219278072179E-2</v>
          </cell>
          <cell r="L93">
            <v>36.42</v>
          </cell>
          <cell r="M93">
            <v>0.45788009997535806</v>
          </cell>
        </row>
        <row r="94">
          <cell r="B94" t="str">
            <v>Sandwedge NT Product Aromatic 150 Fluid</v>
          </cell>
          <cell r="C94" t="str">
            <v>Aromatic 150 Fluid</v>
          </cell>
          <cell r="D94">
            <v>5.5894410558944091E-2</v>
          </cell>
          <cell r="H94">
            <v>2</v>
          </cell>
          <cell r="I94">
            <v>293.14999999999998</v>
          </cell>
          <cell r="J94">
            <v>5.6000000000000001E-2</v>
          </cell>
          <cell r="L94">
            <v>5.59</v>
          </cell>
          <cell r="M94">
            <v>0.39426901819973947</v>
          </cell>
        </row>
        <row r="95">
          <cell r="B95" t="str">
            <v>Sandwedge NT Product Glycol Ether EDP</v>
          </cell>
          <cell r="C95" t="str">
            <v>Glycol Ether EDP</v>
          </cell>
          <cell r="D95">
            <v>0.48838116188381153</v>
          </cell>
          <cell r="H95">
            <v>2</v>
          </cell>
          <cell r="I95">
            <v>293.14999999999998</v>
          </cell>
          <cell r="J95">
            <v>0.01</v>
          </cell>
          <cell r="L95">
            <v>48.843000000000004</v>
          </cell>
          <cell r="M95">
            <v>7.0405181821382043E-2</v>
          </cell>
        </row>
        <row r="96">
          <cell r="B96" t="str">
            <v>Sandwedge NT Product Product 82</v>
          </cell>
          <cell r="C96" t="str">
            <v>Product 82</v>
          </cell>
          <cell r="D96">
            <v>3.7296270372962695E-2</v>
          </cell>
          <cell r="H96">
            <v>2</v>
          </cell>
          <cell r="I96">
            <v>293.14999999999998</v>
          </cell>
          <cell r="J96">
            <v>1E-3</v>
          </cell>
          <cell r="L96">
            <v>3.73</v>
          </cell>
          <cell r="M96">
            <v>7.0405181821382046E-3</v>
          </cell>
        </row>
        <row r="97">
          <cell r="B97" t="str">
            <v>Sandwedge NT Product Glycol Ether EDP</v>
          </cell>
          <cell r="C97" t="str">
            <v>Glycol Ether EDP</v>
          </cell>
          <cell r="D97">
            <v>5.426457354264573E-2</v>
          </cell>
          <cell r="H97">
            <v>2</v>
          </cell>
          <cell r="I97">
            <v>293.14999999999998</v>
          </cell>
          <cell r="J97">
            <v>0.01</v>
          </cell>
          <cell r="L97">
            <v>5.4270000000000005</v>
          </cell>
          <cell r="M97">
            <v>7.0405181821382043E-2</v>
          </cell>
        </row>
        <row r="98">
          <cell r="B98" t="str">
            <v>Sandwedge Product Sandwedge</v>
          </cell>
          <cell r="C98" t="str">
            <v>Sandwedge</v>
          </cell>
          <cell r="D98">
            <v>0.4536</v>
          </cell>
          <cell r="E98">
            <v>335.31154200000003</v>
          </cell>
          <cell r="F98">
            <v>7.1329635600000012</v>
          </cell>
          <cell r="G98">
            <v>0.85939320000000008</v>
          </cell>
          <cell r="H98">
            <v>2</v>
          </cell>
          <cell r="I98">
            <v>293.14999999999998</v>
          </cell>
          <cell r="J98">
            <v>7.8535789473684212E-2</v>
          </cell>
          <cell r="K98">
            <v>0.28658349449476528</v>
          </cell>
          <cell r="L98">
            <v>45.36</v>
          </cell>
          <cell r="M98">
            <v>0.10078417214900554</v>
          </cell>
        </row>
        <row r="99">
          <cell r="B99" t="str">
            <v>Sandwedge Product Aromatic 150 Fluid</v>
          </cell>
          <cell r="C99" t="str">
            <v>Aromatic 150 Fluid</v>
          </cell>
          <cell r="D99">
            <v>6.9699999999999998E-2</v>
          </cell>
          <cell r="H99">
            <v>2</v>
          </cell>
          <cell r="I99">
            <v>293.14999999999998</v>
          </cell>
          <cell r="J99">
            <v>5.6000000000000001E-2</v>
          </cell>
          <cell r="L99">
            <v>6.97</v>
          </cell>
          <cell r="M99">
            <v>7.1864224937032997E-2</v>
          </cell>
        </row>
        <row r="100">
          <cell r="B100" t="str">
            <v>Sandwedge Product Isopropyl Alcohol</v>
          </cell>
          <cell r="C100" t="str">
            <v>Isopropyl Alcohol</v>
          </cell>
          <cell r="D100">
            <v>0.38380000000000003</v>
          </cell>
          <cell r="H100">
            <v>1</v>
          </cell>
          <cell r="I100">
            <v>293.14999999999998</v>
          </cell>
          <cell r="J100">
            <v>0.64371146531918211</v>
          </cell>
          <cell r="L100">
            <v>38.380000000000003</v>
          </cell>
          <cell r="M100">
            <v>0.82606831318294305</v>
          </cell>
        </row>
        <row r="101">
          <cell r="B101" t="str">
            <v>Sandwedge Product Product 82</v>
          </cell>
          <cell r="C101" t="str">
            <v>Product 82</v>
          </cell>
          <cell r="D101">
            <v>9.2899999999999996E-2</v>
          </cell>
          <cell r="H101">
            <v>2</v>
          </cell>
          <cell r="I101">
            <v>293.14999999999998</v>
          </cell>
          <cell r="J101">
            <v>1E-3</v>
          </cell>
          <cell r="L101">
            <v>9.2899999999999991</v>
          </cell>
          <cell r="M101">
            <v>1.2832897310184463E-3</v>
          </cell>
        </row>
        <row r="102">
          <cell r="B102" t="str">
            <v>Sandwedge OS Product Sandwedge OS</v>
          </cell>
          <cell r="C102" t="str">
            <v>Sandwedge OS</v>
          </cell>
          <cell r="D102">
            <v>0.42</v>
          </cell>
          <cell r="E102">
            <v>362.2</v>
          </cell>
          <cell r="F102">
            <v>7.9494246000000004</v>
          </cell>
          <cell r="G102">
            <v>0.957762</v>
          </cell>
          <cell r="H102">
            <v>2</v>
          </cell>
          <cell r="I102">
            <v>293.14999999999998</v>
          </cell>
          <cell r="J102">
            <v>6.5034999999999996E-2</v>
          </cell>
          <cell r="K102">
            <v>3.3114699999999997E-2</v>
          </cell>
          <cell r="L102">
            <v>42</v>
          </cell>
          <cell r="M102">
            <v>0.86672885986539616</v>
          </cell>
        </row>
        <row r="103">
          <cell r="B103" t="str">
            <v>Sandwedge OS Product Glycol Ether EDP</v>
          </cell>
          <cell r="C103" t="str">
            <v>Glycol Ether EDP</v>
          </cell>
          <cell r="D103">
            <v>0.57999999999999996</v>
          </cell>
          <cell r="H103">
            <v>2</v>
          </cell>
          <cell r="I103">
            <v>293.14999999999998</v>
          </cell>
          <cell r="J103">
            <v>0.01</v>
          </cell>
          <cell r="L103">
            <v>58</v>
          </cell>
          <cell r="M103">
            <v>0.13327114013460387</v>
          </cell>
        </row>
        <row r="104">
          <cell r="B104" t="str">
            <v>Code 8015 Product Code 8015</v>
          </cell>
          <cell r="C104" t="str">
            <v>Code 8015</v>
          </cell>
          <cell r="D104">
            <v>0.91280000000000006</v>
          </cell>
          <cell r="E104">
            <v>366.68959999999998</v>
          </cell>
          <cell r="F104">
            <v>9.4455274880000015</v>
          </cell>
          <cell r="G104">
            <v>1.13801536</v>
          </cell>
          <cell r="H104">
            <v>2</v>
          </cell>
          <cell r="I104">
            <v>293.14999999999998</v>
          </cell>
          <cell r="J104">
            <v>1E-3</v>
          </cell>
          <cell r="K104">
            <v>3.0490702123655386E-2</v>
          </cell>
          <cell r="L104">
            <v>91.28</v>
          </cell>
          <cell r="M104">
            <v>2.9394808632890379E-3</v>
          </cell>
        </row>
        <row r="105">
          <cell r="B105" t="str">
            <v>Code 8015 Product Water</v>
          </cell>
          <cell r="C105" t="str">
            <v>Water</v>
          </cell>
          <cell r="D105">
            <v>8.72E-2</v>
          </cell>
          <cell r="H105">
            <v>3</v>
          </cell>
          <cell r="I105">
            <v>293.14999999999998</v>
          </cell>
          <cell r="J105">
            <v>0.33919612527127735</v>
          </cell>
          <cell r="L105">
            <v>8.7200000000000006</v>
          </cell>
          <cell r="M105">
            <v>0.99706051913671101</v>
          </cell>
        </row>
        <row r="106">
          <cell r="B106" t="str">
            <v xml:space="preserve"> </v>
          </cell>
          <cell r="M106" t="e">
            <v>#DIV/0!</v>
          </cell>
        </row>
        <row r="107">
          <cell r="B107" t="str">
            <v>Calcium Chloride Brine Calcium Chloride</v>
          </cell>
          <cell r="C107" t="str">
            <v>Calcium Chloride</v>
          </cell>
          <cell r="D107">
            <v>0.35</v>
          </cell>
          <cell r="E107">
            <v>50.545100000000005</v>
          </cell>
          <cell r="F107">
            <v>5.3950000000000005</v>
          </cell>
          <cell r="G107">
            <v>0.65</v>
          </cell>
          <cell r="H107">
            <v>2</v>
          </cell>
          <cell r="I107">
            <v>293.14999999999998</v>
          </cell>
          <cell r="J107">
            <v>1E-4</v>
          </cell>
          <cell r="K107">
            <v>0.22051248142633029</v>
          </cell>
          <cell r="L107">
            <v>91.28</v>
          </cell>
          <cell r="M107">
            <v>2.9472779837979885E-4</v>
          </cell>
        </row>
        <row r="108">
          <cell r="B108" t="str">
            <v>Calcium Chloride Brine Water</v>
          </cell>
          <cell r="C108" t="str">
            <v>Water</v>
          </cell>
          <cell r="D108">
            <v>0.65</v>
          </cell>
          <cell r="H108">
            <v>3</v>
          </cell>
          <cell r="I108">
            <v>293.14999999999998</v>
          </cell>
          <cell r="J108">
            <v>0.33919612527127735</v>
          </cell>
          <cell r="L108">
            <v>8.7200000000000006</v>
          </cell>
          <cell r="M108">
            <v>0.9997052722016202</v>
          </cell>
        </row>
        <row r="109">
          <cell r="B109" t="str">
            <v>Butanol Bottoms</v>
          </cell>
          <cell r="C109" t="str">
            <v>N-Butanol</v>
          </cell>
          <cell r="D109">
            <v>6.0000000000000001E-3</v>
          </cell>
          <cell r="E109">
            <v>99.410913999999991</v>
          </cell>
          <cell r="F109">
            <v>6.7668157000000004</v>
          </cell>
          <cell r="G109">
            <v>0.81527899999999998</v>
          </cell>
          <cell r="H109">
            <v>1</v>
          </cell>
          <cell r="I109">
            <v>293.14999999999998</v>
          </cell>
          <cell r="J109">
            <v>8.2555562468504262E-2</v>
          </cell>
          <cell r="K109">
            <v>3.6266170848495233E-2</v>
          </cell>
          <cell r="M109">
            <v>1</v>
          </cell>
        </row>
        <row r="110">
          <cell r="C110" t="str">
            <v>Butanoic Acid</v>
          </cell>
          <cell r="D110">
            <v>0</v>
          </cell>
          <cell r="H110">
            <v>2</v>
          </cell>
          <cell r="I110">
            <v>293.14999999999998</v>
          </cell>
          <cell r="J110" t="str">
            <v xml:space="preserve"> </v>
          </cell>
          <cell r="M110" t="e">
            <v>#VALUE!</v>
          </cell>
        </row>
        <row r="111">
          <cell r="C111" t="str">
            <v>4-Heptanol</v>
          </cell>
          <cell r="D111">
            <v>0</v>
          </cell>
          <cell r="H111">
            <v>2</v>
          </cell>
          <cell r="I111">
            <v>293.14999999999998</v>
          </cell>
          <cell r="J111" t="str">
            <v xml:space="preserve"> </v>
          </cell>
          <cell r="M111" t="e">
            <v>#VALUE!</v>
          </cell>
        </row>
        <row r="112">
          <cell r="C112" t="str">
            <v>2-Ethyl-2-Hexanal</v>
          </cell>
          <cell r="D112">
            <v>0</v>
          </cell>
          <cell r="H112">
            <v>2</v>
          </cell>
          <cell r="I112">
            <v>293.14999999999998</v>
          </cell>
          <cell r="J112" t="str">
            <v xml:space="preserve"> </v>
          </cell>
          <cell r="M112" t="e">
            <v>#VALUE!</v>
          </cell>
        </row>
        <row r="113">
          <cell r="C113" t="str">
            <v>Butanoic Acid Butyl Ester</v>
          </cell>
          <cell r="D113">
            <v>0.12</v>
          </cell>
          <cell r="H113">
            <v>2</v>
          </cell>
          <cell r="I113">
            <v>293.14999999999998</v>
          </cell>
          <cell r="J113">
            <v>3.4999684210526315E-2</v>
          </cell>
          <cell r="M113" t="e">
            <v>#DIV/0!</v>
          </cell>
        </row>
        <row r="114">
          <cell r="C114" t="str">
            <v>2-Ethyl-2-Hexenal</v>
          </cell>
          <cell r="D114">
            <v>0</v>
          </cell>
          <cell r="H114">
            <v>2</v>
          </cell>
          <cell r="I114">
            <v>293.14999999999998</v>
          </cell>
          <cell r="J114" t="str">
            <v xml:space="preserve"> </v>
          </cell>
          <cell r="M114" t="e">
            <v>#VALUE!</v>
          </cell>
        </row>
        <row r="115">
          <cell r="C115" t="str">
            <v>2-Ethyl-1-Hexanol</v>
          </cell>
          <cell r="D115">
            <v>0.113</v>
          </cell>
          <cell r="H115">
            <v>2</v>
          </cell>
          <cell r="I115">
            <v>293.14999999999998</v>
          </cell>
          <cell r="J115">
            <v>6.961263157894736E-3</v>
          </cell>
          <cell r="M115" t="e">
            <v>#DIV/0!</v>
          </cell>
        </row>
        <row r="116">
          <cell r="C116" t="str">
            <v>1,1 Dibutoxy Butane Isomers</v>
          </cell>
          <cell r="D116">
            <v>0</v>
          </cell>
          <cell r="H116">
            <v>2</v>
          </cell>
          <cell r="I116">
            <v>293.14999999999998</v>
          </cell>
          <cell r="J116" t="str">
            <v xml:space="preserve"> </v>
          </cell>
          <cell r="M116" t="e">
            <v>#VALUE!</v>
          </cell>
        </row>
        <row r="117">
          <cell r="C117" t="str">
            <v>2-Propyl 2-Heptenal</v>
          </cell>
          <cell r="D117">
            <v>0</v>
          </cell>
          <cell r="H117">
            <v>2</v>
          </cell>
          <cell r="I117">
            <v>293.14999999999998</v>
          </cell>
          <cell r="J117" t="str">
            <v xml:space="preserve"> </v>
          </cell>
          <cell r="M117" t="e">
            <v>#VALUE!</v>
          </cell>
        </row>
        <row r="118">
          <cell r="C118" t="str">
            <v>Trimethyl nonanol</v>
          </cell>
          <cell r="D118">
            <v>0</v>
          </cell>
          <cell r="H118">
            <v>2</v>
          </cell>
          <cell r="I118">
            <v>293.14999999999998</v>
          </cell>
          <cell r="J118" t="str">
            <v xml:space="preserve"> </v>
          </cell>
          <cell r="M118" t="e">
            <v>#VALUE!</v>
          </cell>
        </row>
        <row r="119">
          <cell r="C119" t="str">
            <v>Isobutanol</v>
          </cell>
          <cell r="D119">
            <v>0.01</v>
          </cell>
          <cell r="H119">
            <v>2</v>
          </cell>
          <cell r="I119">
            <v>293.14999999999998</v>
          </cell>
          <cell r="J119">
            <v>0.17403157894736843</v>
          </cell>
          <cell r="M119" t="e">
            <v>#DIV/0!</v>
          </cell>
        </row>
        <row r="120">
          <cell r="C120" t="str">
            <v>Mixed Pentanols</v>
          </cell>
          <cell r="D120">
            <v>0.751</v>
          </cell>
          <cell r="H120">
            <v>2</v>
          </cell>
          <cell r="I120">
            <v>293.14999999999998</v>
          </cell>
          <cell r="J120">
            <v>3.8673684210526311E-2</v>
          </cell>
          <cell r="M120" t="e">
            <v>#DIV/0!</v>
          </cell>
        </row>
        <row r="123">
          <cell r="B123">
            <v>0.14503770000000002</v>
          </cell>
        </row>
      </sheetData>
      <sheetData sheetId="2"/>
      <sheetData sheetId="3">
        <row r="3">
          <cell r="B3" t="str">
            <v>L</v>
          </cell>
          <cell r="C3" t="str">
            <v>Loading</v>
          </cell>
        </row>
        <row r="4">
          <cell r="B4" t="str">
            <v>M</v>
          </cell>
          <cell r="C4" t="str">
            <v>Mixing</v>
          </cell>
        </row>
        <row r="5">
          <cell r="B5" t="str">
            <v>U</v>
          </cell>
          <cell r="C5" t="str">
            <v>Unloading</v>
          </cell>
        </row>
        <row r="6">
          <cell r="B6" t="str">
            <v>P</v>
          </cell>
          <cell r="C6" t="str">
            <v>Purging</v>
          </cell>
        </row>
        <row r="7">
          <cell r="B7" t="str">
            <v>R</v>
          </cell>
          <cell r="C7" t="str">
            <v>Remove Reactants</v>
          </cell>
        </row>
        <row r="8">
          <cell r="B8" t="str">
            <v>RP</v>
          </cell>
          <cell r="C8" t="str">
            <v>Replace Products</v>
          </cell>
        </row>
        <row r="9">
          <cell r="B9" t="str">
            <v>RXN</v>
          </cell>
          <cell r="C9" t="str">
            <v>Reaction</v>
          </cell>
        </row>
        <row r="10">
          <cell r="B10" t="str">
            <v>IGL</v>
          </cell>
          <cell r="C10" t="str">
            <v>Ideal Gas Law</v>
          </cell>
        </row>
        <row r="11">
          <cell r="B11" t="str">
            <v>VS</v>
          </cell>
          <cell r="C11" t="str">
            <v>Vacuum Stripping</v>
          </cell>
        </row>
      </sheetData>
      <sheetData sheetId="4">
        <row r="5">
          <cell r="B5" t="str">
            <v>R-006</v>
          </cell>
          <cell r="D5">
            <v>0</v>
          </cell>
          <cell r="E5">
            <v>2</v>
          </cell>
          <cell r="F5">
            <v>6.561679790026246</v>
          </cell>
          <cell r="G5">
            <v>33.815821889033906</v>
          </cell>
        </row>
        <row r="6">
          <cell r="B6" t="str">
            <v>R-004</v>
          </cell>
          <cell r="C6">
            <v>2500</v>
          </cell>
          <cell r="D6">
            <v>9463.5</v>
          </cell>
          <cell r="F6">
            <v>5.833333333333333</v>
          </cell>
          <cell r="G6">
            <v>26.725354171163165</v>
          </cell>
        </row>
        <row r="7">
          <cell r="B7" t="str">
            <v>E-601</v>
          </cell>
          <cell r="D7">
            <v>0</v>
          </cell>
          <cell r="E7">
            <v>2</v>
          </cell>
          <cell r="F7">
            <v>6.561679790026246</v>
          </cell>
          <cell r="G7">
            <v>33.815821889033906</v>
          </cell>
        </row>
        <row r="8">
          <cell r="B8" t="str">
            <v>V-601</v>
          </cell>
          <cell r="D8">
            <v>0</v>
          </cell>
          <cell r="F8">
            <v>0</v>
          </cell>
          <cell r="G8">
            <v>0</v>
          </cell>
        </row>
        <row r="9">
          <cell r="B9" t="str">
            <v>T-30</v>
          </cell>
          <cell r="D9">
            <v>0</v>
          </cell>
          <cell r="E9">
            <v>2</v>
          </cell>
          <cell r="F9">
            <v>6.561679790026246</v>
          </cell>
          <cell r="G9">
            <v>33.815821889033906</v>
          </cell>
        </row>
        <row r="10">
          <cell r="B10" t="str">
            <v>T-101</v>
          </cell>
          <cell r="E10">
            <v>2</v>
          </cell>
          <cell r="F10">
            <v>6.561679790026246</v>
          </cell>
          <cell r="G10">
            <v>33.815821889033906</v>
          </cell>
        </row>
        <row r="11">
          <cell r="E11">
            <v>5.0799998374400052E-2</v>
          </cell>
          <cell r="F11">
            <v>6.561679790026246</v>
          </cell>
          <cell r="G11">
            <v>33.815821889033906</v>
          </cell>
        </row>
        <row r="12">
          <cell r="E12">
            <v>5.0799998374400052E-2</v>
          </cell>
          <cell r="F12">
            <v>6.561679790026246</v>
          </cell>
          <cell r="G12">
            <v>33.815821889033906</v>
          </cell>
        </row>
        <row r="13">
          <cell r="E13">
            <v>1.5239999512320015</v>
          </cell>
          <cell r="F13">
            <v>4.9999998400000045</v>
          </cell>
          <cell r="G13">
            <v>19.634952828299202</v>
          </cell>
        </row>
        <row r="14">
          <cell r="E14">
            <v>1.5239999512320015</v>
          </cell>
          <cell r="F14">
            <v>4.9999998400000045</v>
          </cell>
          <cell r="G14">
            <v>19.634952828299202</v>
          </cell>
        </row>
        <row r="15">
          <cell r="E15">
            <v>1.5239999512320015</v>
          </cell>
          <cell r="F15">
            <v>4.9999998400000045</v>
          </cell>
          <cell r="G15">
            <v>19.634952828299202</v>
          </cell>
        </row>
        <row r="16">
          <cell r="E16">
            <v>0.4</v>
          </cell>
          <cell r="F16">
            <v>1.3123359580052494</v>
          </cell>
          <cell r="G16">
            <v>1.3526328755613566</v>
          </cell>
        </row>
        <row r="17">
          <cell r="E17">
            <v>0.1</v>
          </cell>
          <cell r="F17">
            <v>0.32808398950131235</v>
          </cell>
          <cell r="G17">
            <v>8.4539554722584787E-2</v>
          </cell>
        </row>
        <row r="18">
          <cell r="E18">
            <v>0.5</v>
          </cell>
          <cell r="F18">
            <v>1.6404199475065615</v>
          </cell>
          <cell r="G18">
            <v>2.1134888680646191</v>
          </cell>
        </row>
        <row r="19">
          <cell r="E19">
            <v>0.5</v>
          </cell>
          <cell r="F19">
            <v>1.6404199475065615</v>
          </cell>
          <cell r="G19">
            <v>2.1134888680646191</v>
          </cell>
        </row>
        <row r="20">
          <cell r="E20">
            <v>0.5</v>
          </cell>
          <cell r="F20">
            <v>1.6404199475065615</v>
          </cell>
          <cell r="G20">
            <v>2.1134888680646191</v>
          </cell>
        </row>
        <row r="21">
          <cell r="E21">
            <v>0.4</v>
          </cell>
          <cell r="F21">
            <v>1.3123359580052494</v>
          </cell>
          <cell r="G21">
            <v>1.3526328755613566</v>
          </cell>
        </row>
        <row r="22">
          <cell r="E22">
            <v>2</v>
          </cell>
          <cell r="F22">
            <v>6.561679790026246</v>
          </cell>
          <cell r="G22">
            <v>33.815821889033906</v>
          </cell>
        </row>
        <row r="23">
          <cell r="E23">
            <v>1</v>
          </cell>
          <cell r="F23">
            <v>3.280839895013123</v>
          </cell>
          <cell r="G23">
            <v>8.4539554722584764</v>
          </cell>
        </row>
        <row r="24">
          <cell r="E24">
            <v>0.1</v>
          </cell>
          <cell r="F24">
            <v>0.32808398950131235</v>
          </cell>
          <cell r="G24">
            <v>8.4539554722584787E-2</v>
          </cell>
        </row>
        <row r="25">
          <cell r="E25">
            <v>1.5239999512320015</v>
          </cell>
          <cell r="F25">
            <v>4.9999998400000045</v>
          </cell>
          <cell r="G25">
            <v>19.634952828299202</v>
          </cell>
        </row>
        <row r="26">
          <cell r="E26">
            <v>2</v>
          </cell>
          <cell r="F26">
            <v>6.561679790026246</v>
          </cell>
          <cell r="G26">
            <v>33.815821889033906</v>
          </cell>
        </row>
        <row r="27">
          <cell r="E27">
            <v>2</v>
          </cell>
          <cell r="F27">
            <v>6.561679790026246</v>
          </cell>
          <cell r="G27">
            <v>33.815821889033906</v>
          </cell>
        </row>
        <row r="28">
          <cell r="E28">
            <v>2</v>
          </cell>
          <cell r="F28">
            <v>6.561679790026246</v>
          </cell>
          <cell r="G28">
            <v>33.815821889033906</v>
          </cell>
        </row>
        <row r="29">
          <cell r="B29" t="str">
            <v>R-011</v>
          </cell>
          <cell r="D29">
            <v>0</v>
          </cell>
          <cell r="E29">
            <v>2</v>
          </cell>
          <cell r="F29">
            <v>6.561679790026246</v>
          </cell>
          <cell r="G29">
            <v>33.815821889033906</v>
          </cell>
        </row>
      </sheetData>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gitive"/>
      <sheetName val="Tanks Emit"/>
      <sheetName val="Tanks Spec Old"/>
      <sheetName val="Tanks Spec"/>
      <sheetName val="Blend"/>
      <sheetName val="R2"/>
      <sheetName val="R4"/>
      <sheetName val="R2Hotwell"/>
      <sheetName val="R4Hotwell"/>
      <sheetName val="HWV"/>
      <sheetName val="R3"/>
      <sheetName val="R6"/>
      <sheetName val="WFE "/>
      <sheetName val="WW "/>
      <sheetName val="Biotreater"/>
      <sheetName val="Cooling Tower"/>
      <sheetName val="Boilers"/>
      <sheetName val="EmittedChemicals"/>
      <sheetName val="Model-EmittedChemicals"/>
      <sheetName val="GenericISCResult"/>
      <sheetName val="ESL2000+"/>
      <sheetName val="Classification"/>
    </sheetNames>
    <sheetDataSet>
      <sheetData sheetId="0"/>
      <sheetData sheetId="1"/>
      <sheetData sheetId="2"/>
      <sheetData sheetId="3"/>
      <sheetData sheetId="4"/>
      <sheetData sheetId="5"/>
      <sheetData sheetId="6"/>
      <sheetData sheetId="7"/>
      <sheetData sheetId="8"/>
      <sheetData sheetId="9"/>
      <sheetData sheetId="10"/>
      <sheetData sheetId="11">
        <row r="12">
          <cell r="L12" t="str">
            <v>A-8550</v>
          </cell>
          <cell r="M12">
            <v>0</v>
          </cell>
          <cell r="N12">
            <v>0</v>
          </cell>
          <cell r="O12">
            <v>0</v>
          </cell>
          <cell r="P12">
            <v>8.2738411355159913E-3</v>
          </cell>
        </row>
        <row r="13">
          <cell r="L13" t="str">
            <v>AA204</v>
          </cell>
          <cell r="M13">
            <v>0</v>
          </cell>
          <cell r="N13">
            <v>2.2923289916481251E-2</v>
          </cell>
          <cell r="O13">
            <v>0</v>
          </cell>
          <cell r="P13">
            <v>0</v>
          </cell>
        </row>
        <row r="14">
          <cell r="L14" t="str">
            <v>AEPHP Aminoethylpiperazine-HP</v>
          </cell>
          <cell r="M14">
            <v>0</v>
          </cell>
          <cell r="N14">
            <v>1.7548360303815377E-4</v>
          </cell>
          <cell r="O14">
            <v>3.1048999250111341E-4</v>
          </cell>
          <cell r="P14">
            <v>0</v>
          </cell>
        </row>
        <row r="15">
          <cell r="L15" t="str">
            <v>Aromatic 150 Fluid</v>
          </cell>
          <cell r="M15">
            <v>0</v>
          </cell>
          <cell r="N15">
            <v>1.4016821119260144E-2</v>
          </cell>
          <cell r="O15">
            <v>1.4016821119260144E-2</v>
          </cell>
          <cell r="P15">
            <v>1.037173897820085E-2</v>
          </cell>
        </row>
        <row r="16">
          <cell r="L16" t="str">
            <v>CITGO High Sulfur No. 2 Fuel Oil</v>
          </cell>
          <cell r="M16">
            <v>0</v>
          </cell>
          <cell r="N16">
            <v>4.3927859771537819E-2</v>
          </cell>
          <cell r="O16">
            <v>0</v>
          </cell>
          <cell r="P16">
            <v>0</v>
          </cell>
        </row>
        <row r="17">
          <cell r="L17" t="str">
            <v>Code 2075</v>
          </cell>
          <cell r="M17">
            <v>0</v>
          </cell>
          <cell r="N17">
            <v>0</v>
          </cell>
          <cell r="O17">
            <v>4.2255834604359555E-2</v>
          </cell>
          <cell r="P17">
            <v>0</v>
          </cell>
        </row>
        <row r="18">
          <cell r="L18" t="str">
            <v>Code 2563</v>
          </cell>
          <cell r="M18">
            <v>0</v>
          </cell>
          <cell r="N18">
            <v>0</v>
          </cell>
          <cell r="O18">
            <v>1.5451836739275819E-2</v>
          </cell>
          <cell r="P18">
            <v>0</v>
          </cell>
        </row>
        <row r="19">
          <cell r="L19" t="str">
            <v>Code 506</v>
          </cell>
          <cell r="M19">
            <v>0</v>
          </cell>
          <cell r="N19">
            <v>0</v>
          </cell>
          <cell r="O19">
            <v>1.5292255131411747E-2</v>
          </cell>
          <cell r="P19">
            <v>0</v>
          </cell>
        </row>
        <row r="20">
          <cell r="L20" t="str">
            <v>Code 543</v>
          </cell>
          <cell r="M20">
            <v>0</v>
          </cell>
          <cell r="N20">
            <v>0</v>
          </cell>
          <cell r="O20">
            <v>4.2006845656106219E-2</v>
          </cell>
          <cell r="P20">
            <v>0</v>
          </cell>
        </row>
        <row r="21">
          <cell r="L21" t="str">
            <v>Code 548</v>
          </cell>
          <cell r="M21">
            <v>0</v>
          </cell>
          <cell r="N21">
            <v>0</v>
          </cell>
          <cell r="O21">
            <v>2.6842172383822888E-2</v>
          </cell>
          <cell r="P21">
            <v>0</v>
          </cell>
        </row>
        <row r="22">
          <cell r="L22" t="str">
            <v>Code 554</v>
          </cell>
          <cell r="M22">
            <v>0</v>
          </cell>
          <cell r="N22">
            <v>0</v>
          </cell>
          <cell r="O22">
            <v>2.2781919276314188E-2</v>
          </cell>
          <cell r="P22">
            <v>0</v>
          </cell>
        </row>
        <row r="23">
          <cell r="L23" t="str">
            <v>Code 568</v>
          </cell>
          <cell r="M23">
            <v>0</v>
          </cell>
          <cell r="N23">
            <v>0</v>
          </cell>
          <cell r="O23">
            <v>5.6433965163932516E-2</v>
          </cell>
          <cell r="P23">
            <v>0</v>
          </cell>
        </row>
        <row r="24">
          <cell r="L24" t="str">
            <v>Code 8015</v>
          </cell>
          <cell r="M24">
            <v>0</v>
          </cell>
          <cell r="N24">
            <v>0</v>
          </cell>
          <cell r="O24">
            <v>0</v>
          </cell>
          <cell r="P24">
            <v>1.6295835609592873E-3</v>
          </cell>
        </row>
        <row r="25">
          <cell r="L25" t="str">
            <v>Corsahib CI-3221</v>
          </cell>
          <cell r="M25">
            <v>0</v>
          </cell>
          <cell r="N25">
            <v>3.841517264048471E-3</v>
          </cell>
          <cell r="O25">
            <v>0</v>
          </cell>
          <cell r="P25">
            <v>0</v>
          </cell>
        </row>
        <row r="26">
          <cell r="L26" t="str">
            <v>Corsahib CI-3237</v>
          </cell>
          <cell r="M26">
            <v>0</v>
          </cell>
          <cell r="N26">
            <v>0</v>
          </cell>
          <cell r="O26">
            <v>6.373902417029783E-3</v>
          </cell>
          <cell r="P26">
            <v>0</v>
          </cell>
        </row>
        <row r="27">
          <cell r="L27" t="str">
            <v>Corsamine LD</v>
          </cell>
          <cell r="M27">
            <v>0</v>
          </cell>
          <cell r="N27">
            <v>0</v>
          </cell>
          <cell r="O27">
            <v>4.8432579753703797E-2</v>
          </cell>
          <cell r="P27">
            <v>0</v>
          </cell>
        </row>
        <row r="28">
          <cell r="L28" t="str">
            <v>Corsamine VAB-1</v>
          </cell>
          <cell r="M28">
            <v>0</v>
          </cell>
          <cell r="N28">
            <v>0</v>
          </cell>
          <cell r="O28">
            <v>3.7919610184297274E-4</v>
          </cell>
          <cell r="P28">
            <v>0</v>
          </cell>
        </row>
        <row r="29">
          <cell r="L29" t="str">
            <v>Corsamine VAB-2</v>
          </cell>
          <cell r="M29">
            <v>0</v>
          </cell>
          <cell r="N29">
            <v>0</v>
          </cell>
          <cell r="O29">
            <v>3.5380640634590801E-4</v>
          </cell>
          <cell r="P29">
            <v>0</v>
          </cell>
        </row>
        <row r="30">
          <cell r="L30" t="str">
            <v>Cortron R-2510</v>
          </cell>
          <cell r="M30">
            <v>0</v>
          </cell>
          <cell r="N30">
            <v>0.62192931846707278</v>
          </cell>
          <cell r="O30">
            <v>0</v>
          </cell>
          <cell r="P30">
            <v>0</v>
          </cell>
        </row>
        <row r="31">
          <cell r="L31" t="str">
            <v>Diethanolamine</v>
          </cell>
          <cell r="M31">
            <v>0</v>
          </cell>
          <cell r="N31">
            <v>5.2174524062229975E-4</v>
          </cell>
          <cell r="O31">
            <v>0</v>
          </cell>
          <cell r="P31">
            <v>0</v>
          </cell>
        </row>
        <row r="32">
          <cell r="L32" t="str">
            <v>Diethylenetriamine</v>
          </cell>
          <cell r="M32">
            <v>8.5521094406416E-3</v>
          </cell>
          <cell r="N32">
            <v>3.21521747695692E-3</v>
          </cell>
          <cell r="O32">
            <v>4.6927596070944653E-3</v>
          </cell>
          <cell r="P32">
            <v>4.4695080363443048E-4</v>
          </cell>
        </row>
        <row r="33">
          <cell r="L33" t="str">
            <v>Emersol 120 Stearic Acid</v>
          </cell>
          <cell r="M33">
            <v>0</v>
          </cell>
          <cell r="N33">
            <v>1.4380165310457196E-6</v>
          </cell>
          <cell r="O33">
            <v>0</v>
          </cell>
          <cell r="P33">
            <v>0</v>
          </cell>
        </row>
        <row r="34">
          <cell r="L34" t="str">
            <v>EMI 693</v>
          </cell>
          <cell r="M34">
            <v>1.3863863005867979E-2</v>
          </cell>
          <cell r="N34">
            <v>0</v>
          </cell>
          <cell r="O34">
            <v>0</v>
          </cell>
          <cell r="P34">
            <v>0</v>
          </cell>
        </row>
        <row r="35">
          <cell r="L35" t="str">
            <v>EMI-595</v>
          </cell>
          <cell r="M35">
            <v>0</v>
          </cell>
          <cell r="N35">
            <v>2.2473033372875082E-3</v>
          </cell>
          <cell r="O35">
            <v>0</v>
          </cell>
          <cell r="P35">
            <v>0</v>
          </cell>
        </row>
        <row r="36">
          <cell r="L36" t="str">
            <v>EMI-740</v>
          </cell>
          <cell r="M36">
            <v>1.4820815735158055E-2</v>
          </cell>
          <cell r="N36">
            <v>0</v>
          </cell>
          <cell r="O36">
            <v>0</v>
          </cell>
          <cell r="P36">
            <v>0</v>
          </cell>
        </row>
        <row r="37">
          <cell r="L37" t="str">
            <v>Empol 1003 Dimer Acid</v>
          </cell>
          <cell r="M37">
            <v>0</v>
          </cell>
          <cell r="N37">
            <v>0</v>
          </cell>
          <cell r="O37">
            <v>0</v>
          </cell>
          <cell r="P37">
            <v>4.8052600914219252E-3</v>
          </cell>
        </row>
        <row r="38">
          <cell r="L38" t="str">
            <v>Ethylenediamine</v>
          </cell>
          <cell r="M38">
            <v>0</v>
          </cell>
          <cell r="N38">
            <v>0</v>
          </cell>
          <cell r="O38">
            <v>4.0780725558103352E-2</v>
          </cell>
          <cell r="P38">
            <v>0</v>
          </cell>
        </row>
        <row r="39">
          <cell r="L39" t="str">
            <v>Glacial Acetic Acid</v>
          </cell>
          <cell r="M39">
            <v>2.98149283448099E-3</v>
          </cell>
          <cell r="N39">
            <v>0</v>
          </cell>
          <cell r="O39">
            <v>0</v>
          </cell>
          <cell r="P39">
            <v>0</v>
          </cell>
        </row>
        <row r="40">
          <cell r="L40" t="str">
            <v>Glycol Ether EDB</v>
          </cell>
          <cell r="M40">
            <v>0</v>
          </cell>
          <cell r="N40">
            <v>1.9657418892749094E-3</v>
          </cell>
          <cell r="O40">
            <v>0</v>
          </cell>
          <cell r="P40">
            <v>0</v>
          </cell>
        </row>
        <row r="41">
          <cell r="L41" t="str">
            <v>Glycol Ether EDP</v>
          </cell>
          <cell r="M41">
            <v>0</v>
          </cell>
          <cell r="N41">
            <v>0</v>
          </cell>
          <cell r="O41">
            <v>0</v>
          </cell>
          <cell r="P41">
            <v>2.5228832886723649E-2</v>
          </cell>
        </row>
        <row r="42">
          <cell r="L42" t="str">
            <v>Glycol Ether EMB</v>
          </cell>
          <cell r="M42">
            <v>0</v>
          </cell>
          <cell r="N42">
            <v>4.5777770917653166E-3</v>
          </cell>
          <cell r="O42">
            <v>0</v>
          </cell>
          <cell r="P42">
            <v>0</v>
          </cell>
        </row>
        <row r="43">
          <cell r="L43" t="str">
            <v>Hydrogen Chloride</v>
          </cell>
          <cell r="M43">
            <v>0</v>
          </cell>
          <cell r="N43">
            <v>0</v>
          </cell>
          <cell r="O43">
            <v>0</v>
          </cell>
          <cell r="P43">
            <v>0</v>
          </cell>
        </row>
        <row r="44">
          <cell r="L44" t="str">
            <v>Hypophosphorous Acid 50%</v>
          </cell>
          <cell r="M44">
            <v>0</v>
          </cell>
          <cell r="N44">
            <v>0</v>
          </cell>
          <cell r="O44">
            <v>0</v>
          </cell>
          <cell r="P44">
            <v>1.8687476786500667E-4</v>
          </cell>
        </row>
        <row r="45">
          <cell r="L45" t="str">
            <v>Isopropyl Alcohol</v>
          </cell>
          <cell r="M45">
            <v>0</v>
          </cell>
          <cell r="N45">
            <v>1.2924175800704683</v>
          </cell>
          <cell r="O45">
            <v>9.1335167812579596E-2</v>
          </cell>
          <cell r="P45">
            <v>1.5470389628887131</v>
          </cell>
        </row>
        <row r="46">
          <cell r="L46" t="str">
            <v>Jeffamine D-230</v>
          </cell>
          <cell r="M46">
            <v>1.2400437370624955E-2</v>
          </cell>
          <cell r="N46">
            <v>0</v>
          </cell>
          <cell r="O46">
            <v>0</v>
          </cell>
          <cell r="P46">
            <v>0</v>
          </cell>
        </row>
        <row r="47">
          <cell r="L47" t="str">
            <v>Kerosene</v>
          </cell>
          <cell r="M47">
            <v>0</v>
          </cell>
          <cell r="N47">
            <v>9.3896441093858727E-3</v>
          </cell>
          <cell r="O47">
            <v>7.7477293912426729E-3</v>
          </cell>
          <cell r="P47">
            <v>0</v>
          </cell>
        </row>
        <row r="48">
          <cell r="L48" t="str">
            <v>LVT 200</v>
          </cell>
          <cell r="M48">
            <v>0</v>
          </cell>
          <cell r="N48">
            <v>2.235158482979345E-3</v>
          </cell>
          <cell r="O48">
            <v>0</v>
          </cell>
          <cell r="P48">
            <v>0</v>
          </cell>
        </row>
        <row r="49">
          <cell r="L49" t="str">
            <v>Manbri Maleic Anhydride</v>
          </cell>
          <cell r="M49">
            <v>0</v>
          </cell>
          <cell r="N49">
            <v>0</v>
          </cell>
          <cell r="O49">
            <v>0</v>
          </cell>
          <cell r="P49">
            <v>0</v>
          </cell>
        </row>
        <row r="50">
          <cell r="L50" t="str">
            <v>Methanol</v>
          </cell>
          <cell r="M50">
            <v>0</v>
          </cell>
          <cell r="N50">
            <v>0.94085904305909374</v>
          </cell>
          <cell r="O50">
            <v>0.14234812518640871</v>
          </cell>
          <cell r="P50">
            <v>7.1129341859335671E-2</v>
          </cell>
        </row>
        <row r="51">
          <cell r="L51" t="str">
            <v>Napthenic Acid</v>
          </cell>
          <cell r="M51">
            <v>0</v>
          </cell>
          <cell r="N51">
            <v>1.1650120436666056E-4</v>
          </cell>
          <cell r="O51">
            <v>0</v>
          </cell>
          <cell r="P51">
            <v>0</v>
          </cell>
        </row>
        <row r="52">
          <cell r="L52" t="str">
            <v>N-Butanol</v>
          </cell>
          <cell r="M52">
            <v>0</v>
          </cell>
          <cell r="N52">
            <v>1.6701313590620343E-2</v>
          </cell>
          <cell r="O52">
            <v>0</v>
          </cell>
          <cell r="P52">
            <v>0</v>
          </cell>
        </row>
        <row r="53">
          <cell r="L53" t="str">
            <v>Pluradyne CI-1019</v>
          </cell>
          <cell r="M53">
            <v>0</v>
          </cell>
          <cell r="N53">
            <v>0</v>
          </cell>
          <cell r="O53">
            <v>4.1624894540720379E-3</v>
          </cell>
          <cell r="P53">
            <v>0</v>
          </cell>
        </row>
        <row r="54">
          <cell r="L54" t="str">
            <v>Pritech CI-811R</v>
          </cell>
          <cell r="M54">
            <v>0</v>
          </cell>
          <cell r="N54">
            <v>0</v>
          </cell>
          <cell r="O54">
            <v>7.1733471172626545E-3</v>
          </cell>
          <cell r="P54">
            <v>0</v>
          </cell>
        </row>
        <row r="55">
          <cell r="L55" t="str">
            <v>Product 6094</v>
          </cell>
          <cell r="M55">
            <v>0</v>
          </cell>
          <cell r="N55">
            <v>2.5119419518697013E-3</v>
          </cell>
          <cell r="O55">
            <v>0</v>
          </cell>
          <cell r="P55">
            <v>0</v>
          </cell>
        </row>
        <row r="56">
          <cell r="L56" t="str">
            <v>Product 6095</v>
          </cell>
          <cell r="M56">
            <v>0</v>
          </cell>
          <cell r="N56">
            <v>2.3039940756316509E-3</v>
          </cell>
          <cell r="O56">
            <v>0</v>
          </cell>
          <cell r="P56">
            <v>0</v>
          </cell>
        </row>
        <row r="57">
          <cell r="L57" t="str">
            <v>Product 6101</v>
          </cell>
          <cell r="M57">
            <v>0</v>
          </cell>
          <cell r="N57">
            <v>2.1257060801065347E-2</v>
          </cell>
          <cell r="O57">
            <v>0</v>
          </cell>
          <cell r="P57">
            <v>0</v>
          </cell>
        </row>
        <row r="58">
          <cell r="L58" t="str">
            <v>Product 6110</v>
          </cell>
          <cell r="M58">
            <v>0</v>
          </cell>
          <cell r="N58">
            <v>4.0258125332411708E-2</v>
          </cell>
          <cell r="O58">
            <v>0</v>
          </cell>
          <cell r="P58">
            <v>0</v>
          </cell>
        </row>
        <row r="59">
          <cell r="L59" t="str">
            <v>Product 82</v>
          </cell>
          <cell r="M59">
            <v>0</v>
          </cell>
          <cell r="N59">
            <v>0</v>
          </cell>
          <cell r="O59">
            <v>0</v>
          </cell>
          <cell r="P59">
            <v>2.1115345870176014E-4</v>
          </cell>
        </row>
        <row r="60">
          <cell r="L60" t="str">
            <v>Product C-2574</v>
          </cell>
          <cell r="M60">
            <v>0</v>
          </cell>
          <cell r="N60">
            <v>1.0314825888945042E-2</v>
          </cell>
          <cell r="O60">
            <v>0</v>
          </cell>
          <cell r="P60">
            <v>0</v>
          </cell>
        </row>
        <row r="61">
          <cell r="L61" t="str">
            <v>Refined Soybean Oil</v>
          </cell>
          <cell r="M61">
            <v>0</v>
          </cell>
          <cell r="N61">
            <v>1.3148284324006089E-2</v>
          </cell>
          <cell r="O61">
            <v>0</v>
          </cell>
          <cell r="P61">
            <v>0</v>
          </cell>
        </row>
        <row r="62">
          <cell r="L62" t="str">
            <v>Sandwede OS</v>
          </cell>
          <cell r="M62">
            <v>0</v>
          </cell>
          <cell r="N62">
            <v>0</v>
          </cell>
          <cell r="O62">
            <v>0</v>
          </cell>
          <cell r="P62">
            <v>0</v>
          </cell>
        </row>
        <row r="63">
          <cell r="L63" t="str">
            <v>Sandwedge</v>
          </cell>
          <cell r="M63">
            <v>0</v>
          </cell>
          <cell r="N63">
            <v>0</v>
          </cell>
          <cell r="O63">
            <v>0</v>
          </cell>
          <cell r="P63">
            <v>8.2333879994049522E-2</v>
          </cell>
        </row>
        <row r="64">
          <cell r="L64" t="str">
            <v>Sandwedge NT</v>
          </cell>
          <cell r="M64">
            <v>0</v>
          </cell>
          <cell r="N64">
            <v>0</v>
          </cell>
          <cell r="O64">
            <v>0</v>
          </cell>
          <cell r="P64">
            <v>4.464565554629607E-2</v>
          </cell>
        </row>
        <row r="65">
          <cell r="L65" t="str">
            <v>Silicone Fluid 12500</v>
          </cell>
          <cell r="M65">
            <v>0</v>
          </cell>
          <cell r="N65">
            <v>0</v>
          </cell>
          <cell r="O65">
            <v>0</v>
          </cell>
          <cell r="P65">
            <v>0</v>
          </cell>
        </row>
        <row r="66">
          <cell r="L66" t="str">
            <v>Softened Water</v>
          </cell>
          <cell r="M66">
            <v>0</v>
          </cell>
          <cell r="N66">
            <v>0</v>
          </cell>
          <cell r="O66">
            <v>2.1814112429894349E-2</v>
          </cell>
          <cell r="P66">
            <v>0</v>
          </cell>
        </row>
        <row r="67">
          <cell r="L67" t="str">
            <v>Tetraethylenepentamine, UHP</v>
          </cell>
          <cell r="M67">
            <v>0</v>
          </cell>
          <cell r="N67">
            <v>0</v>
          </cell>
          <cell r="O67">
            <v>2.6446980597213741E-3</v>
          </cell>
          <cell r="P67">
            <v>0</v>
          </cell>
        </row>
        <row r="68">
          <cell r="L68" t="str">
            <v>Torq-Trim II</v>
          </cell>
          <cell r="M68">
            <v>0</v>
          </cell>
          <cell r="N68">
            <v>2.3658908250404561E-2</v>
          </cell>
          <cell r="O68">
            <v>0</v>
          </cell>
          <cell r="P68">
            <v>0</v>
          </cell>
        </row>
        <row r="69">
          <cell r="L69" t="str">
            <v>UNIC-2082</v>
          </cell>
          <cell r="M69">
            <v>0</v>
          </cell>
          <cell r="N69">
            <v>4.0613240820473314E-3</v>
          </cell>
          <cell r="O69">
            <v>0</v>
          </cell>
          <cell r="P69">
            <v>0</v>
          </cell>
        </row>
        <row r="70">
          <cell r="L70" t="str">
            <v>Water</v>
          </cell>
          <cell r="M70">
            <v>0.31622851116999512</v>
          </cell>
          <cell r="N70">
            <v>1.6032242322100343</v>
          </cell>
          <cell r="O70">
            <v>7.7546051459819259</v>
          </cell>
          <cell r="P70">
            <v>8.0265877548712797E-2</v>
          </cell>
        </row>
        <row r="71">
          <cell r="L71" t="str">
            <v>XTOL 0609</v>
          </cell>
          <cell r="M71">
            <v>0</v>
          </cell>
          <cell r="N71">
            <v>1.0655840170848184E-2</v>
          </cell>
          <cell r="O71">
            <v>8.7036055867028266E-3</v>
          </cell>
          <cell r="P71">
            <v>1.1538795717583805E-3</v>
          </cell>
        </row>
        <row r="72">
          <cell r="L72" t="str">
            <v>Xtol 300 Tall Oil Fatty Acids</v>
          </cell>
          <cell r="M72">
            <v>0</v>
          </cell>
          <cell r="N72">
            <v>1.508351490502842E-2</v>
          </cell>
          <cell r="O72">
            <v>4.4875449699925386E-2</v>
          </cell>
          <cell r="P72">
            <v>0</v>
          </cell>
        </row>
        <row r="73">
          <cell r="L73" t="str">
            <v>Xylene</v>
          </cell>
          <cell r="M73">
            <v>0</v>
          </cell>
          <cell r="N73">
            <v>1.9546385851265814E-2</v>
          </cell>
          <cell r="O73">
            <v>0</v>
          </cell>
          <cell r="P73">
            <v>1.4842505844756002E-2</v>
          </cell>
        </row>
        <row r="89">
          <cell r="A89" t="str">
            <v>A-8550</v>
          </cell>
          <cell r="B89">
            <v>0</v>
          </cell>
          <cell r="C89">
            <v>0</v>
          </cell>
          <cell r="D89">
            <v>0</v>
          </cell>
          <cell r="E89">
            <v>2.9499690919171904E-4</v>
          </cell>
          <cell r="F89">
            <v>2.9499690919171904E-4</v>
          </cell>
          <cell r="H89">
            <v>0</v>
          </cell>
          <cell r="I89" t="str">
            <v>Yes</v>
          </cell>
        </row>
        <row r="90">
          <cell r="A90" t="str">
            <v>AA204</v>
          </cell>
          <cell r="B90">
            <v>0</v>
          </cell>
          <cell r="C90">
            <v>3.2692431788858339E-3</v>
          </cell>
          <cell r="D90">
            <v>0</v>
          </cell>
          <cell r="E90">
            <v>0</v>
          </cell>
          <cell r="F90">
            <v>3.2692431788858339E-3</v>
          </cell>
          <cell r="H90" t="str">
            <v>No</v>
          </cell>
          <cell r="I90" t="str">
            <v>Yes</v>
          </cell>
        </row>
        <row r="91">
          <cell r="A91" t="str">
            <v>AEPHP Aminoethylpiperazine-HP</v>
          </cell>
          <cell r="B91">
            <v>0</v>
          </cell>
          <cell r="C91">
            <v>1.7114608452365649E-5</v>
          </cell>
          <cell r="D91">
            <v>3.6900872932974729E-6</v>
          </cell>
          <cell r="E91">
            <v>0</v>
          </cell>
          <cell r="F91">
            <v>2.0804695745663121E-5</v>
          </cell>
          <cell r="H91" t="str">
            <v>No</v>
          </cell>
          <cell r="I91" t="str">
            <v>Yes</v>
          </cell>
        </row>
        <row r="92">
          <cell r="A92" t="str">
            <v>Aromatic 150 Fluid</v>
          </cell>
          <cell r="B92">
            <v>0</v>
          </cell>
          <cell r="C92">
            <v>1.1661021716535367E-3</v>
          </cell>
          <cell r="D92">
            <v>3.3317204904386761E-4</v>
          </cell>
          <cell r="E92">
            <v>2.1458598544146245E-3</v>
          </cell>
          <cell r="F92">
            <v>3.645134075112029E-3</v>
          </cell>
          <cell r="H92" t="str">
            <v>No</v>
          </cell>
          <cell r="I92" t="str">
            <v>Yes</v>
          </cell>
        </row>
        <row r="93">
          <cell r="A93" t="str">
            <v>CITGO High Sulfur No. 2 Fuel Oil</v>
          </cell>
          <cell r="B93">
            <v>0</v>
          </cell>
          <cell r="C93">
            <v>8.280180154263641E-4</v>
          </cell>
          <cell r="D93">
            <v>0</v>
          </cell>
          <cell r="E93">
            <v>0</v>
          </cell>
          <cell r="F93">
            <v>8.280180154263641E-4</v>
          </cell>
          <cell r="H93">
            <v>0</v>
          </cell>
          <cell r="I93" t="str">
            <v>Yes</v>
          </cell>
        </row>
        <row r="94">
          <cell r="A94" t="str">
            <v>Code 2075</v>
          </cell>
          <cell r="B94">
            <v>0</v>
          </cell>
          <cell r="C94">
            <v>0</v>
          </cell>
          <cell r="D94">
            <v>5.0219885377036011E-4</v>
          </cell>
          <cell r="E94">
            <v>0</v>
          </cell>
          <cell r="F94">
            <v>5.0219885377036011E-4</v>
          </cell>
          <cell r="H94">
            <v>0</v>
          </cell>
          <cell r="I94" t="str">
            <v>Yes</v>
          </cell>
        </row>
        <row r="95">
          <cell r="A95" t="str">
            <v>Code 2563</v>
          </cell>
          <cell r="B95">
            <v>0</v>
          </cell>
          <cell r="C95">
            <v>0</v>
          </cell>
          <cell r="D95">
            <v>1.8364078645627941E-4</v>
          </cell>
          <cell r="E95">
            <v>0</v>
          </cell>
          <cell r="F95">
            <v>1.8364078645627941E-4</v>
          </cell>
          <cell r="H95">
            <v>0</v>
          </cell>
          <cell r="I95" t="str">
            <v>Yes</v>
          </cell>
        </row>
        <row r="96">
          <cell r="A96" t="str">
            <v>Code 506</v>
          </cell>
          <cell r="B96">
            <v>0</v>
          </cell>
          <cell r="C96">
            <v>0</v>
          </cell>
          <cell r="D96">
            <v>3.6348840677100542E-4</v>
          </cell>
          <cell r="E96">
            <v>0</v>
          </cell>
          <cell r="F96">
            <v>3.6348840677100542E-4</v>
          </cell>
          <cell r="H96">
            <v>0</v>
          </cell>
          <cell r="I96" t="str">
            <v>Yes</v>
          </cell>
        </row>
        <row r="97">
          <cell r="A97" t="str">
            <v>Code 543</v>
          </cell>
          <cell r="B97">
            <v>0</v>
          </cell>
          <cell r="C97">
            <v>0</v>
          </cell>
          <cell r="D97">
            <v>1.0484033475306123E-2</v>
          </cell>
          <cell r="E97">
            <v>0</v>
          </cell>
          <cell r="F97">
            <v>1.0484033475306123E-2</v>
          </cell>
          <cell r="H97">
            <v>0</v>
          </cell>
          <cell r="I97" t="str">
            <v>Yes</v>
          </cell>
        </row>
        <row r="98">
          <cell r="A98" t="str">
            <v>Code 548</v>
          </cell>
          <cell r="B98">
            <v>0</v>
          </cell>
          <cell r="C98">
            <v>0</v>
          </cell>
          <cell r="D98">
            <v>3.1901176086275946E-3</v>
          </cell>
          <cell r="E98">
            <v>0</v>
          </cell>
          <cell r="F98">
            <v>3.1901176086275946E-3</v>
          </cell>
          <cell r="H98">
            <v>0</v>
          </cell>
          <cell r="I98" t="str">
            <v>Yes</v>
          </cell>
        </row>
        <row r="99">
          <cell r="A99" t="str">
            <v>Code 554</v>
          </cell>
          <cell r="B99">
            <v>0</v>
          </cell>
          <cell r="C99">
            <v>0</v>
          </cell>
          <cell r="D99">
            <v>1.083027123177302E-3</v>
          </cell>
          <cell r="E99">
            <v>0</v>
          </cell>
          <cell r="F99">
            <v>1.083027123177302E-3</v>
          </cell>
          <cell r="H99">
            <v>0</v>
          </cell>
          <cell r="I99" t="str">
            <v>Yes</v>
          </cell>
        </row>
        <row r="100">
          <cell r="A100" t="str">
            <v>Code 568</v>
          </cell>
          <cell r="B100">
            <v>0</v>
          </cell>
          <cell r="C100">
            <v>0</v>
          </cell>
          <cell r="D100">
            <v>2.0121059885149718E-3</v>
          </cell>
          <cell r="E100">
            <v>0</v>
          </cell>
          <cell r="F100">
            <v>2.0121059885149718E-3</v>
          </cell>
          <cell r="H100">
            <v>0</v>
          </cell>
          <cell r="I100" t="str">
            <v>Yes</v>
          </cell>
        </row>
        <row r="101">
          <cell r="A101" t="str">
            <v>Code 8015</v>
          </cell>
          <cell r="B101">
            <v>0</v>
          </cell>
          <cell r="C101">
            <v>0</v>
          </cell>
          <cell r="D101">
            <v>0</v>
          </cell>
          <cell r="E101">
            <v>5.8101443559158355E-5</v>
          </cell>
          <cell r="F101">
            <v>5.8101443559158355E-5</v>
          </cell>
          <cell r="H101">
            <v>0</v>
          </cell>
          <cell r="I101" t="str">
            <v>Yes</v>
          </cell>
        </row>
        <row r="102">
          <cell r="A102" t="str">
            <v>Corsahib CI-3221</v>
          </cell>
          <cell r="B102">
            <v>0</v>
          </cell>
          <cell r="C102">
            <v>4.5655365343207648E-5</v>
          </cell>
          <cell r="D102">
            <v>0</v>
          </cell>
          <cell r="E102">
            <v>0</v>
          </cell>
          <cell r="F102">
            <v>4.5655365343207648E-5</v>
          </cell>
          <cell r="H102">
            <v>0</v>
          </cell>
          <cell r="I102" t="str">
            <v>Yes</v>
          </cell>
        </row>
        <row r="103">
          <cell r="A103" t="str">
            <v>Corsahib CI-3237</v>
          </cell>
          <cell r="B103">
            <v>0</v>
          </cell>
          <cell r="C103">
            <v>0</v>
          </cell>
          <cell r="D103">
            <v>7.5752059280027558E-5</v>
          </cell>
          <cell r="E103">
            <v>0</v>
          </cell>
          <cell r="F103">
            <v>7.5752059280027558E-5</v>
          </cell>
          <cell r="H103">
            <v>0</v>
          </cell>
          <cell r="I103" t="str">
            <v>Yes</v>
          </cell>
        </row>
        <row r="104">
          <cell r="A104" t="str">
            <v>Corsamine LD</v>
          </cell>
          <cell r="B104">
            <v>0</v>
          </cell>
          <cell r="C104">
            <v>0</v>
          </cell>
          <cell r="D104">
            <v>5.7560775370277977E-4</v>
          </cell>
          <cell r="E104">
            <v>0</v>
          </cell>
          <cell r="F104">
            <v>5.7560775370277977E-4</v>
          </cell>
          <cell r="H104">
            <v>0</v>
          </cell>
          <cell r="I104" t="str">
            <v>Yes</v>
          </cell>
        </row>
        <row r="105">
          <cell r="A105" t="str">
            <v>Corsamine VAB-1</v>
          </cell>
          <cell r="B105">
            <v>0</v>
          </cell>
          <cell r="C105">
            <v>0</v>
          </cell>
          <cell r="D105">
            <v>4.6352952746572788E-6</v>
          </cell>
          <cell r="E105">
            <v>0</v>
          </cell>
          <cell r="F105">
            <v>4.6352952746572788E-6</v>
          </cell>
          <cell r="H105">
            <v>0</v>
          </cell>
          <cell r="I105" t="str">
            <v>Yes</v>
          </cell>
        </row>
        <row r="106">
          <cell r="A106" t="str">
            <v>Corsamine VAB-2</v>
          </cell>
          <cell r="B106">
            <v>0</v>
          </cell>
          <cell r="C106">
            <v>0</v>
          </cell>
          <cell r="D106">
            <v>4.2048908366655193E-6</v>
          </cell>
          <cell r="E106">
            <v>0</v>
          </cell>
          <cell r="F106">
            <v>4.2048908366655193E-6</v>
          </cell>
          <cell r="H106">
            <v>0</v>
          </cell>
          <cell r="I106" t="str">
            <v>Yes</v>
          </cell>
        </row>
        <row r="107">
          <cell r="A107" t="str">
            <v>Cortron R-2510</v>
          </cell>
          <cell r="B107">
            <v>0</v>
          </cell>
          <cell r="C107">
            <v>3.6957285755293272E-2</v>
          </cell>
          <cell r="D107">
            <v>0</v>
          </cell>
          <cell r="E107">
            <v>0</v>
          </cell>
          <cell r="F107">
            <v>3.6957285755293272E-2</v>
          </cell>
          <cell r="H107">
            <v>0</v>
          </cell>
          <cell r="I107" t="str">
            <v>Yes</v>
          </cell>
        </row>
        <row r="108">
          <cell r="A108" t="str">
            <v>Diethanolamine</v>
          </cell>
          <cell r="B108">
            <v>0</v>
          </cell>
          <cell r="C108">
            <v>6.2007972213528807E-6</v>
          </cell>
          <cell r="D108">
            <v>0</v>
          </cell>
          <cell r="E108">
            <v>0</v>
          </cell>
          <cell r="F108">
            <v>6.2007972213528807E-6</v>
          </cell>
          <cell r="H108" t="str">
            <v>Yes</v>
          </cell>
          <cell r="I108" t="str">
            <v>Yes</v>
          </cell>
        </row>
        <row r="109">
          <cell r="A109" t="str">
            <v>Diethylenetriamine</v>
          </cell>
          <cell r="B109">
            <v>2.0327888911065474E-4</v>
          </cell>
          <cell r="C109">
            <v>5.4773659106786593E-4</v>
          </cell>
          <cell r="D109">
            <v>1.4684144035752424E-3</v>
          </cell>
          <cell r="E109">
            <v>1.0045802109372519E-4</v>
          </cell>
          <cell r="F109">
            <v>2.3198879048474882E-3</v>
          </cell>
          <cell r="H109" t="str">
            <v>No</v>
          </cell>
          <cell r="I109" t="str">
            <v>Yes</v>
          </cell>
        </row>
        <row r="110">
          <cell r="A110" t="str">
            <v>Emersol 120 Stearic Acid</v>
          </cell>
          <cell r="B110">
            <v>0</v>
          </cell>
          <cell r="C110">
            <v>1.709042692815451E-8</v>
          </cell>
          <cell r="D110">
            <v>0</v>
          </cell>
          <cell r="E110">
            <v>0</v>
          </cell>
          <cell r="F110">
            <v>1.709042692815451E-8</v>
          </cell>
          <cell r="H110" t="str">
            <v>No</v>
          </cell>
          <cell r="I110" t="str">
            <v>Yes</v>
          </cell>
        </row>
        <row r="111">
          <cell r="A111" t="str">
            <v>EMI 693</v>
          </cell>
          <cell r="B111">
            <v>3.7896676763812232E-3</v>
          </cell>
          <cell r="C111">
            <v>0</v>
          </cell>
          <cell r="D111">
            <v>0</v>
          </cell>
          <cell r="E111">
            <v>0</v>
          </cell>
          <cell r="F111">
            <v>3.7896676763812232E-3</v>
          </cell>
          <cell r="H111">
            <v>0</v>
          </cell>
          <cell r="I111" t="str">
            <v>Yes</v>
          </cell>
        </row>
        <row r="112">
          <cell r="A112" t="str">
            <v>EMI-595</v>
          </cell>
          <cell r="B112">
            <v>0</v>
          </cell>
          <cell r="C112">
            <v>1.3354287882692232E-4</v>
          </cell>
          <cell r="D112">
            <v>0</v>
          </cell>
          <cell r="E112">
            <v>0</v>
          </cell>
          <cell r="F112">
            <v>1.3354287882692232E-4</v>
          </cell>
          <cell r="H112">
            <v>0</v>
          </cell>
          <cell r="I112" t="str">
            <v>Yes</v>
          </cell>
        </row>
        <row r="113">
          <cell r="A113" t="str">
            <v>EMI-740</v>
          </cell>
          <cell r="B113">
            <v>1.7614127714732665E-4</v>
          </cell>
          <cell r="C113">
            <v>0</v>
          </cell>
          <cell r="D113">
            <v>0</v>
          </cell>
          <cell r="E113">
            <v>0</v>
          </cell>
          <cell r="F113">
            <v>1.7614127714732665E-4</v>
          </cell>
          <cell r="H113">
            <v>0</v>
          </cell>
          <cell r="I113" t="str">
            <v>Yes</v>
          </cell>
        </row>
        <row r="114">
          <cell r="A114" t="str">
            <v>Empol 1003 Dimer Acid</v>
          </cell>
          <cell r="B114">
            <v>0</v>
          </cell>
          <cell r="C114">
            <v>0</v>
          </cell>
          <cell r="D114">
            <v>0</v>
          </cell>
          <cell r="E114">
            <v>1.1678879871607597E-3</v>
          </cell>
          <cell r="F114">
            <v>1.1678879871607597E-3</v>
          </cell>
          <cell r="H114" t="str">
            <v>No</v>
          </cell>
          <cell r="I114" t="str">
            <v>Yes</v>
          </cell>
        </row>
        <row r="115">
          <cell r="A115" t="str">
            <v>Ethylenediamine</v>
          </cell>
          <cell r="B115">
            <v>0</v>
          </cell>
          <cell r="C115">
            <v>0</v>
          </cell>
          <cell r="D115">
            <v>4.8466759260483748E-4</v>
          </cell>
          <cell r="E115">
            <v>0</v>
          </cell>
          <cell r="F115">
            <v>4.8466759260483748E-4</v>
          </cell>
          <cell r="H115" t="str">
            <v>No</v>
          </cell>
          <cell r="I115" t="str">
            <v>Yes</v>
          </cell>
        </row>
        <row r="116">
          <cell r="A116" t="str">
            <v>Glacial Acetic Acid</v>
          </cell>
          <cell r="B116">
            <v>3.5434213949862858E-5</v>
          </cell>
          <cell r="C116">
            <v>0</v>
          </cell>
          <cell r="D116">
            <v>0</v>
          </cell>
          <cell r="E116">
            <v>0</v>
          </cell>
          <cell r="F116">
            <v>3.5434213949862858E-5</v>
          </cell>
          <cell r="H116" t="str">
            <v>No</v>
          </cell>
          <cell r="I116" t="str">
            <v>Yes</v>
          </cell>
        </row>
        <row r="117">
          <cell r="A117" t="str">
            <v>Glycol Ether EDB</v>
          </cell>
          <cell r="B117">
            <v>0</v>
          </cell>
          <cell r="C117">
            <v>1.4674967824735151E-4</v>
          </cell>
          <cell r="D117">
            <v>0</v>
          </cell>
          <cell r="E117">
            <v>0</v>
          </cell>
          <cell r="F117">
            <v>1.4674967824735151E-4</v>
          </cell>
          <cell r="H117" t="str">
            <v>Yes</v>
          </cell>
          <cell r="I117" t="str">
            <v>Yes</v>
          </cell>
        </row>
        <row r="118">
          <cell r="A118" t="str">
            <v>Glycol Ether EDP</v>
          </cell>
          <cell r="B118">
            <v>0</v>
          </cell>
          <cell r="C118">
            <v>0</v>
          </cell>
          <cell r="D118">
            <v>0</v>
          </cell>
          <cell r="E118">
            <v>5.2530132122360646E-3</v>
          </cell>
          <cell r="F118">
            <v>5.2530132122360646E-3</v>
          </cell>
          <cell r="H118" t="str">
            <v>Yes</v>
          </cell>
          <cell r="I118" t="str">
            <v>Yes</v>
          </cell>
        </row>
        <row r="119">
          <cell r="A119" t="str">
            <v>Glycol Ether EMB</v>
          </cell>
          <cell r="B119">
            <v>0</v>
          </cell>
          <cell r="C119">
            <v>5.9381750641413465E-4</v>
          </cell>
          <cell r="D119">
            <v>0</v>
          </cell>
          <cell r="E119">
            <v>0</v>
          </cell>
          <cell r="F119">
            <v>5.9381750641413465E-4</v>
          </cell>
          <cell r="H119" t="str">
            <v>Yes</v>
          </cell>
          <cell r="I119" t="str">
            <v>Yes</v>
          </cell>
        </row>
        <row r="120">
          <cell r="A120" t="str">
            <v>Hydrogen Chloride</v>
          </cell>
          <cell r="B120">
            <v>0</v>
          </cell>
          <cell r="C120">
            <v>0</v>
          </cell>
          <cell r="D120">
            <v>0</v>
          </cell>
          <cell r="E120">
            <v>0</v>
          </cell>
          <cell r="F120">
            <v>0</v>
          </cell>
          <cell r="H120" t="str">
            <v>Yes</v>
          </cell>
          <cell r="I120" t="str">
            <v>No</v>
          </cell>
        </row>
        <row r="121">
          <cell r="A121" t="str">
            <v>Hypophosphorous Acid 50%</v>
          </cell>
          <cell r="B121">
            <v>0</v>
          </cell>
          <cell r="C121">
            <v>0</v>
          </cell>
          <cell r="D121">
            <v>0</v>
          </cell>
          <cell r="E121">
            <v>6.6628640824947351E-6</v>
          </cell>
          <cell r="F121">
            <v>6.6628640824947351E-6</v>
          </cell>
          <cell r="H121" t="str">
            <v>No</v>
          </cell>
          <cell r="I121" t="str">
            <v>No</v>
          </cell>
        </row>
        <row r="122">
          <cell r="A122" t="str">
            <v>Isopropyl Alcohol</v>
          </cell>
          <cell r="B122">
            <v>0</v>
          </cell>
          <cell r="C122">
            <v>2.2958475497600744E-2</v>
          </cell>
          <cell r="D122">
            <v>2.1709861851678439E-3</v>
          </cell>
          <cell r="E122">
            <v>0.11031676943670775</v>
          </cell>
          <cell r="F122">
            <v>0.13544623111947635</v>
          </cell>
          <cell r="H122" t="str">
            <v>No</v>
          </cell>
          <cell r="I122" t="str">
            <v>Yes</v>
          </cell>
        </row>
        <row r="123">
          <cell r="A123" t="str">
            <v>Jeffamine D-230</v>
          </cell>
          <cell r="B123">
            <v>3.1754943515669119E-3</v>
          </cell>
          <cell r="C123">
            <v>0</v>
          </cell>
          <cell r="D123">
            <v>0</v>
          </cell>
          <cell r="E123">
            <v>0</v>
          </cell>
          <cell r="F123">
            <v>3.1754943515669119E-3</v>
          </cell>
          <cell r="H123" t="str">
            <v>No</v>
          </cell>
          <cell r="I123" t="str">
            <v>Yes</v>
          </cell>
        </row>
        <row r="124">
          <cell r="A124" t="str">
            <v>Kerosene</v>
          </cell>
          <cell r="B124">
            <v>0</v>
          </cell>
          <cell r="C124">
            <v>7.5615058950897422E-4</v>
          </cell>
          <cell r="D124">
            <v>1.8415922231973018E-4</v>
          </cell>
          <cell r="E124">
            <v>0</v>
          </cell>
          <cell r="F124">
            <v>9.4030981182870437E-4</v>
          </cell>
          <cell r="H124" t="str">
            <v>No</v>
          </cell>
          <cell r="I124" t="str">
            <v>Yes</v>
          </cell>
        </row>
        <row r="125">
          <cell r="A125" t="str">
            <v>LVT 200</v>
          </cell>
          <cell r="B125">
            <v>0</v>
          </cell>
          <cell r="C125">
            <v>1.5103135810921807E-4</v>
          </cell>
          <cell r="D125">
            <v>0</v>
          </cell>
          <cell r="E125">
            <v>0</v>
          </cell>
          <cell r="F125">
            <v>1.5103135810921807E-4</v>
          </cell>
          <cell r="H125" t="str">
            <v>No</v>
          </cell>
          <cell r="I125" t="str">
            <v>Yes</v>
          </cell>
        </row>
        <row r="126">
          <cell r="A126" t="str">
            <v>Manbri Maleic Anhydride</v>
          </cell>
          <cell r="B126">
            <v>0</v>
          </cell>
          <cell r="C126">
            <v>0</v>
          </cell>
          <cell r="D126">
            <v>0</v>
          </cell>
          <cell r="E126">
            <v>0</v>
          </cell>
          <cell r="F126">
            <v>0</v>
          </cell>
          <cell r="H126" t="str">
            <v>Yes</v>
          </cell>
          <cell r="I126" t="str">
            <v>Yes</v>
          </cell>
        </row>
        <row r="127">
          <cell r="A127" t="str">
            <v>Methanol</v>
          </cell>
          <cell r="B127">
            <v>0</v>
          </cell>
          <cell r="C127">
            <v>0.17370857409812807</v>
          </cell>
          <cell r="D127">
            <v>3.3835358347222813E-3</v>
          </cell>
          <cell r="E127">
            <v>2.1354960210072514E-2</v>
          </cell>
          <cell r="F127">
            <v>0.19844707014292287</v>
          </cell>
          <cell r="H127" t="str">
            <v>Yes</v>
          </cell>
          <cell r="I127" t="str">
            <v>Yes</v>
          </cell>
        </row>
        <row r="128">
          <cell r="A128" t="str">
            <v>Napthenic Acid</v>
          </cell>
          <cell r="B128">
            <v>0</v>
          </cell>
          <cell r="C128">
            <v>1.3845844448133851E-6</v>
          </cell>
          <cell r="D128">
            <v>0</v>
          </cell>
          <cell r="E128">
            <v>0</v>
          </cell>
          <cell r="F128">
            <v>1.3845844448133851E-6</v>
          </cell>
          <cell r="H128" t="str">
            <v>No</v>
          </cell>
          <cell r="I128" t="str">
            <v>Yes</v>
          </cell>
        </row>
        <row r="129">
          <cell r="A129" t="str">
            <v>N-Butanol</v>
          </cell>
          <cell r="B129">
            <v>0</v>
          </cell>
          <cell r="C129">
            <v>1.9849047167568059E-4</v>
          </cell>
          <cell r="D129">
            <v>0</v>
          </cell>
          <cell r="E129">
            <v>0</v>
          </cell>
          <cell r="F129">
            <v>1.9849047167568059E-4</v>
          </cell>
          <cell r="H129" t="str">
            <v>No</v>
          </cell>
          <cell r="I129" t="str">
            <v>Yes</v>
          </cell>
        </row>
        <row r="130">
          <cell r="A130" t="str">
            <v>Pluradyne CI-1019</v>
          </cell>
          <cell r="B130">
            <v>0</v>
          </cell>
          <cell r="C130">
            <v>0</v>
          </cell>
          <cell r="D130">
            <v>9.8940061283301321E-5</v>
          </cell>
          <cell r="E130">
            <v>0</v>
          </cell>
          <cell r="F130">
            <v>9.8940061283301321E-5</v>
          </cell>
          <cell r="H130">
            <v>0</v>
          </cell>
          <cell r="I130" t="str">
            <v>Yes</v>
          </cell>
        </row>
        <row r="131">
          <cell r="A131" t="str">
            <v>Pritech CI-811R</v>
          </cell>
          <cell r="B131">
            <v>0</v>
          </cell>
          <cell r="C131">
            <v>0</v>
          </cell>
          <cell r="D131">
            <v>3.4101294968762072E-4</v>
          </cell>
          <cell r="E131">
            <v>0</v>
          </cell>
          <cell r="F131">
            <v>3.4101294968762072E-4</v>
          </cell>
          <cell r="H131">
            <v>0</v>
          </cell>
          <cell r="I131" t="str">
            <v>Yes</v>
          </cell>
        </row>
        <row r="132">
          <cell r="A132" t="str">
            <v>Product 6094</v>
          </cell>
          <cell r="B132">
            <v>0</v>
          </cell>
          <cell r="C132">
            <v>2.98537321716158E-5</v>
          </cell>
          <cell r="D132">
            <v>0</v>
          </cell>
          <cell r="E132">
            <v>0</v>
          </cell>
          <cell r="F132">
            <v>2.98537321716158E-5</v>
          </cell>
          <cell r="H132">
            <v>0</v>
          </cell>
          <cell r="I132" t="str">
            <v>Yes</v>
          </cell>
        </row>
        <row r="133">
          <cell r="A133" t="str">
            <v>Product 6095</v>
          </cell>
          <cell r="B133">
            <v>0</v>
          </cell>
          <cell r="C133">
            <v>2.7382329439460188E-5</v>
          </cell>
          <cell r="D133">
            <v>0</v>
          </cell>
          <cell r="E133">
            <v>0</v>
          </cell>
          <cell r="F133">
            <v>2.7382329439460188E-5</v>
          </cell>
          <cell r="H133">
            <v>0</v>
          </cell>
          <cell r="I133" t="str">
            <v>Yes</v>
          </cell>
        </row>
        <row r="134">
          <cell r="A134" t="str">
            <v>Product 6101</v>
          </cell>
          <cell r="B134">
            <v>0</v>
          </cell>
          <cell r="C134">
            <v>3.0316111378532792E-3</v>
          </cell>
          <cell r="D134">
            <v>0</v>
          </cell>
          <cell r="E134">
            <v>0</v>
          </cell>
          <cell r="F134">
            <v>3.0316111378532792E-3</v>
          </cell>
          <cell r="H134">
            <v>0</v>
          </cell>
          <cell r="I134" t="str">
            <v>Yes</v>
          </cell>
        </row>
        <row r="135">
          <cell r="A135" t="str">
            <v>Product 6110</v>
          </cell>
          <cell r="B135">
            <v>0</v>
          </cell>
          <cell r="C135">
            <v>4.7845663412348732E-4</v>
          </cell>
          <cell r="D135">
            <v>0</v>
          </cell>
          <cell r="E135">
            <v>0</v>
          </cell>
          <cell r="F135">
            <v>4.7845663412348732E-4</v>
          </cell>
          <cell r="H135">
            <v>0</v>
          </cell>
          <cell r="I135" t="str">
            <v>Yes</v>
          </cell>
        </row>
        <row r="136">
          <cell r="A136" t="str">
            <v>Product 82</v>
          </cell>
          <cell r="B136">
            <v>0</v>
          </cell>
          <cell r="C136">
            <v>0</v>
          </cell>
          <cell r="D136">
            <v>0</v>
          </cell>
          <cell r="E136">
            <v>2.8916812293462185E-5</v>
          </cell>
          <cell r="F136">
            <v>2.8916812293462185E-5</v>
          </cell>
          <cell r="H136">
            <v>0</v>
          </cell>
          <cell r="I136" t="str">
            <v>Yes</v>
          </cell>
        </row>
        <row r="137">
          <cell r="A137" t="str">
            <v>Product C-2574</v>
          </cell>
          <cell r="B137">
            <v>0</v>
          </cell>
          <cell r="C137">
            <v>4.9035535913751458E-4</v>
          </cell>
          <cell r="D137">
            <v>0</v>
          </cell>
          <cell r="E137">
            <v>0</v>
          </cell>
          <cell r="F137">
            <v>4.9035535913751458E-4</v>
          </cell>
          <cell r="H137">
            <v>0</v>
          </cell>
          <cell r="I137" t="str">
            <v>Yes</v>
          </cell>
        </row>
        <row r="138">
          <cell r="A138" t="str">
            <v>Refined Soybean Oil</v>
          </cell>
          <cell r="B138">
            <v>0</v>
          </cell>
          <cell r="C138">
            <v>1.5626370602750823E-4</v>
          </cell>
          <cell r="D138">
            <v>0</v>
          </cell>
          <cell r="E138">
            <v>0</v>
          </cell>
          <cell r="F138">
            <v>1.5626370602750823E-4</v>
          </cell>
          <cell r="H138" t="str">
            <v>No</v>
          </cell>
          <cell r="I138" t="str">
            <v>Yes</v>
          </cell>
        </row>
        <row r="139">
          <cell r="A139" t="str">
            <v>Sandwede OS</v>
          </cell>
          <cell r="B139">
            <v>0</v>
          </cell>
          <cell r="C139">
            <v>0</v>
          </cell>
          <cell r="D139">
            <v>0</v>
          </cell>
          <cell r="E139">
            <v>0</v>
          </cell>
          <cell r="F139">
            <v>0</v>
          </cell>
          <cell r="H139" t="e">
            <v>#N/A</v>
          </cell>
          <cell r="I139" t="e">
            <v>#N/A</v>
          </cell>
        </row>
        <row r="140">
          <cell r="A140" t="str">
            <v>Sandwedge</v>
          </cell>
          <cell r="B140">
            <v>0</v>
          </cell>
          <cell r="C140">
            <v>0</v>
          </cell>
          <cell r="D140">
            <v>0</v>
          </cell>
          <cell r="E140">
            <v>5.8710917268516797E-3</v>
          </cell>
          <cell r="F140">
            <v>5.8710917268516797E-3</v>
          </cell>
          <cell r="H140">
            <v>0</v>
          </cell>
          <cell r="I140" t="str">
            <v>Yes</v>
          </cell>
        </row>
        <row r="141">
          <cell r="A141" t="str">
            <v>Sandwedge NT</v>
          </cell>
          <cell r="B141">
            <v>0</v>
          </cell>
          <cell r="C141">
            <v>0</v>
          </cell>
          <cell r="D141">
            <v>0</v>
          </cell>
          <cell r="E141">
            <v>9.0202205983803078E-3</v>
          </cell>
          <cell r="F141">
            <v>9.0202205983803078E-3</v>
          </cell>
          <cell r="H141">
            <v>0</v>
          </cell>
          <cell r="I141" t="str">
            <v>Yes</v>
          </cell>
        </row>
        <row r="142">
          <cell r="A142" t="str">
            <v>Silicone Fluid 12500</v>
          </cell>
          <cell r="B142">
            <v>0</v>
          </cell>
          <cell r="C142">
            <v>0</v>
          </cell>
          <cell r="D142">
            <v>0</v>
          </cell>
          <cell r="E142">
            <v>0</v>
          </cell>
          <cell r="F142">
            <v>0</v>
          </cell>
          <cell r="H142" t="str">
            <v>No</v>
          </cell>
          <cell r="I142" t="str">
            <v>No</v>
          </cell>
        </row>
        <row r="143">
          <cell r="A143" t="str">
            <v>Softened Water</v>
          </cell>
          <cell r="B143">
            <v>0</v>
          </cell>
          <cell r="C143">
            <v>0</v>
          </cell>
          <cell r="D143">
            <v>3.0555014127391024E-4</v>
          </cell>
          <cell r="E143">
            <v>0</v>
          </cell>
          <cell r="F143">
            <v>3.0555014127391024E-4</v>
          </cell>
          <cell r="H143" t="str">
            <v>No</v>
          </cell>
          <cell r="I143" t="str">
            <v>No</v>
          </cell>
        </row>
        <row r="144">
          <cell r="A144" t="str">
            <v>Tetraethylenepentamine, UHP</v>
          </cell>
          <cell r="B144">
            <v>0</v>
          </cell>
          <cell r="C144">
            <v>0</v>
          </cell>
          <cell r="D144">
            <v>3.5196872120985342E-4</v>
          </cell>
          <cell r="E144">
            <v>0</v>
          </cell>
          <cell r="F144">
            <v>3.5196872120985342E-4</v>
          </cell>
          <cell r="H144" t="str">
            <v>No</v>
          </cell>
          <cell r="I144" t="str">
            <v>Yes</v>
          </cell>
        </row>
        <row r="145">
          <cell r="A145" t="str">
            <v>Torq-Trim II</v>
          </cell>
          <cell r="B145">
            <v>0</v>
          </cell>
          <cell r="C145">
            <v>2.8117955108583913E-4</v>
          </cell>
          <cell r="D145">
            <v>0</v>
          </cell>
          <cell r="E145">
            <v>0</v>
          </cell>
          <cell r="F145">
            <v>2.8117955108583913E-4</v>
          </cell>
          <cell r="H145">
            <v>0</v>
          </cell>
          <cell r="I145" t="str">
            <v>Yes</v>
          </cell>
        </row>
        <row r="146">
          <cell r="A146" t="str">
            <v>UNIC-2082</v>
          </cell>
          <cell r="B146">
            <v>0</v>
          </cell>
          <cell r="C146">
            <v>3.8614166642609942E-4</v>
          </cell>
          <cell r="D146">
            <v>0</v>
          </cell>
          <cell r="E146">
            <v>0</v>
          </cell>
          <cell r="F146">
            <v>3.8614166642609942E-4</v>
          </cell>
          <cell r="H146">
            <v>0</v>
          </cell>
          <cell r="I146" t="str">
            <v>Yes</v>
          </cell>
        </row>
        <row r="147">
          <cell r="A147" t="str">
            <v>Water</v>
          </cell>
          <cell r="B147">
            <v>4.6428089422731245E-2</v>
          </cell>
          <cell r="C147">
            <v>0.29456111898502596</v>
          </cell>
          <cell r="D147">
            <v>2.8686677860526522</v>
          </cell>
          <cell r="E147">
            <v>3.1912196785322134E-3</v>
          </cell>
          <cell r="F147">
            <v>3.2128482141389418</v>
          </cell>
          <cell r="H147" t="str">
            <v>No</v>
          </cell>
          <cell r="I147" t="str">
            <v>No</v>
          </cell>
        </row>
        <row r="148">
          <cell r="A148" t="str">
            <v>XTOL 0609</v>
          </cell>
          <cell r="B148">
            <v>0</v>
          </cell>
          <cell r="C148">
            <v>2.5840187091476789E-3</v>
          </cell>
          <cell r="D148">
            <v>1.4455298871653195E-4</v>
          </cell>
          <cell r="E148">
            <v>2.8039125265379996E-4</v>
          </cell>
          <cell r="F148">
            <v>3.0089629505180107E-3</v>
          </cell>
          <cell r="H148">
            <v>0</v>
          </cell>
          <cell r="I148" t="str">
            <v>Yes</v>
          </cell>
        </row>
        <row r="149">
          <cell r="A149" t="str">
            <v>Xtol 300 Tall Oil Fatty Acids</v>
          </cell>
          <cell r="B149">
            <v>0</v>
          </cell>
          <cell r="C149">
            <v>1.8027974443910726E-3</v>
          </cell>
          <cell r="D149">
            <v>1.1338160381697148E-2</v>
          </cell>
          <cell r="E149">
            <v>0</v>
          </cell>
          <cell r="F149">
            <v>1.314095782608822E-2</v>
          </cell>
          <cell r="H149">
            <v>0</v>
          </cell>
          <cell r="I149" t="str">
            <v>Yes</v>
          </cell>
        </row>
        <row r="150">
          <cell r="A150" t="str">
            <v>Xylene</v>
          </cell>
          <cell r="B150">
            <v>0</v>
          </cell>
          <cell r="C150">
            <v>2.0348259781459012E-3</v>
          </cell>
          <cell r="D150">
            <v>0</v>
          </cell>
          <cell r="E150">
            <v>4.4887227274063041E-3</v>
          </cell>
          <cell r="F150">
            <v>6.5235487055522057E-3</v>
          </cell>
          <cell r="H150" t="str">
            <v>Yes</v>
          </cell>
          <cell r="I150" t="str">
            <v>Yes</v>
          </cell>
        </row>
        <row r="153">
          <cell r="A153" t="str">
            <v>Total Emissions</v>
          </cell>
          <cell r="B153">
            <v>5.3808105830887222E-2</v>
          </cell>
          <cell r="C153">
            <v>0.54734959546970208</v>
          </cell>
          <cell r="D153">
            <v>2.9077554089129656</v>
          </cell>
          <cell r="E153">
            <v>0.1635792727346366</v>
          </cell>
          <cell r="F153">
            <v>3.6724923829481915</v>
          </cell>
        </row>
        <row r="154">
          <cell r="A154" t="str">
            <v>HAP</v>
          </cell>
          <cell r="B154">
            <v>0</v>
          </cell>
          <cell r="C154">
            <v>0.17649016805815679</v>
          </cell>
          <cell r="D154">
            <v>3.3835358347222813E-3</v>
          </cell>
          <cell r="E154">
            <v>3.1096696149714879E-2</v>
          </cell>
          <cell r="F154">
            <v>0.21097040004259399</v>
          </cell>
        </row>
        <row r="155">
          <cell r="A155" t="str">
            <v>VOC</v>
          </cell>
          <cell r="B155">
            <v>7.3800164081559792E-3</v>
          </cell>
          <cell r="C155">
            <v>0.25278847648467612</v>
          </cell>
          <cell r="D155">
            <v>3.8782072719039322E-2</v>
          </cell>
          <cell r="E155">
            <v>0.16038139019202188</v>
          </cell>
          <cell r="F155">
            <v>0.4593319558038933</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 val="cyl 3040"/>
      <sheetName val="L1 CO CEM (LB-HR)"/>
      <sheetName val="L1 NOx CEM (LB-HR)"/>
      <sheetName val="L1 SOx CEM (LB-HR)"/>
      <sheetName val="Vari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row r="10">
          <cell r="C10">
            <v>8760</v>
          </cell>
        </row>
        <row r="174">
          <cell r="C174">
            <v>98</v>
          </cell>
        </row>
        <row r="175">
          <cell r="C175">
            <v>25</v>
          </cell>
        </row>
        <row r="177">
          <cell r="C177">
            <v>134</v>
          </cell>
        </row>
        <row r="178">
          <cell r="C178">
            <v>135</v>
          </cell>
        </row>
        <row r="179">
          <cell r="C179">
            <v>125</v>
          </cell>
        </row>
        <row r="180">
          <cell r="C180">
            <v>55</v>
          </cell>
        </row>
        <row r="181">
          <cell r="C181">
            <v>36</v>
          </cell>
        </row>
        <row r="182">
          <cell r="C182">
            <v>0</v>
          </cell>
        </row>
        <row r="183">
          <cell r="C183">
            <v>26</v>
          </cell>
        </row>
        <row r="184">
          <cell r="C184">
            <v>1.5686274509803921</v>
          </cell>
        </row>
        <row r="191">
          <cell r="C191">
            <v>80</v>
          </cell>
        </row>
        <row r="192">
          <cell r="C192">
            <v>35</v>
          </cell>
        </row>
        <row r="194">
          <cell r="C194">
            <v>117</v>
          </cell>
        </row>
        <row r="195">
          <cell r="C195">
            <v>30</v>
          </cell>
        </row>
        <row r="197">
          <cell r="C197">
            <v>0</v>
          </cell>
        </row>
        <row r="198">
          <cell r="C198">
            <v>0</v>
          </cell>
        </row>
        <row r="199">
          <cell r="C199">
            <v>8.5</v>
          </cell>
        </row>
        <row r="200">
          <cell r="C200">
            <v>0</v>
          </cell>
        </row>
      </sheetData>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CCU General Calculations"/>
      <sheetName val="#REF"/>
      <sheetName val="LOAD"/>
    </sheetNames>
    <sheetDataSet>
      <sheetData sheetId="0"/>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Orifices"/>
      <sheetName val="2. Slot coefficients"/>
      <sheetName val="3. Slot pressure drop"/>
      <sheetName val="4. Sharp edged slot application"/>
      <sheetName val="Ref. 1"/>
      <sheetName val="Ref. 2"/>
      <sheetName val="Ref. 3"/>
      <sheetName val="Ref. 4"/>
      <sheetName val="Ref"/>
      <sheetName val="Heat Balance"/>
      <sheetName val="Heat Transfer"/>
      <sheetName val="Emiss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I 2019 Summary"/>
      <sheetName val="Pollutants"/>
      <sheetName val="Product_Detail"/>
      <sheetName val="Product_Use"/>
      <sheetName val="Product_Emissions"/>
      <sheetName val="Product_Waste"/>
      <sheetName val="IPA_Worksheet_2019"/>
      <sheetName val="PES NH3"/>
      <sheetName val="PESA NH3"/>
      <sheetName val="Gas_Detail"/>
      <sheetName val="Gas_Use"/>
      <sheetName val="Gas_Emissions"/>
      <sheetName val="Generators_2019dm"/>
      <sheetName val="Boilers_2019dm"/>
      <sheetName val="AcidScrubber"/>
      <sheetName val="AmmoniaScrubber"/>
      <sheetName val="EPIScrubbers"/>
      <sheetName val="DryMask"/>
      <sheetName val="John_SWCAA 2017 Summary"/>
      <sheetName val="WORK IN PROGRESS --&gt;"/>
      <sheetName val="PES NH3 emissions"/>
    </sheetNames>
    <sheetDataSet>
      <sheetData sheetId="0" refreshError="1"/>
      <sheetData sheetId="1"/>
      <sheetData sheetId="2"/>
      <sheetData sheetId="3"/>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Calculations --&gt;"/>
      <sheetName val="Emissions Units &amp; Activities"/>
      <sheetName val="Pollutant Emissions - EF"/>
      <sheetName val="QAQC"/>
      <sheetName val="L3 Assessment --&gt;"/>
      <sheetName val="REER"/>
      <sheetName val="Reference --&gt;"/>
      <sheetName val="DEQ Pollutant List"/>
      <sheetName val="Calculations"/>
      <sheetName val="Table 4"/>
      <sheetName val="RevHisto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Composition"/>
      <sheetName val="Emissions"/>
      <sheetName val="VP"/>
      <sheetName val="LD"/>
      <sheetName val="MW"/>
      <sheetName val="Notes"/>
      <sheetName val="Tanks 4.0"/>
      <sheetName val="Solar Absorptance"/>
      <sheetName val="MOD Parameters &amp; Emissions"/>
      <sheetName val="LABQuery"/>
      <sheetName val="LOAD"/>
      <sheetName val="Input 2"/>
      <sheetName val="Input"/>
    </sheetNames>
    <sheetDataSet>
      <sheetData sheetId="0" refreshError="1"/>
      <sheetData sheetId="1" refreshError="1"/>
      <sheetData sheetId="2" refreshError="1"/>
      <sheetData sheetId="3" refreshError="1">
        <row r="8">
          <cell r="A8" t="str">
            <v>AR</v>
          </cell>
          <cell r="B8">
            <v>42.12677</v>
          </cell>
          <cell r="C8">
            <v>-1093.0999999999999</v>
          </cell>
          <cell r="D8">
            <v>0</v>
          </cell>
          <cell r="E8">
            <v>0</v>
          </cell>
          <cell r="F8">
            <v>-4.1425000000000001</v>
          </cell>
          <cell r="G8">
            <v>5.7253999999999998E-5</v>
          </cell>
          <cell r="H8">
            <v>2</v>
          </cell>
        </row>
        <row r="9">
          <cell r="A9" t="str">
            <v>H2</v>
          </cell>
          <cell r="B9">
            <v>12.689970000000001</v>
          </cell>
          <cell r="C9">
            <v>-94.896000000000001</v>
          </cell>
          <cell r="D9">
            <v>0</v>
          </cell>
          <cell r="E9">
            <v>0</v>
          </cell>
          <cell r="F9">
            <v>1.1125</v>
          </cell>
          <cell r="G9">
            <v>3.2915E-4</v>
          </cell>
          <cell r="H9">
            <v>2</v>
          </cell>
        </row>
        <row r="10">
          <cell r="A10" t="str">
            <v>N2</v>
          </cell>
          <cell r="B10">
            <v>58.281770000000002</v>
          </cell>
          <cell r="C10">
            <v>-1084.0999999999999</v>
          </cell>
          <cell r="D10">
            <v>0</v>
          </cell>
          <cell r="E10">
            <v>0</v>
          </cell>
          <cell r="F10">
            <v>-8.3143999999999991</v>
          </cell>
          <cell r="G10">
            <v>4.4127E-2</v>
          </cell>
          <cell r="H10">
            <v>1</v>
          </cell>
        </row>
        <row r="11">
          <cell r="A11" t="str">
            <v>O2</v>
          </cell>
          <cell r="B11">
            <v>51.244770000000003</v>
          </cell>
          <cell r="C11">
            <v>-1200.2</v>
          </cell>
          <cell r="D11">
            <v>0</v>
          </cell>
          <cell r="E11">
            <v>0</v>
          </cell>
          <cell r="F11">
            <v>-6.4360999999999997</v>
          </cell>
          <cell r="G11">
            <v>2.8405E-2</v>
          </cell>
          <cell r="H11">
            <v>1</v>
          </cell>
        </row>
        <row r="12">
          <cell r="A12" t="str">
            <v>CO</v>
          </cell>
          <cell r="B12">
            <v>45.697769999999998</v>
          </cell>
          <cell r="C12">
            <v>-1076.5999999999999</v>
          </cell>
          <cell r="D12">
            <v>0</v>
          </cell>
          <cell r="E12">
            <v>0</v>
          </cell>
          <cell r="F12">
            <v>-4.8814000000000002</v>
          </cell>
          <cell r="G12">
            <v>7.5673000000000005E-5</v>
          </cell>
          <cell r="H12">
            <v>2</v>
          </cell>
        </row>
        <row r="13">
          <cell r="A13" t="str">
            <v>CO2</v>
          </cell>
          <cell r="B13">
            <v>140.5428</v>
          </cell>
          <cell r="C13">
            <v>-4735</v>
          </cell>
          <cell r="D13">
            <v>0</v>
          </cell>
          <cell r="E13">
            <v>0</v>
          </cell>
          <cell r="F13">
            <v>-21.268000000000001</v>
          </cell>
          <cell r="G13">
            <v>4.0909000000000001E-2</v>
          </cell>
          <cell r="H13">
            <v>1</v>
          </cell>
        </row>
        <row r="14">
          <cell r="A14" t="str">
            <v>CH4</v>
          </cell>
          <cell r="B14">
            <v>39.204770000000003</v>
          </cell>
          <cell r="C14">
            <v>-1324.4</v>
          </cell>
          <cell r="D14">
            <v>0</v>
          </cell>
          <cell r="E14">
            <v>0</v>
          </cell>
          <cell r="F14">
            <v>-3.4365999999999999</v>
          </cell>
          <cell r="G14">
            <v>3.1019000000000002E-5</v>
          </cell>
          <cell r="H14">
            <v>2</v>
          </cell>
        </row>
        <row r="15">
          <cell r="A15" t="str">
            <v>C2H6</v>
          </cell>
          <cell r="B15">
            <v>51.856769999999997</v>
          </cell>
          <cell r="C15">
            <v>-2598.6999999999998</v>
          </cell>
          <cell r="D15">
            <v>0</v>
          </cell>
          <cell r="E15">
            <v>0</v>
          </cell>
          <cell r="F15">
            <v>-5.1283000000000003</v>
          </cell>
          <cell r="G15">
            <v>1.4912999999999999E-5</v>
          </cell>
          <cell r="H15">
            <v>2</v>
          </cell>
        </row>
        <row r="16">
          <cell r="A16" t="str">
            <v>C-C4H8</v>
          </cell>
          <cell r="B16">
            <v>102.6198</v>
          </cell>
          <cell r="C16">
            <v>-5260.3</v>
          </cell>
          <cell r="D16">
            <v>0</v>
          </cell>
          <cell r="E16">
            <v>0</v>
          </cell>
          <cell r="F16">
            <v>-13.763999999999999</v>
          </cell>
          <cell r="G16">
            <v>1.9182999999999999E-2</v>
          </cell>
          <cell r="H16">
            <v>1</v>
          </cell>
        </row>
        <row r="17">
          <cell r="A17" t="str">
            <v>T-C4H8</v>
          </cell>
          <cell r="B17">
            <v>70.588769999999997</v>
          </cell>
          <cell r="C17">
            <v>-4530.3999999999996</v>
          </cell>
          <cell r="D17">
            <v>0</v>
          </cell>
          <cell r="E17">
            <v>0</v>
          </cell>
          <cell r="F17">
            <v>-7.7229000000000001</v>
          </cell>
          <cell r="G17">
            <v>1.0927999999999999E-5</v>
          </cell>
          <cell r="H17">
            <v>2</v>
          </cell>
        </row>
        <row r="18">
          <cell r="A18" t="str">
            <v>BD</v>
          </cell>
          <cell r="B18">
            <v>73.521770000000004</v>
          </cell>
          <cell r="C18">
            <v>-4564.3</v>
          </cell>
          <cell r="D18">
            <v>0</v>
          </cell>
          <cell r="E18">
            <v>0</v>
          </cell>
          <cell r="F18">
            <v>-8.1958000000000002</v>
          </cell>
          <cell r="G18">
            <v>1.1579999999999999E-5</v>
          </cell>
          <cell r="H18">
            <v>2</v>
          </cell>
        </row>
        <row r="19">
          <cell r="A19" t="str">
            <v>C6H6</v>
          </cell>
          <cell r="B19">
            <v>83.917770000000004</v>
          </cell>
          <cell r="C19">
            <v>-6517.7</v>
          </cell>
          <cell r="D19">
            <v>0</v>
          </cell>
          <cell r="E19">
            <v>0</v>
          </cell>
          <cell r="F19">
            <v>-9.3452999999999999</v>
          </cell>
          <cell r="G19">
            <v>7.1181999999999999E-6</v>
          </cell>
          <cell r="H19">
            <v>2</v>
          </cell>
        </row>
        <row r="20">
          <cell r="A20" t="str">
            <v>CYANE</v>
          </cell>
          <cell r="B20">
            <v>116.5128</v>
          </cell>
          <cell r="C20">
            <v>-7103.3</v>
          </cell>
          <cell r="D20">
            <v>0</v>
          </cell>
          <cell r="E20">
            <v>0</v>
          </cell>
          <cell r="F20">
            <v>-15.49</v>
          </cell>
          <cell r="G20">
            <v>1.6958999999999998E-2</v>
          </cell>
          <cell r="H20">
            <v>1</v>
          </cell>
        </row>
        <row r="21">
          <cell r="A21" t="str">
            <v>VCH</v>
          </cell>
          <cell r="B21">
            <v>20.848369999999999</v>
          </cell>
          <cell r="C21">
            <v>-3236.34</v>
          </cell>
          <cell r="D21">
            <v>-54.904000000000003</v>
          </cell>
          <cell r="E21">
            <v>0</v>
          </cell>
          <cell r="F21">
            <v>0</v>
          </cell>
          <cell r="G21">
            <v>0</v>
          </cell>
          <cell r="H21">
            <v>0</v>
          </cell>
        </row>
        <row r="22">
          <cell r="A22" t="str">
            <v>HCL</v>
          </cell>
          <cell r="B22">
            <v>104.2698</v>
          </cell>
          <cell r="C22">
            <v>-3731.2</v>
          </cell>
          <cell r="D22">
            <v>0</v>
          </cell>
          <cell r="E22">
            <v>0</v>
          </cell>
          <cell r="F22">
            <v>-15.047000000000001</v>
          </cell>
          <cell r="G22">
            <v>3.134E-2</v>
          </cell>
          <cell r="H22">
            <v>1</v>
          </cell>
        </row>
        <row r="23">
          <cell r="A23" t="str">
            <v>HCN</v>
          </cell>
          <cell r="B23">
            <v>36.749769999999998</v>
          </cell>
          <cell r="C23">
            <v>-3927.1</v>
          </cell>
          <cell r="D23">
            <v>0</v>
          </cell>
          <cell r="E23">
            <v>0</v>
          </cell>
          <cell r="F23">
            <v>-2.1244999999999998</v>
          </cell>
          <cell r="G23">
            <v>3.8948E-17</v>
          </cell>
          <cell r="H23">
            <v>6</v>
          </cell>
        </row>
        <row r="24">
          <cell r="A24" t="str">
            <v>HMD</v>
          </cell>
          <cell r="B24">
            <v>21.157769999999999</v>
          </cell>
          <cell r="C24">
            <v>-3629.38</v>
          </cell>
          <cell r="D24">
            <v>-96.974000000000004</v>
          </cell>
          <cell r="E24">
            <v>0</v>
          </cell>
          <cell r="F24">
            <v>0</v>
          </cell>
          <cell r="G24">
            <v>0</v>
          </cell>
          <cell r="H24">
            <v>0</v>
          </cell>
        </row>
        <row r="25">
          <cell r="A25" t="str">
            <v>HMI</v>
          </cell>
          <cell r="B25">
            <v>20.56587</v>
          </cell>
          <cell r="C25">
            <v>-3049.57</v>
          </cell>
          <cell r="D25">
            <v>-73.825000000000003</v>
          </cell>
          <cell r="E25">
            <v>0</v>
          </cell>
          <cell r="F25">
            <v>0</v>
          </cell>
          <cell r="G25">
            <v>0</v>
          </cell>
          <cell r="H25">
            <v>0</v>
          </cell>
        </row>
        <row r="26">
          <cell r="A26" t="str">
            <v>NHA</v>
          </cell>
          <cell r="B26">
            <v>90.700770000000006</v>
          </cell>
          <cell r="C26">
            <v>-7919.6</v>
          </cell>
          <cell r="D26">
            <v>0</v>
          </cell>
          <cell r="E26">
            <v>0</v>
          </cell>
          <cell r="F26">
            <v>-10.114000000000001</v>
          </cell>
          <cell r="G26">
            <v>6.6154000000000002E-6</v>
          </cell>
          <cell r="H26">
            <v>2</v>
          </cell>
        </row>
        <row r="27">
          <cell r="A27" t="str">
            <v>CHA</v>
          </cell>
          <cell r="B27">
            <v>149.08279999999999</v>
          </cell>
          <cell r="C27">
            <v>-9336.7000000000007</v>
          </cell>
          <cell r="D27">
            <v>0</v>
          </cell>
          <cell r="E27">
            <v>0</v>
          </cell>
          <cell r="F27">
            <v>-20.524000000000001</v>
          </cell>
          <cell r="G27">
            <v>2.1378000000000001E-2</v>
          </cell>
          <cell r="H27">
            <v>1</v>
          </cell>
        </row>
        <row r="28">
          <cell r="A28" t="str">
            <v>NH3</v>
          </cell>
          <cell r="B28">
            <v>90.482770000000002</v>
          </cell>
          <cell r="C28">
            <v>-4669.7</v>
          </cell>
          <cell r="D28">
            <v>0</v>
          </cell>
          <cell r="E28">
            <v>0</v>
          </cell>
          <cell r="F28">
            <v>-11.606999999999999</v>
          </cell>
          <cell r="G28">
            <v>1.7194000000000001E-2</v>
          </cell>
          <cell r="H28">
            <v>1</v>
          </cell>
        </row>
        <row r="29">
          <cell r="A29" t="str">
            <v>ACRN</v>
          </cell>
          <cell r="B29">
            <v>87.603769999999997</v>
          </cell>
          <cell r="C29">
            <v>-6392.7</v>
          </cell>
          <cell r="D29">
            <v>0</v>
          </cell>
          <cell r="E29">
            <v>0</v>
          </cell>
          <cell r="F29">
            <v>-10.101000000000001</v>
          </cell>
          <cell r="G29">
            <v>1.0891E-5</v>
          </cell>
          <cell r="H29">
            <v>2</v>
          </cell>
        </row>
        <row r="30">
          <cell r="A30" t="str">
            <v>ACEN</v>
          </cell>
          <cell r="B30">
            <v>58.301769999999998</v>
          </cell>
          <cell r="C30">
            <v>-5385.6</v>
          </cell>
          <cell r="D30">
            <v>0</v>
          </cell>
          <cell r="E30">
            <v>0</v>
          </cell>
          <cell r="F30">
            <v>-5.4954000000000001</v>
          </cell>
          <cell r="G30">
            <v>5.3634000000000002E-6</v>
          </cell>
          <cell r="H30">
            <v>2</v>
          </cell>
        </row>
        <row r="31">
          <cell r="A31" t="str">
            <v>PROPN</v>
          </cell>
          <cell r="B31">
            <v>82.698769999999996</v>
          </cell>
          <cell r="C31">
            <v>-6703.5</v>
          </cell>
          <cell r="D31">
            <v>0</v>
          </cell>
          <cell r="E31">
            <v>0</v>
          </cell>
          <cell r="F31">
            <v>-9.1506000000000007</v>
          </cell>
          <cell r="G31">
            <v>7.5424E-6</v>
          </cell>
          <cell r="H31">
            <v>2</v>
          </cell>
        </row>
        <row r="32">
          <cell r="A32" t="str">
            <v>ADN</v>
          </cell>
          <cell r="B32">
            <v>21.714970000000001</v>
          </cell>
          <cell r="C32">
            <v>-5064.08</v>
          </cell>
          <cell r="D32">
            <v>-79.257999999999996</v>
          </cell>
          <cell r="E32">
            <v>0</v>
          </cell>
          <cell r="F32">
            <v>0</v>
          </cell>
          <cell r="G32">
            <v>0</v>
          </cell>
          <cell r="H32">
            <v>0</v>
          </cell>
        </row>
        <row r="33">
          <cell r="A33" t="str">
            <v>MGN</v>
          </cell>
          <cell r="B33">
            <v>-43.310429999999997</v>
          </cell>
          <cell r="C33">
            <v>-5137.26</v>
          </cell>
          <cell r="D33">
            <v>0</v>
          </cell>
          <cell r="E33">
            <v>-1.7822600000000001E-2</v>
          </cell>
          <cell r="F33">
            <v>11.732200000000001</v>
          </cell>
          <cell r="G33">
            <v>0</v>
          </cell>
          <cell r="H33">
            <v>0</v>
          </cell>
        </row>
        <row r="34">
          <cell r="A34" t="str">
            <v>N112</v>
          </cell>
          <cell r="B34">
            <v>21.094570000000001</v>
          </cell>
          <cell r="C34">
            <v>-3944.67</v>
          </cell>
          <cell r="D34">
            <v>-98.688999999999993</v>
          </cell>
          <cell r="E34">
            <v>0</v>
          </cell>
          <cell r="F34">
            <v>0</v>
          </cell>
          <cell r="G34">
            <v>0</v>
          </cell>
          <cell r="H34">
            <v>0</v>
          </cell>
        </row>
        <row r="35">
          <cell r="A35" t="str">
            <v>VN</v>
          </cell>
          <cell r="B35">
            <v>105.69280000000001</v>
          </cell>
          <cell r="C35">
            <v>-8528.7000000000007</v>
          </cell>
          <cell r="D35">
            <v>0</v>
          </cell>
          <cell r="E35">
            <v>0</v>
          </cell>
          <cell r="F35">
            <v>-12.46</v>
          </cell>
          <cell r="G35">
            <v>8.8558000000000008E-6</v>
          </cell>
          <cell r="H35">
            <v>2</v>
          </cell>
        </row>
        <row r="36">
          <cell r="A36" t="str">
            <v>BZNIT</v>
          </cell>
          <cell r="B36">
            <v>55.462769999999999</v>
          </cell>
          <cell r="C36">
            <v>-7430.8</v>
          </cell>
          <cell r="D36">
            <v>0</v>
          </cell>
          <cell r="E36">
            <v>0</v>
          </cell>
          <cell r="F36">
            <v>-4.548</v>
          </cell>
          <cell r="G36">
            <v>1.7501E-18</v>
          </cell>
          <cell r="H36">
            <v>6</v>
          </cell>
        </row>
        <row r="37">
          <cell r="A37" t="str">
            <v>IPA</v>
          </cell>
          <cell r="B37">
            <v>76.963769999999997</v>
          </cell>
          <cell r="C37">
            <v>-7623.8</v>
          </cell>
          <cell r="D37">
            <v>0</v>
          </cell>
          <cell r="E37">
            <v>0</v>
          </cell>
          <cell r="F37">
            <v>-7.4923999999999999</v>
          </cell>
          <cell r="G37">
            <v>5.9435999999999997E-18</v>
          </cell>
          <cell r="H37">
            <v>6</v>
          </cell>
        </row>
        <row r="38">
          <cell r="A38" t="str">
            <v>PHENOL</v>
          </cell>
          <cell r="B38">
            <v>95.443770000000001</v>
          </cell>
          <cell r="C38">
            <v>-10113</v>
          </cell>
          <cell r="D38">
            <v>0</v>
          </cell>
          <cell r="E38">
            <v>0</v>
          </cell>
          <cell r="F38">
            <v>-10.09</v>
          </cell>
          <cell r="G38">
            <v>6.7603000000000002E-18</v>
          </cell>
          <cell r="H38">
            <v>6</v>
          </cell>
        </row>
        <row r="39">
          <cell r="A39" t="str">
            <v>MCPHENOL</v>
          </cell>
          <cell r="B39">
            <v>54.709769999999999</v>
          </cell>
          <cell r="C39">
            <v>-7449.6</v>
          </cell>
          <cell r="D39">
            <v>0</v>
          </cell>
          <cell r="E39">
            <v>0</v>
          </cell>
          <cell r="F39">
            <v>-4.6016000000000004</v>
          </cell>
          <cell r="G39">
            <v>2.4798E-6</v>
          </cell>
          <cell r="H39">
            <v>2</v>
          </cell>
        </row>
        <row r="40">
          <cell r="A40" t="str">
            <v>MCRESOL</v>
          </cell>
          <cell r="B40">
            <v>95.402770000000004</v>
          </cell>
          <cell r="C40">
            <v>-10581</v>
          </cell>
          <cell r="D40">
            <v>0</v>
          </cell>
          <cell r="E40">
            <v>0</v>
          </cell>
          <cell r="F40">
            <v>-10.004</v>
          </cell>
          <cell r="G40">
            <v>4.3032000000000003E-18</v>
          </cell>
          <cell r="H40">
            <v>6</v>
          </cell>
        </row>
        <row r="41">
          <cell r="A41" t="str">
            <v>BZPHEN</v>
          </cell>
          <cell r="B41">
            <v>46.79777</v>
          </cell>
          <cell r="C41">
            <v>-8870.7000000000007</v>
          </cell>
          <cell r="D41">
            <v>0</v>
          </cell>
          <cell r="E41">
            <v>0</v>
          </cell>
          <cell r="F41">
            <v>-3.1366000000000001</v>
          </cell>
          <cell r="G41">
            <v>6.5153E-20</v>
          </cell>
          <cell r="H41">
            <v>6</v>
          </cell>
        </row>
        <row r="42">
          <cell r="A42" t="str">
            <v>FORMIC</v>
          </cell>
          <cell r="B42">
            <v>50.322769999999998</v>
          </cell>
          <cell r="C42">
            <v>-5378.2</v>
          </cell>
          <cell r="D42">
            <v>0</v>
          </cell>
          <cell r="E42">
            <v>0</v>
          </cell>
          <cell r="F42">
            <v>-4.2030000000000003</v>
          </cell>
          <cell r="G42">
            <v>3.4697E-6</v>
          </cell>
          <cell r="H42">
            <v>2</v>
          </cell>
        </row>
        <row r="43">
          <cell r="A43" t="str">
            <v>MCB</v>
          </cell>
          <cell r="B43">
            <v>54.143770000000004</v>
          </cell>
          <cell r="C43">
            <v>-6244.4</v>
          </cell>
          <cell r="D43">
            <v>0</v>
          </cell>
          <cell r="E43">
            <v>0</v>
          </cell>
          <cell r="F43">
            <v>-4.5343</v>
          </cell>
          <cell r="G43">
            <v>4.7030000000000003E-18</v>
          </cell>
          <cell r="H43">
            <v>6</v>
          </cell>
        </row>
        <row r="44">
          <cell r="A44" t="str">
            <v>ODCB</v>
          </cell>
          <cell r="B44">
            <v>77.104770000000002</v>
          </cell>
          <cell r="C44">
            <v>-8111.1</v>
          </cell>
          <cell r="D44">
            <v>0</v>
          </cell>
          <cell r="E44">
            <v>0</v>
          </cell>
          <cell r="F44">
            <v>-7.8886000000000003</v>
          </cell>
          <cell r="G44">
            <v>2.7267000000000001E-6</v>
          </cell>
          <cell r="H44">
            <v>2</v>
          </cell>
        </row>
        <row r="45">
          <cell r="A45" t="str">
            <v>124TCB</v>
          </cell>
          <cell r="B45">
            <v>40.80077</v>
          </cell>
          <cell r="C45">
            <v>-6659.1</v>
          </cell>
          <cell r="D45">
            <v>0</v>
          </cell>
          <cell r="E45">
            <v>0</v>
          </cell>
          <cell r="F45">
            <v>-2.5548999999999999</v>
          </cell>
          <cell r="G45">
            <v>4.6935999999999999E-4</v>
          </cell>
          <cell r="H45">
            <v>1</v>
          </cell>
        </row>
        <row r="46">
          <cell r="A46" t="str">
            <v>BIPHENYL</v>
          </cell>
          <cell r="B46">
            <v>76.810770000000005</v>
          </cell>
          <cell r="C46">
            <v>-9878.5</v>
          </cell>
          <cell r="D46">
            <v>0</v>
          </cell>
          <cell r="E46">
            <v>0</v>
          </cell>
          <cell r="F46">
            <v>-7.4383999999999997</v>
          </cell>
          <cell r="G46">
            <v>2.0436E-18</v>
          </cell>
          <cell r="H46">
            <v>6</v>
          </cell>
        </row>
        <row r="47">
          <cell r="A47" t="str">
            <v>PCL3</v>
          </cell>
          <cell r="B47">
            <v>135.46279999999999</v>
          </cell>
          <cell r="C47">
            <v>-7436.3</v>
          </cell>
          <cell r="D47">
            <v>0</v>
          </cell>
          <cell r="E47">
            <v>0</v>
          </cell>
          <cell r="F47">
            <v>-18.914999999999999</v>
          </cell>
          <cell r="G47">
            <v>2.3248999999999999E-2</v>
          </cell>
          <cell r="H47">
            <v>1</v>
          </cell>
        </row>
        <row r="48">
          <cell r="A48" t="str">
            <v>H2SO4</v>
          </cell>
          <cell r="B48">
            <v>23.725570000000001</v>
          </cell>
          <cell r="C48">
            <v>-7441.7</v>
          </cell>
          <cell r="D48">
            <v>0</v>
          </cell>
          <cell r="E48">
            <v>0</v>
          </cell>
          <cell r="F48">
            <v>0</v>
          </cell>
          <cell r="G48">
            <v>0</v>
          </cell>
          <cell r="H48">
            <v>0</v>
          </cell>
        </row>
        <row r="49">
          <cell r="A49" t="str">
            <v>H3PO4</v>
          </cell>
          <cell r="B49">
            <v>23.040769999999998</v>
          </cell>
          <cell r="C49">
            <v>-7829.99</v>
          </cell>
          <cell r="D49">
            <v>0</v>
          </cell>
          <cell r="E49">
            <v>0</v>
          </cell>
          <cell r="F49">
            <v>0</v>
          </cell>
          <cell r="G49">
            <v>0</v>
          </cell>
          <cell r="H49">
            <v>0</v>
          </cell>
        </row>
        <row r="50">
          <cell r="A50" t="str">
            <v>H2O</v>
          </cell>
          <cell r="B50">
            <v>73.648769999999999</v>
          </cell>
          <cell r="C50">
            <v>-7258.2</v>
          </cell>
          <cell r="D50">
            <v>0</v>
          </cell>
          <cell r="E50">
            <v>0</v>
          </cell>
          <cell r="F50">
            <v>-7.3037000000000001</v>
          </cell>
          <cell r="G50">
            <v>4.1652999999999997E-6</v>
          </cell>
          <cell r="H50">
            <v>2</v>
          </cell>
        </row>
        <row r="51">
          <cell r="A51" t="str">
            <v>OXALIC</v>
          </cell>
          <cell r="B51">
            <v>122.0398</v>
          </cell>
          <cell r="C51">
            <v>-16050</v>
          </cell>
          <cell r="D51">
            <v>0</v>
          </cell>
          <cell r="E51">
            <v>0</v>
          </cell>
          <cell r="F51">
            <v>-12.986000000000001</v>
          </cell>
          <cell r="G51">
            <v>2.0870999999999999E-18</v>
          </cell>
          <cell r="H51">
            <v>6</v>
          </cell>
        </row>
        <row r="52">
          <cell r="A52" t="str">
            <v>METHANOL</v>
          </cell>
          <cell r="B52">
            <v>81.768000000000001</v>
          </cell>
          <cell r="C52">
            <v>-6876</v>
          </cell>
          <cell r="D52">
            <v>0</v>
          </cell>
          <cell r="E52">
            <v>0</v>
          </cell>
          <cell r="F52">
            <v>-8.7078000000000007</v>
          </cell>
          <cell r="G52">
            <v>7.1926000000000004E-6</v>
          </cell>
          <cell r="H52">
            <v>2</v>
          </cell>
        </row>
        <row r="53">
          <cell r="A53" t="str">
            <v>E-GLYCOL</v>
          </cell>
          <cell r="B53">
            <v>84.09</v>
          </cell>
          <cell r="C53">
            <v>-10411</v>
          </cell>
          <cell r="D53">
            <v>0</v>
          </cell>
          <cell r="E53">
            <v>0</v>
          </cell>
          <cell r="F53">
            <v>-8.1975999999999996</v>
          </cell>
          <cell r="G53">
            <v>1.6536E-18</v>
          </cell>
          <cell r="H53">
            <v>6</v>
          </cell>
        </row>
        <row r="54">
          <cell r="A54" t="str">
            <v>P-GLYCOL</v>
          </cell>
          <cell r="B54">
            <v>115.58</v>
          </cell>
          <cell r="C54">
            <v>-11732</v>
          </cell>
          <cell r="D54">
            <v>0</v>
          </cell>
          <cell r="E54">
            <v>0</v>
          </cell>
          <cell r="F54">
            <v>-13.173999999999999</v>
          </cell>
          <cell r="G54">
            <v>6.5493000000000001E-6</v>
          </cell>
          <cell r="H54">
            <v>2</v>
          </cell>
        </row>
        <row r="55">
          <cell r="A55" t="str">
            <v>C2M2BN</v>
          </cell>
          <cell r="B55">
            <v>21.145569999999999</v>
          </cell>
          <cell r="C55">
            <v>-3423.06</v>
          </cell>
          <cell r="D55">
            <v>-56.203000000000003</v>
          </cell>
          <cell r="E55">
            <v>0</v>
          </cell>
          <cell r="F55">
            <v>0</v>
          </cell>
          <cell r="G55">
            <v>0</v>
          </cell>
          <cell r="H55">
            <v>0</v>
          </cell>
        </row>
        <row r="56">
          <cell r="A56" t="str">
            <v>T2M2BN</v>
          </cell>
          <cell r="B56">
            <v>23.275770000000001</v>
          </cell>
          <cell r="C56">
            <v>-4638.07</v>
          </cell>
          <cell r="D56">
            <v>0</v>
          </cell>
          <cell r="E56">
            <v>0</v>
          </cell>
          <cell r="F56">
            <v>0</v>
          </cell>
          <cell r="G56">
            <v>0</v>
          </cell>
          <cell r="H56">
            <v>0</v>
          </cell>
        </row>
        <row r="57">
          <cell r="A57" t="str">
            <v>2M3BN</v>
          </cell>
          <cell r="B57">
            <v>21.137270000000001</v>
          </cell>
          <cell r="C57">
            <v>-3271.89</v>
          </cell>
          <cell r="D57">
            <v>-55.892000000000003</v>
          </cell>
          <cell r="E57">
            <v>0</v>
          </cell>
          <cell r="F57">
            <v>0</v>
          </cell>
          <cell r="G57">
            <v>0</v>
          </cell>
          <cell r="H57">
            <v>0</v>
          </cell>
        </row>
        <row r="58">
          <cell r="A58" t="str">
            <v>3-4PN</v>
          </cell>
          <cell r="B58">
            <v>21.102070000000001</v>
          </cell>
          <cell r="C58">
            <v>-3371.43</v>
          </cell>
          <cell r="D58">
            <v>-66.150999999999996</v>
          </cell>
          <cell r="E58">
            <v>0</v>
          </cell>
          <cell r="F58">
            <v>0</v>
          </cell>
          <cell r="G58">
            <v>0</v>
          </cell>
          <cell r="H58">
            <v>0</v>
          </cell>
        </row>
        <row r="59">
          <cell r="A59" t="str">
            <v>C2PN</v>
          </cell>
          <cell r="B59">
            <v>21.11027</v>
          </cell>
          <cell r="C59">
            <v>-3288.65</v>
          </cell>
          <cell r="D59">
            <v>-57.210999999999999</v>
          </cell>
          <cell r="E59">
            <v>0</v>
          </cell>
          <cell r="F59">
            <v>0</v>
          </cell>
          <cell r="G59">
            <v>0</v>
          </cell>
          <cell r="H59">
            <v>0</v>
          </cell>
        </row>
        <row r="60">
          <cell r="A60" t="str">
            <v>T2PN</v>
          </cell>
          <cell r="B60">
            <v>21.148070000000001</v>
          </cell>
          <cell r="C60">
            <v>-3371.43</v>
          </cell>
          <cell r="D60">
            <v>-66.150999999999996</v>
          </cell>
          <cell r="E60">
            <v>0</v>
          </cell>
          <cell r="F60">
            <v>0</v>
          </cell>
          <cell r="G60">
            <v>0</v>
          </cell>
          <cell r="H60">
            <v>0</v>
          </cell>
        </row>
        <row r="61">
          <cell r="A61" t="str">
            <v>ESN</v>
          </cell>
          <cell r="B61">
            <v>-175.25620000000001</v>
          </cell>
          <cell r="C61">
            <v>-442.55200000000002</v>
          </cell>
          <cell r="D61">
            <v>0</v>
          </cell>
          <cell r="E61">
            <v>-4.2895700000000002E-2</v>
          </cell>
          <cell r="F61">
            <v>33.499299999999998</v>
          </cell>
          <cell r="G61">
            <v>0</v>
          </cell>
          <cell r="H61">
            <v>0</v>
          </cell>
        </row>
        <row r="62">
          <cell r="A62" t="str">
            <v>DCH</v>
          </cell>
          <cell r="B62">
            <v>21.277069999999998</v>
          </cell>
          <cell r="C62">
            <v>-3820.72</v>
          </cell>
          <cell r="D62">
            <v>-72.739000000000004</v>
          </cell>
          <cell r="E62">
            <v>0</v>
          </cell>
          <cell r="F62">
            <v>0</v>
          </cell>
          <cell r="G62">
            <v>0</v>
          </cell>
          <cell r="H62">
            <v>2</v>
          </cell>
        </row>
        <row r="63">
          <cell r="A63" t="str">
            <v>BHMT</v>
          </cell>
          <cell r="B63">
            <v>20.71707</v>
          </cell>
          <cell r="C63">
            <v>-4145.72</v>
          </cell>
          <cell r="D63">
            <v>-154.02699999999999</v>
          </cell>
          <cell r="E63">
            <v>0</v>
          </cell>
          <cell r="F63">
            <v>0</v>
          </cell>
          <cell r="G63">
            <v>0</v>
          </cell>
          <cell r="H63">
            <v>0</v>
          </cell>
        </row>
        <row r="64">
          <cell r="A64" t="str">
            <v>MPMD</v>
          </cell>
          <cell r="B64">
            <v>21.46827</v>
          </cell>
          <cell r="C64">
            <v>-3807.77</v>
          </cell>
          <cell r="D64">
            <v>-82.888999999999996</v>
          </cell>
          <cell r="E64">
            <v>0</v>
          </cell>
          <cell r="F64">
            <v>0</v>
          </cell>
          <cell r="G64">
            <v>0</v>
          </cell>
          <cell r="H64">
            <v>0</v>
          </cell>
        </row>
        <row r="65">
          <cell r="A65" t="str">
            <v>AMC</v>
          </cell>
          <cell r="B65">
            <v>21.289370000000002</v>
          </cell>
          <cell r="C65">
            <v>-3769.54</v>
          </cell>
          <cell r="D65">
            <v>-82.305000000000007</v>
          </cell>
          <cell r="E65">
            <v>0</v>
          </cell>
          <cell r="F65">
            <v>0</v>
          </cell>
          <cell r="G65">
            <v>0</v>
          </cell>
          <cell r="H65">
            <v>2</v>
          </cell>
        </row>
        <row r="66">
          <cell r="A66" t="str">
            <v>C10AM</v>
          </cell>
          <cell r="B66">
            <v>44.815869999999997</v>
          </cell>
          <cell r="C66">
            <v>-12077.5</v>
          </cell>
          <cell r="D66">
            <v>0</v>
          </cell>
          <cell r="E66">
            <v>-2.8742899999999998E-2</v>
          </cell>
          <cell r="F66">
            <v>0</v>
          </cell>
          <cell r="G66">
            <v>1.30854E-5</v>
          </cell>
          <cell r="H66">
            <v>2</v>
          </cell>
        </row>
        <row r="67">
          <cell r="A67" t="str">
            <v>C10IM</v>
          </cell>
          <cell r="B67">
            <v>35.133369999999999</v>
          </cell>
          <cell r="C67">
            <v>-7999.58</v>
          </cell>
          <cell r="D67">
            <v>0</v>
          </cell>
          <cell r="E67">
            <v>-2.0724300000000001E-2</v>
          </cell>
          <cell r="F67">
            <v>0</v>
          </cell>
          <cell r="G67">
            <v>1.09947E-5</v>
          </cell>
          <cell r="H67">
            <v>2</v>
          </cell>
        </row>
        <row r="68">
          <cell r="A68" t="str">
            <v>DDN</v>
          </cell>
          <cell r="B68">
            <v>21.714970000000001</v>
          </cell>
          <cell r="C68">
            <v>-5064.08</v>
          </cell>
          <cell r="D68">
            <v>-79.257999999999996</v>
          </cell>
          <cell r="E68">
            <v>0</v>
          </cell>
          <cell r="F68">
            <v>0</v>
          </cell>
          <cell r="G68">
            <v>0</v>
          </cell>
          <cell r="H68">
            <v>2</v>
          </cell>
        </row>
        <row r="69">
          <cell r="A69" t="str">
            <v>ACA</v>
          </cell>
          <cell r="B69">
            <v>45.133369999999999</v>
          </cell>
          <cell r="C69">
            <v>-11779.9</v>
          </cell>
          <cell r="D69">
            <v>0</v>
          </cell>
          <cell r="E69">
            <v>-2.8767600000000001E-2</v>
          </cell>
          <cell r="F69">
            <v>0</v>
          </cell>
          <cell r="G69">
            <v>1.32207E-5</v>
          </cell>
          <cell r="H69">
            <v>2</v>
          </cell>
        </row>
        <row r="70">
          <cell r="A70" t="str">
            <v>IB</v>
          </cell>
          <cell r="B70">
            <v>25.871269999999999</v>
          </cell>
          <cell r="C70">
            <v>-6745.02</v>
          </cell>
          <cell r="D70">
            <v>0</v>
          </cell>
          <cell r="E70">
            <v>0</v>
          </cell>
          <cell r="F70">
            <v>0</v>
          </cell>
          <cell r="G70">
            <v>0</v>
          </cell>
          <cell r="H70">
            <v>2</v>
          </cell>
        </row>
        <row r="71">
          <cell r="A71" t="str">
            <v>HIBOILER</v>
          </cell>
          <cell r="B71">
            <v>24.975370000000002</v>
          </cell>
          <cell r="C71">
            <v>-10846.4</v>
          </cell>
          <cell r="D71">
            <v>0</v>
          </cell>
          <cell r="E71">
            <v>0</v>
          </cell>
          <cell r="F71">
            <v>0</v>
          </cell>
          <cell r="G71">
            <v>0</v>
          </cell>
          <cell r="H71">
            <v>2</v>
          </cell>
        </row>
        <row r="72">
          <cell r="A72" t="str">
            <v>CPI</v>
          </cell>
          <cell r="B72">
            <v>39.461150000000004</v>
          </cell>
          <cell r="C72">
            <v>-10276.620000000001</v>
          </cell>
          <cell r="D72">
            <v>0</v>
          </cell>
          <cell r="E72">
            <v>-2.2248830000000001E-2</v>
          </cell>
          <cell r="F72">
            <v>0</v>
          </cell>
          <cell r="G72">
            <v>1.0233250000000001E-5</v>
          </cell>
          <cell r="H72">
            <v>2</v>
          </cell>
        </row>
        <row r="73">
          <cell r="A73" t="str">
            <v>THA</v>
          </cell>
          <cell r="B73">
            <v>32.244370000000004</v>
          </cell>
          <cell r="C73">
            <v>-6224.06</v>
          </cell>
          <cell r="D73">
            <v>0</v>
          </cell>
          <cell r="E73">
            <v>-1.8690999999999999E-2</v>
          </cell>
          <cell r="F73">
            <v>0</v>
          </cell>
          <cell r="G73">
            <v>1.1348999999999999E-5</v>
          </cell>
          <cell r="H73">
            <v>2</v>
          </cell>
        </row>
        <row r="74">
          <cell r="A74" t="str">
            <v>TTP</v>
          </cell>
          <cell r="B74">
            <v>11.137079999999999</v>
          </cell>
          <cell r="C74">
            <v>-7516.93</v>
          </cell>
          <cell r="D74">
            <v>0</v>
          </cell>
          <cell r="E74">
            <v>3.0467000000000001E-2</v>
          </cell>
          <cell r="F74">
            <v>0</v>
          </cell>
          <cell r="G74">
            <v>-1.7945299999999999E-5</v>
          </cell>
          <cell r="H74">
            <v>2</v>
          </cell>
        </row>
        <row r="75">
          <cell r="A75" t="str">
            <v>LDP</v>
          </cell>
          <cell r="B75">
            <v>28.936070000000001</v>
          </cell>
          <cell r="C75">
            <v>-11482</v>
          </cell>
          <cell r="D75">
            <v>0</v>
          </cell>
          <cell r="E75">
            <v>0</v>
          </cell>
          <cell r="F75">
            <v>0</v>
          </cell>
          <cell r="G75">
            <v>0</v>
          </cell>
          <cell r="H75">
            <v>0</v>
          </cell>
        </row>
        <row r="76">
          <cell r="A76" t="str">
            <v>LHP</v>
          </cell>
          <cell r="B76">
            <v>28.936070000000001</v>
          </cell>
          <cell r="C76">
            <v>-11482</v>
          </cell>
          <cell r="D76">
            <v>0</v>
          </cell>
          <cell r="E76">
            <v>0</v>
          </cell>
          <cell r="F76">
            <v>0</v>
          </cell>
          <cell r="G76">
            <v>0</v>
          </cell>
          <cell r="H76">
            <v>0</v>
          </cell>
        </row>
        <row r="77">
          <cell r="A77" t="str">
            <v>PEGB</v>
          </cell>
          <cell r="B77">
            <v>37.600769999999997</v>
          </cell>
          <cell r="C77">
            <v>-8609.6200000000008</v>
          </cell>
          <cell r="D77">
            <v>0</v>
          </cell>
          <cell r="E77">
            <v>-2.3135900000000001E-2</v>
          </cell>
          <cell r="F77">
            <v>0</v>
          </cell>
          <cell r="G77">
            <v>1.21327E-5</v>
          </cell>
          <cell r="H77">
            <v>2</v>
          </cell>
        </row>
        <row r="78">
          <cell r="A78" t="str">
            <v>NH42SO4</v>
          </cell>
          <cell r="B78">
            <v>21.15747</v>
          </cell>
          <cell r="C78">
            <v>-12262.3</v>
          </cell>
          <cell r="D78">
            <v>0</v>
          </cell>
          <cell r="E78">
            <v>0</v>
          </cell>
          <cell r="F78">
            <v>0</v>
          </cell>
          <cell r="G78">
            <v>0</v>
          </cell>
          <cell r="H78">
            <v>0</v>
          </cell>
        </row>
        <row r="79">
          <cell r="A79" t="str">
            <v>NH4H2PO4</v>
          </cell>
          <cell r="B79">
            <v>21.15747</v>
          </cell>
          <cell r="C79">
            <v>-12262.3</v>
          </cell>
          <cell r="D79">
            <v>0</v>
          </cell>
          <cell r="E79">
            <v>0</v>
          </cell>
          <cell r="F79">
            <v>0</v>
          </cell>
          <cell r="G79">
            <v>0</v>
          </cell>
          <cell r="H79">
            <v>0</v>
          </cell>
        </row>
        <row r="80">
          <cell r="A80" t="str">
            <v>NH4OOCH</v>
          </cell>
          <cell r="B80">
            <v>21.15747</v>
          </cell>
          <cell r="C80">
            <v>-12262.3</v>
          </cell>
          <cell r="D80">
            <v>0</v>
          </cell>
          <cell r="E80">
            <v>0</v>
          </cell>
          <cell r="F80">
            <v>0</v>
          </cell>
          <cell r="G80">
            <v>0</v>
          </cell>
          <cell r="H80">
            <v>0</v>
          </cell>
        </row>
        <row r="81">
          <cell r="A81" t="str">
            <v>SOLIDS</v>
          </cell>
          <cell r="B81">
            <v>21.15747</v>
          </cell>
          <cell r="C81">
            <v>-12262.3</v>
          </cell>
          <cell r="D81">
            <v>0</v>
          </cell>
          <cell r="E81">
            <v>0</v>
          </cell>
          <cell r="F81">
            <v>0</v>
          </cell>
          <cell r="G81">
            <v>0</v>
          </cell>
          <cell r="H81">
            <v>0</v>
          </cell>
        </row>
        <row r="82">
          <cell r="A82" t="str">
            <v>NI0</v>
          </cell>
          <cell r="B82">
            <v>21.15747</v>
          </cell>
          <cell r="C82">
            <v>-12262.3</v>
          </cell>
          <cell r="D82">
            <v>0</v>
          </cell>
          <cell r="E82">
            <v>0</v>
          </cell>
          <cell r="F82">
            <v>0</v>
          </cell>
          <cell r="G82">
            <v>0</v>
          </cell>
          <cell r="H82">
            <v>0</v>
          </cell>
        </row>
        <row r="83">
          <cell r="A83" t="str">
            <v>NI2</v>
          </cell>
          <cell r="B83">
            <v>21.15747</v>
          </cell>
          <cell r="C83">
            <v>-12262.3</v>
          </cell>
          <cell r="D83">
            <v>0</v>
          </cell>
          <cell r="E83">
            <v>0</v>
          </cell>
          <cell r="F83">
            <v>0</v>
          </cell>
          <cell r="G83">
            <v>0</v>
          </cell>
          <cell r="H83">
            <v>0</v>
          </cell>
        </row>
        <row r="84">
          <cell r="A84" t="str">
            <v>NIL4</v>
          </cell>
          <cell r="B84">
            <v>21.15747</v>
          </cell>
          <cell r="C84">
            <v>-12262.3</v>
          </cell>
          <cell r="D84">
            <v>0</v>
          </cell>
          <cell r="E84">
            <v>0</v>
          </cell>
          <cell r="F84">
            <v>0</v>
          </cell>
          <cell r="G84">
            <v>0</v>
          </cell>
          <cell r="H84">
            <v>0</v>
          </cell>
        </row>
        <row r="85">
          <cell r="A85" t="str">
            <v>NIMET</v>
          </cell>
          <cell r="B85">
            <v>21.15747</v>
          </cell>
          <cell r="C85">
            <v>-12262.3</v>
          </cell>
          <cell r="D85">
            <v>0</v>
          </cell>
          <cell r="E85">
            <v>0</v>
          </cell>
          <cell r="F85">
            <v>0</v>
          </cell>
          <cell r="G85">
            <v>0</v>
          </cell>
          <cell r="H85">
            <v>0</v>
          </cell>
        </row>
        <row r="86">
          <cell r="A86" t="str">
            <v>NIAMCN</v>
          </cell>
          <cell r="B86">
            <v>21.15747</v>
          </cell>
          <cell r="C86">
            <v>-12262.3</v>
          </cell>
          <cell r="D86">
            <v>0</v>
          </cell>
          <cell r="E86">
            <v>0</v>
          </cell>
          <cell r="F86">
            <v>0</v>
          </cell>
          <cell r="G86">
            <v>0</v>
          </cell>
          <cell r="H86">
            <v>0</v>
          </cell>
        </row>
        <row r="87">
          <cell r="A87" t="str">
            <v>NICN2</v>
          </cell>
          <cell r="B87">
            <v>21.15747</v>
          </cell>
          <cell r="C87">
            <v>-12262.3</v>
          </cell>
          <cell r="D87">
            <v>0</v>
          </cell>
          <cell r="E87">
            <v>0</v>
          </cell>
          <cell r="F87">
            <v>0</v>
          </cell>
          <cell r="G87">
            <v>0</v>
          </cell>
          <cell r="H87">
            <v>0</v>
          </cell>
        </row>
        <row r="88">
          <cell r="A88" t="str">
            <v>PROM</v>
          </cell>
          <cell r="B88">
            <v>23.958169999999999</v>
          </cell>
          <cell r="C88">
            <v>-7736.69</v>
          </cell>
          <cell r="D88">
            <v>0</v>
          </cell>
          <cell r="E88">
            <v>0</v>
          </cell>
          <cell r="F88">
            <v>0</v>
          </cell>
          <cell r="G88">
            <v>0</v>
          </cell>
          <cell r="H88">
            <v>0</v>
          </cell>
        </row>
        <row r="89">
          <cell r="A89" t="str">
            <v>NAOH</v>
          </cell>
          <cell r="B89">
            <v>21.15747</v>
          </cell>
          <cell r="C89">
            <v>-12262.3</v>
          </cell>
          <cell r="D89">
            <v>0</v>
          </cell>
          <cell r="E89">
            <v>0</v>
          </cell>
          <cell r="F89">
            <v>0</v>
          </cell>
          <cell r="G89">
            <v>0</v>
          </cell>
          <cell r="H89">
            <v>0</v>
          </cell>
        </row>
        <row r="90">
          <cell r="A90" t="str">
            <v>NACL</v>
          </cell>
          <cell r="B90">
            <v>21.15747</v>
          </cell>
          <cell r="C90">
            <v>-12262.3</v>
          </cell>
          <cell r="D90">
            <v>0</v>
          </cell>
          <cell r="E90">
            <v>0</v>
          </cell>
          <cell r="F90">
            <v>0</v>
          </cell>
          <cell r="G90">
            <v>0</v>
          </cell>
          <cell r="H90">
            <v>0</v>
          </cell>
        </row>
        <row r="91">
          <cell r="A91" t="str">
            <v>NACN</v>
          </cell>
          <cell r="B91">
            <v>21.15747</v>
          </cell>
          <cell r="C91">
            <v>-12262.3</v>
          </cell>
          <cell r="D91">
            <v>0</v>
          </cell>
          <cell r="E91">
            <v>0</v>
          </cell>
          <cell r="F91">
            <v>0</v>
          </cell>
          <cell r="G91">
            <v>0</v>
          </cell>
          <cell r="H91">
            <v>0</v>
          </cell>
        </row>
        <row r="92">
          <cell r="A92" t="str">
            <v>NA2CO3</v>
          </cell>
          <cell r="B92">
            <v>21.15747</v>
          </cell>
          <cell r="C92">
            <v>-12262.3</v>
          </cell>
          <cell r="D92">
            <v>0</v>
          </cell>
          <cell r="E92">
            <v>0</v>
          </cell>
          <cell r="F92">
            <v>0</v>
          </cell>
          <cell r="G92">
            <v>0</v>
          </cell>
          <cell r="H92">
            <v>0</v>
          </cell>
        </row>
        <row r="93">
          <cell r="A93" t="str">
            <v>NAOOCH</v>
          </cell>
          <cell r="B93">
            <v>21.15747</v>
          </cell>
          <cell r="C93">
            <v>-12262.3</v>
          </cell>
          <cell r="D93">
            <v>0</v>
          </cell>
          <cell r="E93">
            <v>0</v>
          </cell>
          <cell r="F93">
            <v>0</v>
          </cell>
          <cell r="G93">
            <v>0</v>
          </cell>
          <cell r="H93">
            <v>0</v>
          </cell>
        </row>
        <row r="94">
          <cell r="A94" t="str">
            <v>NA2AA</v>
          </cell>
          <cell r="B94">
            <v>21.15747</v>
          </cell>
          <cell r="C94">
            <v>-12262.3</v>
          </cell>
          <cell r="D94">
            <v>0</v>
          </cell>
          <cell r="E94">
            <v>0</v>
          </cell>
          <cell r="F94">
            <v>0</v>
          </cell>
          <cell r="G94">
            <v>0</v>
          </cell>
          <cell r="H94">
            <v>0</v>
          </cell>
        </row>
        <row r="95">
          <cell r="A95" t="str">
            <v>NA3BO3</v>
          </cell>
          <cell r="B95">
            <v>21.15747</v>
          </cell>
          <cell r="C95">
            <v>-12262.3</v>
          </cell>
          <cell r="D95">
            <v>0</v>
          </cell>
          <cell r="E95">
            <v>0</v>
          </cell>
          <cell r="F95">
            <v>0</v>
          </cell>
          <cell r="G95">
            <v>0</v>
          </cell>
          <cell r="H95">
            <v>0</v>
          </cell>
        </row>
        <row r="96">
          <cell r="A96" t="str">
            <v>NA3PO4</v>
          </cell>
          <cell r="B96">
            <v>21.15747</v>
          </cell>
          <cell r="C96">
            <v>-12262.3</v>
          </cell>
          <cell r="D96">
            <v>0</v>
          </cell>
          <cell r="E96">
            <v>0</v>
          </cell>
          <cell r="F96">
            <v>0</v>
          </cell>
          <cell r="G96">
            <v>0</v>
          </cell>
          <cell r="H96">
            <v>0</v>
          </cell>
        </row>
        <row r="97">
          <cell r="A97" t="str">
            <v>NA2SO4</v>
          </cell>
          <cell r="B97">
            <v>21.15747</v>
          </cell>
          <cell r="C97">
            <v>-12262.3</v>
          </cell>
          <cell r="D97">
            <v>0</v>
          </cell>
          <cell r="E97">
            <v>0</v>
          </cell>
          <cell r="F97">
            <v>0</v>
          </cell>
          <cell r="G97">
            <v>0</v>
          </cell>
          <cell r="H97">
            <v>0</v>
          </cell>
        </row>
        <row r="98">
          <cell r="A98" t="str">
            <v>SCRESOL</v>
          </cell>
          <cell r="B98">
            <v>21.15747</v>
          </cell>
          <cell r="C98">
            <v>-12262.3</v>
          </cell>
          <cell r="D98">
            <v>0</v>
          </cell>
          <cell r="E98">
            <v>0</v>
          </cell>
          <cell r="F98">
            <v>0</v>
          </cell>
          <cell r="G98">
            <v>0</v>
          </cell>
          <cell r="H98">
            <v>0</v>
          </cell>
        </row>
        <row r="99">
          <cell r="A99" t="str">
            <v>DN-NCBC</v>
          </cell>
          <cell r="B99">
            <v>21.15747</v>
          </cell>
          <cell r="C99">
            <v>-12262.3</v>
          </cell>
          <cell r="D99">
            <v>0</v>
          </cell>
          <cell r="E99">
            <v>0</v>
          </cell>
          <cell r="F99">
            <v>0</v>
          </cell>
          <cell r="G99">
            <v>0</v>
          </cell>
          <cell r="H99">
            <v>0</v>
          </cell>
        </row>
        <row r="100">
          <cell r="A100" t="str">
            <v>PN-NCBC</v>
          </cell>
          <cell r="B100">
            <v>21.15747</v>
          </cell>
          <cell r="C100">
            <v>-12262.3</v>
          </cell>
          <cell r="D100">
            <v>0</v>
          </cell>
          <cell r="E100">
            <v>0</v>
          </cell>
          <cell r="F100">
            <v>0</v>
          </cell>
          <cell r="G100">
            <v>0</v>
          </cell>
          <cell r="H100">
            <v>0</v>
          </cell>
        </row>
        <row r="101">
          <cell r="A101" t="str">
            <v>FBN</v>
          </cell>
          <cell r="B101">
            <v>21.15747</v>
          </cell>
          <cell r="C101">
            <v>-12262.3</v>
          </cell>
          <cell r="D101">
            <v>0</v>
          </cell>
          <cell r="E101">
            <v>0</v>
          </cell>
          <cell r="F101">
            <v>0</v>
          </cell>
          <cell r="G101">
            <v>0</v>
          </cell>
          <cell r="H101">
            <v>0</v>
          </cell>
        </row>
        <row r="102">
          <cell r="A102" t="str">
            <v>ZNCL2</v>
          </cell>
          <cell r="B102">
            <v>21.15747</v>
          </cell>
          <cell r="C102">
            <v>-12262.3</v>
          </cell>
          <cell r="D102">
            <v>0</v>
          </cell>
          <cell r="E102">
            <v>0</v>
          </cell>
          <cell r="F102">
            <v>0</v>
          </cell>
          <cell r="G102">
            <v>0</v>
          </cell>
          <cell r="H102">
            <v>0</v>
          </cell>
        </row>
        <row r="103">
          <cell r="A103" t="str">
            <v>ZNAMCL</v>
          </cell>
          <cell r="B103">
            <v>21.15747</v>
          </cell>
          <cell r="C103">
            <v>-12262.3</v>
          </cell>
          <cell r="D103">
            <v>0</v>
          </cell>
          <cell r="E103">
            <v>0</v>
          </cell>
          <cell r="F103">
            <v>0</v>
          </cell>
          <cell r="G103">
            <v>0</v>
          </cell>
          <cell r="H103">
            <v>0</v>
          </cell>
        </row>
        <row r="104">
          <cell r="A104" t="str">
            <v>1PBA</v>
          </cell>
          <cell r="B104">
            <v>21.15747</v>
          </cell>
          <cell r="C104">
            <v>-12262.3</v>
          </cell>
          <cell r="D104">
            <v>0</v>
          </cell>
          <cell r="E104">
            <v>0</v>
          </cell>
          <cell r="F104">
            <v>0</v>
          </cell>
          <cell r="G104">
            <v>0</v>
          </cell>
          <cell r="H104">
            <v>0</v>
          </cell>
        </row>
        <row r="105">
          <cell r="A105" t="str">
            <v>2PBA</v>
          </cell>
          <cell r="B105">
            <v>21.15747</v>
          </cell>
          <cell r="C105">
            <v>-12262.3</v>
          </cell>
          <cell r="D105">
            <v>0</v>
          </cell>
          <cell r="E105">
            <v>0</v>
          </cell>
          <cell r="F105">
            <v>0</v>
          </cell>
          <cell r="G105">
            <v>0</v>
          </cell>
          <cell r="H105">
            <v>0</v>
          </cell>
        </row>
        <row r="106">
          <cell r="A106" t="str">
            <v>B-ESTER</v>
          </cell>
          <cell r="B106">
            <v>21.15747</v>
          </cell>
          <cell r="C106">
            <v>-12262.3</v>
          </cell>
          <cell r="D106">
            <v>0</v>
          </cell>
          <cell r="E106">
            <v>0</v>
          </cell>
          <cell r="F106">
            <v>0</v>
          </cell>
          <cell r="G106">
            <v>0</v>
          </cell>
          <cell r="H106">
            <v>0</v>
          </cell>
        </row>
        <row r="107">
          <cell r="A107" t="str">
            <v>B-ANHYD</v>
          </cell>
          <cell r="B107">
            <v>21.15747</v>
          </cell>
          <cell r="C107">
            <v>-12262.3</v>
          </cell>
          <cell r="D107">
            <v>0</v>
          </cell>
          <cell r="E107">
            <v>0</v>
          </cell>
          <cell r="F107">
            <v>0</v>
          </cell>
          <cell r="G107">
            <v>0</v>
          </cell>
          <cell r="H107">
            <v>0</v>
          </cell>
        </row>
        <row r="108">
          <cell r="A108" t="str">
            <v>4PBOB</v>
          </cell>
          <cell r="B108">
            <v>21.15747</v>
          </cell>
          <cell r="C108">
            <v>-12262.3</v>
          </cell>
          <cell r="D108">
            <v>0</v>
          </cell>
          <cell r="E108">
            <v>0</v>
          </cell>
          <cell r="F108">
            <v>0</v>
          </cell>
          <cell r="G108">
            <v>0</v>
          </cell>
          <cell r="H108">
            <v>0</v>
          </cell>
        </row>
        <row r="109">
          <cell r="A109" t="str">
            <v>BDP</v>
          </cell>
          <cell r="B109">
            <v>21.15747</v>
          </cell>
          <cell r="C109">
            <v>-12262.3</v>
          </cell>
          <cell r="D109">
            <v>0</v>
          </cell>
          <cell r="E109">
            <v>0</v>
          </cell>
          <cell r="F109">
            <v>0</v>
          </cell>
          <cell r="G109">
            <v>0</v>
          </cell>
          <cell r="H109">
            <v>0</v>
          </cell>
        </row>
        <row r="110">
          <cell r="A110" t="str">
            <v>NH4-OXAL</v>
          </cell>
          <cell r="B110">
            <v>21.15747</v>
          </cell>
          <cell r="C110">
            <v>-12262.3</v>
          </cell>
          <cell r="D110">
            <v>0</v>
          </cell>
          <cell r="E110">
            <v>0</v>
          </cell>
          <cell r="F110">
            <v>0</v>
          </cell>
          <cell r="G110">
            <v>0</v>
          </cell>
          <cell r="H110">
            <v>0</v>
          </cell>
        </row>
        <row r="111">
          <cell r="A111" t="str">
            <v>1BZP</v>
          </cell>
          <cell r="B111">
            <v>21.15747</v>
          </cell>
          <cell r="C111">
            <v>-12262.3</v>
          </cell>
          <cell r="D111">
            <v>0</v>
          </cell>
          <cell r="E111">
            <v>0</v>
          </cell>
          <cell r="F111">
            <v>0</v>
          </cell>
          <cell r="G111">
            <v>0</v>
          </cell>
          <cell r="H111">
            <v>0</v>
          </cell>
        </row>
        <row r="112">
          <cell r="A112" t="str">
            <v>2BZP</v>
          </cell>
          <cell r="B112">
            <v>21.15747</v>
          </cell>
          <cell r="C112">
            <v>-12262.3</v>
          </cell>
          <cell r="D112">
            <v>0</v>
          </cell>
          <cell r="E112">
            <v>0</v>
          </cell>
          <cell r="F112">
            <v>0</v>
          </cell>
          <cell r="G112">
            <v>0</v>
          </cell>
          <cell r="H112">
            <v>0</v>
          </cell>
        </row>
        <row r="113">
          <cell r="A113" t="str">
            <v>NONBZ</v>
          </cell>
          <cell r="B113">
            <v>21.15747</v>
          </cell>
          <cell r="C113">
            <v>-12262.3</v>
          </cell>
          <cell r="D113">
            <v>0</v>
          </cell>
          <cell r="E113">
            <v>0</v>
          </cell>
          <cell r="F113">
            <v>0</v>
          </cell>
          <cell r="G113">
            <v>0</v>
          </cell>
          <cell r="H113">
            <v>0</v>
          </cell>
        </row>
        <row r="114">
          <cell r="A114" t="str">
            <v>NA-SALT</v>
          </cell>
          <cell r="B114">
            <v>21.15747</v>
          </cell>
          <cell r="C114">
            <v>-12262.3</v>
          </cell>
          <cell r="D114">
            <v>0</v>
          </cell>
          <cell r="E114">
            <v>0</v>
          </cell>
          <cell r="F114">
            <v>0</v>
          </cell>
          <cell r="G114">
            <v>0</v>
          </cell>
          <cell r="H114">
            <v>0</v>
          </cell>
        </row>
        <row r="115">
          <cell r="A115" t="str">
            <v>N-HEXANE</v>
          </cell>
          <cell r="B115">
            <v>104.65</v>
          </cell>
          <cell r="C115">
            <v>-6995.5</v>
          </cell>
          <cell r="D115">
            <v>0</v>
          </cell>
          <cell r="E115">
            <v>0</v>
          </cell>
          <cell r="F115">
            <v>-12.702</v>
          </cell>
          <cell r="G115">
            <v>1.2381000000000001E-5</v>
          </cell>
          <cell r="H115">
            <v>2</v>
          </cell>
        </row>
        <row r="116">
          <cell r="A116" t="str">
            <v>P-XYLENE</v>
          </cell>
          <cell r="B116">
            <v>88.72</v>
          </cell>
          <cell r="C116">
            <v>-7741.2</v>
          </cell>
          <cell r="D116">
            <v>0</v>
          </cell>
          <cell r="E116">
            <v>0</v>
          </cell>
          <cell r="F116">
            <v>-9.8693000000000008</v>
          </cell>
          <cell r="G116">
            <v>6.0769999999999996E-6</v>
          </cell>
          <cell r="H116">
            <v>2</v>
          </cell>
        </row>
        <row r="117">
          <cell r="A117" t="str">
            <v>TOLUENE</v>
          </cell>
          <cell r="B117">
            <v>76.944999999999993</v>
          </cell>
          <cell r="C117">
            <v>-6729.8</v>
          </cell>
          <cell r="D117">
            <v>0</v>
          </cell>
          <cell r="E117">
            <v>0</v>
          </cell>
          <cell r="F117">
            <v>-8.1790000000000003</v>
          </cell>
          <cell r="G117">
            <v>5.3017000000000004E-6</v>
          </cell>
          <cell r="H117">
            <v>2</v>
          </cell>
        </row>
        <row r="118">
          <cell r="A118" t="str">
            <v>NA2-OXAL</v>
          </cell>
          <cell r="B118">
            <v>21.15747</v>
          </cell>
          <cell r="C118">
            <v>-12262.3</v>
          </cell>
          <cell r="D118">
            <v>0</v>
          </cell>
          <cell r="E118">
            <v>0</v>
          </cell>
          <cell r="F118">
            <v>0</v>
          </cell>
          <cell r="G118">
            <v>0</v>
          </cell>
          <cell r="H118">
            <v>0</v>
          </cell>
        </row>
      </sheetData>
      <sheetData sheetId="4" refreshError="1">
        <row r="8">
          <cell r="A8" t="str">
            <v>AR</v>
          </cell>
          <cell r="B8">
            <v>3.8468339999999999</v>
          </cell>
          <cell r="C8">
            <v>0.28810000000000002</v>
          </cell>
          <cell r="D8">
            <v>150.86000000000001</v>
          </cell>
          <cell r="E8">
            <v>0.29782999999999998</v>
          </cell>
          <cell r="F8">
            <v>0</v>
          </cell>
          <cell r="G8">
            <v>39.94</v>
          </cell>
        </row>
        <row r="9">
          <cell r="A9" t="str">
            <v>H2</v>
          </cell>
          <cell r="B9">
            <v>5.4140800000000002</v>
          </cell>
          <cell r="C9">
            <v>0.34893000000000002</v>
          </cell>
          <cell r="D9">
            <v>33.19</v>
          </cell>
          <cell r="E9">
            <v>0.27060000000000001</v>
          </cell>
          <cell r="F9">
            <v>0</v>
          </cell>
          <cell r="G9">
            <v>2.016</v>
          </cell>
        </row>
        <row r="10">
          <cell r="A10" t="str">
            <v>N2</v>
          </cell>
          <cell r="B10">
            <v>3.209139</v>
          </cell>
          <cell r="C10">
            <v>0.28610000000000002</v>
          </cell>
          <cell r="D10">
            <v>126.2</v>
          </cell>
          <cell r="E10">
            <v>0.29659999999999997</v>
          </cell>
          <cell r="F10">
            <v>0</v>
          </cell>
          <cell r="G10">
            <v>28.02</v>
          </cell>
        </row>
        <row r="11">
          <cell r="A11" t="str">
            <v>O2</v>
          </cell>
          <cell r="B11">
            <v>3.914272</v>
          </cell>
          <cell r="C11">
            <v>0.28771999999999998</v>
          </cell>
          <cell r="D11">
            <v>154.58000000000001</v>
          </cell>
          <cell r="E11">
            <v>0.29239999999999999</v>
          </cell>
          <cell r="F11">
            <v>0</v>
          </cell>
          <cell r="G11">
            <v>32</v>
          </cell>
        </row>
        <row r="12">
          <cell r="A12" t="str">
            <v>CO</v>
          </cell>
          <cell r="B12">
            <v>2.8969390000000002</v>
          </cell>
          <cell r="C12">
            <v>0.27532000000000001</v>
          </cell>
          <cell r="D12">
            <v>132.91999999999999</v>
          </cell>
          <cell r="E12">
            <v>0.28129999999999999</v>
          </cell>
          <cell r="F12">
            <v>0</v>
          </cell>
          <cell r="G12">
            <v>28.01</v>
          </cell>
        </row>
        <row r="13">
          <cell r="A13" t="str">
            <v>CO2</v>
          </cell>
          <cell r="B13">
            <v>2.7679900000000002</v>
          </cell>
          <cell r="C13">
            <v>0.26212000000000002</v>
          </cell>
          <cell r="D13">
            <v>304.20999999999998</v>
          </cell>
          <cell r="E13">
            <v>0.2908</v>
          </cell>
          <cell r="F13">
            <v>0</v>
          </cell>
          <cell r="G13">
            <v>44.01</v>
          </cell>
        </row>
        <row r="14">
          <cell r="A14" t="str">
            <v>CH4</v>
          </cell>
          <cell r="B14">
            <v>2.9214470000000001</v>
          </cell>
          <cell r="C14">
            <v>0.28976000000000002</v>
          </cell>
          <cell r="D14">
            <v>190.56</v>
          </cell>
          <cell r="E14">
            <v>0.28881000000000001</v>
          </cell>
          <cell r="F14">
            <v>0</v>
          </cell>
          <cell r="G14">
            <v>16.042000000000002</v>
          </cell>
        </row>
        <row r="15">
          <cell r="A15" t="str">
            <v>C2H6</v>
          </cell>
          <cell r="B15">
            <v>1.9121239999999999</v>
          </cell>
          <cell r="C15">
            <v>0.27937000000000001</v>
          </cell>
          <cell r="D15">
            <v>305.32</v>
          </cell>
          <cell r="E15">
            <v>0.29187000000000002</v>
          </cell>
          <cell r="F15">
            <v>0</v>
          </cell>
          <cell r="G15">
            <v>30.068000000000001</v>
          </cell>
        </row>
        <row r="16">
          <cell r="A16" t="str">
            <v>C-C4H8</v>
          </cell>
          <cell r="B16">
            <v>1.160906</v>
          </cell>
          <cell r="C16">
            <v>0.27104</v>
          </cell>
          <cell r="D16">
            <v>435.58</v>
          </cell>
          <cell r="E16">
            <v>0.28160000000000002</v>
          </cell>
          <cell r="F16">
            <v>0</v>
          </cell>
          <cell r="G16">
            <v>56.103999999999999</v>
          </cell>
        </row>
        <row r="17">
          <cell r="A17" t="str">
            <v>T-C4H8</v>
          </cell>
          <cell r="B17">
            <v>1.1425970000000001</v>
          </cell>
          <cell r="C17">
            <v>0.27095000000000002</v>
          </cell>
          <cell r="D17">
            <v>428.63</v>
          </cell>
          <cell r="E17">
            <v>0.28539999999999999</v>
          </cell>
          <cell r="F17">
            <v>0</v>
          </cell>
          <cell r="G17">
            <v>56.103999999999999</v>
          </cell>
        </row>
        <row r="18">
          <cell r="A18" t="str">
            <v>BD</v>
          </cell>
          <cell r="B18">
            <v>1.2384029999999999</v>
          </cell>
          <cell r="C18">
            <v>0.27250000000000002</v>
          </cell>
          <cell r="D18">
            <v>425.17</v>
          </cell>
          <cell r="E18">
            <v>0.28813</v>
          </cell>
          <cell r="F18">
            <v>0</v>
          </cell>
          <cell r="G18">
            <v>54.088000000000001</v>
          </cell>
        </row>
        <row r="19">
          <cell r="A19" t="str">
            <v>C6H6</v>
          </cell>
          <cell r="B19">
            <v>1.016195</v>
          </cell>
          <cell r="C19">
            <v>0.26550000000000001</v>
          </cell>
          <cell r="D19">
            <v>562.16</v>
          </cell>
          <cell r="E19">
            <v>0.28211999999999998</v>
          </cell>
          <cell r="F19">
            <v>0</v>
          </cell>
          <cell r="G19">
            <v>78.108000000000004</v>
          </cell>
        </row>
        <row r="20">
          <cell r="A20" t="str">
            <v>CYANE</v>
          </cell>
          <cell r="B20">
            <v>0.89080269999999995</v>
          </cell>
          <cell r="C20">
            <v>0.27395999999999998</v>
          </cell>
          <cell r="D20">
            <v>553.58000000000004</v>
          </cell>
          <cell r="E20">
            <v>0.28510000000000002</v>
          </cell>
          <cell r="F20">
            <v>0</v>
          </cell>
          <cell r="G20">
            <v>84.156000000000006</v>
          </cell>
        </row>
        <row r="21">
          <cell r="A21" t="str">
            <v>VCH</v>
          </cell>
          <cell r="B21">
            <v>0.68869780000000003</v>
          </cell>
          <cell r="C21">
            <v>0.26687</v>
          </cell>
          <cell r="D21">
            <v>599</v>
          </cell>
          <cell r="E21">
            <v>0.28570000000000001</v>
          </cell>
          <cell r="F21">
            <v>0</v>
          </cell>
          <cell r="G21">
            <v>108.176</v>
          </cell>
        </row>
        <row r="22">
          <cell r="A22" t="str">
            <v>HCL</v>
          </cell>
          <cell r="B22">
            <v>3.3419319999999999</v>
          </cell>
          <cell r="C22">
            <v>0.27289999999999998</v>
          </cell>
          <cell r="D22">
            <v>324.64999999999998</v>
          </cell>
          <cell r="E22">
            <v>0.32169999999999999</v>
          </cell>
          <cell r="F22">
            <v>0</v>
          </cell>
          <cell r="G22">
            <v>36.463000000000001</v>
          </cell>
        </row>
        <row r="23">
          <cell r="A23" t="str">
            <v>HCN</v>
          </cell>
          <cell r="B23">
            <v>1.3413060000000001</v>
          </cell>
          <cell r="C23">
            <v>0.18589</v>
          </cell>
          <cell r="D23">
            <v>456.65</v>
          </cell>
          <cell r="E23">
            <v>0.28205999999999998</v>
          </cell>
          <cell r="F23">
            <v>0</v>
          </cell>
          <cell r="G23">
            <v>27.027999999999999</v>
          </cell>
        </row>
        <row r="24">
          <cell r="A24" t="str">
            <v>HMD</v>
          </cell>
          <cell r="B24">
            <v>0.45854450000000002</v>
          </cell>
          <cell r="C24">
            <v>0.21781</v>
          </cell>
          <cell r="D24">
            <v>660</v>
          </cell>
          <cell r="E24">
            <v>0.31585999999999997</v>
          </cell>
          <cell r="F24">
            <v>0</v>
          </cell>
          <cell r="G24">
            <v>116.208</v>
          </cell>
        </row>
        <row r="25">
          <cell r="A25" t="str">
            <v>HMI</v>
          </cell>
          <cell r="B25">
            <v>0.6945926</v>
          </cell>
          <cell r="C25">
            <v>0.25078</v>
          </cell>
          <cell r="D25">
            <v>624</v>
          </cell>
          <cell r="E25">
            <v>0.27</v>
          </cell>
          <cell r="F25">
            <v>0</v>
          </cell>
          <cell r="G25">
            <v>99.174000000000007</v>
          </cell>
        </row>
        <row r="26">
          <cell r="A26" t="str">
            <v>NHA</v>
          </cell>
          <cell r="B26">
            <v>0.60850939999999998</v>
          </cell>
          <cell r="C26">
            <v>0.25402000000000002</v>
          </cell>
          <cell r="D26">
            <v>584</v>
          </cell>
          <cell r="E26">
            <v>0.25312000000000001</v>
          </cell>
          <cell r="F26">
            <v>0</v>
          </cell>
          <cell r="G26">
            <v>101.19</v>
          </cell>
        </row>
        <row r="27">
          <cell r="A27" t="str">
            <v>CHA</v>
          </cell>
          <cell r="B27">
            <v>0.70886499999999997</v>
          </cell>
          <cell r="C27">
            <v>0.25517000000000001</v>
          </cell>
          <cell r="D27">
            <v>615</v>
          </cell>
          <cell r="E27">
            <v>0.2707</v>
          </cell>
          <cell r="F27">
            <v>0</v>
          </cell>
          <cell r="G27">
            <v>99.174000000000007</v>
          </cell>
        </row>
        <row r="28">
          <cell r="A28" t="str">
            <v>NH3</v>
          </cell>
          <cell r="B28">
            <v>3.5383179999999999</v>
          </cell>
          <cell r="C28">
            <v>0.25442999999999999</v>
          </cell>
          <cell r="D28">
            <v>405.65</v>
          </cell>
          <cell r="E28">
            <v>0.2888</v>
          </cell>
          <cell r="F28">
            <v>0</v>
          </cell>
          <cell r="G28">
            <v>17.033999999999999</v>
          </cell>
        </row>
        <row r="29">
          <cell r="A29" t="str">
            <v>ACRN</v>
          </cell>
          <cell r="B29">
            <v>1.081599</v>
          </cell>
          <cell r="C29">
            <v>0.2293</v>
          </cell>
          <cell r="D29">
            <v>535</v>
          </cell>
          <cell r="E29">
            <v>0.28938999999999998</v>
          </cell>
          <cell r="F29">
            <v>0</v>
          </cell>
          <cell r="G29">
            <v>53.064</v>
          </cell>
        </row>
        <row r="30">
          <cell r="A30" t="str">
            <v>ACEN</v>
          </cell>
          <cell r="B30">
            <v>1.3064020000000001</v>
          </cell>
          <cell r="C30">
            <v>0.22597</v>
          </cell>
          <cell r="D30">
            <v>545.5</v>
          </cell>
          <cell r="E30">
            <v>0.28677999999999998</v>
          </cell>
          <cell r="F30">
            <v>0</v>
          </cell>
          <cell r="G30">
            <v>41.054000000000002</v>
          </cell>
        </row>
        <row r="31">
          <cell r="A31" t="str">
            <v>PROPN</v>
          </cell>
          <cell r="B31">
            <v>1.022394</v>
          </cell>
          <cell r="C31">
            <v>0.23452000000000001</v>
          </cell>
          <cell r="D31">
            <v>564.4</v>
          </cell>
          <cell r="E31">
            <v>0.28039999999999998</v>
          </cell>
          <cell r="F31">
            <v>0</v>
          </cell>
          <cell r="G31">
            <v>55.08</v>
          </cell>
        </row>
        <row r="32">
          <cell r="A32" t="str">
            <v>ADN</v>
          </cell>
          <cell r="B32">
            <v>0.56673320000000005</v>
          </cell>
          <cell r="C32">
            <v>0.23008000000000001</v>
          </cell>
          <cell r="D32">
            <v>781</v>
          </cell>
          <cell r="E32">
            <v>0.28378999999999999</v>
          </cell>
          <cell r="F32">
            <v>0</v>
          </cell>
          <cell r="G32">
            <v>108.14400000000001</v>
          </cell>
        </row>
        <row r="33">
          <cell r="A33" t="str">
            <v>MGN</v>
          </cell>
          <cell r="B33">
            <v>0.5414561</v>
          </cell>
          <cell r="C33">
            <v>0.21875</v>
          </cell>
          <cell r="D33">
            <v>742</v>
          </cell>
          <cell r="E33">
            <v>0.35460000000000003</v>
          </cell>
          <cell r="F33">
            <v>0</v>
          </cell>
          <cell r="G33">
            <v>108.14400000000001</v>
          </cell>
        </row>
        <row r="34">
          <cell r="A34" t="str">
            <v>N112</v>
          </cell>
          <cell r="B34">
            <v>0.52554979999999996</v>
          </cell>
          <cell r="C34">
            <v>0.23200000000000001</v>
          </cell>
          <cell r="D34">
            <v>698</v>
          </cell>
          <cell r="E34">
            <v>0.28571000000000002</v>
          </cell>
          <cell r="F34">
            <v>0</v>
          </cell>
          <cell r="G34">
            <v>112.176</v>
          </cell>
        </row>
        <row r="35">
          <cell r="A35" t="str">
            <v>VN</v>
          </cell>
          <cell r="B35">
            <v>0.75019270000000005</v>
          </cell>
          <cell r="C35">
            <v>0.24826000000000001</v>
          </cell>
          <cell r="D35">
            <v>603</v>
          </cell>
          <cell r="E35">
            <v>0.2797</v>
          </cell>
          <cell r="F35">
            <v>0</v>
          </cell>
          <cell r="G35">
            <v>83.132000000000005</v>
          </cell>
        </row>
        <row r="36">
          <cell r="A36" t="str">
            <v>BZNIT</v>
          </cell>
          <cell r="B36">
            <v>0.73135499999999998</v>
          </cell>
          <cell r="C36">
            <v>0.24793000000000001</v>
          </cell>
          <cell r="D36">
            <v>699.35</v>
          </cell>
          <cell r="E36">
            <v>0.28410000000000002</v>
          </cell>
          <cell r="F36">
            <v>0</v>
          </cell>
          <cell r="G36">
            <v>103.12</v>
          </cell>
        </row>
        <row r="37">
          <cell r="A37" t="str">
            <v>IPA</v>
          </cell>
          <cell r="B37">
            <v>1.240005</v>
          </cell>
          <cell r="C37">
            <v>0.27342</v>
          </cell>
          <cell r="D37">
            <v>508.3</v>
          </cell>
          <cell r="E37">
            <v>0.23530000000000001</v>
          </cell>
          <cell r="F37">
            <v>0</v>
          </cell>
          <cell r="G37">
            <v>60.094000000000001</v>
          </cell>
        </row>
        <row r="38">
          <cell r="A38" t="str">
            <v>PHENOL</v>
          </cell>
          <cell r="B38">
            <v>1.3797980000000001</v>
          </cell>
          <cell r="C38">
            <v>0.31597999999999998</v>
          </cell>
          <cell r="D38">
            <v>694.25</v>
          </cell>
          <cell r="E38">
            <v>0.32768000000000003</v>
          </cell>
          <cell r="F38">
            <v>0</v>
          </cell>
          <cell r="G38">
            <v>94.108000000000004</v>
          </cell>
        </row>
        <row r="39">
          <cell r="A39" t="str">
            <v>MCPHENOL</v>
          </cell>
          <cell r="B39">
            <v>0.80491170000000001</v>
          </cell>
          <cell r="C39">
            <v>0.25757000000000002</v>
          </cell>
          <cell r="D39">
            <v>729</v>
          </cell>
          <cell r="E39">
            <v>0.30986000000000002</v>
          </cell>
          <cell r="F39">
            <v>0</v>
          </cell>
          <cell r="G39">
            <v>128.55500000000001</v>
          </cell>
        </row>
        <row r="40">
          <cell r="A40" t="str">
            <v>MCRESOL</v>
          </cell>
          <cell r="B40">
            <v>0.90610040000000003</v>
          </cell>
          <cell r="C40">
            <v>0.28267999999999999</v>
          </cell>
          <cell r="D40">
            <v>705.85</v>
          </cell>
          <cell r="E40">
            <v>0.2707</v>
          </cell>
          <cell r="F40">
            <v>0</v>
          </cell>
          <cell r="G40">
            <v>108.134</v>
          </cell>
        </row>
        <row r="41">
          <cell r="A41" t="str">
            <v>BZPHEN</v>
          </cell>
          <cell r="B41">
            <v>0.47451490000000002</v>
          </cell>
          <cell r="C41">
            <v>0.25717000000000001</v>
          </cell>
          <cell r="D41">
            <v>816</v>
          </cell>
          <cell r="E41">
            <v>0.29482999999999998</v>
          </cell>
          <cell r="F41">
            <v>0</v>
          </cell>
          <cell r="G41">
            <v>182.21</v>
          </cell>
        </row>
        <row r="42">
          <cell r="A42" t="str">
            <v>FORMIC</v>
          </cell>
          <cell r="B42">
            <v>1.9380740000000001</v>
          </cell>
          <cell r="C42">
            <v>0.24224999999999999</v>
          </cell>
          <cell r="D42">
            <v>588</v>
          </cell>
          <cell r="E42">
            <v>0.24435000000000001</v>
          </cell>
          <cell r="F42">
            <v>0</v>
          </cell>
          <cell r="G42">
            <v>46.026000000000003</v>
          </cell>
        </row>
        <row r="43">
          <cell r="A43" t="str">
            <v>MCB</v>
          </cell>
          <cell r="B43">
            <v>0.87109999999999999</v>
          </cell>
          <cell r="C43">
            <v>0.26805000000000001</v>
          </cell>
          <cell r="D43">
            <v>632.35</v>
          </cell>
          <cell r="E43">
            <v>0.27989999999999998</v>
          </cell>
          <cell r="F43">
            <v>0</v>
          </cell>
          <cell r="G43">
            <v>112.55500000000001</v>
          </cell>
        </row>
        <row r="44">
          <cell r="A44" t="str">
            <v>ODCB</v>
          </cell>
          <cell r="B44">
            <v>0.74404159999999997</v>
          </cell>
          <cell r="C44">
            <v>0.26112000000000002</v>
          </cell>
          <cell r="D44">
            <v>705</v>
          </cell>
          <cell r="E44">
            <v>0.30814999999999998</v>
          </cell>
          <cell r="F44">
            <v>0</v>
          </cell>
          <cell r="G44">
            <v>147.00200000000001</v>
          </cell>
        </row>
        <row r="45">
          <cell r="A45" t="str">
            <v>124TCB</v>
          </cell>
          <cell r="B45">
            <v>0.61712730000000005</v>
          </cell>
          <cell r="C45">
            <v>0.25240000000000001</v>
          </cell>
          <cell r="D45">
            <v>725</v>
          </cell>
          <cell r="E45">
            <v>0.28570000000000001</v>
          </cell>
          <cell r="F45">
            <v>0</v>
          </cell>
          <cell r="G45">
            <v>181.44900000000001</v>
          </cell>
        </row>
        <row r="46">
          <cell r="A46" t="str">
            <v>BIPHENYL</v>
          </cell>
          <cell r="B46">
            <v>0.50389280000000003</v>
          </cell>
          <cell r="C46">
            <v>0.25273000000000001</v>
          </cell>
          <cell r="D46">
            <v>789.26</v>
          </cell>
          <cell r="E46">
            <v>0.28100000000000003</v>
          </cell>
          <cell r="F46">
            <v>0</v>
          </cell>
          <cell r="G46">
            <v>154.19999999999999</v>
          </cell>
        </row>
        <row r="47">
          <cell r="A47" t="str">
            <v>PCL3</v>
          </cell>
          <cell r="B47">
            <v>0.98785860000000003</v>
          </cell>
          <cell r="C47">
            <v>0.25680999999999998</v>
          </cell>
          <cell r="D47">
            <v>563.15</v>
          </cell>
          <cell r="E47">
            <v>0.2969</v>
          </cell>
          <cell r="F47">
            <v>0</v>
          </cell>
          <cell r="G47">
            <v>137.345</v>
          </cell>
        </row>
        <row r="48">
          <cell r="A48" t="str">
            <v>H2SO4</v>
          </cell>
          <cell r="B48">
            <v>1.498607</v>
          </cell>
          <cell r="C48">
            <v>0.26526</v>
          </cell>
          <cell r="D48">
            <v>924</v>
          </cell>
          <cell r="E48">
            <v>0.27129999999999999</v>
          </cell>
          <cell r="F48">
            <v>0</v>
          </cell>
          <cell r="G48">
            <v>98.075999999999993</v>
          </cell>
        </row>
        <row r="49">
          <cell r="A49" t="str">
            <v>H3PO4</v>
          </cell>
          <cell r="B49">
            <v>0.4085028</v>
          </cell>
          <cell r="C49">
            <v>0.13889000000000001</v>
          </cell>
          <cell r="D49">
            <v>1030</v>
          </cell>
          <cell r="E49">
            <v>0.15872</v>
          </cell>
          <cell r="F49">
            <v>0</v>
          </cell>
          <cell r="G49">
            <v>98.004000000000005</v>
          </cell>
        </row>
        <row r="50">
          <cell r="A50" t="str">
            <v>H2O</v>
          </cell>
          <cell r="B50">
            <v>5.0991569999999999</v>
          </cell>
          <cell r="C50">
            <v>0.27976000000000001</v>
          </cell>
          <cell r="D50">
            <v>647.13</v>
          </cell>
          <cell r="E50">
            <v>0.20943999999999999</v>
          </cell>
          <cell r="F50">
            <v>0</v>
          </cell>
          <cell r="G50">
            <v>18.015999999999998</v>
          </cell>
        </row>
        <row r="51">
          <cell r="A51" t="str">
            <v>OXALIC</v>
          </cell>
          <cell r="B51">
            <v>1.0501</v>
          </cell>
          <cell r="C51">
            <v>0.215</v>
          </cell>
          <cell r="D51">
            <v>804</v>
          </cell>
          <cell r="E51">
            <v>0.28571000000000002</v>
          </cell>
          <cell r="F51">
            <v>0</v>
          </cell>
          <cell r="G51">
            <v>90.036000000000001</v>
          </cell>
        </row>
        <row r="52">
          <cell r="A52" t="str">
            <v>METHANOL</v>
          </cell>
          <cell r="B52">
            <v>2.2879999999999998</v>
          </cell>
          <cell r="C52">
            <v>0.26850000000000002</v>
          </cell>
          <cell r="D52">
            <v>512.64</v>
          </cell>
          <cell r="E52">
            <v>0.24529999999999999</v>
          </cell>
          <cell r="F52">
            <v>0</v>
          </cell>
          <cell r="G52">
            <v>32.042000000000002</v>
          </cell>
        </row>
        <row r="53">
          <cell r="A53" t="str">
            <v>E-GLYCOL</v>
          </cell>
          <cell r="B53">
            <v>1.3149999999999999</v>
          </cell>
          <cell r="C53">
            <v>0.25124999999999997</v>
          </cell>
          <cell r="D53">
            <v>720</v>
          </cell>
          <cell r="E53">
            <v>0.21868000000000001</v>
          </cell>
          <cell r="F53">
            <v>0</v>
          </cell>
          <cell r="G53">
            <v>62.067999999999998</v>
          </cell>
        </row>
        <row r="54">
          <cell r="A54" t="str">
            <v>P-GLYCOL</v>
          </cell>
          <cell r="B54">
            <v>1.3438000000000001</v>
          </cell>
          <cell r="C54">
            <v>0.29159000000000002</v>
          </cell>
          <cell r="D54">
            <v>724</v>
          </cell>
          <cell r="E54">
            <v>0.22045999999999999</v>
          </cell>
          <cell r="F54">
            <v>0</v>
          </cell>
          <cell r="G54">
            <v>76.093999999999994</v>
          </cell>
        </row>
        <row r="55">
          <cell r="A55" t="str">
            <v>C2M2BN</v>
          </cell>
          <cell r="B55">
            <v>0.93400289999999997</v>
          </cell>
          <cell r="C55">
            <v>0.26988299999999998</v>
          </cell>
          <cell r="D55">
            <v>612.87</v>
          </cell>
          <cell r="E55">
            <v>0.290495</v>
          </cell>
          <cell r="F55">
            <v>0</v>
          </cell>
          <cell r="G55">
            <v>81.116</v>
          </cell>
        </row>
        <row r="56">
          <cell r="A56" t="str">
            <v>T2M2BN</v>
          </cell>
          <cell r="B56">
            <v>0.93635610000000002</v>
          </cell>
          <cell r="C56">
            <v>0.27027400000000001</v>
          </cell>
          <cell r="D56">
            <v>587.12</v>
          </cell>
          <cell r="E56">
            <v>0.29095700000000002</v>
          </cell>
          <cell r="F56">
            <v>0</v>
          </cell>
          <cell r="G56">
            <v>81.116</v>
          </cell>
        </row>
        <row r="57">
          <cell r="A57" t="str">
            <v>2M3BN</v>
          </cell>
          <cell r="B57">
            <v>0.92324329999999999</v>
          </cell>
          <cell r="C57">
            <v>0.26969599999999999</v>
          </cell>
          <cell r="D57">
            <v>590.6</v>
          </cell>
          <cell r="E57">
            <v>0.29066399999999998</v>
          </cell>
          <cell r="F57">
            <v>0</v>
          </cell>
          <cell r="G57">
            <v>81.116</v>
          </cell>
        </row>
        <row r="58">
          <cell r="A58" t="str">
            <v>3-4PN</v>
          </cell>
          <cell r="B58">
            <v>0.93589149999999999</v>
          </cell>
          <cell r="C58">
            <v>0.269206</v>
          </cell>
          <cell r="D58">
            <v>615.72</v>
          </cell>
          <cell r="E58">
            <v>0.29265400000000003</v>
          </cell>
          <cell r="F58">
            <v>0</v>
          </cell>
          <cell r="G58">
            <v>81.116</v>
          </cell>
        </row>
        <row r="59">
          <cell r="A59" t="str">
            <v>C2PN</v>
          </cell>
          <cell r="B59">
            <v>0.94654380000000005</v>
          </cell>
          <cell r="C59">
            <v>0.27040900000000001</v>
          </cell>
          <cell r="D59">
            <v>591.49</v>
          </cell>
          <cell r="E59">
            <v>0.29386099999999998</v>
          </cell>
          <cell r="F59">
            <v>0</v>
          </cell>
          <cell r="G59">
            <v>81.116</v>
          </cell>
        </row>
        <row r="60">
          <cell r="A60" t="str">
            <v>T2PN</v>
          </cell>
          <cell r="B60">
            <v>0.92951779999999995</v>
          </cell>
          <cell r="C60">
            <v>0.27012900000000001</v>
          </cell>
          <cell r="D60">
            <v>617.89</v>
          </cell>
          <cell r="E60">
            <v>0.29316199999999998</v>
          </cell>
          <cell r="F60">
            <v>0</v>
          </cell>
          <cell r="G60">
            <v>81.116</v>
          </cell>
        </row>
        <row r="61">
          <cell r="A61" t="str">
            <v>ESN</v>
          </cell>
          <cell r="B61">
            <v>0.75223660000000003</v>
          </cell>
          <cell r="C61">
            <v>0.26719700000000002</v>
          </cell>
          <cell r="D61">
            <v>752.68</v>
          </cell>
          <cell r="E61">
            <v>0.31054999999999999</v>
          </cell>
          <cell r="F61">
            <v>0</v>
          </cell>
          <cell r="G61">
            <v>108.14400000000001</v>
          </cell>
        </row>
        <row r="62">
          <cell r="A62" t="str">
            <v>DCH</v>
          </cell>
          <cell r="B62">
            <v>0.75775179999999998</v>
          </cell>
          <cell r="C62">
            <v>0.268648</v>
          </cell>
          <cell r="D62">
            <v>685.14</v>
          </cell>
          <cell r="E62">
            <v>0.30738399999999999</v>
          </cell>
          <cell r="F62">
            <v>0</v>
          </cell>
          <cell r="G62">
            <v>114.19199999999999</v>
          </cell>
        </row>
        <row r="63">
          <cell r="A63" t="str">
            <v>BHMT</v>
          </cell>
          <cell r="B63">
            <v>0.55322970000000005</v>
          </cell>
          <cell r="C63">
            <v>0.25763900000000001</v>
          </cell>
          <cell r="D63">
            <v>770.56</v>
          </cell>
          <cell r="E63">
            <v>0.35741899999999999</v>
          </cell>
          <cell r="F63">
            <v>0</v>
          </cell>
          <cell r="G63">
            <v>215.38200000000001</v>
          </cell>
        </row>
        <row r="64">
          <cell r="A64" t="str">
            <v>MPMD</v>
          </cell>
          <cell r="B64">
            <v>0.66812210000000005</v>
          </cell>
          <cell r="C64">
            <v>0.26736500000000002</v>
          </cell>
          <cell r="D64">
            <v>656.77</v>
          </cell>
          <cell r="E64">
            <v>0.31307499999999999</v>
          </cell>
          <cell r="F64">
            <v>0</v>
          </cell>
          <cell r="G64">
            <v>116.208</v>
          </cell>
        </row>
        <row r="65">
          <cell r="A65" t="str">
            <v>AMC</v>
          </cell>
          <cell r="B65">
            <v>0.74229080000000003</v>
          </cell>
          <cell r="C65">
            <v>0.26901399999999998</v>
          </cell>
          <cell r="D65">
            <v>682.03</v>
          </cell>
          <cell r="E65">
            <v>0.304759</v>
          </cell>
          <cell r="F65">
            <v>0</v>
          </cell>
          <cell r="G65">
            <v>114.19199999999999</v>
          </cell>
        </row>
        <row r="66">
          <cell r="A66" t="str">
            <v>C10AM</v>
          </cell>
          <cell r="B66">
            <v>0.54177489999999995</v>
          </cell>
          <cell r="C66">
            <v>0.26452199999999998</v>
          </cell>
          <cell r="D66">
            <v>762.2</v>
          </cell>
          <cell r="E66">
            <v>0.32717299999999999</v>
          </cell>
          <cell r="F66">
            <v>0</v>
          </cell>
          <cell r="G66">
            <v>172.31200000000001</v>
          </cell>
        </row>
        <row r="67">
          <cell r="A67" t="str">
            <v>C10IM</v>
          </cell>
          <cell r="B67">
            <v>0.49802360000000001</v>
          </cell>
          <cell r="C67">
            <v>0.26984799999999998</v>
          </cell>
          <cell r="D67">
            <v>718.94</v>
          </cell>
          <cell r="E67">
            <v>0.29365799999999997</v>
          </cell>
          <cell r="F67">
            <v>0</v>
          </cell>
          <cell r="G67">
            <v>155.27799999999999</v>
          </cell>
        </row>
        <row r="68">
          <cell r="A68" t="str">
            <v>DDN</v>
          </cell>
          <cell r="B68">
            <v>0.4640629</v>
          </cell>
          <cell r="C68">
            <v>0.26540599999999998</v>
          </cell>
          <cell r="D68">
            <v>768.5</v>
          </cell>
          <cell r="E68">
            <v>0.32189600000000002</v>
          </cell>
          <cell r="F68">
            <v>0</v>
          </cell>
          <cell r="G68">
            <v>162.232</v>
          </cell>
        </row>
        <row r="69">
          <cell r="A69" t="str">
            <v>ACA</v>
          </cell>
          <cell r="B69">
            <v>0.90662900000000002</v>
          </cell>
          <cell r="C69">
            <v>0.26371</v>
          </cell>
          <cell r="D69">
            <v>737.79</v>
          </cell>
          <cell r="E69">
            <v>0.32819599999999999</v>
          </cell>
          <cell r="F69">
            <v>0</v>
          </cell>
          <cell r="G69">
            <v>130.19200000000001</v>
          </cell>
        </row>
        <row r="70">
          <cell r="A70" t="str">
            <v>IB</v>
          </cell>
          <cell r="B70">
            <v>0.54773369999999999</v>
          </cell>
          <cell r="C70">
            <v>0.26772299999999999</v>
          </cell>
          <cell r="D70">
            <v>655</v>
          </cell>
          <cell r="E70">
            <v>0.30256</v>
          </cell>
          <cell r="F70">
            <v>0</v>
          </cell>
          <cell r="G70">
            <v>135.20400000000001</v>
          </cell>
        </row>
        <row r="71">
          <cell r="A71" t="str">
            <v>HIBOILER</v>
          </cell>
          <cell r="B71">
            <v>0.28528399999999998</v>
          </cell>
          <cell r="C71">
            <v>0.25323000000000001</v>
          </cell>
          <cell r="D71">
            <v>988.8</v>
          </cell>
          <cell r="E71">
            <v>0.35962499999999997</v>
          </cell>
          <cell r="F71">
            <v>0</v>
          </cell>
          <cell r="G71">
            <v>314.55599999999998</v>
          </cell>
        </row>
        <row r="72">
          <cell r="A72" t="str">
            <v>CPI</v>
          </cell>
          <cell r="B72">
            <v>0.76827829999999997</v>
          </cell>
          <cell r="C72">
            <v>0.26814589999999999</v>
          </cell>
          <cell r="D72">
            <v>782.87</v>
          </cell>
          <cell r="E72">
            <v>0.3084307</v>
          </cell>
          <cell r="F72">
            <v>0</v>
          </cell>
          <cell r="G72">
            <v>108.14400000000001</v>
          </cell>
        </row>
        <row r="73">
          <cell r="A73" t="str">
            <v>THA</v>
          </cell>
          <cell r="B73">
            <v>0.85713989999999995</v>
          </cell>
          <cell r="C73">
            <v>0.27204400000000001</v>
          </cell>
          <cell r="D73">
            <v>649.20000000000005</v>
          </cell>
          <cell r="E73">
            <v>0.285854</v>
          </cell>
          <cell r="F73">
            <v>0</v>
          </cell>
          <cell r="G73">
            <v>97.158000000000001</v>
          </cell>
        </row>
        <row r="74">
          <cell r="A74" t="str">
            <v>TTP</v>
          </cell>
          <cell r="B74">
            <v>0.25701780000000002</v>
          </cell>
          <cell r="C74">
            <v>0.267258</v>
          </cell>
          <cell r="D74">
            <v>1033.75</v>
          </cell>
          <cell r="E74">
            <v>0.29049799999999998</v>
          </cell>
          <cell r="F74">
            <v>0</v>
          </cell>
          <cell r="G74">
            <v>352.358</v>
          </cell>
        </row>
        <row r="75">
          <cell r="A75" t="str">
            <v>LDP</v>
          </cell>
          <cell r="B75">
            <v>0.25449490000000002</v>
          </cell>
          <cell r="C75">
            <v>0.266314</v>
          </cell>
          <cell r="D75">
            <v>1053.25</v>
          </cell>
          <cell r="E75">
            <v>0.290412</v>
          </cell>
          <cell r="F75">
            <v>0</v>
          </cell>
          <cell r="G75">
            <v>352.358</v>
          </cell>
        </row>
        <row r="76">
          <cell r="A76" t="str">
            <v>LHP</v>
          </cell>
          <cell r="B76">
            <v>0.3419509</v>
          </cell>
          <cell r="C76">
            <v>0.266314</v>
          </cell>
          <cell r="D76">
            <v>1053.25</v>
          </cell>
          <cell r="E76">
            <v>0.290412</v>
          </cell>
          <cell r="F76">
            <v>0</v>
          </cell>
          <cell r="G76">
            <v>262.24</v>
          </cell>
        </row>
        <row r="77">
          <cell r="A77" t="str">
            <v>PEGB</v>
          </cell>
          <cell r="B77">
            <v>0.74164200000000002</v>
          </cell>
          <cell r="C77">
            <v>0.26853500000000002</v>
          </cell>
          <cell r="D77">
            <v>705.13</v>
          </cell>
          <cell r="E77">
            <v>0.30079099999999998</v>
          </cell>
          <cell r="F77">
            <v>0</v>
          </cell>
          <cell r="G77">
            <v>147.97200000000001</v>
          </cell>
        </row>
        <row r="78">
          <cell r="A78" t="str">
            <v>NH42SO4</v>
          </cell>
          <cell r="B78">
            <v>13.38692</v>
          </cell>
          <cell r="C78">
            <v>1</v>
          </cell>
          <cell r="D78">
            <v>1673.15</v>
          </cell>
          <cell r="E78">
            <v>1</v>
          </cell>
          <cell r="F78">
            <v>0</v>
          </cell>
          <cell r="G78">
            <v>132.14400000000001</v>
          </cell>
        </row>
        <row r="79">
          <cell r="A79" t="str">
            <v>NH4H2PO4</v>
          </cell>
          <cell r="B79">
            <v>15.67309</v>
          </cell>
          <cell r="C79">
            <v>1</v>
          </cell>
          <cell r="D79">
            <v>1673.15</v>
          </cell>
          <cell r="E79">
            <v>1</v>
          </cell>
          <cell r="F79">
            <v>0</v>
          </cell>
          <cell r="G79">
            <v>115.038</v>
          </cell>
        </row>
        <row r="80">
          <cell r="A80" t="str">
            <v>NH4OOCH</v>
          </cell>
          <cell r="B80">
            <v>20.0761</v>
          </cell>
          <cell r="C80">
            <v>1</v>
          </cell>
          <cell r="D80">
            <v>1673.15</v>
          </cell>
          <cell r="E80">
            <v>1</v>
          </cell>
          <cell r="F80">
            <v>0</v>
          </cell>
          <cell r="G80">
            <v>63.06</v>
          </cell>
        </row>
        <row r="81">
          <cell r="A81" t="str">
            <v>SOLIDS</v>
          </cell>
          <cell r="B81">
            <v>1.4791270000000001</v>
          </cell>
          <cell r="C81">
            <v>1</v>
          </cell>
          <cell r="D81">
            <v>1673.15</v>
          </cell>
          <cell r="E81">
            <v>1</v>
          </cell>
          <cell r="F81">
            <v>0</v>
          </cell>
          <cell r="G81">
            <v>811.29</v>
          </cell>
        </row>
        <row r="82">
          <cell r="A82" t="str">
            <v>NI0</v>
          </cell>
          <cell r="B82">
            <v>151.64439999999999</v>
          </cell>
          <cell r="C82">
            <v>1</v>
          </cell>
          <cell r="D82">
            <v>1673.15</v>
          </cell>
          <cell r="E82">
            <v>1</v>
          </cell>
          <cell r="F82">
            <v>0</v>
          </cell>
          <cell r="G82">
            <v>58.69</v>
          </cell>
        </row>
        <row r="83">
          <cell r="A83" t="str">
            <v>NI2</v>
          </cell>
          <cell r="B83">
            <v>75.822109999999995</v>
          </cell>
          <cell r="C83">
            <v>1</v>
          </cell>
          <cell r="D83">
            <v>1673.15</v>
          </cell>
          <cell r="E83">
            <v>1</v>
          </cell>
          <cell r="F83">
            <v>0</v>
          </cell>
          <cell r="G83">
            <v>117.38</v>
          </cell>
        </row>
        <row r="84">
          <cell r="A84" t="str">
            <v>NIL4</v>
          </cell>
          <cell r="B84">
            <v>6.1685499999999997E-2</v>
          </cell>
          <cell r="C84">
            <v>0.267258</v>
          </cell>
          <cell r="D84">
            <v>1033.75</v>
          </cell>
          <cell r="E84">
            <v>0.29049799999999998</v>
          </cell>
          <cell r="F84">
            <v>0</v>
          </cell>
          <cell r="G84">
            <v>1468.1220000000001</v>
          </cell>
        </row>
        <row r="85">
          <cell r="A85" t="str">
            <v>NIMET</v>
          </cell>
          <cell r="B85">
            <v>151.64439999999999</v>
          </cell>
          <cell r="C85">
            <v>1</v>
          </cell>
          <cell r="D85">
            <v>1673.15</v>
          </cell>
          <cell r="E85">
            <v>1</v>
          </cell>
          <cell r="F85">
            <v>0</v>
          </cell>
          <cell r="G85">
            <v>58.69</v>
          </cell>
        </row>
        <row r="86">
          <cell r="A86" t="str">
            <v>NIAMCN</v>
          </cell>
          <cell r="B86">
            <v>17.265499999999999</v>
          </cell>
          <cell r="C86">
            <v>1</v>
          </cell>
          <cell r="D86">
            <v>1673.15</v>
          </cell>
          <cell r="E86">
            <v>1</v>
          </cell>
          <cell r="F86">
            <v>0</v>
          </cell>
          <cell r="G86">
            <v>144.798</v>
          </cell>
        </row>
        <row r="87">
          <cell r="A87" t="str">
            <v>NICN2</v>
          </cell>
          <cell r="B87">
            <v>21.611149999999999</v>
          </cell>
          <cell r="C87">
            <v>1</v>
          </cell>
          <cell r="D87">
            <v>1673.15</v>
          </cell>
          <cell r="E87">
            <v>1</v>
          </cell>
          <cell r="F87">
            <v>0</v>
          </cell>
          <cell r="G87">
            <v>110.73</v>
          </cell>
        </row>
        <row r="88">
          <cell r="A88" t="str">
            <v>PROM</v>
          </cell>
          <cell r="B88">
            <v>4.5432050000000004</v>
          </cell>
          <cell r="C88">
            <v>1</v>
          </cell>
          <cell r="D88">
            <v>1673.15</v>
          </cell>
          <cell r="E88">
            <v>1</v>
          </cell>
          <cell r="F88">
            <v>0</v>
          </cell>
          <cell r="G88">
            <v>242.12</v>
          </cell>
        </row>
        <row r="89">
          <cell r="A89" t="str">
            <v>NAOH</v>
          </cell>
          <cell r="B89">
            <v>53.243450000000003</v>
          </cell>
          <cell r="C89">
            <v>1</v>
          </cell>
          <cell r="D89">
            <v>1673.15</v>
          </cell>
          <cell r="E89">
            <v>1</v>
          </cell>
          <cell r="F89">
            <v>0</v>
          </cell>
          <cell r="G89">
            <v>40.005000000000003</v>
          </cell>
        </row>
        <row r="90">
          <cell r="A90" t="str">
            <v>NACL</v>
          </cell>
          <cell r="B90">
            <v>37.004730000000002</v>
          </cell>
          <cell r="C90">
            <v>1</v>
          </cell>
          <cell r="D90">
            <v>1673.15</v>
          </cell>
          <cell r="E90">
            <v>1</v>
          </cell>
          <cell r="F90">
            <v>0</v>
          </cell>
          <cell r="G90">
            <v>58.451999999999998</v>
          </cell>
        </row>
        <row r="91">
          <cell r="A91" t="str">
            <v>NACN</v>
          </cell>
          <cell r="B91">
            <v>51.002789999999997</v>
          </cell>
          <cell r="C91">
            <v>1</v>
          </cell>
          <cell r="D91">
            <v>1673.15</v>
          </cell>
          <cell r="E91">
            <v>1</v>
          </cell>
          <cell r="F91">
            <v>0</v>
          </cell>
          <cell r="G91">
            <v>49.017000000000003</v>
          </cell>
        </row>
        <row r="92">
          <cell r="A92" t="str">
            <v>NA2CO3</v>
          </cell>
          <cell r="B92">
            <v>23.895379999999999</v>
          </cell>
          <cell r="C92">
            <v>1</v>
          </cell>
          <cell r="D92">
            <v>1673.15</v>
          </cell>
          <cell r="E92">
            <v>1</v>
          </cell>
          <cell r="F92">
            <v>0</v>
          </cell>
          <cell r="G92">
            <v>106.004</v>
          </cell>
        </row>
        <row r="93">
          <cell r="A93" t="str">
            <v>NAOOCH</v>
          </cell>
          <cell r="B93">
            <v>36.756610000000002</v>
          </cell>
          <cell r="C93">
            <v>1</v>
          </cell>
          <cell r="D93">
            <v>1673.15</v>
          </cell>
          <cell r="E93">
            <v>1</v>
          </cell>
          <cell r="F93">
            <v>0</v>
          </cell>
          <cell r="G93">
            <v>68.015000000000001</v>
          </cell>
        </row>
        <row r="94">
          <cell r="A94" t="str">
            <v>NA2AA</v>
          </cell>
          <cell r="B94">
            <v>13.14973</v>
          </cell>
          <cell r="C94">
            <v>1</v>
          </cell>
          <cell r="D94">
            <v>1673.15</v>
          </cell>
          <cell r="E94">
            <v>1</v>
          </cell>
          <cell r="F94">
            <v>0</v>
          </cell>
          <cell r="G94">
            <v>190.11799999999999</v>
          </cell>
        </row>
        <row r="95">
          <cell r="A95" t="str">
            <v>NA3BO3</v>
          </cell>
          <cell r="B95">
            <v>19.56015</v>
          </cell>
          <cell r="C95">
            <v>1</v>
          </cell>
          <cell r="D95">
            <v>1673.15</v>
          </cell>
          <cell r="E95">
            <v>1</v>
          </cell>
          <cell r="F95">
            <v>0</v>
          </cell>
          <cell r="G95">
            <v>127.81100000000001</v>
          </cell>
        </row>
        <row r="96">
          <cell r="A96" t="str">
            <v>NA3PO4</v>
          </cell>
          <cell r="B96">
            <v>15.472250000000001</v>
          </cell>
          <cell r="C96">
            <v>1</v>
          </cell>
          <cell r="D96">
            <v>1673.15</v>
          </cell>
          <cell r="E96">
            <v>1</v>
          </cell>
          <cell r="F96">
            <v>0</v>
          </cell>
          <cell r="G96">
            <v>163.971</v>
          </cell>
        </row>
        <row r="97">
          <cell r="A97" t="str">
            <v>NA2SO4</v>
          </cell>
          <cell r="B97">
            <v>17.599</v>
          </cell>
          <cell r="C97">
            <v>1</v>
          </cell>
          <cell r="D97">
            <v>1673.15</v>
          </cell>
          <cell r="E97">
            <v>1</v>
          </cell>
          <cell r="F97">
            <v>0</v>
          </cell>
          <cell r="G97">
            <v>142.054</v>
          </cell>
        </row>
        <row r="98">
          <cell r="A98" t="str">
            <v>SCRESOL</v>
          </cell>
          <cell r="B98">
            <v>19.212540000000001</v>
          </cell>
          <cell r="C98">
            <v>1</v>
          </cell>
          <cell r="D98">
            <v>1673.15</v>
          </cell>
          <cell r="E98">
            <v>1</v>
          </cell>
          <cell r="F98">
            <v>0</v>
          </cell>
          <cell r="G98">
            <v>130.12299999999999</v>
          </cell>
        </row>
        <row r="99">
          <cell r="A99" t="str">
            <v>DN-NCBC</v>
          </cell>
          <cell r="B99">
            <v>3.0815679999999999</v>
          </cell>
          <cell r="C99">
            <v>1</v>
          </cell>
          <cell r="D99">
            <v>1673.15</v>
          </cell>
          <cell r="E99">
            <v>1</v>
          </cell>
          <cell r="F99">
            <v>0</v>
          </cell>
          <cell r="G99">
            <v>811.27499999999998</v>
          </cell>
        </row>
        <row r="100">
          <cell r="A100" t="str">
            <v>PN-NCBC</v>
          </cell>
          <cell r="B100">
            <v>2.7190539999999999</v>
          </cell>
          <cell r="C100">
            <v>1</v>
          </cell>
          <cell r="D100">
            <v>1673.15</v>
          </cell>
          <cell r="E100">
            <v>1</v>
          </cell>
          <cell r="F100">
            <v>0</v>
          </cell>
          <cell r="G100">
            <v>919.44</v>
          </cell>
        </row>
        <row r="101">
          <cell r="A101" t="str">
            <v>FBN</v>
          </cell>
          <cell r="B101">
            <v>1.596527</v>
          </cell>
          <cell r="C101">
            <v>1</v>
          </cell>
          <cell r="D101">
            <v>1673.15</v>
          </cell>
          <cell r="E101">
            <v>1</v>
          </cell>
          <cell r="F101">
            <v>0</v>
          </cell>
          <cell r="G101">
            <v>1565.9</v>
          </cell>
        </row>
        <row r="102">
          <cell r="A102" t="str">
            <v>ZNCL2</v>
          </cell>
          <cell r="B102">
            <v>21.351489999999998</v>
          </cell>
          <cell r="C102">
            <v>1</v>
          </cell>
          <cell r="D102">
            <v>1673.15</v>
          </cell>
          <cell r="E102">
            <v>1</v>
          </cell>
          <cell r="F102">
            <v>0</v>
          </cell>
          <cell r="G102">
            <v>136.29</v>
          </cell>
        </row>
        <row r="103">
          <cell r="A103" t="str">
            <v>ZNAMCL</v>
          </cell>
          <cell r="B103">
            <v>14.674989999999999</v>
          </cell>
          <cell r="C103">
            <v>1</v>
          </cell>
          <cell r="D103">
            <v>1673.15</v>
          </cell>
          <cell r="E103">
            <v>1</v>
          </cell>
          <cell r="F103">
            <v>0</v>
          </cell>
          <cell r="G103">
            <v>170.358</v>
          </cell>
        </row>
        <row r="104">
          <cell r="A104" t="str">
            <v>1PBA</v>
          </cell>
          <cell r="B104">
            <v>9.021134</v>
          </cell>
          <cell r="C104">
            <v>1</v>
          </cell>
          <cell r="D104">
            <v>1673.15</v>
          </cell>
          <cell r="E104">
            <v>1</v>
          </cell>
          <cell r="F104">
            <v>0</v>
          </cell>
          <cell r="G104">
            <v>121.93600000000001</v>
          </cell>
        </row>
        <row r="105">
          <cell r="A105" t="str">
            <v>2PBA</v>
          </cell>
          <cell r="B105">
            <v>6.0430289999999998</v>
          </cell>
          <cell r="C105">
            <v>1</v>
          </cell>
          <cell r="D105">
            <v>1673.15</v>
          </cell>
          <cell r="E105">
            <v>1</v>
          </cell>
          <cell r="F105">
            <v>0</v>
          </cell>
          <cell r="G105">
            <v>182.02799999999999</v>
          </cell>
        </row>
        <row r="106">
          <cell r="A106" t="str">
            <v>B-ESTER</v>
          </cell>
          <cell r="B106">
            <v>9.1862519999999996</v>
          </cell>
          <cell r="C106">
            <v>1</v>
          </cell>
          <cell r="D106">
            <v>1673.15</v>
          </cell>
          <cell r="E106">
            <v>1</v>
          </cell>
          <cell r="F106">
            <v>0</v>
          </cell>
          <cell r="G106">
            <v>272.14600000000002</v>
          </cell>
        </row>
        <row r="107">
          <cell r="A107" t="str">
            <v>B-ANHYD</v>
          </cell>
          <cell r="B107">
            <v>8.0189869999999992</v>
          </cell>
          <cell r="C107">
            <v>1</v>
          </cell>
          <cell r="D107">
            <v>1673.15</v>
          </cell>
          <cell r="E107">
            <v>1</v>
          </cell>
          <cell r="F107">
            <v>0</v>
          </cell>
          <cell r="G107">
            <v>311.76</v>
          </cell>
        </row>
        <row r="108">
          <cell r="A108" t="str">
            <v>4PBOB</v>
          </cell>
          <cell r="B108">
            <v>7.2245990000000004</v>
          </cell>
          <cell r="C108">
            <v>1</v>
          </cell>
          <cell r="D108">
            <v>1673.15</v>
          </cell>
          <cell r="E108">
            <v>1</v>
          </cell>
          <cell r="F108">
            <v>0</v>
          </cell>
          <cell r="G108">
            <v>346.04</v>
          </cell>
        </row>
        <row r="109">
          <cell r="A109" t="str">
            <v>BDP</v>
          </cell>
          <cell r="B109">
            <v>4.5432050000000004</v>
          </cell>
          <cell r="C109">
            <v>1</v>
          </cell>
          <cell r="D109">
            <v>1673.15</v>
          </cell>
          <cell r="E109">
            <v>1</v>
          </cell>
          <cell r="F109">
            <v>0</v>
          </cell>
          <cell r="G109">
            <v>242.12</v>
          </cell>
        </row>
        <row r="110">
          <cell r="A110" t="str">
            <v>NH4-OXAL</v>
          </cell>
          <cell r="B110">
            <v>12.23354</v>
          </cell>
          <cell r="C110">
            <v>1</v>
          </cell>
          <cell r="D110">
            <v>1673.15</v>
          </cell>
          <cell r="E110">
            <v>1</v>
          </cell>
          <cell r="F110">
            <v>0</v>
          </cell>
          <cell r="G110">
            <v>107.07</v>
          </cell>
        </row>
        <row r="111">
          <cell r="A111" t="str">
            <v>1BZP</v>
          </cell>
          <cell r="B111">
            <v>0.25449490000000002</v>
          </cell>
          <cell r="C111">
            <v>0.266314</v>
          </cell>
          <cell r="D111">
            <v>1053.25</v>
          </cell>
          <cell r="E111">
            <v>0.290412</v>
          </cell>
          <cell r="F111">
            <v>0</v>
          </cell>
          <cell r="G111">
            <v>352.358</v>
          </cell>
        </row>
        <row r="112">
          <cell r="A112" t="str">
            <v>2BZP</v>
          </cell>
          <cell r="B112">
            <v>0.25449490000000002</v>
          </cell>
          <cell r="C112">
            <v>0.266314</v>
          </cell>
          <cell r="D112">
            <v>1053.25</v>
          </cell>
          <cell r="E112">
            <v>0.290412</v>
          </cell>
          <cell r="F112">
            <v>0</v>
          </cell>
          <cell r="G112">
            <v>352.358</v>
          </cell>
        </row>
        <row r="113">
          <cell r="A113" t="str">
            <v>NONBZ</v>
          </cell>
          <cell r="B113">
            <v>0.25449490000000002</v>
          </cell>
          <cell r="C113">
            <v>0.266314</v>
          </cell>
          <cell r="D113">
            <v>1053.25</v>
          </cell>
          <cell r="E113">
            <v>0.290412</v>
          </cell>
          <cell r="F113">
            <v>0</v>
          </cell>
          <cell r="G113">
            <v>352.358</v>
          </cell>
        </row>
        <row r="114">
          <cell r="A114" t="str">
            <v>NA-SALT</v>
          </cell>
          <cell r="B114">
            <v>13.14973</v>
          </cell>
          <cell r="C114">
            <v>1</v>
          </cell>
          <cell r="D114">
            <v>1673.15</v>
          </cell>
          <cell r="E114">
            <v>1</v>
          </cell>
          <cell r="F114">
            <v>0</v>
          </cell>
          <cell r="G114">
            <v>190.11799999999999</v>
          </cell>
        </row>
        <row r="115">
          <cell r="A115" t="str">
            <v>N-HEXANE</v>
          </cell>
          <cell r="B115">
            <v>0.70823999999999998</v>
          </cell>
          <cell r="C115">
            <v>0.26411000000000001</v>
          </cell>
          <cell r="D115">
            <v>507.6</v>
          </cell>
          <cell r="E115">
            <v>0.27537</v>
          </cell>
          <cell r="F115">
            <v>0</v>
          </cell>
          <cell r="G115">
            <v>86.177160000000001</v>
          </cell>
        </row>
        <row r="116">
          <cell r="A116" t="str">
            <v>P-XYLENE</v>
          </cell>
          <cell r="B116">
            <v>0.67752000000000001</v>
          </cell>
          <cell r="C116">
            <v>0.25886999999999999</v>
          </cell>
          <cell r="D116">
            <v>616.20000000000005</v>
          </cell>
          <cell r="E116">
            <v>0.27595999999999998</v>
          </cell>
          <cell r="F116">
            <v>0</v>
          </cell>
          <cell r="G116">
            <v>106.1674</v>
          </cell>
        </row>
        <row r="117">
          <cell r="A117" t="str">
            <v>TOLUENE</v>
          </cell>
          <cell r="B117">
            <v>0.87919999999999998</v>
          </cell>
          <cell r="C117">
            <v>0.27135999999999999</v>
          </cell>
          <cell r="D117">
            <v>591.75</v>
          </cell>
          <cell r="E117">
            <v>0.29241</v>
          </cell>
          <cell r="F117">
            <v>0</v>
          </cell>
          <cell r="G117">
            <v>92.140519999999995</v>
          </cell>
        </row>
        <row r="118">
          <cell r="A118" t="str">
            <v>NA2-OXAL</v>
          </cell>
          <cell r="B118">
            <v>18.654779999999999</v>
          </cell>
          <cell r="C118">
            <v>1</v>
          </cell>
          <cell r="D118">
            <v>1673.15</v>
          </cell>
          <cell r="E118">
            <v>1</v>
          </cell>
          <cell r="F118">
            <v>0</v>
          </cell>
          <cell r="G118">
            <v>134.01400000000001</v>
          </cell>
        </row>
      </sheetData>
      <sheetData sheetId="5" refreshError="1">
        <row r="8">
          <cell r="A8" t="str">
            <v>AR</v>
          </cell>
          <cell r="B8">
            <v>39.94</v>
          </cell>
        </row>
        <row r="9">
          <cell r="A9" t="str">
            <v>H2</v>
          </cell>
          <cell r="B9">
            <v>2.016</v>
          </cell>
        </row>
        <row r="10">
          <cell r="A10" t="str">
            <v>N2</v>
          </cell>
          <cell r="B10">
            <v>28.02</v>
          </cell>
        </row>
        <row r="11">
          <cell r="A11" t="str">
            <v>O2</v>
          </cell>
          <cell r="B11">
            <v>32</v>
          </cell>
        </row>
        <row r="12">
          <cell r="A12" t="str">
            <v>CO</v>
          </cell>
          <cell r="B12">
            <v>28.01</v>
          </cell>
        </row>
        <row r="13">
          <cell r="A13" t="str">
            <v>CO2</v>
          </cell>
          <cell r="B13">
            <v>44.01</v>
          </cell>
        </row>
        <row r="14">
          <cell r="A14" t="str">
            <v>CH4</v>
          </cell>
          <cell r="B14">
            <v>16.042000000000002</v>
          </cell>
        </row>
        <row r="15">
          <cell r="A15" t="str">
            <v>C2H6</v>
          </cell>
          <cell r="B15">
            <v>30.068000000000001</v>
          </cell>
        </row>
        <row r="16">
          <cell r="A16" t="str">
            <v>C-C4H8</v>
          </cell>
          <cell r="B16">
            <v>56.103999999999999</v>
          </cell>
        </row>
        <row r="17">
          <cell r="A17" t="str">
            <v>T-C4H8</v>
          </cell>
          <cell r="B17">
            <v>56.103999999999999</v>
          </cell>
        </row>
        <row r="18">
          <cell r="A18" t="str">
            <v>BD</v>
          </cell>
          <cell r="B18">
            <v>54.088000000000001</v>
          </cell>
        </row>
        <row r="19">
          <cell r="A19" t="str">
            <v>C6H6</v>
          </cell>
          <cell r="B19">
            <v>78.108000000000004</v>
          </cell>
        </row>
        <row r="20">
          <cell r="A20" t="str">
            <v>CYANE</v>
          </cell>
          <cell r="B20">
            <v>84.156000000000006</v>
          </cell>
        </row>
        <row r="21">
          <cell r="A21" t="str">
            <v>VCH</v>
          </cell>
          <cell r="B21">
            <v>108.176</v>
          </cell>
        </row>
        <row r="22">
          <cell r="A22" t="str">
            <v>HCL</v>
          </cell>
          <cell r="B22">
            <v>36.463000000000001</v>
          </cell>
        </row>
        <row r="23">
          <cell r="A23" t="str">
            <v>HCN</v>
          </cell>
          <cell r="B23">
            <v>27.027999999999999</v>
          </cell>
        </row>
        <row r="24">
          <cell r="A24" t="str">
            <v>HMD</v>
          </cell>
          <cell r="B24">
            <v>116.208</v>
          </cell>
        </row>
        <row r="25">
          <cell r="A25" t="str">
            <v>HMI</v>
          </cell>
          <cell r="B25">
            <v>99.174000000000007</v>
          </cell>
        </row>
        <row r="26">
          <cell r="A26" t="str">
            <v>NHA</v>
          </cell>
          <cell r="B26">
            <v>101.19</v>
          </cell>
        </row>
        <row r="27">
          <cell r="A27" t="str">
            <v>CHA</v>
          </cell>
          <cell r="B27">
            <v>99.174000000000007</v>
          </cell>
        </row>
        <row r="28">
          <cell r="A28" t="str">
            <v>NH3</v>
          </cell>
          <cell r="B28">
            <v>17.033999999999999</v>
          </cell>
        </row>
        <row r="29">
          <cell r="A29" t="str">
            <v>ACRN</v>
          </cell>
          <cell r="B29">
            <v>53.064</v>
          </cell>
        </row>
        <row r="30">
          <cell r="A30" t="str">
            <v>ACEN</v>
          </cell>
          <cell r="B30">
            <v>41.054000000000002</v>
          </cell>
        </row>
        <row r="31">
          <cell r="A31" t="str">
            <v>PROPN</v>
          </cell>
          <cell r="B31">
            <v>55.08</v>
          </cell>
        </row>
        <row r="32">
          <cell r="A32" t="str">
            <v>ADN</v>
          </cell>
          <cell r="B32">
            <v>108.14400000000001</v>
          </cell>
        </row>
        <row r="33">
          <cell r="A33" t="str">
            <v>MGN</v>
          </cell>
          <cell r="B33">
            <v>108.14400000000001</v>
          </cell>
        </row>
        <row r="34">
          <cell r="A34" t="str">
            <v>N112</v>
          </cell>
          <cell r="B34">
            <v>112.176</v>
          </cell>
        </row>
        <row r="35">
          <cell r="A35" t="str">
            <v>VN</v>
          </cell>
          <cell r="B35">
            <v>83.132000000000005</v>
          </cell>
        </row>
        <row r="36">
          <cell r="A36" t="str">
            <v>BZNIT</v>
          </cell>
          <cell r="B36">
            <v>103.12</v>
          </cell>
        </row>
        <row r="37">
          <cell r="A37" t="str">
            <v>IPA</v>
          </cell>
          <cell r="B37">
            <v>60.094000000000001</v>
          </cell>
        </row>
        <row r="38">
          <cell r="A38" t="str">
            <v>PHENOL</v>
          </cell>
          <cell r="B38">
            <v>94.108000000000004</v>
          </cell>
        </row>
        <row r="39">
          <cell r="A39" t="str">
            <v>MCPHENOL</v>
          </cell>
          <cell r="B39">
            <v>128.55500000000001</v>
          </cell>
        </row>
        <row r="40">
          <cell r="A40" t="str">
            <v>MCRESOL</v>
          </cell>
          <cell r="B40">
            <v>108.134</v>
          </cell>
        </row>
        <row r="41">
          <cell r="A41" t="str">
            <v>BZPHEN</v>
          </cell>
          <cell r="B41">
            <v>182.21</v>
          </cell>
        </row>
        <row r="42">
          <cell r="A42" t="str">
            <v>FORMIC</v>
          </cell>
          <cell r="B42">
            <v>46.026000000000003</v>
          </cell>
        </row>
        <row r="43">
          <cell r="A43" t="str">
            <v>MCB</v>
          </cell>
          <cell r="B43">
            <v>112.55500000000001</v>
          </cell>
        </row>
        <row r="44">
          <cell r="A44" t="str">
            <v>ODCB</v>
          </cell>
          <cell r="B44">
            <v>147.00200000000001</v>
          </cell>
        </row>
        <row r="45">
          <cell r="A45" t="str">
            <v>124TCB</v>
          </cell>
          <cell r="B45">
            <v>181.44900000000001</v>
          </cell>
        </row>
        <row r="46">
          <cell r="A46" t="str">
            <v>BIPHENYL</v>
          </cell>
          <cell r="B46">
            <v>154.19999999999999</v>
          </cell>
        </row>
        <row r="47">
          <cell r="A47" t="str">
            <v>PCL3</v>
          </cell>
          <cell r="B47">
            <v>137.345</v>
          </cell>
        </row>
        <row r="48">
          <cell r="A48" t="str">
            <v>H2SO4</v>
          </cell>
          <cell r="B48">
            <v>98.075999999999993</v>
          </cell>
        </row>
        <row r="49">
          <cell r="A49" t="str">
            <v>H3PO4</v>
          </cell>
          <cell r="B49">
            <v>98.004000000000005</v>
          </cell>
        </row>
        <row r="50">
          <cell r="A50" t="str">
            <v>H2O</v>
          </cell>
          <cell r="B50">
            <v>18.015999999999998</v>
          </cell>
        </row>
        <row r="51">
          <cell r="A51" t="str">
            <v>OXALIC</v>
          </cell>
          <cell r="B51">
            <v>90.036000000000001</v>
          </cell>
        </row>
        <row r="52">
          <cell r="A52" t="str">
            <v>METHANOL</v>
          </cell>
          <cell r="B52">
            <v>32.042000000000002</v>
          </cell>
        </row>
        <row r="53">
          <cell r="A53" t="str">
            <v>E-GLYCOL</v>
          </cell>
          <cell r="B53">
            <v>62.067999999999998</v>
          </cell>
        </row>
        <row r="54">
          <cell r="A54" t="str">
            <v>P-GLYCOL</v>
          </cell>
          <cell r="B54">
            <v>76.093999999999994</v>
          </cell>
        </row>
        <row r="55">
          <cell r="A55" t="str">
            <v>C2M2BN</v>
          </cell>
          <cell r="B55">
            <v>81.116</v>
          </cell>
        </row>
        <row r="56">
          <cell r="A56" t="str">
            <v>T2M2BN</v>
          </cell>
          <cell r="B56">
            <v>81.116</v>
          </cell>
        </row>
        <row r="57">
          <cell r="A57" t="str">
            <v>2M3BN</v>
          </cell>
          <cell r="B57">
            <v>81.116</v>
          </cell>
        </row>
        <row r="58">
          <cell r="A58" t="str">
            <v>3-4PN</v>
          </cell>
          <cell r="B58">
            <v>81.116</v>
          </cell>
        </row>
        <row r="59">
          <cell r="A59" t="str">
            <v>C2PN</v>
          </cell>
          <cell r="B59">
            <v>81.116</v>
          </cell>
        </row>
        <row r="60">
          <cell r="A60" t="str">
            <v>T2PN</v>
          </cell>
          <cell r="B60">
            <v>81.116</v>
          </cell>
        </row>
        <row r="61">
          <cell r="A61" t="str">
            <v>ESN</v>
          </cell>
          <cell r="B61">
            <v>108.14400000000001</v>
          </cell>
        </row>
        <row r="62">
          <cell r="A62" t="str">
            <v>DCH</v>
          </cell>
          <cell r="B62">
            <v>114.19199999999999</v>
          </cell>
        </row>
        <row r="63">
          <cell r="A63" t="str">
            <v>BHMT</v>
          </cell>
          <cell r="B63">
            <v>215.38200000000001</v>
          </cell>
        </row>
        <row r="64">
          <cell r="A64" t="str">
            <v>MPMD</v>
          </cell>
          <cell r="B64">
            <v>116.208</v>
          </cell>
        </row>
        <row r="65">
          <cell r="A65" t="str">
            <v>AMC</v>
          </cell>
          <cell r="B65">
            <v>114.19199999999999</v>
          </cell>
        </row>
        <row r="66">
          <cell r="A66" t="str">
            <v>C10AM</v>
          </cell>
          <cell r="B66">
            <v>172.31200000000001</v>
          </cell>
        </row>
        <row r="67">
          <cell r="A67" t="str">
            <v>C10IM</v>
          </cell>
          <cell r="B67">
            <v>155.27799999999999</v>
          </cell>
        </row>
        <row r="68">
          <cell r="A68" t="str">
            <v>DDN</v>
          </cell>
          <cell r="B68">
            <v>162.232</v>
          </cell>
        </row>
        <row r="69">
          <cell r="A69" t="str">
            <v>ACA</v>
          </cell>
          <cell r="B69">
            <v>130.19200000000001</v>
          </cell>
        </row>
        <row r="70">
          <cell r="A70" t="str">
            <v>IB</v>
          </cell>
          <cell r="B70">
            <v>135.20400000000001</v>
          </cell>
        </row>
        <row r="71">
          <cell r="A71" t="str">
            <v>HIBOILER</v>
          </cell>
          <cell r="B71">
            <v>314.55599999999998</v>
          </cell>
        </row>
        <row r="72">
          <cell r="A72" t="str">
            <v>CPI</v>
          </cell>
          <cell r="B72">
            <v>108.14400000000001</v>
          </cell>
        </row>
        <row r="73">
          <cell r="A73" t="str">
            <v>THA</v>
          </cell>
          <cell r="B73">
            <v>97.158000000000001</v>
          </cell>
        </row>
        <row r="74">
          <cell r="A74" t="str">
            <v>TTP</v>
          </cell>
          <cell r="B74">
            <v>352.358</v>
          </cell>
        </row>
        <row r="75">
          <cell r="A75" t="str">
            <v>LDP</v>
          </cell>
          <cell r="B75">
            <v>352.358</v>
          </cell>
        </row>
        <row r="76">
          <cell r="A76" t="str">
            <v>LHP</v>
          </cell>
          <cell r="B76">
            <v>262.24</v>
          </cell>
        </row>
        <row r="77">
          <cell r="A77" t="str">
            <v>PEGB</v>
          </cell>
          <cell r="B77">
            <v>147.97200000000001</v>
          </cell>
        </row>
        <row r="78">
          <cell r="A78" t="str">
            <v>NH42SO4</v>
          </cell>
          <cell r="B78">
            <v>132.14400000000001</v>
          </cell>
        </row>
        <row r="79">
          <cell r="A79" t="str">
            <v>NH4H2PO4</v>
          </cell>
          <cell r="B79">
            <v>115.038</v>
          </cell>
        </row>
        <row r="80">
          <cell r="A80" t="str">
            <v>NH4OOCH</v>
          </cell>
          <cell r="B80">
            <v>63.06</v>
          </cell>
        </row>
        <row r="81">
          <cell r="A81" t="str">
            <v>SOLIDS</v>
          </cell>
          <cell r="B81">
            <v>811.29</v>
          </cell>
        </row>
        <row r="82">
          <cell r="A82" t="str">
            <v>NI0</v>
          </cell>
          <cell r="B82">
            <v>58.69</v>
          </cell>
        </row>
        <row r="83">
          <cell r="A83" t="str">
            <v>NI2</v>
          </cell>
          <cell r="B83">
            <v>117.38</v>
          </cell>
        </row>
        <row r="84">
          <cell r="A84" t="str">
            <v>NIL4</v>
          </cell>
          <cell r="B84">
            <v>1468.1220000000001</v>
          </cell>
        </row>
        <row r="85">
          <cell r="A85" t="str">
            <v>NIMET</v>
          </cell>
          <cell r="B85">
            <v>58.69</v>
          </cell>
        </row>
        <row r="86">
          <cell r="A86" t="str">
            <v>NIAMCN</v>
          </cell>
          <cell r="B86">
            <v>144.798</v>
          </cell>
        </row>
        <row r="87">
          <cell r="A87" t="str">
            <v>NICN2</v>
          </cell>
          <cell r="B87">
            <v>110.73</v>
          </cell>
        </row>
        <row r="88">
          <cell r="A88" t="str">
            <v>PROM</v>
          </cell>
          <cell r="B88">
            <v>242.12</v>
          </cell>
        </row>
        <row r="89">
          <cell r="A89" t="str">
            <v>NAOH</v>
          </cell>
          <cell r="B89">
            <v>40.005000000000003</v>
          </cell>
        </row>
        <row r="90">
          <cell r="A90" t="str">
            <v>NACL</v>
          </cell>
          <cell r="B90">
            <v>58.451999999999998</v>
          </cell>
        </row>
        <row r="91">
          <cell r="A91" t="str">
            <v>NACN</v>
          </cell>
          <cell r="B91">
            <v>49.017000000000003</v>
          </cell>
        </row>
        <row r="92">
          <cell r="A92" t="str">
            <v>NA2CO3</v>
          </cell>
          <cell r="B92">
            <v>106.004</v>
          </cell>
        </row>
        <row r="93">
          <cell r="A93" t="str">
            <v>NAOOCH</v>
          </cell>
          <cell r="B93">
            <v>68.015000000000001</v>
          </cell>
        </row>
        <row r="94">
          <cell r="A94" t="str">
            <v>NA2AA</v>
          </cell>
          <cell r="B94">
            <v>190.11799999999999</v>
          </cell>
        </row>
        <row r="95">
          <cell r="A95" t="str">
            <v>NA3BO3</v>
          </cell>
          <cell r="B95">
            <v>127.81100000000001</v>
          </cell>
        </row>
        <row r="96">
          <cell r="A96" t="str">
            <v>NA3PO4</v>
          </cell>
          <cell r="B96">
            <v>163.971</v>
          </cell>
        </row>
        <row r="97">
          <cell r="A97" t="str">
            <v>NA2SO4</v>
          </cell>
          <cell r="B97">
            <v>142.054</v>
          </cell>
        </row>
        <row r="98">
          <cell r="A98" t="str">
            <v>SCRESOL</v>
          </cell>
          <cell r="B98">
            <v>130.12299999999999</v>
          </cell>
        </row>
        <row r="99">
          <cell r="A99" t="str">
            <v>DN-NCBC</v>
          </cell>
          <cell r="B99">
            <v>811.27499999999998</v>
          </cell>
        </row>
        <row r="100">
          <cell r="A100" t="str">
            <v>PN-NCBC</v>
          </cell>
          <cell r="B100">
            <v>919.44</v>
          </cell>
        </row>
        <row r="101">
          <cell r="A101" t="str">
            <v>FBN</v>
          </cell>
          <cell r="B101">
            <v>1565.9</v>
          </cell>
        </row>
        <row r="102">
          <cell r="A102" t="str">
            <v>ZNCL2</v>
          </cell>
          <cell r="B102">
            <v>136.29</v>
          </cell>
        </row>
        <row r="103">
          <cell r="A103" t="str">
            <v>ZNAMCL</v>
          </cell>
          <cell r="B103">
            <v>170.358</v>
          </cell>
        </row>
        <row r="104">
          <cell r="A104" t="str">
            <v>1PBA</v>
          </cell>
          <cell r="B104">
            <v>121.93600000000001</v>
          </cell>
        </row>
        <row r="105">
          <cell r="A105" t="str">
            <v>2PBA</v>
          </cell>
          <cell r="B105">
            <v>182.02799999999999</v>
          </cell>
        </row>
        <row r="106">
          <cell r="A106" t="str">
            <v>B-ESTER</v>
          </cell>
          <cell r="B106">
            <v>272.14600000000002</v>
          </cell>
        </row>
        <row r="107">
          <cell r="A107" t="str">
            <v>B-ANHYD</v>
          </cell>
          <cell r="B107">
            <v>311.76</v>
          </cell>
        </row>
        <row r="108">
          <cell r="A108" t="str">
            <v>4PBOB</v>
          </cell>
          <cell r="B108">
            <v>346.04</v>
          </cell>
        </row>
        <row r="109">
          <cell r="A109" t="str">
            <v>BDP</v>
          </cell>
          <cell r="B109">
            <v>242.12</v>
          </cell>
        </row>
        <row r="110">
          <cell r="A110" t="str">
            <v>NH4-OXAL</v>
          </cell>
          <cell r="B110">
            <v>107.07</v>
          </cell>
        </row>
        <row r="111">
          <cell r="A111" t="str">
            <v>1BZP</v>
          </cell>
          <cell r="B111">
            <v>352.358</v>
          </cell>
        </row>
        <row r="112">
          <cell r="A112" t="str">
            <v>2BZP</v>
          </cell>
          <cell r="B112">
            <v>352.358</v>
          </cell>
        </row>
        <row r="113">
          <cell r="A113" t="str">
            <v>NONBZ</v>
          </cell>
          <cell r="B113">
            <v>352.358</v>
          </cell>
        </row>
        <row r="114">
          <cell r="A114" t="str">
            <v>NA-SALT</v>
          </cell>
          <cell r="B114">
            <v>190.11799999999999</v>
          </cell>
        </row>
        <row r="115">
          <cell r="A115" t="str">
            <v>N-HEXANE</v>
          </cell>
          <cell r="B115">
            <v>86.177160000000001</v>
          </cell>
        </row>
        <row r="116">
          <cell r="A116" t="str">
            <v>P-XYLENE</v>
          </cell>
          <cell r="B116">
            <v>106.1674</v>
          </cell>
        </row>
        <row r="117">
          <cell r="A117" t="str">
            <v>TOLUENE</v>
          </cell>
          <cell r="B117">
            <v>92.140519999999995</v>
          </cell>
        </row>
        <row r="118">
          <cell r="A118" t="str">
            <v>NA2-OXAL</v>
          </cell>
          <cell r="B118">
            <v>134.01400000000001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row r="10">
          <cell r="C10">
            <v>8760</v>
          </cell>
        </row>
      </sheetData>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OTW Discharge"/>
      <sheetName val="Wastewater Collection System"/>
      <sheetName val="Weir"/>
      <sheetName val="Oil-Water Separators"/>
      <sheetName val="DAF"/>
      <sheetName val="EQ Tanks"/>
      <sheetName val="Bio. Diff. Aer. Act. Sldg."/>
      <sheetName val="Bio. Mech. Aer. Act. Sldg."/>
      <sheetName val="Quiescent Unit"/>
      <sheetName val="Chemical Properties"/>
      <sheetName val="Tank 945"/>
    </sheetNames>
    <sheetDataSet>
      <sheetData sheetId="0">
        <row r="17">
          <cell r="T17">
            <v>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BlowStills_Coater"/>
      <sheetName val="OverlayInkingPan"/>
      <sheetName val="ModifiedAsphalt"/>
      <sheetName val="ModifiedSealant"/>
      <sheetName val="CoolingSection"/>
      <sheetName val="Laminate_Sealant"/>
      <sheetName val="Laminate_Sealant Factors"/>
      <sheetName val="MatlHandling"/>
      <sheetName val="MatlHandling_Baghouses"/>
      <sheetName val="GlueInk"/>
      <sheetName val="ShrinkWrp"/>
      <sheetName val="Tanks"/>
      <sheetName val="Tank Factors"/>
      <sheetName val="SulfurContent"/>
      <sheetName val="CombustionEF"/>
      <sheetName val="Boiler1"/>
      <sheetName val="Boiler2"/>
      <sheetName val="FluxHeat1"/>
      <sheetName val="FluxHeat2"/>
      <sheetName val="SatHeat1"/>
      <sheetName val="SatHeat2"/>
      <sheetName val="CoatHeat1"/>
      <sheetName val="CoatHeat2"/>
      <sheetName val="HotOil1"/>
      <sheetName val="HotOil2"/>
      <sheetName val="FumeBurner"/>
      <sheetName val="FillerHeater"/>
      <sheetName val="Mill1Heater"/>
      <sheetName val="Mill2Hea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TANKS"/>
      <sheetName val="Loading"/>
      <sheetName val="Fug_Chevron"/>
      <sheetName val="Equip"/>
      <sheetName val="Summary"/>
      <sheetName val="Vapor Phase-Diesel"/>
    </sheetNames>
    <sheetDataSet>
      <sheetData sheetId="0"/>
      <sheetData sheetId="1"/>
      <sheetData sheetId="2"/>
      <sheetData sheetId="3"/>
      <sheetData sheetId="4"/>
      <sheetData sheetId="5"/>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rce Emission Calcs (031404"/>
      <sheetName val="#REF"/>
      <sheetName val="Table 4-1. Rfl Act"/>
      <sheetName val="Table 4-2. Rfl PTE"/>
      <sheetName val="Tank Inputs"/>
      <sheetName val="Table 5-2. Tank Act"/>
      <sheetName val="Table 5-3.  Tank PTE"/>
      <sheetName val="Table 6-1.  WWTS"/>
      <sheetName val="Table 8-1. Parts W ACT"/>
      <sheetName val="Table 8-2. Parts W PTE"/>
      <sheetName val="Table 11-1. Sand T Act"/>
      <sheetName val="Table 11-2. Sand T PTE"/>
      <sheetName val="Table 13-1. Gen Act"/>
      <sheetName val="Table 14-1 Steam C ACT"/>
      <sheetName val="Table 14-2 Steam C PTE"/>
      <sheetName val="Table 15-1. Misc Comb ACT"/>
      <sheetName val="Table 15-2. Misc Comb PTE"/>
      <sheetName val="Table 16-1. Welders ACT"/>
      <sheetName val="Table 16-2. Welders PTE"/>
      <sheetName val="Table 17-1.  Acetylene ACT"/>
      <sheetName val="Table 17-2.  Acetylene PTE"/>
      <sheetName val="Table 18-1.  Electrode ACT"/>
      <sheetName val="Table 18-2.  Electrode P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gulatory Review"/>
      <sheetName val="Emission Factors"/>
      <sheetName val="Revisions"/>
      <sheetName val="PSDs"/>
      <sheetName val="Sheet1"/>
      <sheetName val="EF Ref. (Asphalt)"/>
      <sheetName val="MailMerge"/>
      <sheetName val="Spec."/>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EFR"/>
      <sheetName val="FX"/>
      <sheetName val="IFR"/>
      <sheetName val="CT"/>
      <sheetName val="EXC"/>
      <sheetName val="IC"/>
      <sheetName val="GT"/>
      <sheetName val="HTR FACT"/>
      <sheetName val="Table 1a 1"/>
      <sheetName val="Table 1a 2"/>
      <sheetName val="Emissions Bubble Summary"/>
      <sheetName val="Turnaround Emissions Summary"/>
      <sheetName val="Vessel Properties"/>
      <sheetName val="T-A Compositions"/>
      <sheetName val="Deinventory Sample Calc"/>
      <sheetName val="Bypassing Sample Calc"/>
      <sheetName val="Sheet1"/>
      <sheetName val="ACU-1"/>
      <sheetName val="ACU-2"/>
      <sheetName val="Alky SD"/>
      <sheetName val="Alky SD ATM"/>
      <sheetName val="Amine"/>
      <sheetName val="BTX"/>
      <sheetName val="Condensate Spltr"/>
      <sheetName val="Demex"/>
      <sheetName val="DHT-1"/>
      <sheetName val="DHT-2"/>
      <sheetName val="FCCU SD"/>
      <sheetName val="FCCU SD ATM"/>
      <sheetName val="FCCU SD Bypass"/>
      <sheetName val="FCCU SU"/>
      <sheetName val="GHT"/>
      <sheetName val="GRU"/>
      <sheetName val="Isom"/>
      <sheetName val="Ref-NHT SD"/>
      <sheetName val="Ref-NHT SD Bypass"/>
      <sheetName val="Ref-NHT SU"/>
      <sheetName val="Sat. Liq. SD"/>
      <sheetName val="SWS-1 SD"/>
      <sheetName val="SWS-1 SU"/>
      <sheetName val="SWS-2"/>
      <sheetName val="TDP"/>
      <sheetName val="Unibon SD"/>
      <sheetName val="Unibon SD Bypass"/>
      <sheetName val="Unibon SU"/>
      <sheetName val="Disulfide Gas"/>
      <sheetName val="Routine MSS Emissions Summary"/>
      <sheetName val="Pumps"/>
      <sheetName val="Compressors"/>
      <sheetName val="Pipes"/>
      <sheetName val="Valves"/>
      <sheetName val="Vessels"/>
      <sheetName val="Exchangers"/>
      <sheetName val="Painting"/>
      <sheetName val="IFR-hr"/>
      <sheetName val="IFR-ann"/>
      <sheetName val="EFR-hr"/>
      <sheetName val="EFR-ann"/>
      <sheetName val="FXR-hr "/>
      <sheetName val="FXR-annual"/>
      <sheetName val="Tank Combustion"/>
      <sheetName val="Vacuum Truck-loading"/>
      <sheetName val="Vacuum Truck-unloadin"/>
      <sheetName val="Vac Truck Data"/>
      <sheetName val="Load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s_VOC"/>
      <sheetName val="Emisssions_TAP"/>
      <sheetName val="Sheet13"/>
      <sheetName val="2017 Chemical Use"/>
      <sheetName val="2017 Gas Cylinder Use"/>
      <sheetName val="2017 IPA Use Breakdown"/>
      <sheetName val="Waste Streams %"/>
      <sheetName val="Gas TAP Usage"/>
      <sheetName val="Non-Gas TAP Usage"/>
      <sheetName val="Air EmissCalcs&gt;&gt;"/>
      <sheetName val="Solvent Toxics"/>
      <sheetName val="VOC Emissions"/>
      <sheetName val="Scrubber material balanc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row r="170">
          <cell r="C170">
            <v>90</v>
          </cell>
        </row>
        <row r="171">
          <cell r="C171">
            <v>118</v>
          </cell>
        </row>
        <row r="172">
          <cell r="C172">
            <v>118</v>
          </cell>
        </row>
        <row r="187">
          <cell r="C187">
            <v>120</v>
          </cell>
        </row>
        <row r="189">
          <cell r="C189">
            <v>120</v>
          </cell>
        </row>
        <row r="196">
          <cell r="C196">
            <v>2</v>
          </cell>
        </row>
      </sheetData>
      <sheetData sheetId="84"/>
      <sheetData sheetId="85"/>
      <sheetData sheetId="86"/>
      <sheetData sheetId="87"/>
      <sheetData sheetId="88"/>
      <sheetData sheetId="8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 val="Operational Basis"/>
      <sheetName val="EL Calcs"/>
      <sheetName val="Combustion Nor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tentials"/>
      <sheetName val="Sheet1"/>
      <sheetName val="Main Flare"/>
      <sheetName val="Actuals-2001"/>
      <sheetName val="Actuals-2000"/>
      <sheetName val="Actuals-99"/>
      <sheetName val="Actuals-98"/>
      <sheetName val=" (Hourly)"/>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 val="Hexion Springfield - 2020 ATEI "/>
    </sheetNames>
    <sheetDataSet>
      <sheetData sheetId="0"/>
      <sheetData sheetId="1"/>
      <sheetData sheetId="2"/>
      <sheetData sheetId="3"/>
      <sheetData sheetId="4"/>
      <sheetData sheetId="5"/>
      <sheetData sheetId="6"/>
      <sheetData sheetId="7">
        <row r="3">
          <cell r="B3" t="str">
            <v>630-20-6</v>
          </cell>
          <cell r="C3" t="str">
            <v>1,1,1,2-Tetrachloroethane</v>
          </cell>
        </row>
        <row r="4">
          <cell r="B4" t="str">
            <v>811-97-2</v>
          </cell>
          <cell r="C4" t="str">
            <v>1,1,1,2-Tetrafluoroethane</v>
          </cell>
        </row>
        <row r="5">
          <cell r="B5" t="str">
            <v>71-55-6</v>
          </cell>
          <cell r="C5" t="str">
            <v>1,1,1-Trichloroethane (methyl chloroform)</v>
          </cell>
        </row>
        <row r="6">
          <cell r="B6" t="str">
            <v>79-34-5</v>
          </cell>
          <cell r="C6" t="str">
            <v>1,1,2,2-Tetrachloroethane</v>
          </cell>
        </row>
        <row r="7">
          <cell r="B7" t="str">
            <v>79-00-5</v>
          </cell>
          <cell r="C7" t="str">
            <v>1,1,2-Trichloroethane (vinyl trichloride)</v>
          </cell>
        </row>
        <row r="8">
          <cell r="B8" t="str">
            <v>75-34-3</v>
          </cell>
          <cell r="C8" t="str">
            <v>1,1-Dichloroethane (ethylidene dichloride)</v>
          </cell>
        </row>
        <row r="9">
          <cell r="B9" t="str">
            <v>75-37-6</v>
          </cell>
          <cell r="C9" t="str">
            <v>1,1-Difluoroethane</v>
          </cell>
        </row>
        <row r="10">
          <cell r="B10" t="str">
            <v>57-14-7</v>
          </cell>
          <cell r="C10" t="str">
            <v>1,1-Dimethylhydrazine</v>
          </cell>
        </row>
        <row r="11">
          <cell r="B11" t="str">
            <v>67562-39-4</v>
          </cell>
          <cell r="C11" t="str">
            <v>1,2,3,4,6,7,8-Heptachlorodibenzofuran (HpCDF)</v>
          </cell>
        </row>
        <row r="12">
          <cell r="B12" t="str">
            <v>35822-46-9</v>
          </cell>
          <cell r="C12" t="str">
            <v>1,2,3,4,6,7,8-Heptachlorodibenzo-p-dioxin (HpCDD)</v>
          </cell>
        </row>
        <row r="13">
          <cell r="B13" t="str">
            <v>55673-89-7</v>
          </cell>
          <cell r="C13" t="str">
            <v>1,2,3,4,7,8,9-Heptachlorodibenzofuran (HpCDF)</v>
          </cell>
        </row>
        <row r="14">
          <cell r="B14" t="str">
            <v>70648-26-9</v>
          </cell>
          <cell r="C14" t="str">
            <v>1,2,3,4,7,8-Hexachlorodibenzofuran (HxCDF)</v>
          </cell>
        </row>
        <row r="15">
          <cell r="B15" t="str">
            <v>39227-28-6</v>
          </cell>
          <cell r="C15" t="str">
            <v>1,2,3,4,7,8-Hexachlorodibenzo-p-dioxin (HxCDD)</v>
          </cell>
        </row>
        <row r="16">
          <cell r="B16" t="str">
            <v>57117-44-9</v>
          </cell>
          <cell r="C16" t="str">
            <v>1,2,3,6,7,8-Hexachlorodibenzofuran (HxCDF)</v>
          </cell>
        </row>
        <row r="17">
          <cell r="B17" t="str">
            <v>57653-85-7</v>
          </cell>
          <cell r="C17" t="str">
            <v>1,2,3,6,7,8-Hexachlorodibenzo-p-dioxin (HxCDD)</v>
          </cell>
        </row>
        <row r="18">
          <cell r="B18" t="str">
            <v>72918-21-9</v>
          </cell>
          <cell r="C18" t="str">
            <v>1,2,3,7,8,9-Hexachlorodibenzofuran (HxCDF)</v>
          </cell>
        </row>
        <row r="19">
          <cell r="B19" t="str">
            <v>19408-74-3</v>
          </cell>
          <cell r="C19" t="str">
            <v>1,2,3,7,8,9-Hexachlorodibenzo-p-dioxin (HxCDD)</v>
          </cell>
        </row>
        <row r="20">
          <cell r="B20" t="str">
            <v>57117-41-6</v>
          </cell>
          <cell r="C20" t="str">
            <v>1,2,3,7,8-Pentachlorodibenzofuran (PeCDF)</v>
          </cell>
        </row>
        <row r="21">
          <cell r="B21" t="str">
            <v>40321-76-4</v>
          </cell>
          <cell r="C21" t="str">
            <v>1,2,3,7,8-Pentachlorodibenzo-p-dioxin (PeCDD)</v>
          </cell>
        </row>
        <row r="22">
          <cell r="B22" t="str">
            <v>96-18-4</v>
          </cell>
          <cell r="C22" t="str">
            <v>1,2,3-Trichloropropane</v>
          </cell>
        </row>
        <row r="23">
          <cell r="B23" t="str">
            <v>526-73-8</v>
          </cell>
          <cell r="C23" t="str">
            <v>1,2,3-Trimethylbenzene</v>
          </cell>
        </row>
        <row r="24">
          <cell r="B24" t="str">
            <v>120-82-1</v>
          </cell>
          <cell r="C24" t="str">
            <v>1,2,4-Trichlorobenzene</v>
          </cell>
        </row>
        <row r="25">
          <cell r="B25" t="str">
            <v>95-63-6</v>
          </cell>
          <cell r="C25" t="str">
            <v>1,2,4-Trimethylbenzene</v>
          </cell>
        </row>
        <row r="26">
          <cell r="B26" t="str">
            <v>96-12-8</v>
          </cell>
          <cell r="C26" t="str">
            <v>1,2-Dibromo-3-chloropropane (DBCP)</v>
          </cell>
        </row>
        <row r="27">
          <cell r="B27" t="str">
            <v>95-50-1</v>
          </cell>
          <cell r="C27" t="str">
            <v>1,2-Dichlorobenzene</v>
          </cell>
        </row>
        <row r="28">
          <cell r="B28" t="str">
            <v>78-87-5</v>
          </cell>
          <cell r="C28" t="str">
            <v>1,2-Dichloropropane (propylene dichloride)</v>
          </cell>
        </row>
        <row r="29">
          <cell r="B29" t="str">
            <v>540-73-8</v>
          </cell>
          <cell r="C29" t="str">
            <v>1,2-Dimethylhydrazine</v>
          </cell>
        </row>
        <row r="30">
          <cell r="B30" t="str">
            <v>122-66-7</v>
          </cell>
          <cell r="C30" t="str">
            <v>1,2-Diphenylhydrazine (hydrazobenzene)</v>
          </cell>
        </row>
        <row r="31">
          <cell r="B31" t="str">
            <v>106-88-7</v>
          </cell>
          <cell r="C31" t="str">
            <v>1,2-Epoxybutane</v>
          </cell>
        </row>
        <row r="32">
          <cell r="B32" t="str">
            <v>75-55-8</v>
          </cell>
          <cell r="C32" t="str">
            <v>1,2-Propyleneimine (2-methylaziridine)</v>
          </cell>
        </row>
        <row r="33">
          <cell r="B33" t="str">
            <v>108-67-8</v>
          </cell>
          <cell r="C33" t="str">
            <v>1,3,5-Trimethylbenzene</v>
          </cell>
        </row>
        <row r="34">
          <cell r="B34" t="str">
            <v>106-99-0</v>
          </cell>
          <cell r="C34" t="str">
            <v>1,3-Butadiene</v>
          </cell>
        </row>
        <row r="35">
          <cell r="B35" t="str">
            <v>541-73-1</v>
          </cell>
          <cell r="C35" t="str">
            <v>1,3-Dichlorobenzene</v>
          </cell>
        </row>
        <row r="36">
          <cell r="B36" t="str">
            <v>542-75-6</v>
          </cell>
          <cell r="C36" t="str">
            <v>1,3-Dichloropropene</v>
          </cell>
        </row>
        <row r="37">
          <cell r="B37" t="str">
            <v>1120-71-4</v>
          </cell>
          <cell r="C37" t="str">
            <v>1,3-Propane sultone</v>
          </cell>
        </row>
        <row r="38">
          <cell r="B38" t="str">
            <v>123-91-1</v>
          </cell>
          <cell r="C38" t="str">
            <v>1,4-Dioxane</v>
          </cell>
        </row>
        <row r="39">
          <cell r="B39" t="str">
            <v>42397-64-8</v>
          </cell>
          <cell r="C39" t="str">
            <v>1,6-Dinitropyrene</v>
          </cell>
        </row>
        <row r="40">
          <cell r="B40" t="str">
            <v>42397-65-9</v>
          </cell>
          <cell r="C40" t="str">
            <v>1,8-Dinitropyrene</v>
          </cell>
        </row>
        <row r="41">
          <cell r="B41" t="str">
            <v>555-84-0</v>
          </cell>
          <cell r="C41" t="str">
            <v>1-[(5-Nitrofurfurylidene)-amino]-2-imidazolidinone</v>
          </cell>
        </row>
        <row r="42">
          <cell r="B42" t="str">
            <v>82-28-0</v>
          </cell>
          <cell r="C42" t="str">
            <v>1-Amino-2-methylanthraquinone</v>
          </cell>
        </row>
        <row r="43">
          <cell r="B43" t="str">
            <v>106-94-5</v>
          </cell>
          <cell r="C43" t="str">
            <v>1-Bromopropane (n-propyl bromide)</v>
          </cell>
        </row>
        <row r="44">
          <cell r="B44" t="str">
            <v>75-68-3</v>
          </cell>
          <cell r="C44" t="str">
            <v>1-Chloro-1,1-difluoroethane</v>
          </cell>
        </row>
        <row r="45">
          <cell r="B45" t="str">
            <v>832-69-9</v>
          </cell>
          <cell r="C45" t="str">
            <v>1-Methylphenanthrene</v>
          </cell>
        </row>
        <row r="46">
          <cell r="B46" t="str">
            <v>2381-21-7</v>
          </cell>
          <cell r="C46" t="str">
            <v>1-Methylpyrene</v>
          </cell>
        </row>
        <row r="47">
          <cell r="B47" t="str">
            <v>5522-43-0</v>
          </cell>
          <cell r="C47" t="str">
            <v>1-Nitropyrene</v>
          </cell>
        </row>
        <row r="48">
          <cell r="B48" t="str">
            <v>540-84-1</v>
          </cell>
          <cell r="C48" t="str">
            <v>2,2,4-Trimethylpentane</v>
          </cell>
        </row>
        <row r="49">
          <cell r="B49" t="str">
            <v>60851-34-5</v>
          </cell>
          <cell r="C49" t="str">
            <v>2,3,4,6,7,8-Hexachlorodibenzofuran (HxCDF)</v>
          </cell>
        </row>
        <row r="50">
          <cell r="B50" t="str">
            <v>58-90-2</v>
          </cell>
          <cell r="C50" t="str">
            <v>2,3,4,6-Tetrachlorophenol</v>
          </cell>
        </row>
        <row r="51">
          <cell r="B51" t="str">
            <v>57117-31-4</v>
          </cell>
          <cell r="C51" t="str">
            <v>2,3,4,7,8-Pentachlorodibenzofuran (PeCDF)</v>
          </cell>
        </row>
        <row r="52">
          <cell r="B52" t="str">
            <v>51207-31-9</v>
          </cell>
          <cell r="C52" t="str">
            <v>2,3,7,8-Tetrachlorodibenzofuran (TcDF)</v>
          </cell>
        </row>
        <row r="53">
          <cell r="B53" t="str">
            <v>1746-01-6</v>
          </cell>
          <cell r="C53" t="str">
            <v>2,3,7,8-Tetrachlorodibenzo-p-dioxin (TCDD)</v>
          </cell>
        </row>
        <row r="54">
          <cell r="B54" t="str">
            <v>96-13-9</v>
          </cell>
          <cell r="C54" t="str">
            <v>2,3-Dibromo-1-propanol</v>
          </cell>
        </row>
        <row r="55">
          <cell r="B55" t="str">
            <v>95-95-4</v>
          </cell>
          <cell r="C55" t="str">
            <v>2,4,5-Trichlorophenol</v>
          </cell>
        </row>
        <row r="56">
          <cell r="B56" t="str">
            <v>88-06-2</v>
          </cell>
          <cell r="C56" t="str">
            <v>2,4,6-Trichlorophenol</v>
          </cell>
        </row>
        <row r="57">
          <cell r="B57" t="str">
            <v>53-19-0</v>
          </cell>
          <cell r="C57" t="str">
            <v>2,4'-DDD (2,4'-dichlorodiphenyldichloroethane)</v>
          </cell>
        </row>
        <row r="58">
          <cell r="B58" t="str">
            <v>3424-82-6</v>
          </cell>
          <cell r="C58" t="str">
            <v>2,4'-DDE (2,4'-dichlorodiphenyldichloroethene)</v>
          </cell>
        </row>
        <row r="59">
          <cell r="B59" t="str">
            <v>789-02-6</v>
          </cell>
          <cell r="C59" t="str">
            <v>2,4'-DDT (2,4'-dichlorodiphenyltrichloroethane)</v>
          </cell>
        </row>
        <row r="60">
          <cell r="B60" t="str">
            <v>615-05-4</v>
          </cell>
          <cell r="C60" t="str">
            <v>2,4-Diaminoanisole</v>
          </cell>
        </row>
        <row r="61">
          <cell r="B61" t="str">
            <v>39156-41-7</v>
          </cell>
          <cell r="C61" t="str">
            <v>2,4-Diaminoanisole sulfate</v>
          </cell>
        </row>
        <row r="62">
          <cell r="B62" t="str">
            <v>95-80-7</v>
          </cell>
          <cell r="C62" t="str">
            <v>2,4-Diaminotoluene (2,4-toluene diamine)</v>
          </cell>
        </row>
        <row r="63">
          <cell r="B63" t="str">
            <v>120-83-2</v>
          </cell>
          <cell r="C63" t="str">
            <v>2,4-Dichlorophenol</v>
          </cell>
        </row>
        <row r="64">
          <cell r="B64" t="str">
            <v>51-28-5</v>
          </cell>
          <cell r="C64" t="str">
            <v>2,4-Dinitrophenol</v>
          </cell>
        </row>
        <row r="65">
          <cell r="B65" t="str">
            <v>121-14-2</v>
          </cell>
          <cell r="C65" t="str">
            <v>2,4-Dinitrotoluene</v>
          </cell>
        </row>
        <row r="66">
          <cell r="B66" t="str">
            <v>606-20-2</v>
          </cell>
          <cell r="C66" t="str">
            <v>2,6-Dinitrotoluene</v>
          </cell>
        </row>
        <row r="67">
          <cell r="B67" t="str">
            <v>53-96-3</v>
          </cell>
          <cell r="C67" t="str">
            <v>2-Acetylaminofluorene</v>
          </cell>
        </row>
        <row r="68">
          <cell r="B68" t="str">
            <v>68006-83-7</v>
          </cell>
          <cell r="C68" t="str">
            <v>2-Amino-3-methyl-9H pyrido[2,3-b]indole</v>
          </cell>
        </row>
        <row r="69">
          <cell r="B69" t="str">
            <v>76180-96-6</v>
          </cell>
          <cell r="C69" t="str">
            <v>2-Amino-3-methylimidazo-[4,5-f]quinoline</v>
          </cell>
        </row>
        <row r="70">
          <cell r="B70" t="str">
            <v>712-68-5</v>
          </cell>
          <cell r="C70" t="str">
            <v>2-Amino-5-(5-nitro-2-furyl)-1,3,4-thiadiazole</v>
          </cell>
        </row>
        <row r="71">
          <cell r="B71" t="str">
            <v>117-79-3</v>
          </cell>
          <cell r="C71" t="str">
            <v>2-Aminoanthraquinone</v>
          </cell>
        </row>
        <row r="72">
          <cell r="B72" t="str">
            <v>78-93-3</v>
          </cell>
          <cell r="C72" t="str">
            <v>2-Butanone (methyl ethyl ketone)</v>
          </cell>
        </row>
        <row r="73">
          <cell r="B73" t="str">
            <v>532-27-4</v>
          </cell>
          <cell r="C73" t="str">
            <v>2-Chloroacetophenone</v>
          </cell>
        </row>
        <row r="74">
          <cell r="B74" t="str">
            <v>95-57-8</v>
          </cell>
          <cell r="C74" t="str">
            <v>2-Chlorophenol</v>
          </cell>
        </row>
        <row r="75">
          <cell r="B75" t="str">
            <v>91-57-6</v>
          </cell>
          <cell r="C75" t="str">
            <v>2-Methyl naphthalene</v>
          </cell>
        </row>
        <row r="76">
          <cell r="B76" t="str">
            <v>129-15-7</v>
          </cell>
          <cell r="C76" t="str">
            <v>2-Methyl-1-nitroanthraquinone</v>
          </cell>
        </row>
        <row r="77">
          <cell r="B77" t="str">
            <v>75-86-5</v>
          </cell>
          <cell r="C77" t="str">
            <v>2-Methyllactonitrile (acetone cyanohydrin)</v>
          </cell>
        </row>
        <row r="78">
          <cell r="B78" t="str">
            <v>109-06-8</v>
          </cell>
          <cell r="C78" t="str">
            <v>2-Methylpyridine</v>
          </cell>
        </row>
        <row r="79">
          <cell r="B79" t="str">
            <v>91-59-8</v>
          </cell>
          <cell r="C79" t="str">
            <v>2-Naphthylamine</v>
          </cell>
        </row>
        <row r="80">
          <cell r="B80" t="str">
            <v>607-57-8</v>
          </cell>
          <cell r="C80" t="str">
            <v>2-Nitrofluorene</v>
          </cell>
        </row>
        <row r="81">
          <cell r="B81" t="str">
            <v>79-46-9</v>
          </cell>
          <cell r="C81" t="str">
            <v>2-Nitropropane</v>
          </cell>
        </row>
        <row r="82">
          <cell r="B82" t="str">
            <v>90-43-7</v>
          </cell>
          <cell r="C82" t="str">
            <v>2-Phenylphenol</v>
          </cell>
        </row>
        <row r="83">
          <cell r="B83" t="str">
            <v>91-94-1</v>
          </cell>
          <cell r="C83" t="str">
            <v>3,3'-Dichlorobenzidine</v>
          </cell>
        </row>
        <row r="84">
          <cell r="B84" t="str">
            <v>119-90-4</v>
          </cell>
          <cell r="C84" t="str">
            <v>3,3'-Dimethoxybenzidine</v>
          </cell>
        </row>
        <row r="85">
          <cell r="B85" t="str">
            <v>119-93-7</v>
          </cell>
          <cell r="C85" t="str">
            <v>3,3'-Dimethylbenzidine (o-tolidine)</v>
          </cell>
        </row>
        <row r="86">
          <cell r="B86" t="str">
            <v>6109-97-3</v>
          </cell>
          <cell r="C86" t="str">
            <v>3-Amino-9-ethylcarbazole hydrochloride</v>
          </cell>
        </row>
        <row r="87">
          <cell r="B87" t="str">
            <v>563-47-3</v>
          </cell>
          <cell r="C87" t="str">
            <v>3-Chloro-2-methyl-1-propene</v>
          </cell>
        </row>
        <row r="88">
          <cell r="B88" t="str">
            <v>56-49-5</v>
          </cell>
          <cell r="C88" t="str">
            <v>3-Methylcholanthrene</v>
          </cell>
        </row>
        <row r="89">
          <cell r="B89" t="str">
            <v>72-54-8</v>
          </cell>
          <cell r="C89" t="str">
            <v>4,4'-DDD (4,4'-dichlorodiphenyldichloroethane)</v>
          </cell>
        </row>
        <row r="90">
          <cell r="B90" t="str">
            <v>72-55-9</v>
          </cell>
          <cell r="C90" t="str">
            <v>4,4'-DDE (4,4'-dichlorodiphenyldichloroethene)</v>
          </cell>
        </row>
        <row r="91">
          <cell r="B91" t="str">
            <v>101-80-4</v>
          </cell>
          <cell r="C91" t="str">
            <v>4,4'-Diaminodiphenyl ether</v>
          </cell>
        </row>
        <row r="92">
          <cell r="B92" t="str">
            <v>80-05-7</v>
          </cell>
          <cell r="C92" t="str">
            <v>4,4'-Isopropylidenediphenol (bisphenol A)</v>
          </cell>
        </row>
        <row r="93">
          <cell r="B93" t="str">
            <v>101-14-4</v>
          </cell>
          <cell r="C93" t="str">
            <v>4,4'-Methylene bis(2-chloroaniline) (MOCA)</v>
          </cell>
        </row>
        <row r="94">
          <cell r="B94" t="str">
            <v>838-88-0</v>
          </cell>
          <cell r="C94" t="str">
            <v>4,4'-Methylene bis(2-methylaniline)</v>
          </cell>
        </row>
        <row r="95">
          <cell r="B95" t="str">
            <v>101-61-1</v>
          </cell>
          <cell r="C95" t="str">
            <v>4,4'-Methylene bis(N,N'-dimethyl)aniline</v>
          </cell>
        </row>
        <row r="96">
          <cell r="B96" t="str">
            <v>101-77-9</v>
          </cell>
          <cell r="C96" t="str">
            <v>4,4'-Methylenedianiline (and its dichloride)</v>
          </cell>
        </row>
        <row r="97">
          <cell r="B97" t="str">
            <v>13552-44-8</v>
          </cell>
          <cell r="C97" t="str">
            <v>4,4'-Methylenedianiline dihydrochloride</v>
          </cell>
        </row>
        <row r="98">
          <cell r="B98" t="str">
            <v>139-65-1</v>
          </cell>
          <cell r="C98" t="str">
            <v>4,4'-Thiodianiline</v>
          </cell>
        </row>
        <row r="99">
          <cell r="B99" t="str">
            <v>534-52-1</v>
          </cell>
          <cell r="C99" t="str">
            <v>4,6-Dinitro-o-cresol (and salts)</v>
          </cell>
        </row>
        <row r="100">
          <cell r="B100" t="str">
            <v>92-67-1</v>
          </cell>
          <cell r="C100" t="str">
            <v>4-Aminobiphenyl</v>
          </cell>
        </row>
        <row r="101">
          <cell r="B101" t="str">
            <v>95-83-0</v>
          </cell>
          <cell r="C101" t="str">
            <v>4-Chloro-o-phenylenediamine</v>
          </cell>
        </row>
        <row r="102">
          <cell r="B102" t="str">
            <v>60-11-7</v>
          </cell>
          <cell r="C102" t="str">
            <v>4-Dimethylaminoazobenzene</v>
          </cell>
        </row>
        <row r="103">
          <cell r="B103" t="str">
            <v>92-93-3</v>
          </cell>
          <cell r="C103" t="str">
            <v>4-Nitrobiphenyl</v>
          </cell>
        </row>
        <row r="104">
          <cell r="B104" t="str">
            <v>100-02-7</v>
          </cell>
          <cell r="C104" t="str">
            <v>4-Nitrophenol</v>
          </cell>
        </row>
        <row r="105">
          <cell r="B105" t="str">
            <v>57835-92-4</v>
          </cell>
          <cell r="C105" t="str">
            <v>4-Nitropyrene</v>
          </cell>
        </row>
        <row r="106">
          <cell r="B106" t="str">
            <v>104-40-5</v>
          </cell>
          <cell r="C106" t="str">
            <v>4-Nonylphenol (and ethoxylates)</v>
          </cell>
        </row>
        <row r="107">
          <cell r="B107" t="str">
            <v>100-40-3</v>
          </cell>
          <cell r="C107" t="str">
            <v>4-Vinylcyclohexene</v>
          </cell>
        </row>
        <row r="108">
          <cell r="B108" t="str">
            <v>3697-24-3</v>
          </cell>
          <cell r="C108" t="str">
            <v>5-Methylchrysene</v>
          </cell>
        </row>
        <row r="109">
          <cell r="B109" t="str">
            <v>602-87-9</v>
          </cell>
          <cell r="C109" t="str">
            <v>5-Nitroacenaphthene</v>
          </cell>
        </row>
        <row r="110">
          <cell r="B110" t="str">
            <v>99-59-2</v>
          </cell>
          <cell r="C110" t="str">
            <v>5-Nitro-o-anisidine</v>
          </cell>
        </row>
        <row r="111">
          <cell r="B111" t="str">
            <v>7496-02-8</v>
          </cell>
          <cell r="C111" t="str">
            <v>6-Nitrochrysene</v>
          </cell>
        </row>
        <row r="112">
          <cell r="B112" t="str">
            <v>57-97-6</v>
          </cell>
          <cell r="C112" t="str">
            <v>7,12-Dimethylbenz[a]anthracene</v>
          </cell>
        </row>
        <row r="113">
          <cell r="B113" t="str">
            <v>194-59-2</v>
          </cell>
          <cell r="C113" t="str">
            <v>7H-Dibenzo[c,g]carbazole</v>
          </cell>
        </row>
        <row r="114">
          <cell r="B114" t="str">
            <v>26148-68-5</v>
          </cell>
          <cell r="C114" t="str">
            <v>A-alpha-c(2-amino-9h-pyrido[2,3-b]indole)</v>
          </cell>
        </row>
        <row r="115">
          <cell r="B115" t="str">
            <v>83-32-9</v>
          </cell>
          <cell r="C115" t="str">
            <v>Acenaphthene</v>
          </cell>
        </row>
        <row r="116">
          <cell r="B116" t="str">
            <v>208-96-8</v>
          </cell>
          <cell r="C116" t="str">
            <v>Acenaphthylene</v>
          </cell>
        </row>
        <row r="117">
          <cell r="B117" t="str">
            <v>75-07-0</v>
          </cell>
          <cell r="C117" t="str">
            <v>Acetaldehyde</v>
          </cell>
        </row>
        <row r="118">
          <cell r="B118" t="str">
            <v>60-35-5</v>
          </cell>
          <cell r="C118" t="str">
            <v>Acetamide</v>
          </cell>
        </row>
        <row r="119">
          <cell r="B119" t="str">
            <v>67-64-1</v>
          </cell>
          <cell r="C119" t="str">
            <v>Acetone</v>
          </cell>
        </row>
        <row r="120">
          <cell r="B120" t="str">
            <v>75-05-8</v>
          </cell>
          <cell r="C120" t="str">
            <v>Acetonitrile</v>
          </cell>
        </row>
        <row r="121">
          <cell r="B121" t="str">
            <v>98-86-2</v>
          </cell>
          <cell r="C121" t="str">
            <v>Acetophenone</v>
          </cell>
        </row>
        <row r="122">
          <cell r="B122" t="str">
            <v>107-02-8</v>
          </cell>
          <cell r="C122" t="str">
            <v>Acrolein</v>
          </cell>
        </row>
        <row r="123">
          <cell r="B123" t="str">
            <v>79-06-1</v>
          </cell>
          <cell r="C123" t="str">
            <v>Acrylamide</v>
          </cell>
        </row>
        <row r="124">
          <cell r="B124" t="str">
            <v>79-10-7</v>
          </cell>
          <cell r="C124" t="str">
            <v>Acrylic acid</v>
          </cell>
        </row>
        <row r="125">
          <cell r="B125" t="str">
            <v>107-13-1</v>
          </cell>
          <cell r="C125" t="str">
            <v>Acrylonitrile</v>
          </cell>
        </row>
        <row r="126">
          <cell r="B126" t="str">
            <v>50-76-0</v>
          </cell>
          <cell r="C126" t="str">
            <v>Actinomycin D</v>
          </cell>
        </row>
        <row r="127">
          <cell r="B127" t="str">
            <v>1596-84-5</v>
          </cell>
          <cell r="C127" t="str">
            <v>Alar</v>
          </cell>
        </row>
        <row r="128">
          <cell r="B128" t="str">
            <v>309-00-2</v>
          </cell>
          <cell r="C128" t="str">
            <v>Aldrin</v>
          </cell>
        </row>
        <row r="129">
          <cell r="B129" t="str">
            <v>107-05-1</v>
          </cell>
          <cell r="C129" t="str">
            <v>Allyl chloride</v>
          </cell>
        </row>
        <row r="130">
          <cell r="B130" t="str">
            <v>319-84-6</v>
          </cell>
          <cell r="C130" t="str">
            <v>alpha-Hexachlorocyclohexane</v>
          </cell>
        </row>
        <row r="131">
          <cell r="B131" t="str">
            <v>7429-90-5</v>
          </cell>
          <cell r="C131" t="str">
            <v>Aluminum and compounds</v>
          </cell>
        </row>
        <row r="132">
          <cell r="B132" t="str">
            <v>1344-28-1</v>
          </cell>
          <cell r="C132" t="str">
            <v>Aluminum oxide (fibrous forms)</v>
          </cell>
        </row>
        <row r="133">
          <cell r="B133" t="str">
            <v>61-82-5</v>
          </cell>
          <cell r="C133" t="str">
            <v>Amitrole</v>
          </cell>
        </row>
        <row r="134">
          <cell r="B134" t="str">
            <v>7664-41-7</v>
          </cell>
          <cell r="C134" t="str">
            <v>Ammonia</v>
          </cell>
        </row>
        <row r="135">
          <cell r="B135" t="str">
            <v>7803-63-6</v>
          </cell>
          <cell r="C135" t="str">
            <v>Ammonium bisulfate</v>
          </cell>
        </row>
        <row r="136">
          <cell r="B136" t="str">
            <v>6484-52-2</v>
          </cell>
          <cell r="C136" t="str">
            <v>Ammonium nitrate</v>
          </cell>
        </row>
        <row r="137">
          <cell r="B137" t="str">
            <v>7783-20-2</v>
          </cell>
          <cell r="C137" t="str">
            <v>Ammonium sulfate</v>
          </cell>
        </row>
        <row r="138">
          <cell r="B138" t="str">
            <v>62-53-3</v>
          </cell>
          <cell r="C138" t="str">
            <v>Aniline</v>
          </cell>
        </row>
        <row r="139">
          <cell r="B139" t="str">
            <v>191-26-4</v>
          </cell>
          <cell r="C139" t="str">
            <v>Anthanthrene</v>
          </cell>
        </row>
        <row r="140">
          <cell r="B140" t="str">
            <v>120-12-7</v>
          </cell>
          <cell r="C140" t="str">
            <v>Anthracene</v>
          </cell>
        </row>
        <row r="141">
          <cell r="B141" t="str">
            <v>7440-36-0</v>
          </cell>
          <cell r="C141" t="str">
            <v>Antimony and compounds</v>
          </cell>
        </row>
        <row r="142">
          <cell r="B142" t="str">
            <v>1309-64-4</v>
          </cell>
          <cell r="C142" t="str">
            <v>Antimony trioxide</v>
          </cell>
        </row>
        <row r="143">
          <cell r="B143" t="str">
            <v>140-57-8</v>
          </cell>
          <cell r="C143" t="str">
            <v>Aramite</v>
          </cell>
        </row>
        <row r="144">
          <cell r="B144" t="str">
            <v>7440-38-2</v>
          </cell>
          <cell r="C144" t="str">
            <v>Arsenic and compounds</v>
          </cell>
        </row>
        <row r="145">
          <cell r="B145" t="str">
            <v>7784-42-1</v>
          </cell>
          <cell r="C145" t="str">
            <v>Arsine</v>
          </cell>
        </row>
        <row r="146">
          <cell r="B146" t="str">
            <v>1332-21-4</v>
          </cell>
          <cell r="C146" t="str">
            <v>Asbestos</v>
          </cell>
        </row>
        <row r="147">
          <cell r="B147" t="str">
            <v>492-80-8</v>
          </cell>
          <cell r="C147" t="str">
            <v>Auramine</v>
          </cell>
        </row>
        <row r="148">
          <cell r="B148" t="str">
            <v>115-02-6</v>
          </cell>
          <cell r="C148" t="str">
            <v>Azaserine</v>
          </cell>
        </row>
        <row r="149">
          <cell r="B149" t="str">
            <v>446-86-6</v>
          </cell>
          <cell r="C149" t="str">
            <v>Azathioprine</v>
          </cell>
        </row>
        <row r="150">
          <cell r="B150" t="str">
            <v>103-33-3</v>
          </cell>
          <cell r="C150" t="str">
            <v>Azobenzene</v>
          </cell>
        </row>
        <row r="151">
          <cell r="B151" t="str">
            <v>7440-39-3</v>
          </cell>
          <cell r="C151" t="str">
            <v>Barium and compounds</v>
          </cell>
        </row>
        <row r="152">
          <cell r="B152" t="str">
            <v>56-55-3</v>
          </cell>
          <cell r="C152" t="str">
            <v>Benz[a]anthracene</v>
          </cell>
        </row>
        <row r="153">
          <cell r="B153" t="str">
            <v>71-43-2</v>
          </cell>
          <cell r="C153" t="str">
            <v>Benzene</v>
          </cell>
        </row>
        <row r="154">
          <cell r="B154" t="str">
            <v>92-87-5</v>
          </cell>
          <cell r="C154" t="str">
            <v>Benzidine (and its salts)</v>
          </cell>
        </row>
        <row r="155">
          <cell r="B155" t="str">
            <v>50-32-8</v>
          </cell>
          <cell r="C155" t="str">
            <v>Benzo[a]pyrene</v>
          </cell>
        </row>
        <row r="156">
          <cell r="B156" t="str">
            <v>205-99-2</v>
          </cell>
          <cell r="C156" t="str">
            <v>Benzo[b]fluoranthene</v>
          </cell>
        </row>
        <row r="157">
          <cell r="B157" t="str">
            <v>205-12-9</v>
          </cell>
          <cell r="C157" t="str">
            <v>Benzo[c]fluorene</v>
          </cell>
        </row>
        <row r="158">
          <cell r="B158" t="str">
            <v>192-97-2</v>
          </cell>
          <cell r="C158" t="str">
            <v>Benzo[e]pyrene</v>
          </cell>
        </row>
        <row r="159">
          <cell r="B159" t="str">
            <v>191-24-2</v>
          </cell>
          <cell r="C159" t="str">
            <v>Benzo[g,h,i]perylene</v>
          </cell>
        </row>
        <row r="160">
          <cell r="B160" t="str">
            <v>205-82-3</v>
          </cell>
          <cell r="C160" t="str">
            <v>Benzo[j]fluoranthene</v>
          </cell>
        </row>
        <row r="161">
          <cell r="B161" t="str">
            <v>207-08-9</v>
          </cell>
          <cell r="C161" t="str">
            <v>Benzo[k]fluoranthene</v>
          </cell>
        </row>
        <row r="162">
          <cell r="B162" t="str">
            <v>271-89-6</v>
          </cell>
          <cell r="C162" t="str">
            <v>Benzofuran</v>
          </cell>
        </row>
        <row r="163">
          <cell r="B163" t="str">
            <v>98-07-7</v>
          </cell>
          <cell r="C163" t="str">
            <v>Benzoic trichloride (benzotrichloride)</v>
          </cell>
        </row>
        <row r="164">
          <cell r="B164" t="str">
            <v>98-88-4</v>
          </cell>
          <cell r="C164" t="str">
            <v>Benzoyl chloride</v>
          </cell>
        </row>
        <row r="165">
          <cell r="B165" t="str">
            <v>94-36-0</v>
          </cell>
          <cell r="C165" t="str">
            <v>Benzoyl peroxide</v>
          </cell>
        </row>
        <row r="166">
          <cell r="B166" t="str">
            <v>100-44-7</v>
          </cell>
          <cell r="C166" t="str">
            <v>Benzyl chloride</v>
          </cell>
        </row>
        <row r="167">
          <cell r="B167" t="str">
            <v>1694-09-3</v>
          </cell>
          <cell r="C167" t="str">
            <v>Benzyl Violet 4B</v>
          </cell>
        </row>
        <row r="168">
          <cell r="B168" t="str">
            <v>7440-41-7</v>
          </cell>
          <cell r="C168" t="str">
            <v>Beryllium and compounds</v>
          </cell>
        </row>
        <row r="169">
          <cell r="B169" t="str">
            <v>1304-56-9</v>
          </cell>
          <cell r="C169" t="str">
            <v>Beryllium oxide</v>
          </cell>
        </row>
        <row r="170">
          <cell r="B170" t="str">
            <v>13510-49-1</v>
          </cell>
          <cell r="C170" t="str">
            <v>Beryllium sulfate</v>
          </cell>
        </row>
        <row r="171">
          <cell r="B171" t="str">
            <v>3068-88-0</v>
          </cell>
          <cell r="C171" t="str">
            <v>beta-Butyrolactone</v>
          </cell>
        </row>
        <row r="172">
          <cell r="B172" t="str">
            <v>319-85-7</v>
          </cell>
          <cell r="C172" t="str">
            <v>beta-Hexachlorocyclohexane</v>
          </cell>
        </row>
        <row r="173">
          <cell r="B173" t="str">
            <v>57-57-8</v>
          </cell>
          <cell r="C173" t="str">
            <v>beta-Propiolactone</v>
          </cell>
        </row>
        <row r="174">
          <cell r="B174" t="str">
            <v>92-52-4</v>
          </cell>
          <cell r="C174" t="str">
            <v>Biphenyl</v>
          </cell>
        </row>
        <row r="175">
          <cell r="B175" t="str">
            <v>111-44-4</v>
          </cell>
          <cell r="C175" t="str">
            <v>bis(2-Chloroethyl) ether (BCEE)</v>
          </cell>
        </row>
        <row r="176">
          <cell r="B176" t="str">
            <v>103-23-1</v>
          </cell>
          <cell r="C176" t="str">
            <v>bis(2-Ethylhexyl) adipate</v>
          </cell>
        </row>
        <row r="177">
          <cell r="B177" t="str">
            <v>117-81-7</v>
          </cell>
          <cell r="C177" t="str">
            <v>bis(2-Ethylhexyl) phthalate (DEHP)</v>
          </cell>
        </row>
        <row r="178">
          <cell r="B178" t="str">
            <v>542-88-1</v>
          </cell>
          <cell r="C178" t="str">
            <v>bis(Chloromethyl) ether</v>
          </cell>
        </row>
        <row r="179">
          <cell r="B179" t="str">
            <v>7726-95-6</v>
          </cell>
          <cell r="C179" t="str">
            <v>Bromine and compounds</v>
          </cell>
        </row>
        <row r="180">
          <cell r="B180" t="str">
            <v>7789-30-2</v>
          </cell>
          <cell r="C180" t="str">
            <v>Bromine pentafluoride</v>
          </cell>
        </row>
        <row r="181">
          <cell r="B181" t="str">
            <v>75-27-4</v>
          </cell>
          <cell r="C181" t="str">
            <v>Bromodichloromethane</v>
          </cell>
        </row>
        <row r="182">
          <cell r="B182" t="str">
            <v>75-25-2</v>
          </cell>
          <cell r="C182" t="str">
            <v>Bromoform</v>
          </cell>
        </row>
        <row r="183">
          <cell r="B183" t="str">
            <v>74-83-9</v>
          </cell>
          <cell r="C183" t="str">
            <v>Bromomethane (methyl bromide)</v>
          </cell>
        </row>
        <row r="184">
          <cell r="B184" t="str">
            <v>141-32-2</v>
          </cell>
          <cell r="C184" t="str">
            <v>Butyl acrylate</v>
          </cell>
        </row>
        <row r="185">
          <cell r="B185" t="str">
            <v>85-68-7</v>
          </cell>
          <cell r="C185" t="str">
            <v>Butyl benzyl phthalate</v>
          </cell>
        </row>
        <row r="186">
          <cell r="B186" t="str">
            <v>25013-16-5</v>
          </cell>
          <cell r="C186" t="str">
            <v>Butylated hydroxyanisole</v>
          </cell>
        </row>
        <row r="187">
          <cell r="B187" t="str">
            <v>569-61-9</v>
          </cell>
          <cell r="C187" t="str">
            <v>C.I. Basic Red 9 monohydrochloride</v>
          </cell>
        </row>
        <row r="188">
          <cell r="B188" t="str">
            <v>7440-43-9</v>
          </cell>
          <cell r="C188" t="str">
            <v>Cadmium and compounds</v>
          </cell>
        </row>
        <row r="189">
          <cell r="B189" t="str">
            <v>156-62-7</v>
          </cell>
          <cell r="C189" t="str">
            <v>Calcium cyanamide</v>
          </cell>
        </row>
        <row r="190">
          <cell r="B190" t="str">
            <v>105-60-2</v>
          </cell>
          <cell r="C190" t="str">
            <v>Caprolactam</v>
          </cell>
        </row>
        <row r="191">
          <cell r="B191" t="str">
            <v>2425-06-1</v>
          </cell>
          <cell r="C191" t="str">
            <v>Captafol</v>
          </cell>
        </row>
        <row r="192">
          <cell r="B192" t="str">
            <v>133-06-2</v>
          </cell>
          <cell r="C192" t="str">
            <v>Captan</v>
          </cell>
        </row>
        <row r="193">
          <cell r="B193" t="str">
            <v>63-25-2</v>
          </cell>
          <cell r="C193" t="str">
            <v>Carbaryl</v>
          </cell>
        </row>
        <row r="194">
          <cell r="B194" t="str">
            <v>86-74-8</v>
          </cell>
          <cell r="C194" t="str">
            <v>Carbazole</v>
          </cell>
        </row>
        <row r="195">
          <cell r="B195" t="str">
            <v>89</v>
          </cell>
          <cell r="C195" t="str">
            <v>Carbon black extracts</v>
          </cell>
        </row>
        <row r="196">
          <cell r="B196" t="str">
            <v>75-15-0</v>
          </cell>
          <cell r="C196" t="str">
            <v>Carbon disulfide</v>
          </cell>
        </row>
        <row r="197">
          <cell r="B197" t="str">
            <v>56-23-5</v>
          </cell>
          <cell r="C197" t="str">
            <v>Carbon tetrachloride</v>
          </cell>
        </row>
        <row r="198">
          <cell r="B198" t="str">
            <v>463-58-1</v>
          </cell>
          <cell r="C198" t="str">
            <v>Carbonyl sulfide</v>
          </cell>
        </row>
        <row r="199">
          <cell r="B199" t="str">
            <v>9000-07-1</v>
          </cell>
          <cell r="C199" t="str">
            <v>Carrageenan (degraded)</v>
          </cell>
        </row>
        <row r="200">
          <cell r="B200" t="str">
            <v>120-80-9</v>
          </cell>
          <cell r="C200" t="str">
            <v>Catechol</v>
          </cell>
        </row>
        <row r="201">
          <cell r="B201" t="str">
            <v>351</v>
          </cell>
          <cell r="C201" t="str">
            <v>Ceramic fibers</v>
          </cell>
        </row>
        <row r="202">
          <cell r="B202" t="str">
            <v>133-90-4</v>
          </cell>
          <cell r="C202" t="str">
            <v>Chloramben</v>
          </cell>
        </row>
        <row r="203">
          <cell r="B203" t="str">
            <v>305-03-3</v>
          </cell>
          <cell r="C203" t="str">
            <v>Chlorambucil</v>
          </cell>
        </row>
        <row r="204">
          <cell r="B204" t="str">
            <v>57-74-9</v>
          </cell>
          <cell r="C204" t="str">
            <v>Chlordane</v>
          </cell>
        </row>
        <row r="205">
          <cell r="B205" t="str">
            <v>143-50-0</v>
          </cell>
          <cell r="C205" t="str">
            <v>Chlordecone</v>
          </cell>
        </row>
        <row r="206">
          <cell r="B206" t="str">
            <v>115-28-6</v>
          </cell>
          <cell r="C206" t="str">
            <v>Chlorendic acid</v>
          </cell>
        </row>
        <row r="207">
          <cell r="B207" t="str">
            <v>76-13-1</v>
          </cell>
          <cell r="C207" t="str">
            <v>Chlorinated fluorocarbon (1,1,2-trichloro-1,2,2-trifluoroethane, CFC-113)</v>
          </cell>
        </row>
        <row r="208">
          <cell r="B208" t="str">
            <v>108171-26-2</v>
          </cell>
          <cell r="C208" t="str">
            <v>Chlorinated paraffins</v>
          </cell>
        </row>
        <row r="209">
          <cell r="B209" t="str">
            <v>7782-50-5</v>
          </cell>
          <cell r="C209" t="str">
            <v>Chlorine</v>
          </cell>
        </row>
        <row r="210">
          <cell r="B210" t="str">
            <v>10049-04-4</v>
          </cell>
          <cell r="C210" t="str">
            <v>Chlorine dioxide</v>
          </cell>
        </row>
        <row r="211">
          <cell r="B211" t="str">
            <v>79-11-8</v>
          </cell>
          <cell r="C211" t="str">
            <v>Chloroacetic acid</v>
          </cell>
        </row>
        <row r="212">
          <cell r="B212" t="str">
            <v>85535-84-8</v>
          </cell>
          <cell r="C212" t="str">
            <v>Chloroalkanes C10-13 (chlorinated paraffins)</v>
          </cell>
        </row>
        <row r="213">
          <cell r="B213" t="str">
            <v>108-90-7</v>
          </cell>
          <cell r="C213" t="str">
            <v>Chlorobenzene</v>
          </cell>
        </row>
        <row r="214">
          <cell r="B214" t="str">
            <v>510-15-6</v>
          </cell>
          <cell r="C214" t="str">
            <v>Chlorobenzilate (ethyl-4,4'-dichlorobenzilate)</v>
          </cell>
        </row>
        <row r="215">
          <cell r="B215" t="str">
            <v>75-45-6</v>
          </cell>
          <cell r="C215" t="str">
            <v>Chlorodifluoromethane (Freon 22)</v>
          </cell>
        </row>
        <row r="216">
          <cell r="B216" t="str">
            <v>75-00-3</v>
          </cell>
          <cell r="C216" t="str">
            <v>Chloroethane (ethyl chloride)</v>
          </cell>
        </row>
        <row r="217">
          <cell r="B217" t="str">
            <v>67-66-3</v>
          </cell>
          <cell r="C217" t="str">
            <v>Chloroform</v>
          </cell>
        </row>
        <row r="218">
          <cell r="B218" t="str">
            <v>74-87-3</v>
          </cell>
          <cell r="C218" t="str">
            <v>Chloromethane (methyl chloride)</v>
          </cell>
        </row>
        <row r="219">
          <cell r="B219" t="str">
            <v>107-30-2</v>
          </cell>
          <cell r="C219" t="str">
            <v>Chloromethyl methyl ether (technical grade)</v>
          </cell>
        </row>
        <row r="220">
          <cell r="B220" t="str">
            <v>76-06-2</v>
          </cell>
          <cell r="C220" t="str">
            <v>Chloropicrin</v>
          </cell>
        </row>
        <row r="221">
          <cell r="B221" t="str">
            <v>126-99-8</v>
          </cell>
          <cell r="C221" t="str">
            <v>Chloroprene</v>
          </cell>
        </row>
        <row r="222">
          <cell r="B222" t="str">
            <v>1897-45-6</v>
          </cell>
          <cell r="C222" t="str">
            <v>Chlorothalonil</v>
          </cell>
        </row>
        <row r="223">
          <cell r="B223" t="str">
            <v>54749-90-5</v>
          </cell>
          <cell r="C223" t="str">
            <v>Chlorozotocin</v>
          </cell>
        </row>
        <row r="224">
          <cell r="B224" t="str">
            <v>7738-94-5</v>
          </cell>
          <cell r="C224" t="str">
            <v>Chromic(VI) acid, including chromic acid aerosol mist and chromium trioxide</v>
          </cell>
        </row>
        <row r="225">
          <cell r="B225" t="str">
            <v>18540-29-9</v>
          </cell>
          <cell r="C225" t="str">
            <v>Chromium VI, chromate and dichromate particulate</v>
          </cell>
        </row>
        <row r="226">
          <cell r="B226" t="str">
            <v>218-01-9</v>
          </cell>
          <cell r="C226" t="str">
            <v>Chrysene</v>
          </cell>
        </row>
        <row r="227">
          <cell r="B227" t="str">
            <v>87-29-6</v>
          </cell>
          <cell r="C227" t="str">
            <v>Cinnamyl anthranilate</v>
          </cell>
        </row>
        <row r="228">
          <cell r="B228" t="str">
            <v>7440-48-4</v>
          </cell>
          <cell r="C228" t="str">
            <v>Cobalt and compounds</v>
          </cell>
        </row>
        <row r="229">
          <cell r="B229" t="str">
            <v>148</v>
          </cell>
          <cell r="C229" t="str">
            <v>Coke oven emissions</v>
          </cell>
        </row>
        <row r="230">
          <cell r="B230" t="str">
            <v>7440-50-8</v>
          </cell>
          <cell r="C230" t="str">
            <v>Copper and compounds</v>
          </cell>
        </row>
        <row r="231">
          <cell r="B231" t="str">
            <v>150</v>
          </cell>
          <cell r="C231" t="str">
            <v>Creosotes</v>
          </cell>
        </row>
        <row r="232">
          <cell r="B232" t="str">
            <v>1319-77-3</v>
          </cell>
          <cell r="C232" t="str">
            <v>Cresols (mixture), including m-cresol, o-cresol, p-cresol</v>
          </cell>
        </row>
        <row r="233">
          <cell r="B233" t="str">
            <v>4170-30-3</v>
          </cell>
          <cell r="C233" t="str">
            <v>Crotonaldehyde</v>
          </cell>
        </row>
        <row r="234">
          <cell r="B234" t="str">
            <v>80-15-9</v>
          </cell>
          <cell r="C234" t="str">
            <v>Cumene hydroperoxide</v>
          </cell>
        </row>
        <row r="235">
          <cell r="B235" t="str">
            <v>135-20-6</v>
          </cell>
          <cell r="C235" t="str">
            <v>Cupferron</v>
          </cell>
        </row>
        <row r="236">
          <cell r="B236" t="str">
            <v>74-90-8</v>
          </cell>
          <cell r="C236" t="str">
            <v>Cyanide, hydrogen</v>
          </cell>
        </row>
        <row r="237">
          <cell r="B237" t="str">
            <v>110-82-7</v>
          </cell>
          <cell r="C237" t="str">
            <v>Cyclohexane</v>
          </cell>
        </row>
        <row r="238">
          <cell r="B238" t="str">
            <v>108-93-0</v>
          </cell>
          <cell r="C238" t="str">
            <v>Cyclohexanol</v>
          </cell>
        </row>
        <row r="239">
          <cell r="B239" t="str">
            <v>66-81-9</v>
          </cell>
          <cell r="C239" t="str">
            <v>Cycloheximide</v>
          </cell>
        </row>
        <row r="240">
          <cell r="B240" t="str">
            <v>27208-37-3</v>
          </cell>
          <cell r="C240" t="str">
            <v>Cyclopenta[c,d]pyrene</v>
          </cell>
        </row>
        <row r="241">
          <cell r="B241" t="str">
            <v>50-18-0</v>
          </cell>
          <cell r="C241" t="str">
            <v>Cyclophosphamide (anhydrous)</v>
          </cell>
        </row>
        <row r="242">
          <cell r="B242" t="str">
            <v>6055-19-2</v>
          </cell>
          <cell r="C242" t="str">
            <v>Cyclophosphamide (hydrated)</v>
          </cell>
        </row>
        <row r="243">
          <cell r="B243" t="str">
            <v>5160-02-1</v>
          </cell>
          <cell r="C243" t="str">
            <v>D &amp; C Red No. 9</v>
          </cell>
        </row>
        <row r="244">
          <cell r="B244" t="str">
            <v>4342-03-4</v>
          </cell>
          <cell r="C244" t="str">
            <v>Dacarbazine</v>
          </cell>
        </row>
        <row r="245">
          <cell r="B245" t="str">
            <v>117-10-2</v>
          </cell>
          <cell r="C245" t="str">
            <v>Danthron (chrysazin)</v>
          </cell>
        </row>
        <row r="246">
          <cell r="B246" t="str">
            <v>3547-04-4</v>
          </cell>
          <cell r="C246" t="str">
            <v>DDE (1-chloro-4-[1-(4-chlorophenyl)ethyl]benzene)</v>
          </cell>
        </row>
        <row r="247">
          <cell r="B247" t="str">
            <v>50-29-3</v>
          </cell>
          <cell r="C247" t="str">
            <v>DDT</v>
          </cell>
        </row>
        <row r="248">
          <cell r="B248" t="str">
            <v>333-41-5</v>
          </cell>
          <cell r="C248" t="str">
            <v>Diazinon</v>
          </cell>
        </row>
        <row r="249">
          <cell r="B249" t="str">
            <v>334-88-3</v>
          </cell>
          <cell r="C249" t="str">
            <v>Diazomethane</v>
          </cell>
        </row>
        <row r="250">
          <cell r="B250" t="str">
            <v>226-36-8</v>
          </cell>
          <cell r="C250" t="str">
            <v>Dibenz[a,h]acridine</v>
          </cell>
        </row>
        <row r="251">
          <cell r="B251" t="str">
            <v>53-70-3</v>
          </cell>
          <cell r="C251" t="str">
            <v>Dibenz[a,h]anthracene</v>
          </cell>
        </row>
        <row r="252">
          <cell r="B252" t="str">
            <v>224-42-0</v>
          </cell>
          <cell r="C252" t="str">
            <v>Dibenz[a,j]acridine</v>
          </cell>
        </row>
        <row r="253">
          <cell r="B253" t="str">
            <v>5385-75-1</v>
          </cell>
          <cell r="C253" t="str">
            <v>Dibenzo[a,e]fluoranthene</v>
          </cell>
        </row>
        <row r="254">
          <cell r="B254" t="str">
            <v>192-65-4</v>
          </cell>
          <cell r="C254" t="str">
            <v>Dibenzo[a,e]pyrene</v>
          </cell>
        </row>
        <row r="255">
          <cell r="B255" t="str">
            <v>189-64-0</v>
          </cell>
          <cell r="C255" t="str">
            <v>Dibenzo[a,h]pyrene</v>
          </cell>
        </row>
        <row r="256">
          <cell r="B256" t="str">
            <v>189-55-9</v>
          </cell>
          <cell r="C256" t="str">
            <v>Dibenzo[a,i]pyrene</v>
          </cell>
        </row>
        <row r="257">
          <cell r="B257" t="str">
            <v>191-30-0</v>
          </cell>
          <cell r="C257" t="str">
            <v>Dibenzo[a,l]pyrene</v>
          </cell>
        </row>
        <row r="258">
          <cell r="B258" t="str">
            <v>132-64-9</v>
          </cell>
          <cell r="C258" t="str">
            <v>Dibenzofuran</v>
          </cell>
        </row>
        <row r="259">
          <cell r="B259" t="str">
            <v>124-48-1</v>
          </cell>
          <cell r="C259" t="str">
            <v>Dibromochloromethane</v>
          </cell>
        </row>
        <row r="260">
          <cell r="B260" t="str">
            <v>84-74-2</v>
          </cell>
          <cell r="C260" t="str">
            <v>Dibutyl phthalate</v>
          </cell>
        </row>
        <row r="261">
          <cell r="B261" t="str">
            <v>75-71-8</v>
          </cell>
          <cell r="C261" t="str">
            <v>Dichlorodifluoromethane (Freon 12)</v>
          </cell>
        </row>
        <row r="262">
          <cell r="B262" t="str">
            <v>75-43-4</v>
          </cell>
          <cell r="C262" t="str">
            <v>Dichlorofluoromethane (Freon 21)</v>
          </cell>
        </row>
        <row r="263">
          <cell r="B263" t="str">
            <v>75-09-2</v>
          </cell>
          <cell r="C263" t="str">
            <v>Dichloromethane (methylene chloride)</v>
          </cell>
        </row>
        <row r="264">
          <cell r="B264" t="str">
            <v>94-75-7</v>
          </cell>
          <cell r="C264" t="str">
            <v>Dichlorophenoxyacetic acid, salts and esters (2,4-D)</v>
          </cell>
        </row>
        <row r="265">
          <cell r="B265" t="str">
            <v>62-73-7</v>
          </cell>
          <cell r="C265" t="str">
            <v>Dichlorvos (DDVP)</v>
          </cell>
        </row>
        <row r="266">
          <cell r="B266" t="str">
            <v>115-32-2</v>
          </cell>
          <cell r="C266" t="str">
            <v>Dicofol</v>
          </cell>
        </row>
        <row r="267">
          <cell r="B267" t="str">
            <v>84-61-7</v>
          </cell>
          <cell r="C267" t="str">
            <v>Di-cyclohexyl phthalate (DCHP)</v>
          </cell>
        </row>
        <row r="268">
          <cell r="B268" t="str">
            <v>60-57-1</v>
          </cell>
          <cell r="C268" t="str">
            <v>Dieldrin</v>
          </cell>
        </row>
        <row r="269">
          <cell r="B269" t="str">
            <v>200</v>
          </cell>
          <cell r="C269" t="str">
            <v>Diesel particulate matter</v>
          </cell>
        </row>
        <row r="270">
          <cell r="B270" t="str">
            <v>111-42-2</v>
          </cell>
          <cell r="C270" t="str">
            <v>Diethanolamine</v>
          </cell>
        </row>
        <row r="271">
          <cell r="B271" t="str">
            <v>64-67-5</v>
          </cell>
          <cell r="C271" t="str">
            <v>Diethyl sulfate</v>
          </cell>
        </row>
        <row r="272">
          <cell r="B272" t="str">
            <v>111-46-6</v>
          </cell>
          <cell r="C272" t="str">
            <v>Diethylene glycol</v>
          </cell>
        </row>
        <row r="273">
          <cell r="B273" t="str">
            <v>111-96-6</v>
          </cell>
          <cell r="C273" t="str">
            <v>Diethylene glycol dimethyl ether</v>
          </cell>
        </row>
        <row r="274">
          <cell r="B274" t="str">
            <v>112-34-5</v>
          </cell>
          <cell r="C274" t="str">
            <v>Diethylene glycol monobutyl ether</v>
          </cell>
        </row>
        <row r="275">
          <cell r="B275" t="str">
            <v>111-90-0</v>
          </cell>
          <cell r="C275" t="str">
            <v>Diethylene glycol monoethyl ether</v>
          </cell>
        </row>
        <row r="276">
          <cell r="B276" t="str">
            <v>111-77-3</v>
          </cell>
          <cell r="C276" t="str">
            <v>Diethylene glycol monomethyl ether</v>
          </cell>
        </row>
        <row r="277">
          <cell r="B277" t="str">
            <v>627-44-1</v>
          </cell>
          <cell r="C277" t="str">
            <v>Diethylmercury</v>
          </cell>
        </row>
        <row r="278">
          <cell r="B278" t="str">
            <v>84-66-2</v>
          </cell>
          <cell r="C278" t="str">
            <v>Diethylphthalate</v>
          </cell>
        </row>
        <row r="279">
          <cell r="B279" t="str">
            <v>101-90-6</v>
          </cell>
          <cell r="C279" t="str">
            <v>Diglycidyl resorcinol ether</v>
          </cell>
        </row>
        <row r="280">
          <cell r="B280" t="str">
            <v>94-58-6</v>
          </cell>
          <cell r="C280" t="str">
            <v>Dihydrosafrole</v>
          </cell>
        </row>
        <row r="281">
          <cell r="B281" t="str">
            <v>79-44-7</v>
          </cell>
          <cell r="C281" t="str">
            <v>Dimethyl carbamoyl chloride</v>
          </cell>
        </row>
        <row r="282">
          <cell r="B282" t="str">
            <v>68-12-2</v>
          </cell>
          <cell r="C282" t="str">
            <v>Dimethyl formamide</v>
          </cell>
        </row>
        <row r="283">
          <cell r="B283" t="str">
            <v>131-11-3</v>
          </cell>
          <cell r="C283" t="str">
            <v>Dimethyl phthalate</v>
          </cell>
        </row>
        <row r="284">
          <cell r="B284" t="str">
            <v>77-78-1</v>
          </cell>
          <cell r="C284" t="str">
            <v>Dimethyl sulfate</v>
          </cell>
        </row>
        <row r="285">
          <cell r="B285" t="str">
            <v>593-74-8</v>
          </cell>
          <cell r="C285" t="str">
            <v>Dimethylmercury</v>
          </cell>
        </row>
        <row r="286">
          <cell r="B286" t="str">
            <v>513-37-1</v>
          </cell>
          <cell r="C286" t="str">
            <v>Dimethylvinylchloride</v>
          </cell>
        </row>
        <row r="287">
          <cell r="B287" t="str">
            <v>630-93-3</v>
          </cell>
          <cell r="C287" t="str">
            <v>Diphenylhydantoin</v>
          </cell>
        </row>
        <row r="288">
          <cell r="B288" t="str">
            <v>25265-71-8</v>
          </cell>
          <cell r="C288" t="str">
            <v>Dipropylene glycol</v>
          </cell>
        </row>
        <row r="289">
          <cell r="B289" t="str">
            <v>34590-94-8</v>
          </cell>
          <cell r="C289" t="str">
            <v>Dipropylene glycol monomethyl ether</v>
          </cell>
        </row>
        <row r="290">
          <cell r="B290" t="str">
            <v>1937-37-7</v>
          </cell>
          <cell r="C290" t="str">
            <v>Direct Black 38</v>
          </cell>
        </row>
        <row r="291">
          <cell r="B291" t="str">
            <v>2602-46-2</v>
          </cell>
          <cell r="C291" t="str">
            <v>Direct Blue 6</v>
          </cell>
        </row>
        <row r="292">
          <cell r="B292" t="str">
            <v>16071-86-6</v>
          </cell>
          <cell r="C292" t="str">
            <v>Direct Brown 95 (technical grade)</v>
          </cell>
        </row>
        <row r="293">
          <cell r="B293" t="str">
            <v>2475-45-8</v>
          </cell>
          <cell r="C293" t="str">
            <v>Disperse Blue 1</v>
          </cell>
        </row>
        <row r="294">
          <cell r="B294" t="str">
            <v>298-04-4</v>
          </cell>
          <cell r="C294" t="str">
            <v>Disulfoton</v>
          </cell>
        </row>
        <row r="295">
          <cell r="B295" t="str">
            <v>106-89-8</v>
          </cell>
          <cell r="C295" t="str">
            <v>Epichlorohydrin</v>
          </cell>
        </row>
        <row r="296">
          <cell r="B296" t="str">
            <v>227</v>
          </cell>
          <cell r="C296" t="str">
            <v>Epoxy resins</v>
          </cell>
        </row>
        <row r="297">
          <cell r="B297" t="str">
            <v>12510-42-8</v>
          </cell>
          <cell r="C297" t="str">
            <v>Erionite</v>
          </cell>
        </row>
        <row r="298">
          <cell r="B298" t="str">
            <v>140-88-5</v>
          </cell>
          <cell r="C298" t="str">
            <v>Ethyl acrylate</v>
          </cell>
        </row>
        <row r="299">
          <cell r="B299" t="str">
            <v>100-41-4</v>
          </cell>
          <cell r="C299" t="str">
            <v>Ethyl benzene</v>
          </cell>
        </row>
        <row r="300">
          <cell r="B300" t="str">
            <v>74-85-1</v>
          </cell>
          <cell r="C300" t="str">
            <v>Ethylene</v>
          </cell>
        </row>
        <row r="301">
          <cell r="B301" t="str">
            <v>106-93-4</v>
          </cell>
          <cell r="C301" t="str">
            <v>Ethylene dibromide (EDB, 1,2-dibromoethane)</v>
          </cell>
        </row>
        <row r="302">
          <cell r="B302" t="str">
            <v>107-06-2</v>
          </cell>
          <cell r="C302" t="str">
            <v>Ethylene dichloride (EDC, 1,2-dichloroethane)</v>
          </cell>
        </row>
        <row r="303">
          <cell r="B303" t="str">
            <v>107-21-1</v>
          </cell>
          <cell r="C303" t="str">
            <v>Ethylene glycol</v>
          </cell>
        </row>
        <row r="304">
          <cell r="B304" t="str">
            <v>629-14-1</v>
          </cell>
          <cell r="C304" t="str">
            <v>Ethylene glycol diethyl ether</v>
          </cell>
        </row>
        <row r="305">
          <cell r="B305" t="str">
            <v>110-71-4</v>
          </cell>
          <cell r="C305" t="str">
            <v>Ethylene glycol dimethyl ether</v>
          </cell>
        </row>
        <row r="306">
          <cell r="B306" t="str">
            <v>111-76-2</v>
          </cell>
          <cell r="C306" t="str">
            <v>Ethylene glycol monobutyl ether</v>
          </cell>
        </row>
        <row r="307">
          <cell r="B307" t="str">
            <v>110-80-5</v>
          </cell>
          <cell r="C307" t="str">
            <v>Ethylene glycol monoethyl ether</v>
          </cell>
        </row>
        <row r="308">
          <cell r="B308" t="str">
            <v>111-15-9</v>
          </cell>
          <cell r="C308" t="str">
            <v>Ethylene glycol monoethyl ether acetate</v>
          </cell>
        </row>
        <row r="309">
          <cell r="B309" t="str">
            <v>109-86-4</v>
          </cell>
          <cell r="C309" t="str">
            <v>Ethylene glycol monomethyl ether</v>
          </cell>
        </row>
        <row r="310">
          <cell r="B310" t="str">
            <v>110-49-6</v>
          </cell>
          <cell r="C310" t="str">
            <v>Ethylene glycol monomethyl ether acetate</v>
          </cell>
        </row>
        <row r="311">
          <cell r="B311" t="str">
            <v>2807-30-9</v>
          </cell>
          <cell r="C311" t="str">
            <v>Ethylene glycol monopropyl ether</v>
          </cell>
        </row>
        <row r="312">
          <cell r="B312" t="str">
            <v>75-21-8</v>
          </cell>
          <cell r="C312" t="str">
            <v>Ethylene oxide</v>
          </cell>
        </row>
        <row r="313">
          <cell r="B313" t="str">
            <v>96-45-7</v>
          </cell>
          <cell r="C313" t="str">
            <v>Ethylene thiourea</v>
          </cell>
        </row>
        <row r="314">
          <cell r="B314" t="str">
            <v>151-56-4</v>
          </cell>
          <cell r="C314" t="str">
            <v>Ethyleneimine (aziridine)</v>
          </cell>
        </row>
        <row r="315">
          <cell r="B315" t="str">
            <v>10028-22-5</v>
          </cell>
          <cell r="C315" t="str">
            <v>Ferric sulfate</v>
          </cell>
        </row>
        <row r="316">
          <cell r="B316" t="str">
            <v>206-44-0</v>
          </cell>
          <cell r="C316" t="str">
            <v>Fluoranthene</v>
          </cell>
        </row>
        <row r="317">
          <cell r="B317" t="str">
            <v>86-73-7</v>
          </cell>
          <cell r="C317" t="str">
            <v>Fluorene</v>
          </cell>
        </row>
        <row r="318">
          <cell r="B318" t="str">
            <v>239</v>
          </cell>
          <cell r="C318" t="str">
            <v>Fluorides</v>
          </cell>
        </row>
        <row r="319">
          <cell r="B319" t="str">
            <v>7782-41-4</v>
          </cell>
          <cell r="C319" t="str">
            <v>Fluorine gas</v>
          </cell>
        </row>
        <row r="320">
          <cell r="B320" t="str">
            <v>50-00-0</v>
          </cell>
          <cell r="C320" t="str">
            <v>Formaldehyde</v>
          </cell>
        </row>
        <row r="321">
          <cell r="B321" t="str">
            <v>110-00-9</v>
          </cell>
          <cell r="C321" t="str">
            <v>Furan</v>
          </cell>
        </row>
        <row r="322">
          <cell r="B322" t="str">
            <v>60568-05-0</v>
          </cell>
          <cell r="C322" t="str">
            <v>Furmecyclox</v>
          </cell>
        </row>
        <row r="323">
          <cell r="B323" t="str">
            <v>3688-53-7</v>
          </cell>
          <cell r="C323" t="str">
            <v>Furylfuramide</v>
          </cell>
        </row>
        <row r="324">
          <cell r="B324" t="str">
            <v>58-89-9</v>
          </cell>
          <cell r="C324" t="str">
            <v>gamma-Hexachlorocyclohexane (Lindane)</v>
          </cell>
        </row>
        <row r="325">
          <cell r="B325" t="str">
            <v>352</v>
          </cell>
          <cell r="C325" t="str">
            <v>Glasswool fibers</v>
          </cell>
        </row>
        <row r="326">
          <cell r="B326" t="str">
            <v>67730-11-4</v>
          </cell>
          <cell r="C326" t="str">
            <v>Glu-P-1</v>
          </cell>
        </row>
        <row r="327">
          <cell r="B327" t="str">
            <v>67730-10-3</v>
          </cell>
          <cell r="C327" t="str">
            <v>Glu-P-2</v>
          </cell>
        </row>
        <row r="328">
          <cell r="B328" t="str">
            <v>111-30-8</v>
          </cell>
          <cell r="C328" t="str">
            <v>Glutaraldehyde</v>
          </cell>
        </row>
        <row r="329">
          <cell r="B329" t="str">
            <v>16568-02-8</v>
          </cell>
          <cell r="C329" t="str">
            <v>Gyromitrin</v>
          </cell>
        </row>
        <row r="330">
          <cell r="B330" t="str">
            <v>2784-94-3</v>
          </cell>
          <cell r="C330" t="str">
            <v>HC Blue 1</v>
          </cell>
        </row>
        <row r="331">
          <cell r="B331" t="str">
            <v>76-44-8</v>
          </cell>
          <cell r="C331" t="str">
            <v>Heptachlor</v>
          </cell>
        </row>
        <row r="332">
          <cell r="B332" t="str">
            <v>1024-57-3</v>
          </cell>
          <cell r="C332" t="str">
            <v>Heptachlor epoxide</v>
          </cell>
        </row>
        <row r="333">
          <cell r="B333" t="str">
            <v>118-74-1</v>
          </cell>
          <cell r="C333" t="str">
            <v>Hexachlorobenzene</v>
          </cell>
        </row>
        <row r="334">
          <cell r="B334" t="str">
            <v>87-68-3</v>
          </cell>
          <cell r="C334" t="str">
            <v>Hexachlorobutadiene</v>
          </cell>
        </row>
        <row r="335">
          <cell r="B335" t="str">
            <v>608-73-1</v>
          </cell>
          <cell r="C335" t="str">
            <v>Hexachlorocyclohexanes (mixture) including but not limited to:</v>
          </cell>
        </row>
        <row r="336">
          <cell r="B336" t="str">
            <v>77-47-4</v>
          </cell>
          <cell r="C336" t="str">
            <v>Hexachlorocyclopentadiene</v>
          </cell>
        </row>
        <row r="337">
          <cell r="B337" t="str">
            <v>67-72-1</v>
          </cell>
          <cell r="C337" t="str">
            <v>Hexachloroethane</v>
          </cell>
        </row>
        <row r="338">
          <cell r="B338" t="str">
            <v>822-06-0</v>
          </cell>
          <cell r="C338" t="str">
            <v>Hexamethylene-1,6-diisocyanate</v>
          </cell>
        </row>
        <row r="339">
          <cell r="B339" t="str">
            <v>680-31-9</v>
          </cell>
          <cell r="C339" t="str">
            <v>Hexamethylphosphoramide</v>
          </cell>
        </row>
        <row r="340">
          <cell r="B340" t="str">
            <v>110-54-3</v>
          </cell>
          <cell r="C340" t="str">
            <v>Hexane</v>
          </cell>
        </row>
        <row r="341">
          <cell r="B341" t="str">
            <v>302-01-2</v>
          </cell>
          <cell r="C341" t="str">
            <v>Hydrazine</v>
          </cell>
        </row>
        <row r="342">
          <cell r="B342" t="str">
            <v>10034-93-2</v>
          </cell>
          <cell r="C342" t="str">
            <v>Hydrazine sulfate</v>
          </cell>
        </row>
        <row r="343">
          <cell r="B343" t="str">
            <v>7647-01-0</v>
          </cell>
          <cell r="C343" t="str">
            <v>Hydrochloric acid</v>
          </cell>
        </row>
        <row r="344">
          <cell r="B344" t="str">
            <v>10035-10-6</v>
          </cell>
          <cell r="C344" t="str">
            <v>Hydrogen bromide</v>
          </cell>
        </row>
        <row r="345">
          <cell r="B345" t="str">
            <v>7664-39-3</v>
          </cell>
          <cell r="C345" t="str">
            <v>Hydrogen fluoride</v>
          </cell>
        </row>
        <row r="346">
          <cell r="B346" t="str">
            <v>7783-06-4</v>
          </cell>
          <cell r="C346" t="str">
            <v>Hydrogen sulfide</v>
          </cell>
        </row>
        <row r="347">
          <cell r="B347" t="str">
            <v>123-31-9</v>
          </cell>
          <cell r="C347" t="str">
            <v>Hydroquinone</v>
          </cell>
        </row>
        <row r="348">
          <cell r="B348" t="str">
            <v>193-39-5</v>
          </cell>
          <cell r="C348" t="str">
            <v>Indeno[1,2,3-cd]pyrene</v>
          </cell>
        </row>
        <row r="349">
          <cell r="B349" t="str">
            <v>10043-66-0</v>
          </cell>
          <cell r="C349" t="str">
            <v>Iodine-131</v>
          </cell>
        </row>
        <row r="350">
          <cell r="B350" t="str">
            <v>13463-40-6</v>
          </cell>
          <cell r="C350" t="str">
            <v>Iron pentacarbonyl</v>
          </cell>
        </row>
        <row r="351">
          <cell r="B351" t="str">
            <v>78-59-1</v>
          </cell>
          <cell r="C351" t="str">
            <v>Isophorone</v>
          </cell>
        </row>
        <row r="352">
          <cell r="B352" t="str">
            <v>78-79-5</v>
          </cell>
          <cell r="C352" t="str">
            <v>Isoprene, except from vegetative emission sources</v>
          </cell>
        </row>
        <row r="353">
          <cell r="B353" t="str">
            <v>67-63-0</v>
          </cell>
          <cell r="C353" t="str">
            <v>Isopropyl alcohol</v>
          </cell>
        </row>
        <row r="354">
          <cell r="B354" t="str">
            <v>98-82-8</v>
          </cell>
          <cell r="C354" t="str">
            <v>Isopropylbenzene (cumene)</v>
          </cell>
        </row>
        <row r="355">
          <cell r="B355" t="str">
            <v>303-34-4</v>
          </cell>
          <cell r="C355" t="str">
            <v>Lasiocarpine</v>
          </cell>
        </row>
        <row r="356">
          <cell r="B356" t="str">
            <v>7439-92-1</v>
          </cell>
          <cell r="C356" t="str">
            <v>Lead and compounds</v>
          </cell>
        </row>
        <row r="357">
          <cell r="B357" t="str">
            <v>18454-12-1</v>
          </cell>
          <cell r="C357" t="str">
            <v>Lead chromate oxide</v>
          </cell>
        </row>
        <row r="358">
          <cell r="B358" t="str">
            <v>108-31-6</v>
          </cell>
          <cell r="C358" t="str">
            <v>Maleic anhydride</v>
          </cell>
        </row>
        <row r="359">
          <cell r="B359" t="str">
            <v>7439-96-5</v>
          </cell>
          <cell r="C359" t="str">
            <v>Manganese and compounds</v>
          </cell>
        </row>
        <row r="360">
          <cell r="B360" t="str">
            <v>108-39-4</v>
          </cell>
          <cell r="C360" t="str">
            <v>m-Cresol</v>
          </cell>
        </row>
        <row r="361">
          <cell r="B361" t="str">
            <v>148-82-3</v>
          </cell>
          <cell r="C361" t="str">
            <v>Melphalan</v>
          </cell>
        </row>
        <row r="362">
          <cell r="B362" t="str">
            <v>3223-07-2</v>
          </cell>
          <cell r="C362" t="str">
            <v>Melphalan HCl</v>
          </cell>
        </row>
        <row r="363">
          <cell r="B363" t="str">
            <v>7439-97-6</v>
          </cell>
          <cell r="C363" t="str">
            <v>Mercury and compounds</v>
          </cell>
        </row>
        <row r="364">
          <cell r="B364" t="str">
            <v>67-56-1</v>
          </cell>
          <cell r="C364" t="str">
            <v>Methanol</v>
          </cell>
        </row>
        <row r="365">
          <cell r="B365" t="str">
            <v>72-43-5</v>
          </cell>
          <cell r="C365" t="str">
            <v>Methoxychlor</v>
          </cell>
        </row>
        <row r="366">
          <cell r="B366" t="str">
            <v>60-34-4</v>
          </cell>
          <cell r="C366" t="str">
            <v>Methyl hydrazine</v>
          </cell>
        </row>
        <row r="367">
          <cell r="B367" t="str">
            <v>74-88-4</v>
          </cell>
          <cell r="C367" t="str">
            <v>Methyl iodide (iodomethane)</v>
          </cell>
        </row>
        <row r="368">
          <cell r="B368" t="str">
            <v>108-10-1</v>
          </cell>
          <cell r="C368" t="str">
            <v>Methyl isobutyl ketone (MIBK, hexone)</v>
          </cell>
        </row>
        <row r="369">
          <cell r="B369" t="str">
            <v>624-83-9</v>
          </cell>
          <cell r="C369" t="str">
            <v>Methyl isocyanate</v>
          </cell>
        </row>
        <row r="370">
          <cell r="B370" t="str">
            <v>80-62-6</v>
          </cell>
          <cell r="C370" t="str">
            <v>Methyl methacrylate</v>
          </cell>
        </row>
        <row r="371">
          <cell r="B371" t="str">
            <v>66-27-3</v>
          </cell>
          <cell r="C371" t="str">
            <v>Methyl methanesulfonate</v>
          </cell>
        </row>
        <row r="372">
          <cell r="B372" t="str">
            <v>1634-04-4</v>
          </cell>
          <cell r="C372" t="str">
            <v>Methyl tert-butyl ether</v>
          </cell>
        </row>
        <row r="373">
          <cell r="B373" t="str">
            <v>101-68-8</v>
          </cell>
          <cell r="C373" t="str">
            <v>Methylene diphenyl diisocyanate (MDI)</v>
          </cell>
        </row>
        <row r="374">
          <cell r="B374" t="str">
            <v>22967-92-6</v>
          </cell>
          <cell r="C374" t="str">
            <v>Methylmercury</v>
          </cell>
        </row>
        <row r="375">
          <cell r="B375" t="str">
            <v>56-04-2</v>
          </cell>
          <cell r="C375" t="str">
            <v>Methylthiouracil</v>
          </cell>
        </row>
        <row r="376">
          <cell r="B376" t="str">
            <v>90-94-8</v>
          </cell>
          <cell r="C376" t="str">
            <v>Michler's ketone</v>
          </cell>
        </row>
        <row r="377">
          <cell r="B377" t="str">
            <v>349</v>
          </cell>
          <cell r="C377" t="str">
            <v>Mineral fiber emissions from facilities manufacturing or processing glass, rock, or slag fibers (or other mineral derived fibers) of average diameter 1 micrometer or less.</v>
          </cell>
        </row>
        <row r="378">
          <cell r="B378" t="str">
            <v>350</v>
          </cell>
          <cell r="C378" t="str">
            <v>Mineral fibers (fine mineral fibers which are man-made, and are airborne particles of a respirable size greater than 5 microns in length, less than or equal to 3.5 microns in diameter, with a length to diameter ratio of 3:1)</v>
          </cell>
        </row>
        <row r="379">
          <cell r="B379" t="str">
            <v>2385-85-5</v>
          </cell>
          <cell r="C379" t="str">
            <v>Mirex</v>
          </cell>
        </row>
        <row r="380">
          <cell r="B380" t="str">
            <v>50-07-7</v>
          </cell>
          <cell r="C380" t="str">
            <v>Mitomycin C</v>
          </cell>
        </row>
        <row r="381">
          <cell r="B381" t="str">
            <v>1313-27-5</v>
          </cell>
          <cell r="C381" t="str">
            <v>Molybdenum trioxide</v>
          </cell>
        </row>
        <row r="382">
          <cell r="B382" t="str">
            <v>315-22-0</v>
          </cell>
          <cell r="C382" t="str">
            <v>Monocrotaline</v>
          </cell>
        </row>
        <row r="383">
          <cell r="B383" t="str">
            <v>108-38-3</v>
          </cell>
          <cell r="C383" t="str">
            <v>m-Xylene</v>
          </cell>
        </row>
        <row r="384">
          <cell r="B384" t="str">
            <v>134-62-3</v>
          </cell>
          <cell r="C384" t="str">
            <v>N,N-Diethyltoluamide (DEET)</v>
          </cell>
        </row>
        <row r="385">
          <cell r="B385" t="str">
            <v>121-69-7</v>
          </cell>
          <cell r="C385" t="str">
            <v>N,N-Dimethylaniline</v>
          </cell>
        </row>
        <row r="386">
          <cell r="B386" t="str">
            <v>531-82-8</v>
          </cell>
          <cell r="C386" t="str">
            <v>N-[4-(5-Nitro-2-furyl)-2-thiazolyl]-acetamide</v>
          </cell>
        </row>
        <row r="387">
          <cell r="B387" t="str">
            <v>91-20-3</v>
          </cell>
          <cell r="C387" t="str">
            <v>Naphthalene</v>
          </cell>
        </row>
        <row r="388">
          <cell r="B388" t="str">
            <v>71-36-3</v>
          </cell>
          <cell r="C388" t="str">
            <v>n-Butyl alcohol</v>
          </cell>
        </row>
        <row r="389">
          <cell r="B389" t="str">
            <v>373-02-4</v>
          </cell>
          <cell r="C389" t="str">
            <v>Nickel acetate</v>
          </cell>
        </row>
        <row r="390">
          <cell r="B390" t="str">
            <v>7440-02-0</v>
          </cell>
          <cell r="C390" t="str">
            <v>Nickel and compounds</v>
          </cell>
        </row>
        <row r="391">
          <cell r="B391" t="str">
            <v>3333-67-3</v>
          </cell>
          <cell r="C391" t="str">
            <v>Nickel carbonate</v>
          </cell>
        </row>
        <row r="392">
          <cell r="B392" t="str">
            <v>12607-70-4</v>
          </cell>
          <cell r="C392" t="str">
            <v>Nickel carbonate hydroxide</v>
          </cell>
        </row>
        <row r="393">
          <cell r="B393" t="str">
            <v>13463-39-3</v>
          </cell>
          <cell r="C393" t="str">
            <v>Nickel carbonyl</v>
          </cell>
        </row>
        <row r="394">
          <cell r="B394" t="str">
            <v>7718-54-9</v>
          </cell>
          <cell r="C394" t="str">
            <v>Nickel chloride</v>
          </cell>
        </row>
        <row r="395">
          <cell r="B395" t="str">
            <v>365</v>
          </cell>
          <cell r="C395" t="str">
            <v>Nickel compounds, insoluble</v>
          </cell>
        </row>
        <row r="396">
          <cell r="B396" t="str">
            <v>368</v>
          </cell>
          <cell r="C396" t="str">
            <v>Nickel compounds, soluble</v>
          </cell>
        </row>
        <row r="397">
          <cell r="B397" t="str">
            <v>12054-48-7</v>
          </cell>
          <cell r="C397" t="str">
            <v>Nickel hydroxide</v>
          </cell>
        </row>
        <row r="398">
          <cell r="B398" t="str">
            <v>13478-00-7</v>
          </cell>
          <cell r="C398" t="str">
            <v>Nickel nitrate hexahydrate</v>
          </cell>
        </row>
        <row r="399">
          <cell r="B399" t="str">
            <v>1313-99-1</v>
          </cell>
          <cell r="C399" t="str">
            <v>Nickel oxide</v>
          </cell>
        </row>
        <row r="400">
          <cell r="B400" t="str">
            <v>12035-72-2</v>
          </cell>
          <cell r="C400" t="str">
            <v>Nickel subsulfide</v>
          </cell>
        </row>
        <row r="401">
          <cell r="B401" t="str">
            <v>7786-81-4</v>
          </cell>
          <cell r="C401" t="str">
            <v>Nickel sulfate</v>
          </cell>
        </row>
        <row r="402">
          <cell r="B402" t="str">
            <v>10101-97-0</v>
          </cell>
          <cell r="C402" t="str">
            <v>Nickel sulfate hexahydrate</v>
          </cell>
        </row>
        <row r="403">
          <cell r="B403" t="str">
            <v>11113-75-0</v>
          </cell>
          <cell r="C403" t="str">
            <v>Nickel sulfide</v>
          </cell>
        </row>
        <row r="404">
          <cell r="B404" t="str">
            <v>1271-28-9</v>
          </cell>
          <cell r="C404" t="str">
            <v>Nickelocene</v>
          </cell>
        </row>
        <row r="405">
          <cell r="B405" t="str">
            <v>3570-75-0</v>
          </cell>
          <cell r="C405" t="str">
            <v>Nifurthiazole</v>
          </cell>
        </row>
        <row r="406">
          <cell r="B406" t="str">
            <v>7697-37-2</v>
          </cell>
          <cell r="C406" t="str">
            <v>Nitric acid</v>
          </cell>
        </row>
        <row r="407">
          <cell r="B407" t="str">
            <v>139-13-9</v>
          </cell>
          <cell r="C407" t="str">
            <v>Nitrilotriacetic acid</v>
          </cell>
        </row>
        <row r="408">
          <cell r="B408" t="str">
            <v>18662-53-8</v>
          </cell>
          <cell r="C408" t="str">
            <v>Nitrilotriacetic acid, trisodium salt monohydrate</v>
          </cell>
        </row>
        <row r="409">
          <cell r="B409" t="str">
            <v>98-95-3</v>
          </cell>
          <cell r="C409" t="str">
            <v>Nitrobenzene</v>
          </cell>
        </row>
        <row r="410">
          <cell r="B410" t="str">
            <v>1836-75-5</v>
          </cell>
          <cell r="C410" t="str">
            <v>Nitrofen</v>
          </cell>
        </row>
        <row r="411">
          <cell r="B411" t="str">
            <v>59-87-0</v>
          </cell>
          <cell r="C411" t="str">
            <v>Nitrofurazone</v>
          </cell>
        </row>
        <row r="412">
          <cell r="B412" t="str">
            <v>302-70-5</v>
          </cell>
          <cell r="C412" t="str">
            <v>Nitrogen mustard N-oxide</v>
          </cell>
        </row>
        <row r="413">
          <cell r="B413" t="str">
            <v>70-25-7</v>
          </cell>
          <cell r="C413" t="str">
            <v>N-Methyl-N-nitro-N-nitrosoguanidine</v>
          </cell>
        </row>
        <row r="414">
          <cell r="B414" t="str">
            <v>1116-54-7</v>
          </cell>
          <cell r="C414" t="str">
            <v>N-Nitrosodiethanolamine</v>
          </cell>
        </row>
        <row r="415">
          <cell r="B415" t="str">
            <v>55-18-5</v>
          </cell>
          <cell r="C415" t="str">
            <v>N-Nitrosodiethylamine</v>
          </cell>
        </row>
        <row r="416">
          <cell r="B416" t="str">
            <v>62-75-9</v>
          </cell>
          <cell r="C416" t="str">
            <v>N-Nitrosodimethylamine</v>
          </cell>
        </row>
        <row r="417">
          <cell r="B417" t="str">
            <v>924-16-3</v>
          </cell>
          <cell r="C417" t="str">
            <v>N-Nitrosodi-n-butylamine</v>
          </cell>
        </row>
        <row r="418">
          <cell r="B418" t="str">
            <v>86-30-6</v>
          </cell>
          <cell r="C418" t="str">
            <v>N-Nitrosodiphenylamine</v>
          </cell>
        </row>
        <row r="419">
          <cell r="B419" t="str">
            <v>621-64-7</v>
          </cell>
          <cell r="C419" t="str">
            <v>N-Nitrosodipropylamine</v>
          </cell>
        </row>
        <row r="420">
          <cell r="B420" t="str">
            <v>10595-95-6</v>
          </cell>
          <cell r="C420" t="str">
            <v>N-Nitrosomethylethylamine</v>
          </cell>
        </row>
        <row r="421">
          <cell r="B421" t="str">
            <v>59-89-2</v>
          </cell>
          <cell r="C421" t="str">
            <v>N-Nitrosomorpholine</v>
          </cell>
        </row>
        <row r="422">
          <cell r="B422" t="str">
            <v>759-73-9</v>
          </cell>
          <cell r="C422" t="str">
            <v>N-Nitroso-N-ethylurea</v>
          </cell>
        </row>
        <row r="423">
          <cell r="B423" t="str">
            <v>684-93-5</v>
          </cell>
          <cell r="C423" t="str">
            <v>N-Nitroso-N-methylurea</v>
          </cell>
        </row>
        <row r="424">
          <cell r="B424" t="str">
            <v>615-53-2</v>
          </cell>
          <cell r="C424" t="str">
            <v>N-Nitroso-N-methylurethane</v>
          </cell>
        </row>
        <row r="425">
          <cell r="B425" t="str">
            <v>16543-55-8</v>
          </cell>
          <cell r="C425" t="str">
            <v>N-Nitrosonornicotine</v>
          </cell>
        </row>
        <row r="426">
          <cell r="B426" t="str">
            <v>100-75-4</v>
          </cell>
          <cell r="C426" t="str">
            <v>N-Nitrosopiperidine</v>
          </cell>
        </row>
        <row r="427">
          <cell r="B427" t="str">
            <v>930-55-2</v>
          </cell>
          <cell r="C427" t="str">
            <v>N-Nitrosopyrrolidine</v>
          </cell>
        </row>
        <row r="428">
          <cell r="B428" t="str">
            <v>90-04-0</v>
          </cell>
          <cell r="C428" t="str">
            <v>o-Anisidine</v>
          </cell>
        </row>
        <row r="429">
          <cell r="B429" t="str">
            <v>134-29-2</v>
          </cell>
          <cell r="C429" t="str">
            <v>o-Anisidine hydrochloride</v>
          </cell>
        </row>
        <row r="430">
          <cell r="B430" t="str">
            <v>95-48-7</v>
          </cell>
          <cell r="C430" t="str">
            <v>o-Cresol</v>
          </cell>
        </row>
        <row r="431">
          <cell r="B431" t="str">
            <v>39001-02-0</v>
          </cell>
          <cell r="C431" t="str">
            <v>Octachlorodibenzofuran (OCDF)</v>
          </cell>
        </row>
        <row r="432">
          <cell r="B432" t="str">
            <v>3268-87-9</v>
          </cell>
          <cell r="C432" t="str">
            <v>Octachlorodibenzo-p-dioxin (OCDD)</v>
          </cell>
        </row>
        <row r="433">
          <cell r="B433" t="str">
            <v>8014-95-7</v>
          </cell>
          <cell r="C433" t="str">
            <v>Oleum (fuming sulfuric acid)</v>
          </cell>
        </row>
        <row r="434">
          <cell r="B434" t="str">
            <v>132-27-4</v>
          </cell>
          <cell r="C434" t="str">
            <v>o-Phenylphenate, sodium</v>
          </cell>
        </row>
        <row r="435">
          <cell r="B435" t="str">
            <v>97-56-3</v>
          </cell>
          <cell r="C435" t="str">
            <v>ortho-Aminoazotoluene</v>
          </cell>
        </row>
        <row r="436">
          <cell r="B436" t="str">
            <v>95-53-4</v>
          </cell>
          <cell r="C436" t="str">
            <v>o-Toluidine</v>
          </cell>
        </row>
        <row r="437">
          <cell r="B437" t="str">
            <v>636-21-5</v>
          </cell>
          <cell r="C437" t="str">
            <v>o-Toluidine hydrochloride</v>
          </cell>
        </row>
        <row r="438">
          <cell r="B438" t="str">
            <v>95-47-6</v>
          </cell>
          <cell r="C438" t="str">
            <v>o-Xylene</v>
          </cell>
        </row>
        <row r="439">
          <cell r="B439" t="str">
            <v>56-38-2</v>
          </cell>
          <cell r="C439" t="str">
            <v>Parathion</v>
          </cell>
        </row>
        <row r="440">
          <cell r="B440" t="str">
            <v>189084-64-8</v>
          </cell>
          <cell r="C440" t="str">
            <v>PBDE-100 [2,2’,4,4’,6-pentabromodiphenyl ether]</v>
          </cell>
        </row>
        <row r="441">
          <cell r="B441" t="str">
            <v>182677-30-1</v>
          </cell>
          <cell r="C441" t="str">
            <v>PBDE-138 [2,2’,3,4,4’,5’-hexabromodiphenyl ether]</v>
          </cell>
        </row>
        <row r="442">
          <cell r="B442" t="str">
            <v>68631-49-2</v>
          </cell>
          <cell r="C442" t="str">
            <v>PBDE-153 [2,2',4,4',5,5'-hexabromodiphenyl ether]</v>
          </cell>
        </row>
        <row r="443">
          <cell r="B443" t="str">
            <v>207122-15-4</v>
          </cell>
          <cell r="C443" t="str">
            <v>PBDE-154 [2,2’,4,4’,5,6’-hexabromodiphenyl ether]</v>
          </cell>
        </row>
        <row r="444">
          <cell r="B444" t="str">
            <v>207122-16-5</v>
          </cell>
          <cell r="C444" t="str">
            <v>PBDE-183 [2,2',3,4,4',5',6-heptabromodiphenyl ether]</v>
          </cell>
        </row>
        <row r="445">
          <cell r="B445" t="str">
            <v>1163-19-5</v>
          </cell>
          <cell r="C445" t="str">
            <v>PBDE-209 [decabromodiphenyl ether]</v>
          </cell>
        </row>
        <row r="446">
          <cell r="B446" t="str">
            <v>5436-43-1</v>
          </cell>
          <cell r="C446" t="str">
            <v>PBDE-47 [2,2',4,4'-tetrabromodiphenyl ether]</v>
          </cell>
        </row>
        <row r="447">
          <cell r="B447" t="str">
            <v>60348-60-9</v>
          </cell>
          <cell r="C447" t="str">
            <v>PBDE-99 [2,2’,4,4’,5-pentabromodiphenyl ether]</v>
          </cell>
        </row>
        <row r="448">
          <cell r="B448" t="str">
            <v>32598-14-4</v>
          </cell>
          <cell r="C448" t="str">
            <v>PCB 105 [2,3,3',4,4'-pentachlorobiphenyl]</v>
          </cell>
        </row>
        <row r="449">
          <cell r="B449" t="str">
            <v>74472-37-0</v>
          </cell>
          <cell r="C449" t="str">
            <v>PCB 114 [2,3,4,4',5-pentachlorobiphenyl]</v>
          </cell>
        </row>
        <row r="450">
          <cell r="B450" t="str">
            <v>31508-00-6</v>
          </cell>
          <cell r="C450" t="str">
            <v>PCB 118 [2,3',4,4',5-pentachlorobiphenyl]</v>
          </cell>
        </row>
        <row r="451">
          <cell r="B451" t="str">
            <v>65510-44-3</v>
          </cell>
          <cell r="C451" t="str">
            <v>PCB 123 [2,3',4,4',5'-pentachlorobiphenyl]</v>
          </cell>
        </row>
        <row r="452">
          <cell r="B452" t="str">
            <v>57465-28-8</v>
          </cell>
          <cell r="C452" t="str">
            <v>PCB 126 [3,3',4,4',5-pentachlorobiphenyl]</v>
          </cell>
        </row>
        <row r="453">
          <cell r="B453" t="str">
            <v>38380-08-4</v>
          </cell>
          <cell r="C453" t="str">
            <v>PCB 156 [2,3,3',4,4',5-hexachlorobiphenyl]</v>
          </cell>
        </row>
        <row r="454">
          <cell r="B454" t="str">
            <v>69782-90-7</v>
          </cell>
          <cell r="C454" t="str">
            <v>PCB 157 [2,3,3',4,4',5'-hexachlorobiphenyl]</v>
          </cell>
        </row>
        <row r="455">
          <cell r="B455" t="str">
            <v>52663-72-6</v>
          </cell>
          <cell r="C455" t="str">
            <v>PCB 167 [2,3',4,4',5,5'-hexachlorobiphenyl]</v>
          </cell>
        </row>
        <row r="456">
          <cell r="B456" t="str">
            <v>32774-16-6</v>
          </cell>
          <cell r="C456" t="str">
            <v>PCB 169 [3,3',4,4',5,5'-hexachlorobiphenyl]</v>
          </cell>
        </row>
        <row r="457">
          <cell r="B457" t="str">
            <v>37680-65-2</v>
          </cell>
          <cell r="C457" t="str">
            <v>PCB 18 [2,2',5-trichlorobiphenyl]</v>
          </cell>
        </row>
        <row r="458">
          <cell r="B458" t="str">
            <v>39635-31-9</v>
          </cell>
          <cell r="C458" t="str">
            <v>PCB 189 [2,3,3',4,4',5,5'-heptachlorobiphenyl]</v>
          </cell>
        </row>
        <row r="459">
          <cell r="B459" t="str">
            <v>32598-13-3</v>
          </cell>
          <cell r="C459" t="str">
            <v>PCB 77 [3,3',4,4'-tetrachlorobiphenyl]</v>
          </cell>
        </row>
        <row r="460">
          <cell r="B460" t="str">
            <v>70362-50-4</v>
          </cell>
          <cell r="C460" t="str">
            <v>PCB 81 [3,4,4',5-tetrachlorobiphenyl]</v>
          </cell>
        </row>
        <row r="461">
          <cell r="B461" t="str">
            <v>37680-73-2</v>
          </cell>
          <cell r="C461" t="str">
            <v>PCB-101 [2,2',4,5,5'-pentachlorobiphenyl]</v>
          </cell>
        </row>
        <row r="462">
          <cell r="B462" t="str">
            <v>38380-07-3</v>
          </cell>
          <cell r="C462" t="str">
            <v>PCB-128 [2,2',3,3',4,4'-hexachlorobiphenyl]</v>
          </cell>
        </row>
        <row r="463">
          <cell r="B463" t="str">
            <v>35065-28-2</v>
          </cell>
          <cell r="C463" t="str">
            <v>PCB-138 [2,2',3,4,4',5'-hexachlorobiphenyl]</v>
          </cell>
        </row>
        <row r="464">
          <cell r="B464" t="str">
            <v>35065-27-1</v>
          </cell>
          <cell r="C464" t="str">
            <v>PCB-153 [2,2',4,4',5,5'-hexachlorobiphenyl]</v>
          </cell>
        </row>
        <row r="465">
          <cell r="B465" t="str">
            <v>35065-30-6</v>
          </cell>
          <cell r="C465" t="str">
            <v>PCB-170 [2,2',3,3',4,4',5-heptachlorobiphenyl]</v>
          </cell>
        </row>
        <row r="466">
          <cell r="B466" t="str">
            <v>35065-29-3</v>
          </cell>
          <cell r="C466" t="str">
            <v>PCB-180 [2,2',3,4,4',5,5'-heptachlorobiphenyl]</v>
          </cell>
        </row>
        <row r="467">
          <cell r="B467" t="str">
            <v>52663-68-0</v>
          </cell>
          <cell r="C467" t="str">
            <v>PCB-187 [2,2',3,4',5,5',6-heptachlorobiphenyl]</v>
          </cell>
        </row>
        <row r="468">
          <cell r="B468" t="str">
            <v>52663-78-2</v>
          </cell>
          <cell r="C468" t="str">
            <v>PCB-195 [2,2',3,3',4,4',5,6-octachlorobiphenyl]</v>
          </cell>
        </row>
        <row r="469">
          <cell r="B469" t="str">
            <v>40186-72-9</v>
          </cell>
          <cell r="C469" t="str">
            <v>PCB-206 [2,2',3,3',4,4',5,5',6-nonachlorobiphenyl]</v>
          </cell>
        </row>
        <row r="470">
          <cell r="B470" t="str">
            <v>2051-24-3</v>
          </cell>
          <cell r="C470" t="str">
            <v>PCB-209 [decachlorobiphenyl]</v>
          </cell>
        </row>
        <row r="471">
          <cell r="B471" t="str">
            <v>7012-37-5</v>
          </cell>
          <cell r="C471" t="str">
            <v>PCB-28 [2,4,4'-trichlorobiphenyl]</v>
          </cell>
        </row>
        <row r="472">
          <cell r="B472" t="str">
            <v>41464-39-5</v>
          </cell>
          <cell r="C472" t="str">
            <v>PCB-44 [2,2',3,5'-tetrachlorobiphenyl]</v>
          </cell>
        </row>
        <row r="473">
          <cell r="B473" t="str">
            <v>35693-99-3</v>
          </cell>
          <cell r="C473" t="str">
            <v>PCB-52 [2,2',5,5'-tetrachlorobiphenyl]</v>
          </cell>
        </row>
        <row r="474">
          <cell r="B474" t="str">
            <v>32598-10-0</v>
          </cell>
          <cell r="C474" t="str">
            <v>PCB-66 [2,3',4,4'-tetrachlorobiphenyl]</v>
          </cell>
        </row>
        <row r="475">
          <cell r="B475" t="str">
            <v>34883-43-7</v>
          </cell>
          <cell r="C475" t="str">
            <v>PCB-8 [2,4'-dichlorobiphenyl]</v>
          </cell>
        </row>
        <row r="476">
          <cell r="B476" t="str">
            <v>106-47-8</v>
          </cell>
          <cell r="C476" t="str">
            <v>p-Chloroaniline</v>
          </cell>
        </row>
        <row r="477">
          <cell r="B477" t="str">
            <v>95-69-2</v>
          </cell>
          <cell r="C477" t="str">
            <v>p-Chloro-o-toluidine</v>
          </cell>
        </row>
        <row r="478">
          <cell r="B478" t="str">
            <v>120-71-8</v>
          </cell>
          <cell r="C478" t="str">
            <v>p-Cresidine</v>
          </cell>
        </row>
        <row r="479">
          <cell r="B479" t="str">
            <v>106-44-5</v>
          </cell>
          <cell r="C479" t="str">
            <v>p-Cresol</v>
          </cell>
        </row>
        <row r="480">
          <cell r="B480" t="str">
            <v>106-46-7</v>
          </cell>
          <cell r="C480" t="str">
            <v>p-Dichlorobenzene (1,4-dichlorobenzene)</v>
          </cell>
        </row>
        <row r="481">
          <cell r="B481" t="str">
            <v>32534-81-9</v>
          </cell>
          <cell r="C481" t="str">
            <v>Pentabromodiphenyl ether</v>
          </cell>
        </row>
        <row r="482">
          <cell r="B482" t="str">
            <v>82-68-8</v>
          </cell>
          <cell r="C482" t="str">
            <v>Pentachloronitrobenzene (quintobenzene)</v>
          </cell>
        </row>
        <row r="483">
          <cell r="B483" t="str">
            <v>87-86-5</v>
          </cell>
          <cell r="C483" t="str">
            <v>Pentachlorophenol</v>
          </cell>
        </row>
        <row r="484">
          <cell r="B484" t="str">
            <v>79-21-0</v>
          </cell>
          <cell r="C484" t="str">
            <v>Peracetic acid</v>
          </cell>
        </row>
        <row r="485">
          <cell r="B485" t="str">
            <v>489</v>
          </cell>
          <cell r="C485" t="str">
            <v>Perfluorinated compounds (PFCs)</v>
          </cell>
        </row>
        <row r="486">
          <cell r="B486" t="str">
            <v>1763-23-1</v>
          </cell>
          <cell r="C486" t="str">
            <v>Perfluorooctanesulfonic acid (PFOS)</v>
          </cell>
        </row>
        <row r="487">
          <cell r="B487" t="str">
            <v>335-67-1</v>
          </cell>
          <cell r="C487" t="str">
            <v>Perfluorooctanoic acid (PFOA)</v>
          </cell>
        </row>
        <row r="488">
          <cell r="B488" t="str">
            <v>198-55-0</v>
          </cell>
          <cell r="C488" t="str">
            <v>Perylene</v>
          </cell>
        </row>
        <row r="489">
          <cell r="B489" t="str">
            <v>62-44-2</v>
          </cell>
          <cell r="C489" t="str">
            <v>Phenacetin</v>
          </cell>
        </row>
        <row r="490">
          <cell r="B490" t="str">
            <v>85-01-8</v>
          </cell>
          <cell r="C490" t="str">
            <v>Phenanthrene</v>
          </cell>
        </row>
        <row r="491">
          <cell r="B491" t="str">
            <v>94-78-0</v>
          </cell>
          <cell r="C491" t="str">
            <v>Phenazopyridine</v>
          </cell>
        </row>
        <row r="492">
          <cell r="B492" t="str">
            <v>136-40-3</v>
          </cell>
          <cell r="C492" t="str">
            <v>Phenazopyridine hydrochloride</v>
          </cell>
        </row>
        <row r="493">
          <cell r="B493" t="str">
            <v>3546-10-9</v>
          </cell>
          <cell r="C493" t="str">
            <v>Phenesterin</v>
          </cell>
        </row>
        <row r="494">
          <cell r="B494" t="str">
            <v>50-06-6</v>
          </cell>
          <cell r="C494" t="str">
            <v>Phenobarbital</v>
          </cell>
        </row>
        <row r="495">
          <cell r="B495" t="str">
            <v>108-95-2</v>
          </cell>
          <cell r="C495" t="str">
            <v>Phenol</v>
          </cell>
        </row>
        <row r="496">
          <cell r="B496" t="str">
            <v>59-96-1</v>
          </cell>
          <cell r="C496" t="str">
            <v>Phenoxybenzamine</v>
          </cell>
        </row>
        <row r="497">
          <cell r="B497" t="str">
            <v>63-92-3</v>
          </cell>
          <cell r="C497" t="str">
            <v>Phenoxybenzamine hydrochloride</v>
          </cell>
        </row>
        <row r="498">
          <cell r="B498" t="str">
            <v>75-44-5</v>
          </cell>
          <cell r="C498" t="str">
            <v>Phosgene</v>
          </cell>
        </row>
        <row r="499">
          <cell r="B499" t="str">
            <v>7803-51-2</v>
          </cell>
          <cell r="C499" t="str">
            <v>Phosphine</v>
          </cell>
        </row>
        <row r="500">
          <cell r="B500" t="str">
            <v>7664-38-2</v>
          </cell>
          <cell r="C500" t="str">
            <v>Phosphoric acid</v>
          </cell>
        </row>
        <row r="501">
          <cell r="B501" t="str">
            <v>504</v>
          </cell>
          <cell r="C501" t="str">
            <v>Phosphorus and compounds</v>
          </cell>
        </row>
        <row r="502">
          <cell r="B502" t="str">
            <v>10025-87-3</v>
          </cell>
          <cell r="C502" t="str">
            <v>Phosphorus oxychloride</v>
          </cell>
        </row>
        <row r="503">
          <cell r="B503" t="str">
            <v>10026-13-8</v>
          </cell>
          <cell r="C503" t="str">
            <v>Phosphorus pentachloride</v>
          </cell>
        </row>
        <row r="504">
          <cell r="B504" t="str">
            <v>1314-56-3</v>
          </cell>
          <cell r="C504" t="str">
            <v>Phosphorus pentoxide</v>
          </cell>
        </row>
        <row r="505">
          <cell r="B505" t="str">
            <v>7719-12-2</v>
          </cell>
          <cell r="C505" t="str">
            <v>Phosphorus trichloride</v>
          </cell>
        </row>
        <row r="506">
          <cell r="B506" t="str">
            <v>12185-10-3</v>
          </cell>
          <cell r="C506" t="str">
            <v>Phosphorus, white</v>
          </cell>
        </row>
        <row r="507">
          <cell r="B507" t="str">
            <v>518</v>
          </cell>
          <cell r="C507" t="str">
            <v>Phthalates</v>
          </cell>
        </row>
        <row r="508">
          <cell r="B508" t="str">
            <v>85-44-9</v>
          </cell>
          <cell r="C508" t="str">
            <v>Phthalic anhydride</v>
          </cell>
        </row>
        <row r="509">
          <cell r="B509" t="str">
            <v>156-10-5</v>
          </cell>
          <cell r="C509" t="str">
            <v>p-Nitrosodiphenylamine</v>
          </cell>
        </row>
        <row r="510">
          <cell r="B510" t="str">
            <v>447</v>
          </cell>
          <cell r="C510" t="str">
            <v>Polybrominated diphenyl ethers (PBDEs)</v>
          </cell>
        </row>
        <row r="511">
          <cell r="B511" t="str">
            <v>1336-36-3</v>
          </cell>
          <cell r="C511" t="str">
            <v>Polychlorinated biphenyls (PCBs)</v>
          </cell>
        </row>
        <row r="512">
          <cell r="B512" t="str">
            <v>645</v>
          </cell>
          <cell r="C512" t="str">
            <v>Polychlorinated biphenyls (PCBs) TEQ</v>
          </cell>
        </row>
        <row r="513">
          <cell r="B513" t="str">
            <v>646</v>
          </cell>
          <cell r="C513" t="str">
            <v>Polychlorinated dibenzo-p-dioxins (PCDDs) &amp; dibenzofurans (PCDFs) TEQ</v>
          </cell>
        </row>
        <row r="514">
          <cell r="B514" t="str">
            <v>432</v>
          </cell>
          <cell r="C514" t="str">
            <v>Polycyclic aromatic hydrocarbon derivatives [PAH-Derivatives]</v>
          </cell>
        </row>
        <row r="515">
          <cell r="B515" t="str">
            <v>401</v>
          </cell>
          <cell r="C515" t="str">
            <v>Polycyclic aromatic hydrocarbons (PAHs)</v>
          </cell>
        </row>
        <row r="516">
          <cell r="B516" t="str">
            <v>3564-09-8</v>
          </cell>
          <cell r="C516" t="str">
            <v>Ponceau 3R</v>
          </cell>
        </row>
        <row r="517">
          <cell r="B517" t="str">
            <v>3761-53-3</v>
          </cell>
          <cell r="C517" t="str">
            <v>Ponceau MX</v>
          </cell>
        </row>
        <row r="518">
          <cell r="B518" t="str">
            <v>7758-01-2</v>
          </cell>
          <cell r="C518" t="str">
            <v>Potassium bromate</v>
          </cell>
        </row>
        <row r="519">
          <cell r="B519" t="str">
            <v>106-50-3</v>
          </cell>
          <cell r="C519" t="str">
            <v>p-Phenylenediamine</v>
          </cell>
        </row>
        <row r="520">
          <cell r="B520" t="str">
            <v>671-16-9</v>
          </cell>
          <cell r="C520" t="str">
            <v>Procarbazine</v>
          </cell>
        </row>
        <row r="521">
          <cell r="B521" t="str">
            <v>366-70-1</v>
          </cell>
          <cell r="C521" t="str">
            <v>Procarbazine hydrochloride</v>
          </cell>
        </row>
        <row r="522">
          <cell r="B522" t="str">
            <v>123-38-6</v>
          </cell>
          <cell r="C522" t="str">
            <v>Propionaldehyde</v>
          </cell>
        </row>
        <row r="523">
          <cell r="B523" t="str">
            <v>114-26-1</v>
          </cell>
          <cell r="C523" t="str">
            <v>Propoxur (Baygon)</v>
          </cell>
        </row>
        <row r="524">
          <cell r="B524" t="str">
            <v>115-07-1</v>
          </cell>
          <cell r="C524" t="str">
            <v>Propylene</v>
          </cell>
        </row>
        <row r="525">
          <cell r="B525" t="str">
            <v>6423-43-4</v>
          </cell>
          <cell r="C525" t="str">
            <v>Propylene glycol dinitrate</v>
          </cell>
        </row>
        <row r="526">
          <cell r="B526" t="str">
            <v>107-98-2</v>
          </cell>
          <cell r="C526" t="str">
            <v>Propylene glycol monomethyl ether</v>
          </cell>
        </row>
        <row r="527">
          <cell r="B527" t="str">
            <v>108-65-6</v>
          </cell>
          <cell r="C527" t="str">
            <v>Propylene glycol monomethyl ether acetate</v>
          </cell>
        </row>
        <row r="528">
          <cell r="B528" t="str">
            <v>75-56-9</v>
          </cell>
          <cell r="C528" t="str">
            <v>Propylene oxide</v>
          </cell>
        </row>
        <row r="529">
          <cell r="B529" t="str">
            <v>51-52-5</v>
          </cell>
          <cell r="C529" t="str">
            <v>Propylthiouracil</v>
          </cell>
        </row>
        <row r="530">
          <cell r="B530" t="str">
            <v>106-42-3</v>
          </cell>
          <cell r="C530" t="str">
            <v>p-Xylene</v>
          </cell>
        </row>
        <row r="531">
          <cell r="B531" t="str">
            <v>129-00-0</v>
          </cell>
          <cell r="C531" t="str">
            <v>Pyrene</v>
          </cell>
        </row>
        <row r="532">
          <cell r="B532" t="str">
            <v>110-86-1</v>
          </cell>
          <cell r="C532" t="str">
            <v>Pyridine</v>
          </cell>
        </row>
        <row r="533">
          <cell r="B533" t="str">
            <v>91-22-5</v>
          </cell>
          <cell r="C533" t="str">
            <v>Quinoline</v>
          </cell>
        </row>
        <row r="534">
          <cell r="B534" t="str">
            <v>106-51-4</v>
          </cell>
          <cell r="C534" t="str">
            <v>Quinone</v>
          </cell>
        </row>
        <row r="535">
          <cell r="B535" t="str">
            <v>571</v>
          </cell>
          <cell r="C535" t="str">
            <v>Radon and its decay products</v>
          </cell>
        </row>
        <row r="536">
          <cell r="B536" t="str">
            <v>572</v>
          </cell>
          <cell r="C536" t="str">
            <v>Refractory ceramic fibers</v>
          </cell>
        </row>
        <row r="537">
          <cell r="B537" t="str">
            <v>50-55-5</v>
          </cell>
          <cell r="C537" t="str">
            <v>Reserpine</v>
          </cell>
        </row>
        <row r="538">
          <cell r="B538" t="str">
            <v>353</v>
          </cell>
          <cell r="C538" t="str">
            <v>Rockwool</v>
          </cell>
        </row>
        <row r="539">
          <cell r="B539" t="str">
            <v>94-59-7</v>
          </cell>
          <cell r="C539" t="str">
            <v>Safrole</v>
          </cell>
        </row>
        <row r="540">
          <cell r="B540" t="str">
            <v>78-92-2</v>
          </cell>
          <cell r="C540" t="str">
            <v>sec-Butyl alcohol</v>
          </cell>
        </row>
        <row r="541">
          <cell r="B541" t="str">
            <v>7783-07-5</v>
          </cell>
          <cell r="C541" t="str">
            <v>Selenide, hydrogen</v>
          </cell>
        </row>
        <row r="542">
          <cell r="B542" t="str">
            <v>7782-49-2</v>
          </cell>
          <cell r="C542" t="str">
            <v>Selenium and compounds</v>
          </cell>
        </row>
        <row r="543">
          <cell r="B543" t="str">
            <v>7446-34-6</v>
          </cell>
          <cell r="C543" t="str">
            <v>Selenium sulfide</v>
          </cell>
        </row>
        <row r="544">
          <cell r="B544" t="str">
            <v>7631-86-9</v>
          </cell>
          <cell r="C544" t="str">
            <v>Silica, crystalline (respirable)</v>
          </cell>
        </row>
        <row r="545">
          <cell r="B545" t="str">
            <v>7440-22-4</v>
          </cell>
          <cell r="C545" t="str">
            <v>Silver and compounds</v>
          </cell>
        </row>
        <row r="546">
          <cell r="B546" t="str">
            <v>354</v>
          </cell>
          <cell r="C546" t="str">
            <v>Slagwool</v>
          </cell>
        </row>
        <row r="547">
          <cell r="B547" t="str">
            <v>1310-73-2</v>
          </cell>
          <cell r="C547" t="str">
            <v>Sodium hydroxide</v>
          </cell>
        </row>
        <row r="548">
          <cell r="B548" t="str">
            <v>10048-13-2</v>
          </cell>
          <cell r="C548" t="str">
            <v>Sterigmatocystin</v>
          </cell>
        </row>
        <row r="549">
          <cell r="B549" t="str">
            <v>18883-66-4</v>
          </cell>
          <cell r="C549" t="str">
            <v>Streptozotocin</v>
          </cell>
        </row>
        <row r="550">
          <cell r="B550" t="str">
            <v>100-42-5</v>
          </cell>
          <cell r="C550" t="str">
            <v>Styrene</v>
          </cell>
        </row>
        <row r="551">
          <cell r="B551" t="str">
            <v>96-09-3</v>
          </cell>
          <cell r="C551" t="str">
            <v>Styrene oxide</v>
          </cell>
        </row>
        <row r="552">
          <cell r="B552" t="str">
            <v>95-06-7</v>
          </cell>
          <cell r="C552" t="str">
            <v>Sulfallate</v>
          </cell>
        </row>
        <row r="553">
          <cell r="B553" t="str">
            <v>505-60-2</v>
          </cell>
          <cell r="C553" t="str">
            <v>Sulfur mustard</v>
          </cell>
        </row>
        <row r="554">
          <cell r="B554" t="str">
            <v>7446-11-9</v>
          </cell>
          <cell r="C554" t="str">
            <v>Sulfur trioxide</v>
          </cell>
        </row>
        <row r="555">
          <cell r="B555" t="str">
            <v>7664-93-9</v>
          </cell>
          <cell r="C555" t="str">
            <v>Sulfuric acid</v>
          </cell>
        </row>
        <row r="556">
          <cell r="B556" t="str">
            <v>358</v>
          </cell>
          <cell r="C556" t="str">
            <v>Talc containing asbestiform fibers</v>
          </cell>
        </row>
        <row r="557">
          <cell r="B557" t="str">
            <v>540-88-5</v>
          </cell>
          <cell r="C557" t="str">
            <v>t-Butyl acetate</v>
          </cell>
        </row>
        <row r="558">
          <cell r="B558" t="str">
            <v>100-21-0</v>
          </cell>
          <cell r="C558" t="str">
            <v>Terephthalic acid</v>
          </cell>
        </row>
        <row r="559">
          <cell r="B559" t="str">
            <v>75-65-0</v>
          </cell>
          <cell r="C559" t="str">
            <v>tert-Butyl alcohol</v>
          </cell>
        </row>
        <row r="560">
          <cell r="B560" t="str">
            <v>40088-47-9</v>
          </cell>
          <cell r="C560" t="str">
            <v>Tetrabromodiphenyl ether</v>
          </cell>
        </row>
        <row r="561">
          <cell r="B561" t="str">
            <v>127-18-4</v>
          </cell>
          <cell r="C561" t="str">
            <v>Tetrachloroethene (perchloroethylene)</v>
          </cell>
        </row>
        <row r="562">
          <cell r="B562" t="str">
            <v>7440-28-0</v>
          </cell>
          <cell r="C562" t="str">
            <v>Thallium and compounds</v>
          </cell>
        </row>
        <row r="563">
          <cell r="B563" t="str">
            <v>62-55-5</v>
          </cell>
          <cell r="C563" t="str">
            <v>Thioacetamide</v>
          </cell>
        </row>
        <row r="564">
          <cell r="B564" t="str">
            <v>62-56-6</v>
          </cell>
          <cell r="C564" t="str">
            <v>Thiourea</v>
          </cell>
        </row>
        <row r="565">
          <cell r="B565" t="str">
            <v>7550-45-0</v>
          </cell>
          <cell r="C565" t="str">
            <v>Titanium tetrachloride</v>
          </cell>
        </row>
        <row r="566">
          <cell r="B566" t="str">
            <v>108-88-3</v>
          </cell>
          <cell r="C566" t="str">
            <v>Toluene</v>
          </cell>
        </row>
        <row r="567">
          <cell r="B567" t="str">
            <v>26471-62-5</v>
          </cell>
          <cell r="C567" t="str">
            <v>Toluene diisocyanates (2,4- and 2,6-)</v>
          </cell>
        </row>
        <row r="568">
          <cell r="B568" t="str">
            <v>584-84-9</v>
          </cell>
          <cell r="C568" t="str">
            <v>Toluene-2,4-diisocyanate</v>
          </cell>
        </row>
        <row r="569">
          <cell r="B569" t="str">
            <v>91-08-7</v>
          </cell>
          <cell r="C569" t="str">
            <v>Toluene-2,6-diisocyanate</v>
          </cell>
        </row>
        <row r="570">
          <cell r="B570" t="str">
            <v>38998-75-3</v>
          </cell>
          <cell r="C570" t="str">
            <v>Total heptachlorodibenzofuran</v>
          </cell>
        </row>
        <row r="571">
          <cell r="B571" t="str">
            <v>37871-00-4</v>
          </cell>
          <cell r="C571" t="str">
            <v>Total heptachlorodibenzo-p-dioxin</v>
          </cell>
        </row>
        <row r="572">
          <cell r="B572" t="str">
            <v>55684-94-1</v>
          </cell>
          <cell r="C572" t="str">
            <v>Total hexachlorodibenzofuran</v>
          </cell>
        </row>
        <row r="573">
          <cell r="B573" t="str">
            <v>34465-46-8</v>
          </cell>
          <cell r="C573" t="str">
            <v>Total hexachlorodibenzo-p-dioxin</v>
          </cell>
        </row>
        <row r="574">
          <cell r="B574" t="str">
            <v>30402-15-4</v>
          </cell>
          <cell r="C574" t="str">
            <v>Total pentachlorodibenzofuran</v>
          </cell>
        </row>
        <row r="575">
          <cell r="B575" t="str">
            <v>36088-22-9</v>
          </cell>
          <cell r="C575" t="str">
            <v>Total pentachlorodibenzo-p-dioxin</v>
          </cell>
        </row>
        <row r="576">
          <cell r="B576" t="str">
            <v>55722-27-5</v>
          </cell>
          <cell r="C576" t="str">
            <v>Total tetrachlorodibenzofuran</v>
          </cell>
        </row>
        <row r="577">
          <cell r="B577" t="str">
            <v>41903-57-5</v>
          </cell>
          <cell r="C577" t="str">
            <v>Total tetrachlorodibenzo-p-dioxin</v>
          </cell>
        </row>
        <row r="578">
          <cell r="B578" t="str">
            <v>8001-35-2</v>
          </cell>
          <cell r="C578" t="str">
            <v>Toxaphene (polychlorinated camphenes)</v>
          </cell>
        </row>
        <row r="579">
          <cell r="B579" t="str">
            <v>156-60-5</v>
          </cell>
          <cell r="C579" t="str">
            <v>trans-1,2-Dichloroethene</v>
          </cell>
        </row>
        <row r="580">
          <cell r="B580" t="str">
            <v>55738-54-0</v>
          </cell>
          <cell r="C580" t="str">
            <v>trans-2[(Dimethylamino)-methylimino]-5-[2-(5-nitro-2-furyl)-vinyl]-1,3,4-oxadiazole</v>
          </cell>
        </row>
        <row r="581">
          <cell r="B581" t="str">
            <v>39765-80-5</v>
          </cell>
          <cell r="C581" t="str">
            <v>trans-Nonachlor</v>
          </cell>
        </row>
        <row r="582">
          <cell r="B582" t="str">
            <v>126-73-8</v>
          </cell>
          <cell r="C582" t="str">
            <v>Tributyl phosphate</v>
          </cell>
        </row>
        <row r="583">
          <cell r="B583" t="str">
            <v>79-01-6</v>
          </cell>
          <cell r="C583" t="str">
            <v>Trichloroethene (TCE, trichloroethylene)</v>
          </cell>
        </row>
        <row r="584">
          <cell r="B584" t="str">
            <v>75-69-4</v>
          </cell>
          <cell r="C584" t="str">
            <v>Trichlorofluoromethane (Freon 11)</v>
          </cell>
        </row>
        <row r="585">
          <cell r="B585" t="str">
            <v>78-40-0</v>
          </cell>
          <cell r="C585" t="str">
            <v>Triethyl phosphate</v>
          </cell>
        </row>
        <row r="586">
          <cell r="B586" t="str">
            <v>121-44-8</v>
          </cell>
          <cell r="C586" t="str">
            <v>Triethylamine</v>
          </cell>
        </row>
        <row r="587">
          <cell r="B587" t="str">
            <v>112-49-2</v>
          </cell>
          <cell r="C587" t="str">
            <v>Triethylene glycol dimethyl ether</v>
          </cell>
        </row>
        <row r="588">
          <cell r="B588" t="str">
            <v>1582-09-8</v>
          </cell>
          <cell r="C588" t="str">
            <v>Trifluralin</v>
          </cell>
        </row>
        <row r="589">
          <cell r="B589" t="str">
            <v>512-56-1</v>
          </cell>
          <cell r="C589" t="str">
            <v>Trimethyl phosphate</v>
          </cell>
        </row>
        <row r="590">
          <cell r="B590" t="str">
            <v>78-30-8</v>
          </cell>
          <cell r="C590" t="str">
            <v>Triorthocresyl phosphate</v>
          </cell>
        </row>
        <row r="591">
          <cell r="B591" t="str">
            <v>115-86-6</v>
          </cell>
          <cell r="C591" t="str">
            <v>Triphenyl phosphate</v>
          </cell>
        </row>
        <row r="592">
          <cell r="B592" t="str">
            <v>101-02-0</v>
          </cell>
          <cell r="C592" t="str">
            <v>Triphenyl phosphite</v>
          </cell>
        </row>
        <row r="593">
          <cell r="B593" t="str">
            <v>52-24-4</v>
          </cell>
          <cell r="C593" t="str">
            <v>tris-(1-Aziridinyl)phosphine sulfide</v>
          </cell>
        </row>
        <row r="594">
          <cell r="B594" t="str">
            <v>126-72-7</v>
          </cell>
          <cell r="C594" t="str">
            <v>tris(2,3-Dibromopropyl)phosphate</v>
          </cell>
        </row>
        <row r="595">
          <cell r="B595" t="str">
            <v>62450-06-0</v>
          </cell>
          <cell r="C595" t="str">
            <v>Tryptophan-P-1</v>
          </cell>
        </row>
        <row r="596">
          <cell r="B596" t="str">
            <v>62450-07-1</v>
          </cell>
          <cell r="C596" t="str">
            <v>Tryptophan-P-2</v>
          </cell>
        </row>
        <row r="597">
          <cell r="B597" t="str">
            <v>51-79-6</v>
          </cell>
          <cell r="C597" t="str">
            <v>Urethane (ethyl carbamate)</v>
          </cell>
        </row>
        <row r="598">
          <cell r="B598" t="str">
            <v>7440-62-2</v>
          </cell>
          <cell r="C598" t="str">
            <v>Vanadium (fume or dust)</v>
          </cell>
        </row>
        <row r="599">
          <cell r="B599" t="str">
            <v>1314-62-1</v>
          </cell>
          <cell r="C599" t="str">
            <v>Vanadium pentoxide</v>
          </cell>
        </row>
        <row r="600">
          <cell r="B600" t="str">
            <v>108-05-4</v>
          </cell>
          <cell r="C600" t="str">
            <v>Vinyl acetate</v>
          </cell>
        </row>
        <row r="601">
          <cell r="B601" t="str">
            <v>593-60-2</v>
          </cell>
          <cell r="C601" t="str">
            <v>Vinyl bromide</v>
          </cell>
        </row>
        <row r="602">
          <cell r="B602" t="str">
            <v>75-01-4</v>
          </cell>
          <cell r="C602" t="str">
            <v>Vinyl chloride</v>
          </cell>
        </row>
        <row r="603">
          <cell r="B603" t="str">
            <v>75-02-5</v>
          </cell>
          <cell r="C603" t="str">
            <v>Vinyl fluoride</v>
          </cell>
        </row>
        <row r="604">
          <cell r="B604" t="str">
            <v>75-35-4</v>
          </cell>
          <cell r="C604" t="str">
            <v>Vinylidene chloride</v>
          </cell>
        </row>
        <row r="605">
          <cell r="B605" t="str">
            <v>1330-20-7</v>
          </cell>
          <cell r="C605" t="str">
            <v>Xylene (mixture), including m-xylene, o-xylene, p-xylene</v>
          </cell>
        </row>
        <row r="606">
          <cell r="B606" t="str">
            <v>7440-66-6</v>
          </cell>
          <cell r="C606" t="str">
            <v>Zinc and compounds</v>
          </cell>
        </row>
        <row r="607">
          <cell r="B607" t="str">
            <v>1314-13-2</v>
          </cell>
          <cell r="C607" t="str">
            <v>Zinc oxide</v>
          </cell>
        </row>
      </sheetData>
      <sheetData sheetId="8">
        <row r="4">
          <cell r="A4" t="str">
            <v>EU ID not recognized</v>
          </cell>
        </row>
        <row r="5">
          <cell r="A5" t="str">
            <v>EU ID cannot be blank</v>
          </cell>
        </row>
      </sheetData>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21B8-911A-4FA1-9782-71AABA70B319}">
  <sheetPr>
    <tabColor theme="1"/>
  </sheetPr>
  <dimension ref="A1"/>
  <sheetViews>
    <sheetView workbookViewId="0"/>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D9B0-4A8A-4546-A2A2-10B16FB6DCBE}">
  <sheetPr>
    <tabColor rgb="FFFFFF00"/>
  </sheetPr>
  <dimension ref="A1:C617"/>
  <sheetViews>
    <sheetView workbookViewId="0"/>
  </sheetViews>
  <sheetFormatPr defaultColWidth="9.1796875" defaultRowHeight="16" customHeight="1" x14ac:dyDescent="0.3"/>
  <cols>
    <col min="1" max="1" width="13.81640625" style="91" customWidth="1"/>
    <col min="2" max="2" width="15.1796875" style="115" customWidth="1"/>
    <col min="3" max="3" width="68.26953125" style="91" customWidth="1"/>
    <col min="4" max="16384" width="9.1796875" style="91"/>
  </cols>
  <sheetData>
    <row r="1" spans="1:3" ht="16" customHeight="1" x14ac:dyDescent="0.3">
      <c r="B1" s="269"/>
      <c r="C1" s="269"/>
    </row>
    <row r="2" spans="1:3" ht="16" customHeight="1" x14ac:dyDescent="0.4">
      <c r="B2" s="270" t="s">
        <v>389</v>
      </c>
      <c r="C2" s="270"/>
    </row>
    <row r="3" spans="1:3" ht="16" customHeight="1" x14ac:dyDescent="0.4">
      <c r="B3" s="270" t="s">
        <v>390</v>
      </c>
      <c r="C3" s="270"/>
    </row>
    <row r="4" spans="1:3" ht="9.65" customHeight="1" x14ac:dyDescent="0.3">
      <c r="B4" s="92"/>
      <c r="C4" s="93"/>
    </row>
    <row r="5" spans="1:3" s="97" customFormat="1" ht="16" customHeight="1" thickBot="1" x14ac:dyDescent="0.4">
      <c r="A5" s="94" t="s">
        <v>391</v>
      </c>
      <c r="B5" s="95" t="s">
        <v>392</v>
      </c>
      <c r="C5" s="96" t="s">
        <v>42</v>
      </c>
    </row>
    <row r="6" spans="1:3" ht="16" customHeight="1" thickTop="1" x14ac:dyDescent="0.3">
      <c r="A6" s="98">
        <v>1</v>
      </c>
      <c r="B6" s="99" t="s">
        <v>63</v>
      </c>
      <c r="C6" s="100" t="s">
        <v>64</v>
      </c>
    </row>
    <row r="7" spans="1:3" ht="16" customHeight="1" x14ac:dyDescent="0.3">
      <c r="A7" s="98">
        <v>2</v>
      </c>
      <c r="B7" s="101" t="s">
        <v>393</v>
      </c>
      <c r="C7" s="102" t="s">
        <v>394</v>
      </c>
    </row>
    <row r="8" spans="1:3" ht="16" customHeight="1" x14ac:dyDescent="0.3">
      <c r="A8" s="98">
        <v>634</v>
      </c>
      <c r="B8" s="101" t="s">
        <v>367</v>
      </c>
      <c r="C8" s="102" t="s">
        <v>204</v>
      </c>
    </row>
    <row r="9" spans="1:3" ht="16" customHeight="1" x14ac:dyDescent="0.3">
      <c r="A9" s="98">
        <v>3</v>
      </c>
      <c r="B9" s="101" t="s">
        <v>395</v>
      </c>
      <c r="C9" s="102" t="s">
        <v>396</v>
      </c>
    </row>
    <row r="10" spans="1:3" ht="16" customHeight="1" x14ac:dyDescent="0.3">
      <c r="A10" s="98">
        <v>4</v>
      </c>
      <c r="B10" s="101" t="s">
        <v>397</v>
      </c>
      <c r="C10" s="102" t="s">
        <v>398</v>
      </c>
    </row>
    <row r="11" spans="1:3" ht="16" customHeight="1" x14ac:dyDescent="0.3">
      <c r="A11" s="98">
        <v>5</v>
      </c>
      <c r="B11" s="101" t="s">
        <v>65</v>
      </c>
      <c r="C11" s="102" t="s">
        <v>66</v>
      </c>
    </row>
    <row r="12" spans="1:3" ht="16" customHeight="1" x14ac:dyDescent="0.3">
      <c r="A12" s="98">
        <v>6</v>
      </c>
      <c r="B12" s="101" t="s">
        <v>399</v>
      </c>
      <c r="C12" s="102" t="s">
        <v>400</v>
      </c>
    </row>
    <row r="13" spans="1:3" ht="16" customHeight="1" x14ac:dyDescent="0.3">
      <c r="A13" s="98">
        <v>7</v>
      </c>
      <c r="B13" s="101" t="s">
        <v>401</v>
      </c>
      <c r="C13" s="102" t="s">
        <v>402</v>
      </c>
    </row>
    <row r="14" spans="1:3" ht="16" customHeight="1" x14ac:dyDescent="0.3">
      <c r="A14" s="98">
        <v>8</v>
      </c>
      <c r="B14" s="101" t="s">
        <v>403</v>
      </c>
      <c r="C14" s="102" t="s">
        <v>404</v>
      </c>
    </row>
    <row r="15" spans="1:3" ht="16" customHeight="1" x14ac:dyDescent="0.3">
      <c r="A15" s="98">
        <v>9</v>
      </c>
      <c r="B15" s="101" t="s">
        <v>405</v>
      </c>
      <c r="C15" s="93" t="s">
        <v>406</v>
      </c>
    </row>
    <row r="16" spans="1:3" ht="16" customHeight="1" x14ac:dyDescent="0.3">
      <c r="A16" s="98">
        <v>10</v>
      </c>
      <c r="B16" s="101" t="s">
        <v>407</v>
      </c>
      <c r="C16" s="93" t="s">
        <v>408</v>
      </c>
    </row>
    <row r="17" spans="1:3" ht="16" customHeight="1" x14ac:dyDescent="0.3">
      <c r="A17" s="98">
        <v>11</v>
      </c>
      <c r="B17" s="101" t="s">
        <v>409</v>
      </c>
      <c r="C17" s="93" t="s">
        <v>410</v>
      </c>
    </row>
    <row r="18" spans="1:3" ht="16" customHeight="1" x14ac:dyDescent="0.3">
      <c r="A18" s="98">
        <v>12</v>
      </c>
      <c r="B18" s="101" t="s">
        <v>411</v>
      </c>
      <c r="C18" s="102" t="s">
        <v>412</v>
      </c>
    </row>
    <row r="19" spans="1:3" ht="16" customHeight="1" x14ac:dyDescent="0.3">
      <c r="A19" s="98">
        <v>13</v>
      </c>
      <c r="B19" s="101" t="s">
        <v>323</v>
      </c>
      <c r="C19" s="102" t="s">
        <v>413</v>
      </c>
    </row>
    <row r="20" spans="1:3" ht="16" customHeight="1" x14ac:dyDescent="0.3">
      <c r="A20" s="98">
        <v>14</v>
      </c>
      <c r="B20" s="101" t="s">
        <v>414</v>
      </c>
      <c r="C20" s="102" t="s">
        <v>415</v>
      </c>
    </row>
    <row r="21" spans="1:3" ht="16" customHeight="1" x14ac:dyDescent="0.3">
      <c r="A21" s="98">
        <v>16</v>
      </c>
      <c r="B21" s="101" t="s">
        <v>416</v>
      </c>
      <c r="C21" s="93" t="s">
        <v>417</v>
      </c>
    </row>
    <row r="22" spans="1:3" ht="16" customHeight="1" x14ac:dyDescent="0.3">
      <c r="A22" s="98">
        <v>18</v>
      </c>
      <c r="B22" s="101" t="s">
        <v>418</v>
      </c>
      <c r="C22" s="93" t="s">
        <v>419</v>
      </c>
    </row>
    <row r="23" spans="1:3" ht="16" customHeight="1" x14ac:dyDescent="0.3">
      <c r="A23" s="98">
        <v>19</v>
      </c>
      <c r="B23" s="101" t="s">
        <v>420</v>
      </c>
      <c r="C23" s="93" t="s">
        <v>421</v>
      </c>
    </row>
    <row r="24" spans="1:3" ht="16" customHeight="1" x14ac:dyDescent="0.3">
      <c r="A24" s="98">
        <v>20</v>
      </c>
      <c r="B24" s="101" t="s">
        <v>422</v>
      </c>
      <c r="C24" s="93" t="s">
        <v>423</v>
      </c>
    </row>
    <row r="25" spans="1:3" ht="16" customHeight="1" x14ac:dyDescent="0.3">
      <c r="A25" s="98">
        <v>21</v>
      </c>
      <c r="B25" s="101" t="s">
        <v>424</v>
      </c>
      <c r="C25" s="93" t="s">
        <v>425</v>
      </c>
    </row>
    <row r="26" spans="1:3" ht="16" customHeight="1" x14ac:dyDescent="0.3">
      <c r="A26" s="98">
        <v>22</v>
      </c>
      <c r="B26" s="101" t="s">
        <v>426</v>
      </c>
      <c r="C26" s="93" t="s">
        <v>427</v>
      </c>
    </row>
    <row r="27" spans="1:3" ht="16" customHeight="1" x14ac:dyDescent="0.3">
      <c r="A27" s="98">
        <v>23</v>
      </c>
      <c r="B27" s="101" t="s">
        <v>428</v>
      </c>
      <c r="C27" s="93" t="s">
        <v>429</v>
      </c>
    </row>
    <row r="28" spans="1:3" ht="16" customHeight="1" x14ac:dyDescent="0.3">
      <c r="A28" s="98">
        <v>24</v>
      </c>
      <c r="B28" s="101" t="s">
        <v>430</v>
      </c>
      <c r="C28" s="102" t="s">
        <v>431</v>
      </c>
    </row>
    <row r="29" spans="1:3" ht="16" customHeight="1" x14ac:dyDescent="0.3">
      <c r="A29" s="98">
        <v>25</v>
      </c>
      <c r="B29" s="101" t="s">
        <v>432</v>
      </c>
      <c r="C29" s="102" t="s">
        <v>433</v>
      </c>
    </row>
    <row r="30" spans="1:3" ht="16" customHeight="1" x14ac:dyDescent="0.3">
      <c r="A30" s="98">
        <v>26</v>
      </c>
      <c r="B30" s="101" t="s">
        <v>67</v>
      </c>
      <c r="C30" s="102" t="s">
        <v>68</v>
      </c>
    </row>
    <row r="31" spans="1:3" ht="16" customHeight="1" x14ac:dyDescent="0.3">
      <c r="A31" s="98">
        <v>27</v>
      </c>
      <c r="B31" s="101" t="s">
        <v>434</v>
      </c>
      <c r="C31" s="93" t="s">
        <v>435</v>
      </c>
    </row>
    <row r="32" spans="1:3" ht="16" customHeight="1" x14ac:dyDescent="0.3">
      <c r="A32" s="98">
        <v>28</v>
      </c>
      <c r="B32" s="101" t="s">
        <v>436</v>
      </c>
      <c r="C32" s="102" t="s">
        <v>437</v>
      </c>
    </row>
    <row r="33" spans="1:3" ht="16" customHeight="1" x14ac:dyDescent="0.3">
      <c r="A33" s="98">
        <v>29</v>
      </c>
      <c r="B33" s="101" t="s">
        <v>438</v>
      </c>
      <c r="C33" s="102" t="s">
        <v>439</v>
      </c>
    </row>
    <row r="34" spans="1:3" ht="16" customHeight="1" x14ac:dyDescent="0.3">
      <c r="A34" s="98">
        <v>30</v>
      </c>
      <c r="B34" s="101" t="s">
        <v>440</v>
      </c>
      <c r="C34" s="102" t="s">
        <v>441</v>
      </c>
    </row>
    <row r="35" spans="1:3" ht="16" customHeight="1" x14ac:dyDescent="0.3">
      <c r="A35" s="98">
        <v>31</v>
      </c>
      <c r="B35" s="101" t="s">
        <v>442</v>
      </c>
      <c r="C35" s="102" t="s">
        <v>443</v>
      </c>
    </row>
    <row r="36" spans="1:3" ht="16" customHeight="1" x14ac:dyDescent="0.3">
      <c r="A36" s="98">
        <v>32</v>
      </c>
      <c r="B36" s="101" t="s">
        <v>444</v>
      </c>
      <c r="C36" s="93" t="s">
        <v>445</v>
      </c>
    </row>
    <row r="37" spans="1:3" ht="16" customHeight="1" x14ac:dyDescent="0.3">
      <c r="A37" s="98">
        <v>33</v>
      </c>
      <c r="B37" s="101" t="s">
        <v>325</v>
      </c>
      <c r="C37" s="102" t="s">
        <v>446</v>
      </c>
    </row>
    <row r="38" spans="1:3" ht="16" customHeight="1" x14ac:dyDescent="0.3">
      <c r="A38" s="98">
        <v>35</v>
      </c>
      <c r="B38" s="101" t="s">
        <v>447</v>
      </c>
      <c r="C38" s="102" t="s">
        <v>448</v>
      </c>
    </row>
    <row r="39" spans="1:3" ht="16" customHeight="1" x14ac:dyDescent="0.3">
      <c r="A39" s="98">
        <v>36</v>
      </c>
      <c r="B39" s="101" t="s">
        <v>449</v>
      </c>
      <c r="C39" s="93" t="s">
        <v>450</v>
      </c>
    </row>
    <row r="40" spans="1:3" ht="16" customHeight="1" x14ac:dyDescent="0.3">
      <c r="A40" s="98">
        <v>37</v>
      </c>
      <c r="B40" s="101" t="s">
        <v>69</v>
      </c>
      <c r="C40" s="102" t="s">
        <v>70</v>
      </c>
    </row>
    <row r="41" spans="1:3" ht="16" customHeight="1" x14ac:dyDescent="0.3">
      <c r="A41" s="98">
        <v>39</v>
      </c>
      <c r="B41" s="101" t="s">
        <v>451</v>
      </c>
      <c r="C41" s="102" t="s">
        <v>452</v>
      </c>
    </row>
    <row r="42" spans="1:3" ht="16" customHeight="1" x14ac:dyDescent="0.3">
      <c r="A42" s="98">
        <v>356</v>
      </c>
      <c r="B42" s="101" t="s">
        <v>453</v>
      </c>
      <c r="C42" s="102" t="s">
        <v>454</v>
      </c>
    </row>
    <row r="43" spans="1:3" ht="16" customHeight="1" x14ac:dyDescent="0.3">
      <c r="A43" s="98">
        <v>40</v>
      </c>
      <c r="B43" s="101" t="s">
        <v>455</v>
      </c>
      <c r="C43" s="93" t="s">
        <v>456</v>
      </c>
    </row>
    <row r="44" spans="1:3" ht="16" customHeight="1" x14ac:dyDescent="0.3">
      <c r="A44" s="98">
        <v>41</v>
      </c>
      <c r="B44" s="101" t="s">
        <v>457</v>
      </c>
      <c r="C44" s="93" t="s">
        <v>458</v>
      </c>
    </row>
    <row r="45" spans="1:3" ht="16" customHeight="1" x14ac:dyDescent="0.3">
      <c r="A45" s="98">
        <v>42</v>
      </c>
      <c r="B45" s="101" t="s">
        <v>459</v>
      </c>
      <c r="C45" s="93" t="s">
        <v>460</v>
      </c>
    </row>
    <row r="46" spans="1:3" ht="16" customHeight="1" x14ac:dyDescent="0.3">
      <c r="A46" s="98">
        <v>43</v>
      </c>
      <c r="B46" s="101" t="s">
        <v>461</v>
      </c>
      <c r="C46" s="93" t="s">
        <v>462</v>
      </c>
    </row>
    <row r="47" spans="1:3" ht="16" customHeight="1" x14ac:dyDescent="0.3">
      <c r="A47" s="98">
        <v>44</v>
      </c>
      <c r="B47" s="101" t="s">
        <v>463</v>
      </c>
      <c r="C47" s="93" t="s">
        <v>464</v>
      </c>
    </row>
    <row r="48" spans="1:3" ht="16" customHeight="1" x14ac:dyDescent="0.3">
      <c r="A48" s="98">
        <v>45</v>
      </c>
      <c r="B48" s="101" t="s">
        <v>71</v>
      </c>
      <c r="C48" s="102" t="s">
        <v>72</v>
      </c>
    </row>
    <row r="49" spans="1:3" ht="16" customHeight="1" x14ac:dyDescent="0.3">
      <c r="A49" s="98">
        <v>46</v>
      </c>
      <c r="B49" s="101" t="s">
        <v>51</v>
      </c>
      <c r="C49" s="102" t="s">
        <v>52</v>
      </c>
    </row>
    <row r="50" spans="1:3" ht="16" customHeight="1" x14ac:dyDescent="0.3">
      <c r="A50" s="98">
        <v>47</v>
      </c>
      <c r="B50" s="101" t="s">
        <v>465</v>
      </c>
      <c r="C50" s="102" t="s">
        <v>466</v>
      </c>
    </row>
    <row r="51" spans="1:3" ht="16" customHeight="1" x14ac:dyDescent="0.3">
      <c r="A51" s="98">
        <v>52</v>
      </c>
      <c r="B51" s="101" t="s">
        <v>467</v>
      </c>
      <c r="C51" s="102" t="s">
        <v>468</v>
      </c>
    </row>
    <row r="52" spans="1:3" ht="16" customHeight="1" x14ac:dyDescent="0.3">
      <c r="A52" s="98">
        <v>53</v>
      </c>
      <c r="B52" s="101" t="s">
        <v>469</v>
      </c>
      <c r="C52" s="102" t="s">
        <v>470</v>
      </c>
    </row>
    <row r="53" spans="1:3" ht="16" customHeight="1" x14ac:dyDescent="0.3">
      <c r="A53" s="98">
        <v>54</v>
      </c>
      <c r="B53" s="101" t="s">
        <v>471</v>
      </c>
      <c r="C53" s="102" t="s">
        <v>472</v>
      </c>
    </row>
    <row r="54" spans="1:3" ht="16" customHeight="1" x14ac:dyDescent="0.3">
      <c r="A54" s="98">
        <v>55</v>
      </c>
      <c r="B54" s="101" t="s">
        <v>473</v>
      </c>
      <c r="C54" s="102" t="s">
        <v>474</v>
      </c>
    </row>
    <row r="55" spans="1:3" ht="16" customHeight="1" x14ac:dyDescent="0.3">
      <c r="A55" s="98">
        <v>56</v>
      </c>
      <c r="B55" s="101" t="s">
        <v>475</v>
      </c>
      <c r="C55" s="102" t="s">
        <v>476</v>
      </c>
    </row>
    <row r="56" spans="1:3" ht="16" customHeight="1" x14ac:dyDescent="0.3">
      <c r="A56" s="98">
        <v>57</v>
      </c>
      <c r="B56" s="101" t="s">
        <v>477</v>
      </c>
      <c r="C56" s="93" t="s">
        <v>478</v>
      </c>
    </row>
    <row r="57" spans="1:3" ht="16" customHeight="1" x14ac:dyDescent="0.3">
      <c r="A57" s="98">
        <v>58</v>
      </c>
      <c r="B57" s="101" t="s">
        <v>73</v>
      </c>
      <c r="C57" s="102" t="s">
        <v>74</v>
      </c>
    </row>
    <row r="58" spans="1:3" ht="16" customHeight="1" x14ac:dyDescent="0.3">
      <c r="A58" s="98">
        <v>60</v>
      </c>
      <c r="B58" s="101" t="s">
        <v>479</v>
      </c>
      <c r="C58" s="103" t="s">
        <v>480</v>
      </c>
    </row>
    <row r="59" spans="1:3" ht="16" customHeight="1" x14ac:dyDescent="0.3">
      <c r="A59" s="98">
        <v>61</v>
      </c>
      <c r="B59" s="101" t="s">
        <v>481</v>
      </c>
      <c r="C59" s="103" t="s">
        <v>482</v>
      </c>
    </row>
    <row r="60" spans="1:3" ht="16" customHeight="1" x14ac:dyDescent="0.3">
      <c r="A60" s="98">
        <v>62</v>
      </c>
      <c r="B60" s="101" t="s">
        <v>483</v>
      </c>
      <c r="C60" s="102" t="s">
        <v>484</v>
      </c>
    </row>
    <row r="61" spans="1:3" ht="16" customHeight="1" x14ac:dyDescent="0.3">
      <c r="A61" s="98">
        <v>63</v>
      </c>
      <c r="B61" s="101" t="s">
        <v>485</v>
      </c>
      <c r="C61" s="102" t="s">
        <v>486</v>
      </c>
    </row>
    <row r="62" spans="1:3" ht="16" customHeight="1" x14ac:dyDescent="0.3">
      <c r="A62" s="98">
        <v>64</v>
      </c>
      <c r="B62" s="101" t="s">
        <v>487</v>
      </c>
      <c r="C62" s="102" t="s">
        <v>488</v>
      </c>
    </row>
    <row r="63" spans="1:3" ht="16" customHeight="1" x14ac:dyDescent="0.3">
      <c r="A63" s="98">
        <v>65</v>
      </c>
      <c r="B63" s="101" t="s">
        <v>489</v>
      </c>
      <c r="C63" s="102" t="s">
        <v>490</v>
      </c>
    </row>
    <row r="64" spans="1:3" ht="16" customHeight="1" x14ac:dyDescent="0.3">
      <c r="A64" s="98">
        <v>522</v>
      </c>
      <c r="B64" s="101" t="s">
        <v>491</v>
      </c>
      <c r="C64" s="102" t="s">
        <v>492</v>
      </c>
    </row>
    <row r="65" spans="1:3" ht="16" customHeight="1" x14ac:dyDescent="0.3">
      <c r="A65" s="98">
        <v>66</v>
      </c>
      <c r="B65" s="101" t="s">
        <v>203</v>
      </c>
      <c r="C65" s="102" t="s">
        <v>493</v>
      </c>
    </row>
    <row r="66" spans="1:3" ht="16" customHeight="1" x14ac:dyDescent="0.3">
      <c r="A66" s="98">
        <v>68</v>
      </c>
      <c r="B66" s="101" t="s">
        <v>494</v>
      </c>
      <c r="C66" s="102" t="s">
        <v>495</v>
      </c>
    </row>
    <row r="67" spans="1:3" ht="16" customHeight="1" x14ac:dyDescent="0.3">
      <c r="A67" s="98">
        <v>71</v>
      </c>
      <c r="B67" s="101" t="s">
        <v>368</v>
      </c>
      <c r="C67" s="93" t="s">
        <v>209</v>
      </c>
    </row>
    <row r="68" spans="1:3" ht="16" customHeight="1" x14ac:dyDescent="0.3">
      <c r="A68" s="98">
        <v>72</v>
      </c>
      <c r="B68" s="101" t="s">
        <v>369</v>
      </c>
      <c r="C68" s="102" t="s">
        <v>210</v>
      </c>
    </row>
    <row r="69" spans="1:3" ht="16" customHeight="1" x14ac:dyDescent="0.3">
      <c r="A69" s="98">
        <v>324</v>
      </c>
      <c r="B69" s="101" t="s">
        <v>212</v>
      </c>
      <c r="C69" s="102" t="s">
        <v>496</v>
      </c>
    </row>
    <row r="70" spans="1:3" ht="16" customHeight="1" x14ac:dyDescent="0.3">
      <c r="A70" s="98">
        <v>73</v>
      </c>
      <c r="B70" s="101" t="s">
        <v>497</v>
      </c>
      <c r="C70" s="102" t="s">
        <v>498</v>
      </c>
    </row>
    <row r="71" spans="1:3" ht="16" customHeight="1" x14ac:dyDescent="0.3">
      <c r="A71" s="98">
        <v>74</v>
      </c>
      <c r="B71" s="101" t="s">
        <v>499</v>
      </c>
      <c r="C71" s="93" t="s">
        <v>500</v>
      </c>
    </row>
    <row r="72" spans="1:3" ht="16" customHeight="1" x14ac:dyDescent="0.3">
      <c r="A72" s="98">
        <v>75</v>
      </c>
      <c r="B72" s="101" t="s">
        <v>109</v>
      </c>
      <c r="C72" s="102" t="s">
        <v>110</v>
      </c>
    </row>
    <row r="73" spans="1:3" ht="16" customHeight="1" x14ac:dyDescent="0.3">
      <c r="A73" s="98">
        <v>333</v>
      </c>
      <c r="B73" s="101" t="s">
        <v>214</v>
      </c>
      <c r="C73" s="102" t="s">
        <v>501</v>
      </c>
    </row>
    <row r="74" spans="1:3" ht="16" customHeight="1" x14ac:dyDescent="0.3">
      <c r="A74" s="98">
        <v>76</v>
      </c>
      <c r="B74" s="101" t="s">
        <v>502</v>
      </c>
      <c r="C74" s="102" t="s">
        <v>503</v>
      </c>
    </row>
    <row r="75" spans="1:3" ht="16" customHeight="1" x14ac:dyDescent="0.3">
      <c r="A75" s="98">
        <v>77</v>
      </c>
      <c r="B75" s="101" t="s">
        <v>504</v>
      </c>
      <c r="C75" s="102" t="s">
        <v>505</v>
      </c>
    </row>
    <row r="76" spans="1:3" ht="16" customHeight="1" x14ac:dyDescent="0.3">
      <c r="A76" s="98">
        <v>78</v>
      </c>
      <c r="B76" s="101" t="s">
        <v>506</v>
      </c>
      <c r="C76" s="102" t="s">
        <v>507</v>
      </c>
    </row>
    <row r="77" spans="1:3" ht="16" customHeight="1" x14ac:dyDescent="0.3">
      <c r="A77" s="98">
        <v>79</v>
      </c>
      <c r="B77" s="101" t="s">
        <v>508</v>
      </c>
      <c r="C77" s="102" t="s">
        <v>509</v>
      </c>
    </row>
    <row r="78" spans="1:3" ht="16" customHeight="1" x14ac:dyDescent="0.3">
      <c r="A78" s="98">
        <v>80</v>
      </c>
      <c r="B78" s="101" t="s">
        <v>510</v>
      </c>
      <c r="C78" s="102" t="s">
        <v>511</v>
      </c>
    </row>
    <row r="79" spans="1:3" ht="16" customHeight="1" x14ac:dyDescent="0.3">
      <c r="A79" s="98">
        <v>519</v>
      </c>
      <c r="B79" s="101" t="s">
        <v>512</v>
      </c>
      <c r="C79" s="102" t="s">
        <v>513</v>
      </c>
    </row>
    <row r="80" spans="1:3" ht="16" customHeight="1" x14ac:dyDescent="0.3">
      <c r="A80" s="98">
        <v>81</v>
      </c>
      <c r="B80" s="101" t="s">
        <v>514</v>
      </c>
      <c r="C80" s="93" t="s">
        <v>515</v>
      </c>
    </row>
    <row r="81" spans="1:3" ht="16" customHeight="1" x14ac:dyDescent="0.3">
      <c r="A81" s="98">
        <v>82</v>
      </c>
      <c r="B81" s="101" t="s">
        <v>516</v>
      </c>
      <c r="C81" s="93" t="s">
        <v>517</v>
      </c>
    </row>
    <row r="82" spans="1:3" ht="16" customHeight="1" x14ac:dyDescent="0.3">
      <c r="A82" s="98">
        <v>83</v>
      </c>
      <c r="B82" s="101" t="s">
        <v>75</v>
      </c>
      <c r="C82" s="102" t="s">
        <v>76</v>
      </c>
    </row>
    <row r="83" spans="1:3" ht="16" customHeight="1" x14ac:dyDescent="0.3">
      <c r="A83" s="98">
        <v>85</v>
      </c>
      <c r="B83" s="101" t="s">
        <v>518</v>
      </c>
      <c r="C83" s="102" t="s">
        <v>519</v>
      </c>
    </row>
    <row r="84" spans="1:3" ht="16" customHeight="1" x14ac:dyDescent="0.3">
      <c r="A84" s="98">
        <v>86</v>
      </c>
      <c r="B84" s="101" t="s">
        <v>520</v>
      </c>
      <c r="C84" s="102" t="s">
        <v>521</v>
      </c>
    </row>
    <row r="85" spans="1:3" ht="16" customHeight="1" x14ac:dyDescent="0.3">
      <c r="A85" s="98">
        <v>87</v>
      </c>
      <c r="B85" s="104" t="s">
        <v>522</v>
      </c>
      <c r="C85" s="102" t="s">
        <v>523</v>
      </c>
    </row>
    <row r="86" spans="1:3" ht="16" customHeight="1" x14ac:dyDescent="0.3">
      <c r="A86" s="98">
        <v>88</v>
      </c>
      <c r="B86" s="101" t="s">
        <v>524</v>
      </c>
      <c r="C86" s="102" t="s">
        <v>525</v>
      </c>
    </row>
    <row r="87" spans="1:3" ht="16" customHeight="1" x14ac:dyDescent="0.3">
      <c r="A87" s="98">
        <v>89</v>
      </c>
      <c r="B87" s="105">
        <v>89</v>
      </c>
      <c r="C87" s="102" t="s">
        <v>526</v>
      </c>
    </row>
    <row r="88" spans="1:3" ht="16" customHeight="1" x14ac:dyDescent="0.3">
      <c r="A88" s="98">
        <v>90</v>
      </c>
      <c r="B88" s="101" t="s">
        <v>370</v>
      </c>
      <c r="C88" s="102" t="s">
        <v>527</v>
      </c>
    </row>
    <row r="89" spans="1:3" ht="16" customHeight="1" x14ac:dyDescent="0.3">
      <c r="A89" s="98">
        <v>91</v>
      </c>
      <c r="B89" s="101" t="s">
        <v>371</v>
      </c>
      <c r="C89" s="102" t="s">
        <v>528</v>
      </c>
    </row>
    <row r="90" spans="1:3" ht="16" customHeight="1" x14ac:dyDescent="0.3">
      <c r="A90" s="98">
        <v>92</v>
      </c>
      <c r="B90" s="101" t="s">
        <v>529</v>
      </c>
      <c r="C90" s="102" t="s">
        <v>530</v>
      </c>
    </row>
    <row r="91" spans="1:3" ht="16" customHeight="1" x14ac:dyDescent="0.3">
      <c r="A91" s="98">
        <v>93</v>
      </c>
      <c r="B91" s="104" t="s">
        <v>531</v>
      </c>
      <c r="C91" s="102" t="s">
        <v>532</v>
      </c>
    </row>
    <row r="92" spans="1:3" ht="16" customHeight="1" x14ac:dyDescent="0.3">
      <c r="A92" s="98">
        <v>94</v>
      </c>
      <c r="B92" s="101" t="s">
        <v>533</v>
      </c>
      <c r="C92" s="102" t="s">
        <v>534</v>
      </c>
    </row>
    <row r="93" spans="1:3" ht="16" customHeight="1" x14ac:dyDescent="0.3">
      <c r="A93" s="98">
        <v>351</v>
      </c>
      <c r="B93" s="105">
        <v>351</v>
      </c>
      <c r="C93" s="102" t="s">
        <v>535</v>
      </c>
    </row>
    <row r="94" spans="1:3" ht="16" customHeight="1" x14ac:dyDescent="0.3">
      <c r="A94" s="98">
        <v>95</v>
      </c>
      <c r="B94" s="101" t="s">
        <v>536</v>
      </c>
      <c r="C94" s="102" t="s">
        <v>537</v>
      </c>
    </row>
    <row r="95" spans="1:3" ht="16" customHeight="1" x14ac:dyDescent="0.3">
      <c r="A95" s="98">
        <v>96</v>
      </c>
      <c r="B95" s="101" t="s">
        <v>538</v>
      </c>
      <c r="C95" s="93" t="s">
        <v>539</v>
      </c>
    </row>
    <row r="96" spans="1:3" ht="16" customHeight="1" x14ac:dyDescent="0.3">
      <c r="A96" s="98">
        <v>97</v>
      </c>
      <c r="B96" s="101" t="s">
        <v>540</v>
      </c>
      <c r="C96" s="102" t="s">
        <v>541</v>
      </c>
    </row>
    <row r="97" spans="1:3" ht="16" customHeight="1" x14ac:dyDescent="0.3">
      <c r="A97" s="98">
        <v>98</v>
      </c>
      <c r="B97" s="101" t="s">
        <v>542</v>
      </c>
      <c r="C97" s="93" t="s">
        <v>543</v>
      </c>
    </row>
    <row r="98" spans="1:3" ht="16" customHeight="1" x14ac:dyDescent="0.3">
      <c r="A98" s="98">
        <v>99</v>
      </c>
      <c r="B98" s="101" t="s">
        <v>544</v>
      </c>
      <c r="C98" s="103" t="s">
        <v>545</v>
      </c>
    </row>
    <row r="99" spans="1:3" ht="16" customHeight="1" x14ac:dyDescent="0.3">
      <c r="A99" s="98">
        <v>243</v>
      </c>
      <c r="B99" s="101" t="s">
        <v>546</v>
      </c>
      <c r="C99" s="102" t="s">
        <v>547</v>
      </c>
    </row>
    <row r="100" spans="1:3" ht="16" customHeight="1" x14ac:dyDescent="0.3">
      <c r="A100" s="98">
        <v>100</v>
      </c>
      <c r="B100" s="101" t="s">
        <v>548</v>
      </c>
      <c r="C100" s="102" t="s">
        <v>549</v>
      </c>
    </row>
    <row r="101" spans="1:3" ht="16" customHeight="1" x14ac:dyDescent="0.3">
      <c r="A101" s="98">
        <v>101</v>
      </c>
      <c r="B101" s="101" t="s">
        <v>197</v>
      </c>
      <c r="C101" s="102" t="s">
        <v>196</v>
      </c>
    </row>
    <row r="102" spans="1:3" ht="16" customHeight="1" x14ac:dyDescent="0.3">
      <c r="A102" s="98">
        <v>102</v>
      </c>
      <c r="B102" s="101" t="s">
        <v>550</v>
      </c>
      <c r="C102" s="102" t="s">
        <v>551</v>
      </c>
    </row>
    <row r="103" spans="1:3" ht="16" customHeight="1" x14ac:dyDescent="0.3">
      <c r="A103" s="98">
        <v>103</v>
      </c>
      <c r="B103" s="101" t="s">
        <v>552</v>
      </c>
      <c r="C103" s="102" t="s">
        <v>553</v>
      </c>
    </row>
    <row r="104" spans="1:3" ht="16" customHeight="1" x14ac:dyDescent="0.3">
      <c r="A104" s="98">
        <v>104</v>
      </c>
      <c r="B104" s="101" t="s">
        <v>554</v>
      </c>
      <c r="C104" s="102" t="s">
        <v>555</v>
      </c>
    </row>
    <row r="105" spans="1:3" ht="16" customHeight="1" x14ac:dyDescent="0.3">
      <c r="A105" s="98">
        <v>105</v>
      </c>
      <c r="B105" s="101" t="s">
        <v>556</v>
      </c>
      <c r="C105" s="93" t="s">
        <v>557</v>
      </c>
    </row>
    <row r="106" spans="1:3" ht="16" customHeight="1" x14ac:dyDescent="0.3">
      <c r="A106" s="98">
        <v>106</v>
      </c>
      <c r="B106" s="101" t="s">
        <v>558</v>
      </c>
      <c r="C106" s="102" t="s">
        <v>559</v>
      </c>
    </row>
    <row r="107" spans="1:3" ht="16" customHeight="1" x14ac:dyDescent="0.3">
      <c r="A107" s="98">
        <v>108</v>
      </c>
      <c r="B107" s="101" t="s">
        <v>372</v>
      </c>
      <c r="C107" s="102" t="s">
        <v>223</v>
      </c>
    </row>
    <row r="108" spans="1:3" ht="16" customHeight="1" x14ac:dyDescent="0.3">
      <c r="A108" s="98">
        <v>114</v>
      </c>
      <c r="B108" s="101" t="s">
        <v>560</v>
      </c>
      <c r="C108" s="102" t="s">
        <v>561</v>
      </c>
    </row>
    <row r="109" spans="1:3" ht="16" customHeight="1" x14ac:dyDescent="0.3">
      <c r="A109" s="98">
        <v>117</v>
      </c>
      <c r="B109" s="101" t="s">
        <v>562</v>
      </c>
      <c r="C109" s="93" t="s">
        <v>563</v>
      </c>
    </row>
    <row r="110" spans="1:3" ht="16" customHeight="1" x14ac:dyDescent="0.3">
      <c r="A110" s="98">
        <v>246</v>
      </c>
      <c r="B110" s="101" t="s">
        <v>564</v>
      </c>
      <c r="C110" s="102" t="s">
        <v>565</v>
      </c>
    </row>
    <row r="111" spans="1:3" ht="16" customHeight="1" x14ac:dyDescent="0.3">
      <c r="A111" s="98">
        <v>230</v>
      </c>
      <c r="B111" s="101" t="s">
        <v>227</v>
      </c>
      <c r="C111" s="102" t="s">
        <v>566</v>
      </c>
    </row>
    <row r="112" spans="1:3" ht="16" customHeight="1" x14ac:dyDescent="0.3">
      <c r="A112" s="98">
        <v>118</v>
      </c>
      <c r="B112" s="101" t="s">
        <v>373</v>
      </c>
      <c r="C112" s="102" t="s">
        <v>228</v>
      </c>
    </row>
    <row r="113" spans="1:3" ht="16" customHeight="1" x14ac:dyDescent="0.3">
      <c r="A113" s="98">
        <v>325</v>
      </c>
      <c r="B113" s="101" t="s">
        <v>230</v>
      </c>
      <c r="C113" s="102" t="s">
        <v>567</v>
      </c>
    </row>
    <row r="114" spans="1:3" ht="16" customHeight="1" x14ac:dyDescent="0.3">
      <c r="A114" s="98">
        <v>119</v>
      </c>
      <c r="B114" s="101" t="s">
        <v>568</v>
      </c>
      <c r="C114" s="102" t="s">
        <v>569</v>
      </c>
    </row>
    <row r="115" spans="1:3" ht="16" customHeight="1" x14ac:dyDescent="0.3">
      <c r="A115" s="98">
        <v>120</v>
      </c>
      <c r="B115" s="101" t="s">
        <v>570</v>
      </c>
      <c r="C115" s="93" t="s">
        <v>571</v>
      </c>
    </row>
    <row r="116" spans="1:3" ht="16" customHeight="1" x14ac:dyDescent="0.3">
      <c r="A116" s="98">
        <v>122</v>
      </c>
      <c r="B116" s="101" t="s">
        <v>307</v>
      </c>
      <c r="C116" s="102" t="s">
        <v>306</v>
      </c>
    </row>
    <row r="117" spans="1:3" ht="16" customHeight="1" x14ac:dyDescent="0.3">
      <c r="A117" s="98">
        <v>129</v>
      </c>
      <c r="B117" s="101" t="s">
        <v>572</v>
      </c>
      <c r="C117" s="102" t="s">
        <v>573</v>
      </c>
    </row>
    <row r="118" spans="1:3" ht="16" customHeight="1" x14ac:dyDescent="0.3">
      <c r="A118" s="98">
        <v>130</v>
      </c>
      <c r="B118" s="101" t="s">
        <v>574</v>
      </c>
      <c r="C118" s="102" t="s">
        <v>575</v>
      </c>
    </row>
    <row r="119" spans="1:3" ht="16" customHeight="1" x14ac:dyDescent="0.3">
      <c r="A119" s="98">
        <v>131</v>
      </c>
      <c r="B119" s="101" t="s">
        <v>576</v>
      </c>
      <c r="C119" s="102" t="s">
        <v>577</v>
      </c>
    </row>
    <row r="120" spans="1:3" ht="16" customHeight="1" x14ac:dyDescent="0.3">
      <c r="A120" s="98">
        <v>132</v>
      </c>
      <c r="B120" s="101" t="s">
        <v>578</v>
      </c>
      <c r="C120" s="93" t="s">
        <v>579</v>
      </c>
    </row>
    <row r="121" spans="1:3" ht="16" customHeight="1" x14ac:dyDescent="0.3">
      <c r="A121" s="98">
        <v>133</v>
      </c>
      <c r="B121" s="101" t="s">
        <v>580</v>
      </c>
      <c r="C121" s="102" t="s">
        <v>581</v>
      </c>
    </row>
    <row r="122" spans="1:3" ht="16" customHeight="1" x14ac:dyDescent="0.3">
      <c r="A122" s="98">
        <v>134</v>
      </c>
      <c r="B122" s="101" t="s">
        <v>582</v>
      </c>
      <c r="C122" s="93" t="s">
        <v>583</v>
      </c>
    </row>
    <row r="123" spans="1:3" ht="16" customHeight="1" x14ac:dyDescent="0.3">
      <c r="A123" s="98">
        <v>135</v>
      </c>
      <c r="B123" s="101" t="s">
        <v>584</v>
      </c>
      <c r="C123" s="103" t="s">
        <v>585</v>
      </c>
    </row>
    <row r="124" spans="1:3" ht="16" customHeight="1" x14ac:dyDescent="0.3">
      <c r="A124" s="98">
        <v>136</v>
      </c>
      <c r="B124" s="101" t="s">
        <v>77</v>
      </c>
      <c r="C124" s="106" t="s">
        <v>586</v>
      </c>
    </row>
    <row r="125" spans="1:3" ht="16" customHeight="1" x14ac:dyDescent="0.3">
      <c r="A125" s="98">
        <v>140</v>
      </c>
      <c r="B125" s="101" t="s">
        <v>584</v>
      </c>
      <c r="C125" s="106" t="s">
        <v>587</v>
      </c>
    </row>
    <row r="126" spans="1:3" ht="16" customHeight="1" x14ac:dyDescent="0.3">
      <c r="A126" s="98">
        <v>144</v>
      </c>
      <c r="B126" s="101" t="s">
        <v>588</v>
      </c>
      <c r="C126" s="93" t="s">
        <v>589</v>
      </c>
    </row>
    <row r="127" spans="1:3" ht="16" customHeight="1" x14ac:dyDescent="0.3">
      <c r="A127" s="98">
        <v>145</v>
      </c>
      <c r="B127" s="101" t="s">
        <v>590</v>
      </c>
      <c r="C127" s="93" t="s">
        <v>591</v>
      </c>
    </row>
    <row r="128" spans="1:3" ht="16" customHeight="1" x14ac:dyDescent="0.3">
      <c r="A128" s="98">
        <v>146</v>
      </c>
      <c r="B128" s="101" t="s">
        <v>79</v>
      </c>
      <c r="C128" s="102" t="s">
        <v>80</v>
      </c>
    </row>
    <row r="129" spans="1:3" ht="16" customHeight="1" x14ac:dyDescent="0.3">
      <c r="A129" s="98">
        <v>148</v>
      </c>
      <c r="B129" s="105">
        <v>148</v>
      </c>
      <c r="C129" s="102" t="s">
        <v>592</v>
      </c>
    </row>
    <row r="130" spans="1:3" ht="16" customHeight="1" x14ac:dyDescent="0.3">
      <c r="A130" s="98">
        <v>149</v>
      </c>
      <c r="B130" s="101" t="s">
        <v>81</v>
      </c>
      <c r="C130" s="102" t="s">
        <v>82</v>
      </c>
    </row>
    <row r="131" spans="1:3" ht="16" customHeight="1" x14ac:dyDescent="0.3">
      <c r="A131" s="98">
        <v>150</v>
      </c>
      <c r="B131" s="105">
        <v>150</v>
      </c>
      <c r="C131" s="102" t="s">
        <v>593</v>
      </c>
    </row>
    <row r="132" spans="1:3" ht="16" customHeight="1" x14ac:dyDescent="0.3">
      <c r="A132" s="98">
        <v>151</v>
      </c>
      <c r="B132" s="101" t="s">
        <v>594</v>
      </c>
      <c r="C132" s="102" t="s">
        <v>595</v>
      </c>
    </row>
    <row r="133" spans="1:3" ht="16" customHeight="1" x14ac:dyDescent="0.3">
      <c r="A133" s="98">
        <v>152</v>
      </c>
      <c r="B133" s="101" t="s">
        <v>596</v>
      </c>
      <c r="C133" s="102" t="s">
        <v>597</v>
      </c>
    </row>
    <row r="134" spans="1:3" ht="16" customHeight="1" x14ac:dyDescent="0.3">
      <c r="A134" s="98">
        <v>153</v>
      </c>
      <c r="B134" s="101" t="s">
        <v>598</v>
      </c>
      <c r="C134" s="102" t="s">
        <v>599</v>
      </c>
    </row>
    <row r="135" spans="1:3" ht="16" customHeight="1" x14ac:dyDescent="0.3">
      <c r="A135" s="98">
        <v>154</v>
      </c>
      <c r="B135" s="101" t="s">
        <v>600</v>
      </c>
      <c r="C135" s="102" t="s">
        <v>601</v>
      </c>
    </row>
    <row r="136" spans="1:3" ht="16" customHeight="1" x14ac:dyDescent="0.3">
      <c r="A136" s="98">
        <v>155</v>
      </c>
      <c r="B136" s="101" t="s">
        <v>602</v>
      </c>
      <c r="C136" s="102" t="s">
        <v>603</v>
      </c>
    </row>
    <row r="137" spans="1:3" ht="16" customHeight="1" x14ac:dyDescent="0.3">
      <c r="A137" s="98">
        <v>156</v>
      </c>
      <c r="B137" s="101" t="s">
        <v>604</v>
      </c>
      <c r="C137" s="102" t="s">
        <v>605</v>
      </c>
    </row>
    <row r="138" spans="1:3" ht="16" customHeight="1" x14ac:dyDescent="0.3">
      <c r="A138" s="98">
        <v>158</v>
      </c>
      <c r="B138" s="101" t="s">
        <v>606</v>
      </c>
      <c r="C138" s="102" t="s">
        <v>607</v>
      </c>
    </row>
    <row r="139" spans="1:3" ht="16" customHeight="1" x14ac:dyDescent="0.3">
      <c r="A139" s="98">
        <v>159</v>
      </c>
      <c r="B139" s="101" t="s">
        <v>608</v>
      </c>
      <c r="C139" s="102" t="s">
        <v>609</v>
      </c>
    </row>
    <row r="140" spans="1:3" ht="16" customHeight="1" x14ac:dyDescent="0.3">
      <c r="A140" s="98">
        <v>161</v>
      </c>
      <c r="B140" s="101" t="s">
        <v>610</v>
      </c>
      <c r="C140" s="102" t="s">
        <v>611</v>
      </c>
    </row>
    <row r="141" spans="1:3" ht="16" customHeight="1" x14ac:dyDescent="0.3">
      <c r="A141" s="98">
        <v>162</v>
      </c>
      <c r="B141" s="101" t="s">
        <v>612</v>
      </c>
      <c r="C141" s="102" t="s">
        <v>613</v>
      </c>
    </row>
    <row r="142" spans="1:3" ht="16" customHeight="1" x14ac:dyDescent="0.3">
      <c r="A142" s="98">
        <v>163</v>
      </c>
      <c r="B142" s="101" t="s">
        <v>614</v>
      </c>
      <c r="C142" s="102" t="s">
        <v>615</v>
      </c>
    </row>
    <row r="143" spans="1:3" ht="16" customHeight="1" x14ac:dyDescent="0.3">
      <c r="A143" s="98">
        <v>164</v>
      </c>
      <c r="B143" s="101" t="s">
        <v>616</v>
      </c>
      <c r="C143" s="102" t="s">
        <v>617</v>
      </c>
    </row>
    <row r="144" spans="1:3" ht="16" customHeight="1" x14ac:dyDescent="0.3">
      <c r="A144" s="98">
        <v>165</v>
      </c>
      <c r="B144" s="101" t="s">
        <v>618</v>
      </c>
      <c r="C144" s="93" t="s">
        <v>619</v>
      </c>
    </row>
    <row r="145" spans="1:3" ht="16" customHeight="1" x14ac:dyDescent="0.3">
      <c r="A145" s="98">
        <v>166</v>
      </c>
      <c r="B145" s="101" t="s">
        <v>620</v>
      </c>
      <c r="C145" s="93" t="s">
        <v>621</v>
      </c>
    </row>
    <row r="146" spans="1:3" ht="16" customHeight="1" x14ac:dyDescent="0.3">
      <c r="A146" s="98">
        <v>167</v>
      </c>
      <c r="B146" s="104" t="s">
        <v>622</v>
      </c>
      <c r="C146" s="93" t="s">
        <v>623</v>
      </c>
    </row>
    <row r="147" spans="1:3" ht="16" customHeight="1" x14ac:dyDescent="0.3">
      <c r="A147" s="98">
        <v>168</v>
      </c>
      <c r="B147" s="104" t="s">
        <v>624</v>
      </c>
      <c r="C147" s="93" t="s">
        <v>625</v>
      </c>
    </row>
    <row r="148" spans="1:3" ht="16" customHeight="1" x14ac:dyDescent="0.3">
      <c r="A148" s="98">
        <v>169</v>
      </c>
      <c r="B148" s="101" t="s">
        <v>626</v>
      </c>
      <c r="C148" s="93" t="s">
        <v>627</v>
      </c>
    </row>
    <row r="149" spans="1:3" ht="16" customHeight="1" x14ac:dyDescent="0.3">
      <c r="A149" s="98">
        <v>170</v>
      </c>
      <c r="B149" s="101" t="s">
        <v>628</v>
      </c>
      <c r="C149" s="93" t="s">
        <v>629</v>
      </c>
    </row>
    <row r="150" spans="1:3" ht="16" customHeight="1" x14ac:dyDescent="0.3">
      <c r="A150" s="98">
        <v>171</v>
      </c>
      <c r="B150" s="101" t="s">
        <v>630</v>
      </c>
      <c r="C150" s="106" t="s">
        <v>631</v>
      </c>
    </row>
    <row r="151" spans="1:3" ht="16" customHeight="1" x14ac:dyDescent="0.3">
      <c r="A151" s="98">
        <v>172</v>
      </c>
      <c r="B151" s="107" t="s">
        <v>632</v>
      </c>
      <c r="C151" s="93" t="s">
        <v>633</v>
      </c>
    </row>
    <row r="152" spans="1:3" ht="16" customHeight="1" x14ac:dyDescent="0.3">
      <c r="A152" s="98">
        <v>637</v>
      </c>
      <c r="B152" s="107" t="s">
        <v>634</v>
      </c>
      <c r="C152" s="93" t="s">
        <v>635</v>
      </c>
    </row>
    <row r="153" spans="1:3" ht="16" customHeight="1" x14ac:dyDescent="0.3">
      <c r="A153" s="98">
        <v>173</v>
      </c>
      <c r="B153" s="101" t="s">
        <v>636</v>
      </c>
      <c r="C153" s="93" t="s">
        <v>637</v>
      </c>
    </row>
    <row r="154" spans="1:3" ht="16" customHeight="1" x14ac:dyDescent="0.3">
      <c r="A154" s="98">
        <v>174</v>
      </c>
      <c r="B154" s="101" t="s">
        <v>638</v>
      </c>
      <c r="C154" s="93" t="s">
        <v>639</v>
      </c>
    </row>
    <row r="155" spans="1:3" ht="16" customHeight="1" x14ac:dyDescent="0.3">
      <c r="A155" s="98">
        <v>175</v>
      </c>
      <c r="B155" s="101" t="s">
        <v>640</v>
      </c>
      <c r="C155" s="93" t="s">
        <v>641</v>
      </c>
    </row>
    <row r="156" spans="1:3" ht="16" customHeight="1" x14ac:dyDescent="0.3">
      <c r="A156" s="98">
        <v>183</v>
      </c>
      <c r="B156" s="101" t="s">
        <v>642</v>
      </c>
      <c r="C156" s="102" t="s">
        <v>643</v>
      </c>
    </row>
    <row r="157" spans="1:3" ht="16" customHeight="1" x14ac:dyDescent="0.3">
      <c r="A157" s="98">
        <v>15</v>
      </c>
      <c r="B157" s="101" t="s">
        <v>644</v>
      </c>
      <c r="C157" s="93" t="s">
        <v>645</v>
      </c>
    </row>
    <row r="158" spans="1:3" ht="16" customHeight="1" x14ac:dyDescent="0.3">
      <c r="A158" s="98">
        <v>17</v>
      </c>
      <c r="B158" s="101" t="s">
        <v>646</v>
      </c>
      <c r="C158" s="93" t="s">
        <v>647</v>
      </c>
    </row>
    <row r="159" spans="1:3" ht="16" customHeight="1" x14ac:dyDescent="0.3">
      <c r="A159" s="98">
        <v>184</v>
      </c>
      <c r="B159" s="101" t="s">
        <v>648</v>
      </c>
      <c r="C159" s="102" t="s">
        <v>649</v>
      </c>
    </row>
    <row r="160" spans="1:3" ht="16" customHeight="1" x14ac:dyDescent="0.3">
      <c r="A160" s="98">
        <v>185</v>
      </c>
      <c r="B160" s="101" t="s">
        <v>650</v>
      </c>
      <c r="C160" s="102" t="s">
        <v>651</v>
      </c>
    </row>
    <row r="161" spans="1:3" ht="16" customHeight="1" x14ac:dyDescent="0.3">
      <c r="A161" s="98">
        <v>186</v>
      </c>
      <c r="B161" s="101" t="s">
        <v>652</v>
      </c>
      <c r="C161" s="93" t="s">
        <v>653</v>
      </c>
    </row>
    <row r="162" spans="1:3" ht="16" customHeight="1" x14ac:dyDescent="0.3">
      <c r="A162" s="98">
        <v>188</v>
      </c>
      <c r="B162" s="101" t="s">
        <v>654</v>
      </c>
      <c r="C162" s="102" t="s">
        <v>655</v>
      </c>
    </row>
    <row r="163" spans="1:3" ht="16" customHeight="1" x14ac:dyDescent="0.3">
      <c r="A163" s="98">
        <v>189</v>
      </c>
      <c r="B163" s="101" t="s">
        <v>225</v>
      </c>
      <c r="C163" s="93" t="s">
        <v>656</v>
      </c>
    </row>
    <row r="164" spans="1:3" ht="16" customHeight="1" x14ac:dyDescent="0.3">
      <c r="A164" s="98">
        <v>190</v>
      </c>
      <c r="B164" s="101" t="s">
        <v>236</v>
      </c>
      <c r="C164" s="102" t="s">
        <v>657</v>
      </c>
    </row>
    <row r="165" spans="1:3" ht="16" customHeight="1" x14ac:dyDescent="0.3">
      <c r="A165" s="98">
        <v>191</v>
      </c>
      <c r="B165" s="101" t="s">
        <v>658</v>
      </c>
      <c r="C165" s="102" t="s">
        <v>659</v>
      </c>
    </row>
    <row r="166" spans="1:3" ht="16" customHeight="1" x14ac:dyDescent="0.3">
      <c r="A166" s="98">
        <v>520</v>
      </c>
      <c r="B166" s="101" t="s">
        <v>660</v>
      </c>
      <c r="C166" s="102" t="s">
        <v>661</v>
      </c>
    </row>
    <row r="167" spans="1:3" ht="16" customHeight="1" x14ac:dyDescent="0.3">
      <c r="A167" s="98">
        <v>110</v>
      </c>
      <c r="B167" s="101" t="s">
        <v>309</v>
      </c>
      <c r="C167" s="102" t="s">
        <v>241</v>
      </c>
    </row>
    <row r="168" spans="1:3" ht="16" customHeight="1" x14ac:dyDescent="0.3">
      <c r="A168" s="98">
        <v>111</v>
      </c>
      <c r="B168" s="101" t="s">
        <v>308</v>
      </c>
      <c r="C168" s="102" t="s">
        <v>242</v>
      </c>
    </row>
    <row r="169" spans="1:3" ht="16" customHeight="1" x14ac:dyDescent="0.3">
      <c r="A169" s="98">
        <v>112</v>
      </c>
      <c r="B169" s="101" t="s">
        <v>244</v>
      </c>
      <c r="C169" s="102" t="s">
        <v>662</v>
      </c>
    </row>
    <row r="170" spans="1:3" ht="16" customHeight="1" x14ac:dyDescent="0.3">
      <c r="A170" s="98">
        <v>192</v>
      </c>
      <c r="B170" s="101" t="s">
        <v>663</v>
      </c>
      <c r="C170" s="102" t="s">
        <v>664</v>
      </c>
    </row>
    <row r="171" spans="1:3" ht="16" customHeight="1" x14ac:dyDescent="0.3">
      <c r="A171" s="98">
        <v>247</v>
      </c>
      <c r="B171" s="101" t="s">
        <v>246</v>
      </c>
      <c r="C171" s="102" t="s">
        <v>665</v>
      </c>
    </row>
    <row r="172" spans="1:3" ht="16" customHeight="1" x14ac:dyDescent="0.3">
      <c r="A172" s="98">
        <v>248</v>
      </c>
      <c r="B172" s="101" t="s">
        <v>666</v>
      </c>
      <c r="C172" s="102" t="s">
        <v>667</v>
      </c>
    </row>
    <row r="173" spans="1:3" ht="16" customHeight="1" x14ac:dyDescent="0.3">
      <c r="A173" s="98">
        <v>193</v>
      </c>
      <c r="B173" s="101" t="s">
        <v>248</v>
      </c>
      <c r="C173" s="102" t="s">
        <v>668</v>
      </c>
    </row>
    <row r="174" spans="1:3" ht="16" customHeight="1" x14ac:dyDescent="0.3">
      <c r="A174" s="98">
        <v>116</v>
      </c>
      <c r="B174" s="101" t="s">
        <v>375</v>
      </c>
      <c r="C174" s="93" t="s">
        <v>669</v>
      </c>
    </row>
    <row r="175" spans="1:3" ht="16" customHeight="1" x14ac:dyDescent="0.3">
      <c r="A175" s="98">
        <v>328</v>
      </c>
      <c r="B175" s="101" t="s">
        <v>277</v>
      </c>
      <c r="C175" s="102" t="s">
        <v>670</v>
      </c>
    </row>
    <row r="176" spans="1:3" ht="16" customHeight="1" x14ac:dyDescent="0.3">
      <c r="A176" s="98">
        <v>123</v>
      </c>
      <c r="B176" s="101" t="s">
        <v>311</v>
      </c>
      <c r="C176" s="102" t="s">
        <v>310</v>
      </c>
    </row>
    <row r="177" spans="1:3" ht="16" customHeight="1" x14ac:dyDescent="0.3">
      <c r="A177" s="98">
        <v>194</v>
      </c>
      <c r="B177" s="101" t="s">
        <v>671</v>
      </c>
      <c r="C177" s="102" t="s">
        <v>672</v>
      </c>
    </row>
    <row r="178" spans="1:3" ht="16" customHeight="1" x14ac:dyDescent="0.3">
      <c r="A178" s="98">
        <v>195</v>
      </c>
      <c r="B178" s="101" t="s">
        <v>257</v>
      </c>
      <c r="C178" s="102" t="s">
        <v>673</v>
      </c>
    </row>
    <row r="179" spans="1:3" ht="16" customHeight="1" x14ac:dyDescent="0.3">
      <c r="A179" s="98">
        <v>196</v>
      </c>
      <c r="B179" s="101" t="s">
        <v>267</v>
      </c>
      <c r="C179" s="102" t="s">
        <v>674</v>
      </c>
    </row>
    <row r="180" spans="1:3" ht="16" customHeight="1" x14ac:dyDescent="0.3">
      <c r="A180" s="98">
        <v>197</v>
      </c>
      <c r="B180" s="101" t="s">
        <v>675</v>
      </c>
      <c r="C180" s="102" t="s">
        <v>676</v>
      </c>
    </row>
    <row r="181" spans="1:3" ht="16" customHeight="1" x14ac:dyDescent="0.3">
      <c r="A181" s="98">
        <v>198</v>
      </c>
      <c r="B181" s="101" t="s">
        <v>677</v>
      </c>
      <c r="C181" s="102" t="s">
        <v>678</v>
      </c>
    </row>
    <row r="182" spans="1:3" ht="16" customHeight="1" x14ac:dyDescent="0.3">
      <c r="A182" s="98">
        <v>521</v>
      </c>
      <c r="B182" s="101" t="s">
        <v>679</v>
      </c>
      <c r="C182" s="106" t="s">
        <v>680</v>
      </c>
    </row>
    <row r="183" spans="1:3" ht="16" customHeight="1" x14ac:dyDescent="0.3">
      <c r="A183" s="98">
        <v>199</v>
      </c>
      <c r="B183" s="101" t="s">
        <v>681</v>
      </c>
      <c r="C183" s="93" t="s">
        <v>682</v>
      </c>
    </row>
    <row r="184" spans="1:3" ht="16" customHeight="1" x14ac:dyDescent="0.3">
      <c r="A184" s="98">
        <v>200</v>
      </c>
      <c r="B184" s="105">
        <v>200</v>
      </c>
      <c r="C184" s="93" t="s">
        <v>683</v>
      </c>
    </row>
    <row r="185" spans="1:3" ht="16" customHeight="1" x14ac:dyDescent="0.3">
      <c r="A185" s="98">
        <v>201</v>
      </c>
      <c r="B185" s="101" t="s">
        <v>684</v>
      </c>
      <c r="C185" s="102" t="s">
        <v>685</v>
      </c>
    </row>
    <row r="186" spans="1:3" ht="16" customHeight="1" x14ac:dyDescent="0.3">
      <c r="A186" s="98">
        <v>258</v>
      </c>
      <c r="B186" s="101" t="s">
        <v>686</v>
      </c>
      <c r="C186" s="102" t="s">
        <v>687</v>
      </c>
    </row>
    <row r="187" spans="1:3" ht="16" customHeight="1" x14ac:dyDescent="0.3">
      <c r="A187" s="98">
        <v>259</v>
      </c>
      <c r="B187" s="101" t="s">
        <v>688</v>
      </c>
      <c r="C187" s="102" t="s">
        <v>689</v>
      </c>
    </row>
    <row r="188" spans="1:3" ht="16" customHeight="1" x14ac:dyDescent="0.3">
      <c r="A188" s="98">
        <v>260</v>
      </c>
      <c r="B188" s="101" t="s">
        <v>690</v>
      </c>
      <c r="C188" s="102" t="s">
        <v>691</v>
      </c>
    </row>
    <row r="189" spans="1:3" ht="16" customHeight="1" x14ac:dyDescent="0.3">
      <c r="A189" s="98">
        <v>261</v>
      </c>
      <c r="B189" s="101" t="s">
        <v>692</v>
      </c>
      <c r="C189" s="102" t="s">
        <v>693</v>
      </c>
    </row>
    <row r="190" spans="1:3" ht="16" customHeight="1" x14ac:dyDescent="0.3">
      <c r="A190" s="98">
        <v>262</v>
      </c>
      <c r="B190" s="101" t="s">
        <v>694</v>
      </c>
      <c r="C190" s="102" t="s">
        <v>695</v>
      </c>
    </row>
    <row r="191" spans="1:3" ht="16" customHeight="1" x14ac:dyDescent="0.3">
      <c r="A191" s="98">
        <v>523</v>
      </c>
      <c r="B191" s="101" t="s">
        <v>696</v>
      </c>
      <c r="C191" s="106" t="s">
        <v>697</v>
      </c>
    </row>
    <row r="192" spans="1:3" ht="16" customHeight="1" x14ac:dyDescent="0.3">
      <c r="A192" s="98">
        <v>202</v>
      </c>
      <c r="B192" s="101" t="s">
        <v>698</v>
      </c>
      <c r="C192" s="102" t="s">
        <v>699</v>
      </c>
    </row>
    <row r="193" spans="1:3" ht="16" customHeight="1" x14ac:dyDescent="0.3">
      <c r="A193" s="98">
        <v>203</v>
      </c>
      <c r="B193" s="101" t="s">
        <v>700</v>
      </c>
      <c r="C193" s="106" t="s">
        <v>701</v>
      </c>
    </row>
    <row r="194" spans="1:3" ht="16" customHeight="1" x14ac:dyDescent="0.3">
      <c r="A194" s="98">
        <v>244</v>
      </c>
      <c r="B194" s="101" t="s">
        <v>702</v>
      </c>
      <c r="C194" s="93" t="s">
        <v>703</v>
      </c>
    </row>
    <row r="195" spans="1:3" ht="16" customHeight="1" x14ac:dyDescent="0.3">
      <c r="A195" s="98">
        <v>204</v>
      </c>
      <c r="B195" s="101" t="s">
        <v>704</v>
      </c>
      <c r="C195" s="93" t="s">
        <v>705</v>
      </c>
    </row>
    <row r="196" spans="1:3" ht="16" customHeight="1" x14ac:dyDescent="0.3">
      <c r="A196" s="98">
        <v>205</v>
      </c>
      <c r="B196" s="101" t="s">
        <v>706</v>
      </c>
      <c r="C196" s="93" t="s">
        <v>707</v>
      </c>
    </row>
    <row r="197" spans="1:3" ht="16" customHeight="1" x14ac:dyDescent="0.3">
      <c r="A197" s="98">
        <v>206</v>
      </c>
      <c r="B197" s="101" t="s">
        <v>708</v>
      </c>
      <c r="C197" s="102" t="s">
        <v>709</v>
      </c>
    </row>
    <row r="198" spans="1:3" ht="16" customHeight="1" x14ac:dyDescent="0.3">
      <c r="A198" s="98">
        <v>207</v>
      </c>
      <c r="B198" s="101" t="s">
        <v>710</v>
      </c>
      <c r="C198" s="102" t="s">
        <v>711</v>
      </c>
    </row>
    <row r="199" spans="1:3" ht="16" customHeight="1" x14ac:dyDescent="0.3">
      <c r="A199" s="98">
        <v>208</v>
      </c>
      <c r="B199" s="101" t="s">
        <v>712</v>
      </c>
      <c r="C199" s="102" t="s">
        <v>713</v>
      </c>
    </row>
    <row r="200" spans="1:3" ht="16" customHeight="1" x14ac:dyDescent="0.3">
      <c r="A200" s="98">
        <v>209</v>
      </c>
      <c r="B200" s="101" t="s">
        <v>714</v>
      </c>
      <c r="C200" s="102" t="s">
        <v>715</v>
      </c>
    </row>
    <row r="201" spans="1:3" ht="16" customHeight="1" x14ac:dyDescent="0.3">
      <c r="A201" s="98">
        <v>210</v>
      </c>
      <c r="B201" s="101" t="s">
        <v>716</v>
      </c>
      <c r="C201" s="102" t="s">
        <v>717</v>
      </c>
    </row>
    <row r="202" spans="1:3" ht="16" customHeight="1" x14ac:dyDescent="0.3">
      <c r="A202" s="98">
        <v>211</v>
      </c>
      <c r="B202" s="101" t="s">
        <v>718</v>
      </c>
      <c r="C202" s="102" t="s">
        <v>719</v>
      </c>
    </row>
    <row r="203" spans="1:3" ht="16" customHeight="1" x14ac:dyDescent="0.3">
      <c r="A203" s="98">
        <v>212</v>
      </c>
      <c r="B203" s="101" t="s">
        <v>720</v>
      </c>
      <c r="C203" s="102" t="s">
        <v>721</v>
      </c>
    </row>
    <row r="204" spans="1:3" ht="16" customHeight="1" x14ac:dyDescent="0.3">
      <c r="A204" s="98">
        <v>524</v>
      </c>
      <c r="B204" s="101" t="s">
        <v>722</v>
      </c>
      <c r="C204" s="102" t="s">
        <v>723</v>
      </c>
    </row>
    <row r="205" spans="1:3" ht="16" customHeight="1" x14ac:dyDescent="0.3">
      <c r="A205" s="98">
        <v>213</v>
      </c>
      <c r="B205" s="101" t="s">
        <v>724</v>
      </c>
      <c r="C205" s="102" t="s">
        <v>725</v>
      </c>
    </row>
    <row r="206" spans="1:3" ht="16" customHeight="1" x14ac:dyDescent="0.3">
      <c r="A206" s="98">
        <v>214</v>
      </c>
      <c r="B206" s="101" t="s">
        <v>726</v>
      </c>
      <c r="C206" s="93" t="s">
        <v>727</v>
      </c>
    </row>
    <row r="207" spans="1:3" ht="16" customHeight="1" x14ac:dyDescent="0.3">
      <c r="A207" s="98">
        <v>215</v>
      </c>
      <c r="B207" s="101" t="s">
        <v>728</v>
      </c>
      <c r="C207" s="102" t="s">
        <v>729</v>
      </c>
    </row>
    <row r="208" spans="1:3" ht="16" customHeight="1" x14ac:dyDescent="0.3">
      <c r="A208" s="98">
        <v>216</v>
      </c>
      <c r="B208" s="101" t="s">
        <v>730</v>
      </c>
      <c r="C208" s="102" t="s">
        <v>731</v>
      </c>
    </row>
    <row r="209" spans="1:3" ht="16" customHeight="1" x14ac:dyDescent="0.3">
      <c r="A209" s="98">
        <v>218</v>
      </c>
      <c r="B209" s="101" t="s">
        <v>732</v>
      </c>
      <c r="C209" s="102" t="s">
        <v>733</v>
      </c>
    </row>
    <row r="210" spans="1:3" ht="16" customHeight="1" x14ac:dyDescent="0.3">
      <c r="A210" s="98">
        <v>219</v>
      </c>
      <c r="B210" s="101" t="s">
        <v>734</v>
      </c>
      <c r="C210" s="102" t="s">
        <v>735</v>
      </c>
    </row>
    <row r="211" spans="1:3" ht="16" customHeight="1" x14ac:dyDescent="0.3">
      <c r="A211" s="98">
        <v>220</v>
      </c>
      <c r="B211" s="101" t="s">
        <v>736</v>
      </c>
      <c r="C211" s="102" t="s">
        <v>737</v>
      </c>
    </row>
    <row r="212" spans="1:3" ht="16" customHeight="1" x14ac:dyDescent="0.3">
      <c r="A212" s="98">
        <v>221</v>
      </c>
      <c r="B212" s="101" t="s">
        <v>738</v>
      </c>
      <c r="C212" s="102" t="s">
        <v>739</v>
      </c>
    </row>
    <row r="213" spans="1:3" ht="16" customHeight="1" x14ac:dyDescent="0.3">
      <c r="A213" s="98">
        <v>222</v>
      </c>
      <c r="B213" s="101" t="s">
        <v>740</v>
      </c>
      <c r="C213" s="102" t="s">
        <v>741</v>
      </c>
    </row>
    <row r="214" spans="1:3" ht="16" customHeight="1" x14ac:dyDescent="0.3">
      <c r="A214" s="98">
        <v>263</v>
      </c>
      <c r="B214" s="101" t="s">
        <v>742</v>
      </c>
      <c r="C214" s="102" t="s">
        <v>743</v>
      </c>
    </row>
    <row r="215" spans="1:3" ht="16" customHeight="1" x14ac:dyDescent="0.3">
      <c r="A215" s="98">
        <v>264</v>
      </c>
      <c r="B215" s="101" t="s">
        <v>744</v>
      </c>
      <c r="C215" s="102" t="s">
        <v>745</v>
      </c>
    </row>
    <row r="216" spans="1:3" ht="16" customHeight="1" x14ac:dyDescent="0.3">
      <c r="A216" s="98">
        <v>49</v>
      </c>
      <c r="B216" s="101" t="s">
        <v>746</v>
      </c>
      <c r="C216" s="102" t="s">
        <v>747</v>
      </c>
    </row>
    <row r="217" spans="1:3" ht="16" customHeight="1" x14ac:dyDescent="0.3">
      <c r="A217" s="98">
        <v>50</v>
      </c>
      <c r="B217" s="101" t="s">
        <v>748</v>
      </c>
      <c r="C217" s="102" t="s">
        <v>749</v>
      </c>
    </row>
    <row r="218" spans="1:3" ht="16" customHeight="1" x14ac:dyDescent="0.3">
      <c r="A218" s="98">
        <v>51</v>
      </c>
      <c r="B218" s="101" t="s">
        <v>750</v>
      </c>
      <c r="C218" s="102" t="s">
        <v>751</v>
      </c>
    </row>
    <row r="219" spans="1:3" ht="16" customHeight="1" x14ac:dyDescent="0.3">
      <c r="A219" s="98">
        <v>223</v>
      </c>
      <c r="B219" s="101" t="s">
        <v>752</v>
      </c>
      <c r="C219" s="93" t="s">
        <v>753</v>
      </c>
    </row>
    <row r="220" spans="1:3" ht="16" customHeight="1" x14ac:dyDescent="0.3">
      <c r="A220" s="98">
        <v>224</v>
      </c>
      <c r="B220" s="101" t="s">
        <v>754</v>
      </c>
      <c r="C220" s="93" t="s">
        <v>755</v>
      </c>
    </row>
    <row r="221" spans="1:3" ht="16" customHeight="1" x14ac:dyDescent="0.3">
      <c r="A221" s="98">
        <v>225</v>
      </c>
      <c r="B221" s="101" t="s">
        <v>756</v>
      </c>
      <c r="C221" s="102" t="s">
        <v>757</v>
      </c>
    </row>
    <row r="222" spans="1:3" ht="16" customHeight="1" x14ac:dyDescent="0.3">
      <c r="A222" s="98">
        <v>226</v>
      </c>
      <c r="B222" s="101" t="s">
        <v>758</v>
      </c>
      <c r="C222" s="102" t="s">
        <v>759</v>
      </c>
    </row>
    <row r="223" spans="1:3" ht="16" customHeight="1" x14ac:dyDescent="0.3">
      <c r="A223" s="98">
        <v>227</v>
      </c>
      <c r="B223" s="105">
        <v>227</v>
      </c>
      <c r="C223" s="102" t="s">
        <v>760</v>
      </c>
    </row>
    <row r="224" spans="1:3" ht="16" customHeight="1" x14ac:dyDescent="0.3">
      <c r="A224" s="98">
        <v>357</v>
      </c>
      <c r="B224" s="101" t="s">
        <v>761</v>
      </c>
      <c r="C224" s="102" t="s">
        <v>762</v>
      </c>
    </row>
    <row r="225" spans="1:3" ht="16" customHeight="1" x14ac:dyDescent="0.3">
      <c r="A225" s="98">
        <v>228</v>
      </c>
      <c r="B225" s="101" t="s">
        <v>763</v>
      </c>
      <c r="C225" s="102" t="s">
        <v>764</v>
      </c>
    </row>
    <row r="226" spans="1:3" ht="16" customHeight="1" x14ac:dyDescent="0.3">
      <c r="A226" s="98">
        <v>229</v>
      </c>
      <c r="B226" s="101" t="s">
        <v>83</v>
      </c>
      <c r="C226" s="102" t="s">
        <v>84</v>
      </c>
    </row>
    <row r="227" spans="1:3" ht="16" customHeight="1" x14ac:dyDescent="0.3">
      <c r="A227" s="98">
        <v>231</v>
      </c>
      <c r="B227" s="101" t="s">
        <v>765</v>
      </c>
      <c r="C227" s="102" t="s">
        <v>766</v>
      </c>
    </row>
    <row r="228" spans="1:3" ht="16" customHeight="1" x14ac:dyDescent="0.3">
      <c r="A228" s="98">
        <v>232</v>
      </c>
      <c r="B228" s="101" t="s">
        <v>238</v>
      </c>
      <c r="C228" s="102" t="s">
        <v>767</v>
      </c>
    </row>
    <row r="229" spans="1:3" ht="16" customHeight="1" x14ac:dyDescent="0.3">
      <c r="A229" s="98">
        <v>233</v>
      </c>
      <c r="B229" s="101" t="s">
        <v>250</v>
      </c>
      <c r="C229" s="102" t="s">
        <v>768</v>
      </c>
    </row>
    <row r="230" spans="1:3" ht="16" customHeight="1" x14ac:dyDescent="0.3">
      <c r="A230" s="98">
        <v>234</v>
      </c>
      <c r="B230" s="101" t="s">
        <v>769</v>
      </c>
      <c r="C230" s="102" t="s">
        <v>770</v>
      </c>
    </row>
    <row r="231" spans="1:3" ht="16" customHeight="1" x14ac:dyDescent="0.3">
      <c r="A231" s="98">
        <v>265</v>
      </c>
      <c r="B231" s="101" t="s">
        <v>771</v>
      </c>
      <c r="C231" s="102" t="s">
        <v>772</v>
      </c>
    </row>
    <row r="232" spans="1:3" ht="16" customHeight="1" x14ac:dyDescent="0.3">
      <c r="A232" s="98">
        <v>266</v>
      </c>
      <c r="B232" s="101" t="s">
        <v>773</v>
      </c>
      <c r="C232" s="102" t="s">
        <v>774</v>
      </c>
    </row>
    <row r="233" spans="1:3" ht="16" customHeight="1" x14ac:dyDescent="0.3">
      <c r="A233" s="98">
        <v>267</v>
      </c>
      <c r="B233" s="101" t="s">
        <v>775</v>
      </c>
      <c r="C233" s="102" t="s">
        <v>776</v>
      </c>
    </row>
    <row r="234" spans="1:3" ht="16" customHeight="1" x14ac:dyDescent="0.3">
      <c r="A234" s="98">
        <v>268</v>
      </c>
      <c r="B234" s="101" t="s">
        <v>777</v>
      </c>
      <c r="C234" s="102" t="s">
        <v>778</v>
      </c>
    </row>
    <row r="235" spans="1:3" ht="16" customHeight="1" x14ac:dyDescent="0.3">
      <c r="A235" s="98">
        <v>269</v>
      </c>
      <c r="B235" s="101" t="s">
        <v>779</v>
      </c>
      <c r="C235" s="102" t="s">
        <v>780</v>
      </c>
    </row>
    <row r="236" spans="1:3" ht="16" customHeight="1" x14ac:dyDescent="0.3">
      <c r="A236" s="98">
        <v>270</v>
      </c>
      <c r="B236" s="101" t="s">
        <v>781</v>
      </c>
      <c r="C236" s="102" t="s">
        <v>782</v>
      </c>
    </row>
    <row r="237" spans="1:3" ht="16" customHeight="1" x14ac:dyDescent="0.3">
      <c r="A237" s="98">
        <v>271</v>
      </c>
      <c r="B237" s="101" t="s">
        <v>783</v>
      </c>
      <c r="C237" s="102" t="s">
        <v>784</v>
      </c>
    </row>
    <row r="238" spans="1:3" ht="16" customHeight="1" x14ac:dyDescent="0.3">
      <c r="A238" s="98">
        <v>272</v>
      </c>
      <c r="B238" s="101" t="s">
        <v>785</v>
      </c>
      <c r="C238" s="102" t="s">
        <v>786</v>
      </c>
    </row>
    <row r="239" spans="1:3" ht="16" customHeight="1" x14ac:dyDescent="0.3">
      <c r="A239" s="98">
        <v>235</v>
      </c>
      <c r="B239" s="101" t="s">
        <v>787</v>
      </c>
      <c r="C239" s="102" t="s">
        <v>788</v>
      </c>
    </row>
    <row r="240" spans="1:3" ht="16" customHeight="1" x14ac:dyDescent="0.3">
      <c r="A240" s="98">
        <v>236</v>
      </c>
      <c r="B240" s="101" t="s">
        <v>789</v>
      </c>
      <c r="C240" s="102" t="s">
        <v>790</v>
      </c>
    </row>
    <row r="241" spans="1:3" ht="16" customHeight="1" x14ac:dyDescent="0.3">
      <c r="A241" s="98">
        <v>237</v>
      </c>
      <c r="B241" s="101" t="s">
        <v>791</v>
      </c>
      <c r="C241" s="102" t="s">
        <v>792</v>
      </c>
    </row>
    <row r="242" spans="1:3" ht="16" customHeight="1" x14ac:dyDescent="0.3">
      <c r="A242" s="98">
        <v>238</v>
      </c>
      <c r="B242" s="101" t="s">
        <v>793</v>
      </c>
      <c r="C242" s="93" t="s">
        <v>794</v>
      </c>
    </row>
    <row r="243" spans="1:3" ht="16" customHeight="1" x14ac:dyDescent="0.3">
      <c r="A243" s="98">
        <v>239</v>
      </c>
      <c r="B243" s="105">
        <v>239</v>
      </c>
      <c r="C243" s="102" t="s">
        <v>795</v>
      </c>
    </row>
    <row r="244" spans="1:3" ht="16" customHeight="1" x14ac:dyDescent="0.3">
      <c r="A244" s="98">
        <v>241</v>
      </c>
      <c r="B244" s="101" t="s">
        <v>796</v>
      </c>
      <c r="C244" s="93" t="s">
        <v>797</v>
      </c>
    </row>
    <row r="245" spans="1:3" ht="16" customHeight="1" x14ac:dyDescent="0.3">
      <c r="A245" s="98">
        <v>250</v>
      </c>
      <c r="B245" s="101" t="s">
        <v>55</v>
      </c>
      <c r="C245" s="102" t="s">
        <v>56</v>
      </c>
    </row>
    <row r="246" spans="1:3" ht="16" customHeight="1" x14ac:dyDescent="0.3">
      <c r="A246" s="98">
        <v>251</v>
      </c>
      <c r="B246" s="101" t="s">
        <v>798</v>
      </c>
      <c r="C246" s="102" t="s">
        <v>799</v>
      </c>
    </row>
    <row r="247" spans="1:3" ht="16" customHeight="1" x14ac:dyDescent="0.3">
      <c r="A247" s="98">
        <v>252</v>
      </c>
      <c r="B247" s="101" t="s">
        <v>800</v>
      </c>
      <c r="C247" s="93" t="s">
        <v>801</v>
      </c>
    </row>
    <row r="248" spans="1:3" ht="16" customHeight="1" x14ac:dyDescent="0.3">
      <c r="A248" s="98">
        <v>253</v>
      </c>
      <c r="B248" s="101" t="s">
        <v>802</v>
      </c>
      <c r="C248" s="93" t="s">
        <v>803</v>
      </c>
    </row>
    <row r="249" spans="1:3" ht="16" customHeight="1" x14ac:dyDescent="0.3">
      <c r="A249" s="98">
        <v>352</v>
      </c>
      <c r="B249" s="105">
        <v>352</v>
      </c>
      <c r="C249" s="102" t="s">
        <v>804</v>
      </c>
    </row>
    <row r="250" spans="1:3" ht="16" customHeight="1" x14ac:dyDescent="0.3">
      <c r="A250" s="98">
        <v>254</v>
      </c>
      <c r="B250" s="101" t="s">
        <v>805</v>
      </c>
      <c r="C250" s="102" t="s">
        <v>806</v>
      </c>
    </row>
    <row r="251" spans="1:3" ht="16" customHeight="1" x14ac:dyDescent="0.3">
      <c r="A251" s="98">
        <v>255</v>
      </c>
      <c r="B251" s="101" t="s">
        <v>807</v>
      </c>
      <c r="C251" s="93" t="s">
        <v>808</v>
      </c>
    </row>
    <row r="252" spans="1:3" ht="16" customHeight="1" x14ac:dyDescent="0.3">
      <c r="A252" s="98">
        <v>256</v>
      </c>
      <c r="B252" s="101" t="s">
        <v>809</v>
      </c>
      <c r="C252" s="93" t="s">
        <v>810</v>
      </c>
    </row>
    <row r="253" spans="1:3" ht="16" customHeight="1" x14ac:dyDescent="0.3">
      <c r="A253" s="98">
        <v>276</v>
      </c>
      <c r="B253" s="101" t="s">
        <v>811</v>
      </c>
      <c r="C253" s="93" t="s">
        <v>812</v>
      </c>
    </row>
    <row r="254" spans="1:3" ht="16" customHeight="1" x14ac:dyDescent="0.3">
      <c r="A254" s="98">
        <v>277</v>
      </c>
      <c r="B254" s="101" t="s">
        <v>813</v>
      </c>
      <c r="C254" s="93" t="s">
        <v>814</v>
      </c>
    </row>
    <row r="255" spans="1:3" ht="16" customHeight="1" x14ac:dyDescent="0.3">
      <c r="A255" s="98">
        <v>278</v>
      </c>
      <c r="B255" s="101" t="s">
        <v>815</v>
      </c>
      <c r="C255" s="102" t="s">
        <v>816</v>
      </c>
    </row>
    <row r="256" spans="1:3" ht="16" customHeight="1" x14ac:dyDescent="0.3">
      <c r="A256" s="98">
        <v>279</v>
      </c>
      <c r="B256" s="101" t="s">
        <v>817</v>
      </c>
      <c r="C256" s="93" t="s">
        <v>818</v>
      </c>
    </row>
    <row r="257" spans="1:3" ht="16" customHeight="1" x14ac:dyDescent="0.3">
      <c r="A257" s="98">
        <v>280</v>
      </c>
      <c r="B257" s="101" t="s">
        <v>318</v>
      </c>
      <c r="C257" s="102" t="s">
        <v>317</v>
      </c>
    </row>
    <row r="258" spans="1:3" ht="16" customHeight="1" x14ac:dyDescent="0.3">
      <c r="A258" s="98">
        <v>281</v>
      </c>
      <c r="B258" s="101" t="s">
        <v>376</v>
      </c>
      <c r="C258" s="102" t="s">
        <v>269</v>
      </c>
    </row>
    <row r="259" spans="1:3" ht="16" customHeight="1" x14ac:dyDescent="0.3">
      <c r="A259" s="98">
        <v>282</v>
      </c>
      <c r="B259" s="101" t="s">
        <v>819</v>
      </c>
      <c r="C259" s="102" t="s">
        <v>820</v>
      </c>
    </row>
    <row r="260" spans="1:3" ht="16" customHeight="1" x14ac:dyDescent="0.3">
      <c r="A260" s="98">
        <v>283</v>
      </c>
      <c r="B260" s="101" t="s">
        <v>821</v>
      </c>
      <c r="C260" s="102" t="s">
        <v>822</v>
      </c>
    </row>
    <row r="261" spans="1:3" ht="16" customHeight="1" x14ac:dyDescent="0.3">
      <c r="A261" s="98">
        <v>284</v>
      </c>
      <c r="B261" s="101" t="s">
        <v>823</v>
      </c>
      <c r="C261" s="102" t="s">
        <v>824</v>
      </c>
    </row>
    <row r="262" spans="1:3" ht="16" customHeight="1" x14ac:dyDescent="0.3">
      <c r="A262" s="98">
        <v>285</v>
      </c>
      <c r="B262" s="101" t="s">
        <v>825</v>
      </c>
      <c r="C262" s="102" t="s">
        <v>826</v>
      </c>
    </row>
    <row r="263" spans="1:3" ht="16" customHeight="1" x14ac:dyDescent="0.3">
      <c r="A263" s="98">
        <v>286</v>
      </c>
      <c r="B263" s="101" t="s">
        <v>827</v>
      </c>
      <c r="C263" s="102" t="s">
        <v>828</v>
      </c>
    </row>
    <row r="264" spans="1:3" ht="16" customHeight="1" x14ac:dyDescent="0.3">
      <c r="A264" s="98">
        <v>287</v>
      </c>
      <c r="B264" s="101" t="s">
        <v>829</v>
      </c>
      <c r="C264" s="102" t="s">
        <v>830</v>
      </c>
    </row>
    <row r="265" spans="1:3" ht="16" customHeight="1" x14ac:dyDescent="0.3">
      <c r="A265" s="98">
        <v>288</v>
      </c>
      <c r="B265" s="101" t="s">
        <v>831</v>
      </c>
      <c r="C265" s="102" t="s">
        <v>832</v>
      </c>
    </row>
    <row r="266" spans="1:3" ht="16" customHeight="1" x14ac:dyDescent="0.3">
      <c r="A266" s="98">
        <v>297</v>
      </c>
      <c r="B266" s="101" t="s">
        <v>833</v>
      </c>
      <c r="C266" s="102" t="s">
        <v>834</v>
      </c>
    </row>
    <row r="267" spans="1:3" ht="16" customHeight="1" x14ac:dyDescent="0.3">
      <c r="A267" s="98">
        <v>289</v>
      </c>
      <c r="B267" s="101" t="s">
        <v>85</v>
      </c>
      <c r="C267" s="102" t="s">
        <v>86</v>
      </c>
    </row>
    <row r="268" spans="1:3" ht="16" customHeight="1" x14ac:dyDescent="0.3">
      <c r="A268" s="98">
        <v>290</v>
      </c>
      <c r="B268" s="101" t="s">
        <v>835</v>
      </c>
      <c r="C268" s="102" t="s">
        <v>836</v>
      </c>
    </row>
    <row r="269" spans="1:3" ht="16" customHeight="1" x14ac:dyDescent="0.3">
      <c r="A269" s="98">
        <v>291</v>
      </c>
      <c r="B269" s="101" t="s">
        <v>837</v>
      </c>
      <c r="C269" s="93" t="s">
        <v>838</v>
      </c>
    </row>
    <row r="270" spans="1:3" ht="16" customHeight="1" x14ac:dyDescent="0.3">
      <c r="A270" s="98">
        <v>292</v>
      </c>
      <c r="B270" s="101" t="s">
        <v>111</v>
      </c>
      <c r="C270" s="102" t="s">
        <v>112</v>
      </c>
    </row>
    <row r="271" spans="1:3" ht="16" customHeight="1" x14ac:dyDescent="0.3">
      <c r="A271" s="98">
        <v>69</v>
      </c>
      <c r="B271" s="101" t="s">
        <v>201</v>
      </c>
      <c r="C271" s="102" t="s">
        <v>839</v>
      </c>
    </row>
    <row r="272" spans="1:3" ht="16" customHeight="1" x14ac:dyDescent="0.3">
      <c r="A272" s="98">
        <v>240</v>
      </c>
      <c r="B272" s="101" t="s">
        <v>199</v>
      </c>
      <c r="C272" s="102" t="s">
        <v>840</v>
      </c>
    </row>
    <row r="273" spans="1:3" ht="16" customHeight="1" x14ac:dyDescent="0.3">
      <c r="A273" s="98">
        <v>293</v>
      </c>
      <c r="B273" s="104" t="s">
        <v>841</v>
      </c>
      <c r="C273" s="102" t="s">
        <v>842</v>
      </c>
    </row>
    <row r="274" spans="1:3" ht="16" customHeight="1" x14ac:dyDescent="0.3">
      <c r="A274" s="98">
        <v>294</v>
      </c>
      <c r="B274" s="101" t="s">
        <v>843</v>
      </c>
      <c r="C274" s="102" t="s">
        <v>844</v>
      </c>
    </row>
    <row r="275" spans="1:3" ht="16" customHeight="1" x14ac:dyDescent="0.3">
      <c r="A275" s="98">
        <v>570</v>
      </c>
      <c r="B275" s="101" t="s">
        <v>845</v>
      </c>
      <c r="C275" s="102" t="s">
        <v>846</v>
      </c>
    </row>
    <row r="276" spans="1:3" ht="16" customHeight="1" x14ac:dyDescent="0.3">
      <c r="A276" s="98">
        <v>295</v>
      </c>
      <c r="B276" s="101" t="s">
        <v>847</v>
      </c>
      <c r="C276" s="102" t="s">
        <v>848</v>
      </c>
    </row>
    <row r="277" spans="1:3" ht="16" customHeight="1" x14ac:dyDescent="0.3">
      <c r="A277" s="98">
        <v>300</v>
      </c>
      <c r="B277" s="101" t="s">
        <v>849</v>
      </c>
      <c r="C277" s="102" t="s">
        <v>850</v>
      </c>
    </row>
    <row r="278" spans="1:3" ht="16" customHeight="1" x14ac:dyDescent="0.3">
      <c r="A278" s="98">
        <v>301</v>
      </c>
      <c r="B278" s="101" t="s">
        <v>851</v>
      </c>
      <c r="C278" s="102" t="s">
        <v>852</v>
      </c>
    </row>
    <row r="279" spans="1:3" ht="16" customHeight="1" x14ac:dyDescent="0.3">
      <c r="A279" s="98">
        <v>302</v>
      </c>
      <c r="B279" s="101" t="s">
        <v>853</v>
      </c>
      <c r="C279" s="102" t="s">
        <v>854</v>
      </c>
    </row>
    <row r="280" spans="1:3" ht="16" customHeight="1" x14ac:dyDescent="0.3">
      <c r="A280" s="98">
        <v>157</v>
      </c>
      <c r="B280" s="101" t="s">
        <v>855</v>
      </c>
      <c r="C280" s="102" t="s">
        <v>856</v>
      </c>
    </row>
    <row r="281" spans="1:3" ht="16" customHeight="1" x14ac:dyDescent="0.3">
      <c r="A281" s="98">
        <v>303</v>
      </c>
      <c r="B281" s="101" t="s">
        <v>857</v>
      </c>
      <c r="C281" s="102" t="s">
        <v>858</v>
      </c>
    </row>
    <row r="282" spans="1:3" ht="16" customHeight="1" x14ac:dyDescent="0.3">
      <c r="A282" s="98">
        <v>304</v>
      </c>
      <c r="B282" s="101" t="s">
        <v>859</v>
      </c>
      <c r="C282" s="93" t="s">
        <v>860</v>
      </c>
    </row>
    <row r="283" spans="1:3" ht="16" customHeight="1" x14ac:dyDescent="0.3">
      <c r="A283" s="98">
        <v>305</v>
      </c>
      <c r="B283" s="101" t="s">
        <v>87</v>
      </c>
      <c r="C283" s="102" t="s">
        <v>88</v>
      </c>
    </row>
    <row r="284" spans="1:3" ht="16" customHeight="1" x14ac:dyDescent="0.3">
      <c r="A284" s="98">
        <v>306</v>
      </c>
      <c r="B284" s="101" t="s">
        <v>861</v>
      </c>
      <c r="C284" s="93" t="s">
        <v>862</v>
      </c>
    </row>
    <row r="285" spans="1:3" ht="16" customHeight="1" x14ac:dyDescent="0.3">
      <c r="A285" s="98">
        <v>311</v>
      </c>
      <c r="B285" s="101" t="s">
        <v>863</v>
      </c>
      <c r="C285" s="102" t="s">
        <v>864</v>
      </c>
    </row>
    <row r="286" spans="1:3" ht="16" customHeight="1" x14ac:dyDescent="0.3">
      <c r="A286" s="98">
        <v>312</v>
      </c>
      <c r="B286" s="101" t="s">
        <v>89</v>
      </c>
      <c r="C286" s="102" t="s">
        <v>90</v>
      </c>
    </row>
    <row r="287" spans="1:3" ht="16" customHeight="1" x14ac:dyDescent="0.3">
      <c r="A287" s="98">
        <v>314</v>
      </c>
      <c r="B287" s="101" t="s">
        <v>865</v>
      </c>
      <c r="C287" s="93" t="s">
        <v>866</v>
      </c>
    </row>
    <row r="288" spans="1:3" ht="16" customHeight="1" x14ac:dyDescent="0.3">
      <c r="A288" s="98">
        <v>315</v>
      </c>
      <c r="B288" s="104" t="s">
        <v>867</v>
      </c>
      <c r="C288" s="93" t="s">
        <v>868</v>
      </c>
    </row>
    <row r="289" spans="1:3" ht="16" customHeight="1" x14ac:dyDescent="0.3">
      <c r="A289" s="98">
        <v>316</v>
      </c>
      <c r="B289" s="101" t="s">
        <v>91</v>
      </c>
      <c r="C289" s="102" t="s">
        <v>92</v>
      </c>
    </row>
    <row r="290" spans="1:3" ht="16" customHeight="1" x14ac:dyDescent="0.3">
      <c r="A290" s="98">
        <v>320</v>
      </c>
      <c r="B290" s="101" t="s">
        <v>869</v>
      </c>
      <c r="C290" s="103" t="s">
        <v>870</v>
      </c>
    </row>
    <row r="291" spans="1:3" ht="16" customHeight="1" x14ac:dyDescent="0.3">
      <c r="A291" s="98">
        <v>319</v>
      </c>
      <c r="B291" s="101" t="s">
        <v>871</v>
      </c>
      <c r="C291" s="102" t="s">
        <v>872</v>
      </c>
    </row>
    <row r="292" spans="1:3" ht="16" customHeight="1" x14ac:dyDescent="0.3">
      <c r="A292" s="98">
        <v>638</v>
      </c>
      <c r="B292" s="101" t="s">
        <v>873</v>
      </c>
      <c r="C292" s="102" t="s">
        <v>874</v>
      </c>
    </row>
    <row r="293" spans="1:3" ht="16" customHeight="1" x14ac:dyDescent="0.3">
      <c r="A293" s="98">
        <v>321</v>
      </c>
      <c r="B293" s="101" t="s">
        <v>875</v>
      </c>
      <c r="C293" s="102" t="s">
        <v>876</v>
      </c>
    </row>
    <row r="294" spans="1:3" ht="16" customHeight="1" x14ac:dyDescent="0.3">
      <c r="A294" s="98">
        <v>322</v>
      </c>
      <c r="B294" s="101" t="s">
        <v>877</v>
      </c>
      <c r="C294" s="102" t="s">
        <v>878</v>
      </c>
    </row>
    <row r="295" spans="1:3" ht="30" customHeight="1" x14ac:dyDescent="0.3">
      <c r="A295" s="108">
        <v>323</v>
      </c>
      <c r="B295" s="101" t="s">
        <v>879</v>
      </c>
      <c r="C295" s="93" t="s">
        <v>880</v>
      </c>
    </row>
    <row r="296" spans="1:3" ht="16" customHeight="1" x14ac:dyDescent="0.3">
      <c r="A296" s="98">
        <v>327</v>
      </c>
      <c r="B296" s="101" t="s">
        <v>881</v>
      </c>
      <c r="C296" s="102" t="s">
        <v>882</v>
      </c>
    </row>
    <row r="297" spans="1:3" ht="16" customHeight="1" x14ac:dyDescent="0.3">
      <c r="A297" s="98">
        <v>329</v>
      </c>
      <c r="B297" s="101" t="s">
        <v>883</v>
      </c>
      <c r="C297" s="102" t="s">
        <v>884</v>
      </c>
    </row>
    <row r="298" spans="1:3" ht="16" customHeight="1" x14ac:dyDescent="0.3">
      <c r="A298" s="98">
        <v>330</v>
      </c>
      <c r="B298" s="101" t="s">
        <v>885</v>
      </c>
      <c r="C298" s="103" t="s">
        <v>886</v>
      </c>
    </row>
    <row r="299" spans="1:3" ht="16" customHeight="1" x14ac:dyDescent="0.3">
      <c r="A299" s="98">
        <v>331</v>
      </c>
      <c r="B299" s="101" t="s">
        <v>887</v>
      </c>
      <c r="C299" s="103" t="s">
        <v>888</v>
      </c>
    </row>
    <row r="300" spans="1:3" ht="16" customHeight="1" x14ac:dyDescent="0.3">
      <c r="A300" s="98">
        <v>332</v>
      </c>
      <c r="B300" s="101" t="s">
        <v>889</v>
      </c>
      <c r="C300" s="103" t="s">
        <v>890</v>
      </c>
    </row>
    <row r="301" spans="1:3" ht="16" customHeight="1" x14ac:dyDescent="0.3">
      <c r="A301" s="98">
        <v>298</v>
      </c>
      <c r="B301" s="101" t="s">
        <v>891</v>
      </c>
      <c r="C301" s="102" t="s">
        <v>892</v>
      </c>
    </row>
    <row r="302" spans="1:3" ht="16" customHeight="1" x14ac:dyDescent="0.3">
      <c r="A302" s="98">
        <v>334</v>
      </c>
      <c r="B302" s="101" t="s">
        <v>893</v>
      </c>
      <c r="C302" s="102" t="s">
        <v>894</v>
      </c>
    </row>
    <row r="303" spans="1:3" ht="16" customHeight="1" x14ac:dyDescent="0.3">
      <c r="A303" s="98">
        <v>335</v>
      </c>
      <c r="B303" s="101" t="s">
        <v>895</v>
      </c>
      <c r="C303" s="103" t="s">
        <v>896</v>
      </c>
    </row>
    <row r="304" spans="1:3" ht="16" customHeight="1" x14ac:dyDescent="0.3">
      <c r="A304" s="98">
        <v>336</v>
      </c>
      <c r="B304" s="101" t="s">
        <v>897</v>
      </c>
      <c r="C304" s="102" t="s">
        <v>898</v>
      </c>
    </row>
    <row r="305" spans="1:3" ht="16" customHeight="1" x14ac:dyDescent="0.3">
      <c r="A305" s="98">
        <v>337</v>
      </c>
      <c r="B305" s="101" t="s">
        <v>279</v>
      </c>
      <c r="C305" s="102" t="s">
        <v>899</v>
      </c>
    </row>
    <row r="306" spans="1:3" ht="16" customHeight="1" x14ac:dyDescent="0.3">
      <c r="A306" s="98">
        <v>299</v>
      </c>
      <c r="B306" s="101" t="s">
        <v>900</v>
      </c>
      <c r="C306" s="102" t="s">
        <v>901</v>
      </c>
    </row>
    <row r="307" spans="1:3" ht="16" customHeight="1" x14ac:dyDescent="0.3">
      <c r="A307" s="98">
        <v>338</v>
      </c>
      <c r="B307" s="101" t="s">
        <v>902</v>
      </c>
      <c r="C307" s="102" t="s">
        <v>903</v>
      </c>
    </row>
    <row r="308" spans="1:3" ht="16" customHeight="1" x14ac:dyDescent="0.3">
      <c r="A308" s="98">
        <v>339</v>
      </c>
      <c r="B308" s="101" t="s">
        <v>904</v>
      </c>
      <c r="C308" s="102" t="s">
        <v>905</v>
      </c>
    </row>
    <row r="309" spans="1:3" ht="16" customHeight="1" x14ac:dyDescent="0.3">
      <c r="A309" s="98">
        <v>340</v>
      </c>
      <c r="B309" s="101" t="s">
        <v>906</v>
      </c>
      <c r="C309" s="93" t="s">
        <v>907</v>
      </c>
    </row>
    <row r="310" spans="1:3" ht="16" customHeight="1" x14ac:dyDescent="0.3">
      <c r="A310" s="98">
        <v>341</v>
      </c>
      <c r="B310" s="101" t="s">
        <v>908</v>
      </c>
      <c r="C310" s="93" t="s">
        <v>909</v>
      </c>
    </row>
    <row r="311" spans="1:3" ht="16" customHeight="1" x14ac:dyDescent="0.3">
      <c r="A311" s="98">
        <v>342</v>
      </c>
      <c r="B311" s="101" t="s">
        <v>910</v>
      </c>
      <c r="C311" s="93" t="s">
        <v>911</v>
      </c>
    </row>
    <row r="312" spans="1:3" ht="16" customHeight="1" x14ac:dyDescent="0.3">
      <c r="A312" s="98">
        <v>343</v>
      </c>
      <c r="B312" s="101" t="s">
        <v>912</v>
      </c>
      <c r="C312" s="109" t="s">
        <v>913</v>
      </c>
    </row>
    <row r="313" spans="1:3" ht="16" customHeight="1" x14ac:dyDescent="0.3">
      <c r="A313" s="98">
        <v>344</v>
      </c>
      <c r="B313" s="101" t="s">
        <v>914</v>
      </c>
      <c r="C313" s="109" t="s">
        <v>915</v>
      </c>
    </row>
    <row r="314" spans="1:3" ht="16" customHeight="1" x14ac:dyDescent="0.3">
      <c r="A314" s="98">
        <v>345</v>
      </c>
      <c r="B314" s="101" t="s">
        <v>916</v>
      </c>
      <c r="C314" s="102" t="s">
        <v>917</v>
      </c>
    </row>
    <row r="315" spans="1:3" ht="16" customHeight="1" x14ac:dyDescent="0.3">
      <c r="A315" s="98">
        <v>346</v>
      </c>
      <c r="B315" s="101" t="s">
        <v>918</v>
      </c>
      <c r="C315" s="102" t="s">
        <v>919</v>
      </c>
    </row>
    <row r="316" spans="1:3" ht="16" customHeight="1" x14ac:dyDescent="0.3">
      <c r="A316" s="98">
        <v>347</v>
      </c>
      <c r="B316" s="101" t="s">
        <v>920</v>
      </c>
      <c r="C316" s="93" t="s">
        <v>921</v>
      </c>
    </row>
    <row r="317" spans="1:3" ht="16" customHeight="1" x14ac:dyDescent="0.3">
      <c r="A317" s="98">
        <v>348</v>
      </c>
      <c r="B317" s="101" t="s">
        <v>922</v>
      </c>
      <c r="C317" s="102" t="s">
        <v>923</v>
      </c>
    </row>
    <row r="318" spans="1:3" ht="43" customHeight="1" x14ac:dyDescent="0.3">
      <c r="A318" s="108">
        <v>349</v>
      </c>
      <c r="B318" s="105">
        <v>349</v>
      </c>
      <c r="C318" s="102" t="s">
        <v>924</v>
      </c>
    </row>
    <row r="319" spans="1:3" ht="45.65" customHeight="1" x14ac:dyDescent="0.3">
      <c r="A319" s="108">
        <v>350</v>
      </c>
      <c r="B319" s="105">
        <v>350</v>
      </c>
      <c r="C319" s="102" t="s">
        <v>925</v>
      </c>
    </row>
    <row r="320" spans="1:3" ht="16" customHeight="1" x14ac:dyDescent="0.3">
      <c r="A320" s="98">
        <v>359</v>
      </c>
      <c r="B320" s="101" t="s">
        <v>926</v>
      </c>
      <c r="C320" s="93" t="s">
        <v>927</v>
      </c>
    </row>
    <row r="321" spans="1:3" ht="16" customHeight="1" x14ac:dyDescent="0.3">
      <c r="A321" s="98">
        <v>360</v>
      </c>
      <c r="B321" s="101" t="s">
        <v>928</v>
      </c>
      <c r="C321" s="93" t="s">
        <v>929</v>
      </c>
    </row>
    <row r="322" spans="1:3" ht="16" customHeight="1" x14ac:dyDescent="0.3">
      <c r="A322" s="98">
        <v>361</v>
      </c>
      <c r="B322" s="101" t="s">
        <v>93</v>
      </c>
      <c r="C322" s="102" t="s">
        <v>94</v>
      </c>
    </row>
    <row r="323" spans="1:3" ht="16" customHeight="1" x14ac:dyDescent="0.3">
      <c r="A323" s="98">
        <v>362</v>
      </c>
      <c r="B323" s="101" t="s">
        <v>930</v>
      </c>
      <c r="C323" s="93" t="s">
        <v>931</v>
      </c>
    </row>
    <row r="324" spans="1:3" ht="16" customHeight="1" x14ac:dyDescent="0.3">
      <c r="A324" s="98">
        <v>363</v>
      </c>
      <c r="B324" s="101" t="s">
        <v>932</v>
      </c>
      <c r="C324" s="93" t="s">
        <v>933</v>
      </c>
    </row>
    <row r="325" spans="1:3" ht="16" customHeight="1" x14ac:dyDescent="0.3">
      <c r="A325" s="98">
        <v>428</v>
      </c>
      <c r="B325" s="101" t="s">
        <v>61</v>
      </c>
      <c r="C325" s="102" t="s">
        <v>62</v>
      </c>
    </row>
    <row r="326" spans="1:3" ht="16" customHeight="1" x14ac:dyDescent="0.3">
      <c r="A326" s="98">
        <v>364</v>
      </c>
      <c r="B326" s="101" t="s">
        <v>95</v>
      </c>
      <c r="C326" s="102" t="s">
        <v>96</v>
      </c>
    </row>
    <row r="327" spans="1:3" ht="16" customHeight="1" x14ac:dyDescent="0.3">
      <c r="A327" s="98">
        <v>365</v>
      </c>
      <c r="B327" s="105">
        <v>365</v>
      </c>
      <c r="C327" s="102" t="s">
        <v>934</v>
      </c>
    </row>
    <row r="328" spans="1:3" ht="16" customHeight="1" x14ac:dyDescent="0.3">
      <c r="A328" s="98">
        <v>366</v>
      </c>
      <c r="B328" s="101" t="s">
        <v>935</v>
      </c>
      <c r="C328" s="102" t="s">
        <v>936</v>
      </c>
    </row>
    <row r="329" spans="1:3" ht="16" customHeight="1" x14ac:dyDescent="0.3">
      <c r="A329" s="98">
        <v>367</v>
      </c>
      <c r="B329" s="101" t="s">
        <v>937</v>
      </c>
      <c r="C329" s="102" t="s">
        <v>938</v>
      </c>
    </row>
    <row r="330" spans="1:3" ht="16" customHeight="1" x14ac:dyDescent="0.3">
      <c r="A330" s="98">
        <v>639</v>
      </c>
      <c r="B330" s="101" t="s">
        <v>939</v>
      </c>
      <c r="C330" s="102" t="s">
        <v>940</v>
      </c>
    </row>
    <row r="331" spans="1:3" ht="16" customHeight="1" x14ac:dyDescent="0.3">
      <c r="A331" s="98">
        <v>368</v>
      </c>
      <c r="B331" s="105">
        <v>368</v>
      </c>
      <c r="C331" s="102" t="s">
        <v>941</v>
      </c>
    </row>
    <row r="332" spans="1:3" ht="16" customHeight="1" x14ac:dyDescent="0.3">
      <c r="A332" s="98">
        <v>369</v>
      </c>
      <c r="B332" s="101" t="s">
        <v>942</v>
      </c>
      <c r="C332" s="102" t="s">
        <v>943</v>
      </c>
    </row>
    <row r="333" spans="1:3" ht="16" customHeight="1" x14ac:dyDescent="0.3">
      <c r="A333" s="98">
        <v>370</v>
      </c>
      <c r="B333" s="101" t="s">
        <v>944</v>
      </c>
      <c r="C333" s="102" t="s">
        <v>945</v>
      </c>
    </row>
    <row r="334" spans="1:3" ht="16" customHeight="1" x14ac:dyDescent="0.3">
      <c r="A334" s="98">
        <v>640</v>
      </c>
      <c r="B334" s="101" t="s">
        <v>946</v>
      </c>
      <c r="C334" s="102" t="s">
        <v>947</v>
      </c>
    </row>
    <row r="335" spans="1:3" ht="16" customHeight="1" x14ac:dyDescent="0.3">
      <c r="A335" s="98">
        <v>371</v>
      </c>
      <c r="B335" s="101" t="s">
        <v>948</v>
      </c>
      <c r="C335" s="102" t="s">
        <v>949</v>
      </c>
    </row>
    <row r="336" spans="1:3" ht="16" customHeight="1" x14ac:dyDescent="0.3">
      <c r="A336" s="98">
        <v>641</v>
      </c>
      <c r="B336" s="101" t="s">
        <v>950</v>
      </c>
      <c r="C336" s="102" t="s">
        <v>951</v>
      </c>
    </row>
    <row r="337" spans="1:3" ht="16" customHeight="1" x14ac:dyDescent="0.3">
      <c r="A337" s="98">
        <v>372</v>
      </c>
      <c r="B337" s="101" t="s">
        <v>952</v>
      </c>
      <c r="C337" s="102" t="s">
        <v>953</v>
      </c>
    </row>
    <row r="338" spans="1:3" ht="16" customHeight="1" x14ac:dyDescent="0.3">
      <c r="A338" s="98">
        <v>642</v>
      </c>
      <c r="B338" s="101" t="s">
        <v>954</v>
      </c>
      <c r="C338" s="102" t="s">
        <v>955</v>
      </c>
    </row>
    <row r="339" spans="1:3" ht="16" customHeight="1" x14ac:dyDescent="0.3">
      <c r="A339" s="98">
        <v>643</v>
      </c>
      <c r="B339" s="101" t="s">
        <v>956</v>
      </c>
      <c r="C339" s="102" t="s">
        <v>957</v>
      </c>
    </row>
    <row r="340" spans="1:3" ht="16" customHeight="1" x14ac:dyDescent="0.3">
      <c r="A340" s="98">
        <v>644</v>
      </c>
      <c r="B340" s="101" t="s">
        <v>958</v>
      </c>
      <c r="C340" s="102" t="s">
        <v>959</v>
      </c>
    </row>
    <row r="341" spans="1:3" ht="16" customHeight="1" x14ac:dyDescent="0.3">
      <c r="A341" s="98">
        <v>373</v>
      </c>
      <c r="B341" s="101" t="s">
        <v>960</v>
      </c>
      <c r="C341" s="102" t="s">
        <v>961</v>
      </c>
    </row>
    <row r="342" spans="1:3" ht="16" customHeight="1" x14ac:dyDescent="0.3">
      <c r="A342" s="98">
        <v>376</v>
      </c>
      <c r="B342" s="101" t="s">
        <v>962</v>
      </c>
      <c r="C342" s="93" t="s">
        <v>963</v>
      </c>
    </row>
    <row r="343" spans="1:3" ht="16" customHeight="1" x14ac:dyDescent="0.3">
      <c r="A343" s="98">
        <v>377</v>
      </c>
      <c r="B343" s="101" t="s">
        <v>964</v>
      </c>
      <c r="C343" s="102" t="s">
        <v>965</v>
      </c>
    </row>
    <row r="344" spans="1:3" ht="16" customHeight="1" x14ac:dyDescent="0.3">
      <c r="A344" s="98">
        <v>378</v>
      </c>
      <c r="B344" s="101" t="s">
        <v>966</v>
      </c>
      <c r="C344" s="102" t="s">
        <v>967</v>
      </c>
    </row>
    <row r="345" spans="1:3" ht="16" customHeight="1" x14ac:dyDescent="0.3">
      <c r="A345" s="98">
        <v>379</v>
      </c>
      <c r="B345" s="101" t="s">
        <v>968</v>
      </c>
      <c r="C345" s="93" t="s">
        <v>969</v>
      </c>
    </row>
    <row r="346" spans="1:3" ht="16" customHeight="1" x14ac:dyDescent="0.3">
      <c r="A346" s="98">
        <v>380</v>
      </c>
      <c r="B346" s="101" t="s">
        <v>970</v>
      </c>
      <c r="C346" s="93" t="s">
        <v>971</v>
      </c>
    </row>
    <row r="347" spans="1:3" ht="16" customHeight="1" x14ac:dyDescent="0.3">
      <c r="A347" s="98">
        <v>381</v>
      </c>
      <c r="B347" s="101" t="s">
        <v>972</v>
      </c>
      <c r="C347" s="102" t="s">
        <v>973</v>
      </c>
    </row>
    <row r="348" spans="1:3" ht="16" customHeight="1" x14ac:dyDescent="0.3">
      <c r="A348" s="98">
        <v>382</v>
      </c>
      <c r="B348" s="101" t="s">
        <v>974</v>
      </c>
      <c r="C348" s="102" t="s">
        <v>975</v>
      </c>
    </row>
    <row r="349" spans="1:3" ht="16" customHeight="1" x14ac:dyDescent="0.3">
      <c r="A349" s="98">
        <v>383</v>
      </c>
      <c r="B349" s="101" t="s">
        <v>976</v>
      </c>
      <c r="C349" s="93" t="s">
        <v>977</v>
      </c>
    </row>
    <row r="350" spans="1:3" ht="16" customHeight="1" x14ac:dyDescent="0.3">
      <c r="A350" s="98">
        <v>384</v>
      </c>
      <c r="B350" s="101" t="s">
        <v>978</v>
      </c>
      <c r="C350" s="93" t="s">
        <v>979</v>
      </c>
    </row>
    <row r="351" spans="1:3" ht="16" customHeight="1" x14ac:dyDescent="0.3">
      <c r="A351" s="98">
        <v>385</v>
      </c>
      <c r="B351" s="101" t="s">
        <v>980</v>
      </c>
      <c r="C351" s="93" t="s">
        <v>981</v>
      </c>
    </row>
    <row r="352" spans="1:3" ht="16" customHeight="1" x14ac:dyDescent="0.3">
      <c r="A352" s="98">
        <v>386</v>
      </c>
      <c r="B352" s="101" t="s">
        <v>982</v>
      </c>
      <c r="C352" s="93" t="s">
        <v>983</v>
      </c>
    </row>
    <row r="353" spans="1:3" ht="16" customHeight="1" x14ac:dyDescent="0.3">
      <c r="A353" s="98">
        <v>387</v>
      </c>
      <c r="B353" s="101" t="s">
        <v>984</v>
      </c>
      <c r="C353" s="102" t="s">
        <v>985</v>
      </c>
    </row>
    <row r="354" spans="1:3" ht="16" customHeight="1" x14ac:dyDescent="0.3">
      <c r="A354" s="98">
        <v>388</v>
      </c>
      <c r="B354" s="101" t="s">
        <v>986</v>
      </c>
      <c r="C354" s="102" t="s">
        <v>987</v>
      </c>
    </row>
    <row r="355" spans="1:3" ht="16" customHeight="1" x14ac:dyDescent="0.3">
      <c r="A355" s="98">
        <v>389</v>
      </c>
      <c r="B355" s="101" t="s">
        <v>988</v>
      </c>
      <c r="C355" s="102" t="s">
        <v>989</v>
      </c>
    </row>
    <row r="356" spans="1:3" ht="16" customHeight="1" x14ac:dyDescent="0.3">
      <c r="A356" s="98">
        <v>177</v>
      </c>
      <c r="B356" s="101" t="s">
        <v>990</v>
      </c>
      <c r="C356" s="102" t="s">
        <v>991</v>
      </c>
    </row>
    <row r="357" spans="1:3" ht="16" customHeight="1" x14ac:dyDescent="0.3">
      <c r="A357" s="98">
        <v>178</v>
      </c>
      <c r="B357" s="101" t="s">
        <v>992</v>
      </c>
      <c r="C357" s="102" t="s">
        <v>993</v>
      </c>
    </row>
    <row r="358" spans="1:3" ht="16" customHeight="1" x14ac:dyDescent="0.3">
      <c r="A358" s="98">
        <v>179</v>
      </c>
      <c r="B358" s="101" t="s">
        <v>994</v>
      </c>
      <c r="C358" s="102" t="s">
        <v>995</v>
      </c>
    </row>
    <row r="359" spans="1:3" ht="16" customHeight="1" x14ac:dyDescent="0.3">
      <c r="A359" s="98">
        <v>180</v>
      </c>
      <c r="B359" s="101" t="s">
        <v>996</v>
      </c>
      <c r="C359" s="102" t="s">
        <v>997</v>
      </c>
    </row>
    <row r="360" spans="1:3" ht="16" customHeight="1" x14ac:dyDescent="0.3">
      <c r="A360" s="98">
        <v>390</v>
      </c>
      <c r="B360" s="101" t="s">
        <v>998</v>
      </c>
      <c r="C360" s="102" t="s">
        <v>999</v>
      </c>
    </row>
    <row r="361" spans="1:3" ht="16" customHeight="1" x14ac:dyDescent="0.3">
      <c r="A361" s="98">
        <v>391</v>
      </c>
      <c r="B361" s="101" t="s">
        <v>1000</v>
      </c>
      <c r="C361" s="102" t="s">
        <v>1001</v>
      </c>
    </row>
    <row r="362" spans="1:3" ht="16" customHeight="1" x14ac:dyDescent="0.3">
      <c r="A362" s="98">
        <v>181</v>
      </c>
      <c r="B362" s="101" t="s">
        <v>1002</v>
      </c>
      <c r="C362" s="102" t="s">
        <v>1003</v>
      </c>
    </row>
    <row r="363" spans="1:3" ht="16" customHeight="1" x14ac:dyDescent="0.3">
      <c r="A363" s="98">
        <v>182</v>
      </c>
      <c r="B363" s="101" t="s">
        <v>1004</v>
      </c>
      <c r="C363" s="102" t="s">
        <v>1005</v>
      </c>
    </row>
    <row r="364" spans="1:3" ht="16" customHeight="1" x14ac:dyDescent="0.3">
      <c r="A364" s="98">
        <v>392</v>
      </c>
      <c r="B364" s="101" t="s">
        <v>1006</v>
      </c>
      <c r="C364" s="93" t="s">
        <v>1007</v>
      </c>
    </row>
    <row r="365" spans="1:3" ht="16" customHeight="1" x14ac:dyDescent="0.3">
      <c r="A365" s="98">
        <v>393</v>
      </c>
      <c r="B365" s="101" t="s">
        <v>1008</v>
      </c>
      <c r="C365" s="93" t="s">
        <v>1009</v>
      </c>
    </row>
    <row r="366" spans="1:3" ht="16" customHeight="1" x14ac:dyDescent="0.3">
      <c r="A366" s="98">
        <v>394</v>
      </c>
      <c r="B366" s="101" t="s">
        <v>1010</v>
      </c>
      <c r="C366" s="102" t="s">
        <v>1011</v>
      </c>
    </row>
    <row r="367" spans="1:3" ht="16" customHeight="1" x14ac:dyDescent="0.3">
      <c r="A367" s="98">
        <v>395</v>
      </c>
      <c r="B367" s="101" t="s">
        <v>1012</v>
      </c>
      <c r="C367" s="102" t="s">
        <v>1013</v>
      </c>
    </row>
    <row r="368" spans="1:3" ht="16" customHeight="1" x14ac:dyDescent="0.3">
      <c r="A368" s="98">
        <v>396</v>
      </c>
      <c r="B368" s="101" t="s">
        <v>1014</v>
      </c>
      <c r="C368" s="93" t="s">
        <v>1015</v>
      </c>
    </row>
    <row r="369" spans="1:3" ht="16" customHeight="1" x14ac:dyDescent="0.3">
      <c r="A369" s="98">
        <v>397</v>
      </c>
      <c r="B369" s="101" t="s">
        <v>1016</v>
      </c>
      <c r="C369" s="102" t="s">
        <v>1017</v>
      </c>
    </row>
    <row r="370" spans="1:3" ht="16" customHeight="1" x14ac:dyDescent="0.3">
      <c r="A370" s="98">
        <v>398</v>
      </c>
      <c r="B370" s="101" t="s">
        <v>1018</v>
      </c>
      <c r="C370" s="102" t="s">
        <v>1019</v>
      </c>
    </row>
    <row r="371" spans="1:3" ht="16" customHeight="1" x14ac:dyDescent="0.3">
      <c r="A371" s="98">
        <v>399</v>
      </c>
      <c r="B371" s="101" t="s">
        <v>1020</v>
      </c>
      <c r="C371" s="106" t="s">
        <v>1021</v>
      </c>
    </row>
    <row r="372" spans="1:3" ht="16" customHeight="1" x14ac:dyDescent="0.3">
      <c r="A372" s="98">
        <v>400</v>
      </c>
      <c r="B372" s="101" t="s">
        <v>1022</v>
      </c>
      <c r="C372" s="106" t="s">
        <v>1023</v>
      </c>
    </row>
    <row r="373" spans="1:3" ht="16" customHeight="1" x14ac:dyDescent="0.3">
      <c r="A373" s="98">
        <v>589</v>
      </c>
      <c r="B373" s="101" t="s">
        <v>1024</v>
      </c>
      <c r="C373" s="102" t="s">
        <v>1025</v>
      </c>
    </row>
    <row r="374" spans="1:3" ht="16" customHeight="1" x14ac:dyDescent="0.3">
      <c r="A374" s="98">
        <v>446</v>
      </c>
      <c r="B374" s="101" t="s">
        <v>1026</v>
      </c>
      <c r="C374" s="102" t="s">
        <v>1027</v>
      </c>
    </row>
    <row r="375" spans="1:3" ht="16" customHeight="1" x14ac:dyDescent="0.3">
      <c r="A375" s="98">
        <v>124</v>
      </c>
      <c r="B375" s="101" t="s">
        <v>320</v>
      </c>
      <c r="C375" s="102" t="s">
        <v>1028</v>
      </c>
    </row>
    <row r="376" spans="1:3" ht="16" customHeight="1" x14ac:dyDescent="0.3">
      <c r="A376" s="98">
        <v>485</v>
      </c>
      <c r="B376" s="101" t="s">
        <v>1029</v>
      </c>
      <c r="C376" s="93" t="s">
        <v>1030</v>
      </c>
    </row>
    <row r="377" spans="1:3" ht="16" customHeight="1" x14ac:dyDescent="0.3">
      <c r="A377" s="98">
        <v>486</v>
      </c>
      <c r="B377" s="101" t="s">
        <v>1031</v>
      </c>
      <c r="C377" s="102" t="s">
        <v>1032</v>
      </c>
    </row>
    <row r="378" spans="1:3" ht="16" customHeight="1" x14ac:dyDescent="0.3">
      <c r="A378" s="98">
        <v>487</v>
      </c>
      <c r="B378" s="101" t="s">
        <v>1033</v>
      </c>
      <c r="C378" s="102" t="s">
        <v>1034</v>
      </c>
    </row>
    <row r="379" spans="1:3" ht="16" customHeight="1" x14ac:dyDescent="0.3">
      <c r="A379" s="98">
        <v>489</v>
      </c>
      <c r="B379" s="105">
        <v>489</v>
      </c>
      <c r="C379" s="102" t="s">
        <v>1035</v>
      </c>
    </row>
    <row r="380" spans="1:3" ht="16" customHeight="1" x14ac:dyDescent="0.3">
      <c r="A380" s="98">
        <v>490</v>
      </c>
      <c r="B380" s="101" t="s">
        <v>1036</v>
      </c>
      <c r="C380" s="102" t="s">
        <v>1037</v>
      </c>
    </row>
    <row r="381" spans="1:3" ht="16" customHeight="1" x14ac:dyDescent="0.3">
      <c r="A381" s="98">
        <v>491</v>
      </c>
      <c r="B381" s="101" t="s">
        <v>1038</v>
      </c>
      <c r="C381" s="102" t="s">
        <v>1039</v>
      </c>
    </row>
    <row r="382" spans="1:3" ht="16" customHeight="1" x14ac:dyDescent="0.3">
      <c r="A382" s="98">
        <v>492</v>
      </c>
      <c r="B382" s="101" t="s">
        <v>1040</v>
      </c>
      <c r="C382" s="93" t="s">
        <v>1041</v>
      </c>
    </row>
    <row r="383" spans="1:3" ht="16" customHeight="1" x14ac:dyDescent="0.3">
      <c r="A383" s="98">
        <v>493</v>
      </c>
      <c r="B383" s="101" t="s">
        <v>1042</v>
      </c>
      <c r="C383" s="93" t="s">
        <v>1043</v>
      </c>
    </row>
    <row r="384" spans="1:3" ht="16" customHeight="1" x14ac:dyDescent="0.3">
      <c r="A384" s="98">
        <v>494</v>
      </c>
      <c r="B384" s="101" t="s">
        <v>1044</v>
      </c>
      <c r="C384" s="93" t="s">
        <v>1045</v>
      </c>
    </row>
    <row r="385" spans="1:3" ht="16" customHeight="1" x14ac:dyDescent="0.3">
      <c r="A385" s="98">
        <v>495</v>
      </c>
      <c r="B385" s="104" t="s">
        <v>1046</v>
      </c>
      <c r="C385" s="93" t="s">
        <v>1047</v>
      </c>
    </row>
    <row r="386" spans="1:3" ht="16" customHeight="1" x14ac:dyDescent="0.3">
      <c r="A386" s="98">
        <v>496</v>
      </c>
      <c r="B386" s="101" t="s">
        <v>1048</v>
      </c>
      <c r="C386" s="93" t="s">
        <v>1049</v>
      </c>
    </row>
    <row r="387" spans="1:3" ht="16" customHeight="1" x14ac:dyDescent="0.3">
      <c r="A387" s="98">
        <v>497</v>
      </c>
      <c r="B387" s="101" t="s">
        <v>1050</v>
      </c>
      <c r="C387" s="102" t="s">
        <v>1051</v>
      </c>
    </row>
    <row r="388" spans="1:3" ht="16" customHeight="1" x14ac:dyDescent="0.3">
      <c r="A388" s="98">
        <v>498</v>
      </c>
      <c r="B388" s="101" t="s">
        <v>1052</v>
      </c>
      <c r="C388" s="93" t="s">
        <v>1053</v>
      </c>
    </row>
    <row r="389" spans="1:3" ht="16" customHeight="1" x14ac:dyDescent="0.3">
      <c r="A389" s="98">
        <v>499</v>
      </c>
      <c r="B389" s="101" t="s">
        <v>1054</v>
      </c>
      <c r="C389" s="93" t="s">
        <v>1055</v>
      </c>
    </row>
    <row r="390" spans="1:3" ht="16" customHeight="1" x14ac:dyDescent="0.3">
      <c r="A390" s="98">
        <v>500</v>
      </c>
      <c r="B390" s="101" t="s">
        <v>1056</v>
      </c>
      <c r="C390" s="102" t="s">
        <v>1057</v>
      </c>
    </row>
    <row r="391" spans="1:3" ht="16" customHeight="1" x14ac:dyDescent="0.3">
      <c r="A391" s="98">
        <v>501</v>
      </c>
      <c r="B391" s="101" t="s">
        <v>1058</v>
      </c>
      <c r="C391" s="93" t="s">
        <v>1059</v>
      </c>
    </row>
    <row r="392" spans="1:3" ht="16" customHeight="1" x14ac:dyDescent="0.3">
      <c r="A392" s="98">
        <v>502</v>
      </c>
      <c r="B392" s="101" t="s">
        <v>1060</v>
      </c>
      <c r="C392" s="102" t="s">
        <v>1061</v>
      </c>
    </row>
    <row r="393" spans="1:3" ht="16" customHeight="1" x14ac:dyDescent="0.3">
      <c r="A393" s="98">
        <v>503</v>
      </c>
      <c r="B393" s="101" t="s">
        <v>1062</v>
      </c>
      <c r="C393" s="102" t="s">
        <v>1063</v>
      </c>
    </row>
    <row r="394" spans="1:3" ht="16" customHeight="1" x14ac:dyDescent="0.3">
      <c r="A394" s="98">
        <v>506</v>
      </c>
      <c r="B394" s="101" t="s">
        <v>1064</v>
      </c>
      <c r="C394" s="102" t="s">
        <v>1065</v>
      </c>
    </row>
    <row r="395" spans="1:3" ht="16" customHeight="1" x14ac:dyDescent="0.3">
      <c r="A395" s="98">
        <v>507</v>
      </c>
      <c r="B395" s="101" t="s">
        <v>1066</v>
      </c>
      <c r="C395" s="102" t="s">
        <v>1067</v>
      </c>
    </row>
    <row r="396" spans="1:3" ht="16" customHeight="1" x14ac:dyDescent="0.3">
      <c r="A396" s="98">
        <v>504</v>
      </c>
      <c r="B396" s="110">
        <v>504</v>
      </c>
      <c r="C396" s="102" t="s">
        <v>1068</v>
      </c>
    </row>
    <row r="397" spans="1:3" ht="16" customHeight="1" x14ac:dyDescent="0.3">
      <c r="A397" s="98">
        <v>508</v>
      </c>
      <c r="B397" s="101" t="s">
        <v>1069</v>
      </c>
      <c r="C397" s="102" t="s">
        <v>1070</v>
      </c>
    </row>
    <row r="398" spans="1:3" ht="16" customHeight="1" x14ac:dyDescent="0.3">
      <c r="A398" s="98">
        <v>509</v>
      </c>
      <c r="B398" s="101" t="s">
        <v>1071</v>
      </c>
      <c r="C398" s="102" t="s">
        <v>1072</v>
      </c>
    </row>
    <row r="399" spans="1:3" ht="16" customHeight="1" x14ac:dyDescent="0.3">
      <c r="A399" s="98">
        <v>510</v>
      </c>
      <c r="B399" s="101" t="s">
        <v>1073</v>
      </c>
      <c r="C399" s="102" t="s">
        <v>1074</v>
      </c>
    </row>
    <row r="400" spans="1:3" ht="16" customHeight="1" x14ac:dyDescent="0.3">
      <c r="A400" s="98">
        <v>511</v>
      </c>
      <c r="B400" s="104" t="s">
        <v>1075</v>
      </c>
      <c r="C400" s="102" t="s">
        <v>1076</v>
      </c>
    </row>
    <row r="401" spans="1:3" ht="16" customHeight="1" x14ac:dyDescent="0.3">
      <c r="A401" s="98">
        <v>636</v>
      </c>
      <c r="B401" s="101" t="s">
        <v>1077</v>
      </c>
      <c r="C401" s="102" t="s">
        <v>1078</v>
      </c>
    </row>
    <row r="402" spans="1:3" ht="16" customHeight="1" x14ac:dyDescent="0.3">
      <c r="A402" s="98">
        <v>518</v>
      </c>
      <c r="B402" s="105">
        <v>518</v>
      </c>
      <c r="C402" s="102" t="s">
        <v>1079</v>
      </c>
    </row>
    <row r="403" spans="1:3" ht="16" customHeight="1" x14ac:dyDescent="0.3">
      <c r="A403" s="98">
        <v>525</v>
      </c>
      <c r="B403" s="101" t="s">
        <v>1080</v>
      </c>
      <c r="C403" s="102" t="s">
        <v>1081</v>
      </c>
    </row>
    <row r="404" spans="1:3" ht="16" customHeight="1" x14ac:dyDescent="0.3">
      <c r="A404" s="98">
        <v>447</v>
      </c>
      <c r="B404" s="105">
        <v>447</v>
      </c>
      <c r="C404" s="102" t="s">
        <v>1082</v>
      </c>
    </row>
    <row r="405" spans="1:3" ht="16" customHeight="1" x14ac:dyDescent="0.3">
      <c r="A405" s="98">
        <v>448</v>
      </c>
      <c r="B405" s="101" t="s">
        <v>1083</v>
      </c>
      <c r="C405" s="106" t="s">
        <v>1084</v>
      </c>
    </row>
    <row r="406" spans="1:3" ht="16" customHeight="1" x14ac:dyDescent="0.3">
      <c r="A406" s="98">
        <v>449</v>
      </c>
      <c r="B406" s="101" t="s">
        <v>1085</v>
      </c>
      <c r="C406" s="106" t="s">
        <v>1086</v>
      </c>
    </row>
    <row r="407" spans="1:3" ht="16" customHeight="1" x14ac:dyDescent="0.3">
      <c r="A407" s="98">
        <v>450</v>
      </c>
      <c r="B407" s="101" t="s">
        <v>1087</v>
      </c>
      <c r="C407" s="106" t="s">
        <v>1088</v>
      </c>
    </row>
    <row r="408" spans="1:3" ht="16" customHeight="1" x14ac:dyDescent="0.3">
      <c r="A408" s="98">
        <v>451</v>
      </c>
      <c r="B408" s="101" t="s">
        <v>1089</v>
      </c>
      <c r="C408" s="106" t="s">
        <v>1090</v>
      </c>
    </row>
    <row r="409" spans="1:3" ht="16" customHeight="1" x14ac:dyDescent="0.3">
      <c r="A409" s="98">
        <v>452</v>
      </c>
      <c r="B409" s="101" t="s">
        <v>1091</v>
      </c>
      <c r="C409" s="106" t="s">
        <v>1092</v>
      </c>
    </row>
    <row r="410" spans="1:3" ht="16" customHeight="1" x14ac:dyDescent="0.3">
      <c r="A410" s="98">
        <v>453</v>
      </c>
      <c r="B410" s="101" t="s">
        <v>1093</v>
      </c>
      <c r="C410" s="106" t="s">
        <v>1094</v>
      </c>
    </row>
    <row r="411" spans="1:3" ht="16" customHeight="1" x14ac:dyDescent="0.3">
      <c r="A411" s="98">
        <v>454</v>
      </c>
      <c r="B411" s="101" t="s">
        <v>1095</v>
      </c>
      <c r="C411" s="106" t="s">
        <v>1096</v>
      </c>
    </row>
    <row r="412" spans="1:3" ht="16" customHeight="1" x14ac:dyDescent="0.3">
      <c r="A412" s="98">
        <v>455</v>
      </c>
      <c r="B412" s="101" t="s">
        <v>1097</v>
      </c>
      <c r="C412" s="106" t="s">
        <v>1098</v>
      </c>
    </row>
    <row r="413" spans="1:3" ht="16" customHeight="1" x14ac:dyDescent="0.3">
      <c r="A413" s="98">
        <v>456</v>
      </c>
      <c r="B413" s="101" t="s">
        <v>46</v>
      </c>
      <c r="C413" s="102" t="s">
        <v>1099</v>
      </c>
    </row>
    <row r="414" spans="1:3" ht="16" customHeight="1" x14ac:dyDescent="0.3">
      <c r="A414" s="98">
        <v>645</v>
      </c>
      <c r="B414" s="105">
        <v>645</v>
      </c>
      <c r="C414" s="102" t="s">
        <v>1100</v>
      </c>
    </row>
    <row r="415" spans="1:3" ht="16" customHeight="1" x14ac:dyDescent="0.3">
      <c r="A415" s="98">
        <v>457</v>
      </c>
      <c r="B415" s="101" t="s">
        <v>114</v>
      </c>
      <c r="C415" s="106" t="s">
        <v>1101</v>
      </c>
    </row>
    <row r="416" spans="1:3" ht="16" customHeight="1" x14ac:dyDescent="0.3">
      <c r="A416" s="98">
        <v>458</v>
      </c>
      <c r="B416" s="101" t="s">
        <v>115</v>
      </c>
      <c r="C416" s="106" t="s">
        <v>1102</v>
      </c>
    </row>
    <row r="417" spans="1:3" ht="16" customHeight="1" x14ac:dyDescent="0.3">
      <c r="A417" s="98">
        <v>459</v>
      </c>
      <c r="B417" s="101" t="s">
        <v>116</v>
      </c>
      <c r="C417" s="106" t="s">
        <v>1103</v>
      </c>
    </row>
    <row r="418" spans="1:3" ht="16" customHeight="1" x14ac:dyDescent="0.3">
      <c r="A418" s="98">
        <v>460</v>
      </c>
      <c r="B418" s="101" t="s">
        <v>117</v>
      </c>
      <c r="C418" s="106" t="s">
        <v>1104</v>
      </c>
    </row>
    <row r="419" spans="1:3" ht="16" customHeight="1" x14ac:dyDescent="0.3">
      <c r="A419" s="98">
        <v>461</v>
      </c>
      <c r="B419" s="101" t="s">
        <v>118</v>
      </c>
      <c r="C419" s="106" t="s">
        <v>1105</v>
      </c>
    </row>
    <row r="420" spans="1:3" ht="16" customHeight="1" x14ac:dyDescent="0.3">
      <c r="A420" s="98">
        <v>462</v>
      </c>
      <c r="B420" s="101" t="s">
        <v>119</v>
      </c>
      <c r="C420" s="106" t="s">
        <v>1106</v>
      </c>
    </row>
    <row r="421" spans="1:3" ht="16" customHeight="1" x14ac:dyDescent="0.3">
      <c r="A421" s="98">
        <v>463</v>
      </c>
      <c r="B421" s="101" t="s">
        <v>120</v>
      </c>
      <c r="C421" s="111" t="s">
        <v>1107</v>
      </c>
    </row>
    <row r="422" spans="1:3" ht="16" customHeight="1" x14ac:dyDescent="0.3">
      <c r="A422" s="98">
        <v>464</v>
      </c>
      <c r="B422" s="101" t="s">
        <v>121</v>
      </c>
      <c r="C422" s="111" t="s">
        <v>1108</v>
      </c>
    </row>
    <row r="423" spans="1:3" ht="16" customHeight="1" x14ac:dyDescent="0.3">
      <c r="A423" s="98">
        <v>465</v>
      </c>
      <c r="B423" s="101" t="s">
        <v>122</v>
      </c>
      <c r="C423" s="106" t="s">
        <v>1109</v>
      </c>
    </row>
    <row r="424" spans="1:3" ht="16" customHeight="1" x14ac:dyDescent="0.3">
      <c r="A424" s="98">
        <v>466</v>
      </c>
      <c r="B424" s="101" t="s">
        <v>123</v>
      </c>
      <c r="C424" s="111" t="s">
        <v>1110</v>
      </c>
    </row>
    <row r="425" spans="1:3" ht="16" customHeight="1" x14ac:dyDescent="0.3">
      <c r="A425" s="98">
        <v>467</v>
      </c>
      <c r="B425" s="101" t="s">
        <v>125</v>
      </c>
      <c r="C425" s="111" t="s">
        <v>1111</v>
      </c>
    </row>
    <row r="426" spans="1:3" ht="16" customHeight="1" x14ac:dyDescent="0.3">
      <c r="A426" s="98">
        <v>468</v>
      </c>
      <c r="B426" s="101" t="s">
        <v>124</v>
      </c>
      <c r="C426" s="111" t="s">
        <v>1112</v>
      </c>
    </row>
    <row r="427" spans="1:3" ht="16" customHeight="1" x14ac:dyDescent="0.3">
      <c r="A427" s="98">
        <v>469</v>
      </c>
      <c r="B427" s="101" t="s">
        <v>126</v>
      </c>
      <c r="C427" s="111" t="s">
        <v>1113</v>
      </c>
    </row>
    <row r="428" spans="1:3" ht="16" customHeight="1" x14ac:dyDescent="0.3">
      <c r="A428" s="98">
        <v>470</v>
      </c>
      <c r="B428" s="101" t="s">
        <v>127</v>
      </c>
      <c r="C428" s="111" t="s">
        <v>1114</v>
      </c>
    </row>
    <row r="429" spans="1:3" ht="16" customHeight="1" x14ac:dyDescent="0.3">
      <c r="A429" s="98">
        <v>471</v>
      </c>
      <c r="B429" s="101" t="s">
        <v>128</v>
      </c>
      <c r="C429" s="106" t="s">
        <v>1115</v>
      </c>
    </row>
    <row r="430" spans="1:3" ht="16" customHeight="1" x14ac:dyDescent="0.3">
      <c r="A430" s="98">
        <v>472</v>
      </c>
      <c r="B430" s="101" t="s">
        <v>129</v>
      </c>
      <c r="C430" s="106" t="s">
        <v>1116</v>
      </c>
    </row>
    <row r="431" spans="1:3" ht="16" customHeight="1" x14ac:dyDescent="0.3">
      <c r="A431" s="98">
        <v>473</v>
      </c>
      <c r="B431" s="101" t="s">
        <v>130</v>
      </c>
      <c r="C431" s="106" t="s">
        <v>1117</v>
      </c>
    </row>
    <row r="432" spans="1:3" ht="16" customHeight="1" x14ac:dyDescent="0.3">
      <c r="A432" s="98">
        <v>474</v>
      </c>
      <c r="B432" s="101" t="s">
        <v>131</v>
      </c>
      <c r="C432" s="111" t="s">
        <v>1118</v>
      </c>
    </row>
    <row r="433" spans="1:3" ht="16" customHeight="1" x14ac:dyDescent="0.3">
      <c r="A433" s="98">
        <v>475</v>
      </c>
      <c r="B433" s="101" t="s">
        <v>132</v>
      </c>
      <c r="C433" s="111" t="s">
        <v>1119</v>
      </c>
    </row>
    <row r="434" spans="1:3" ht="16" customHeight="1" x14ac:dyDescent="0.3">
      <c r="A434" s="98">
        <v>476</v>
      </c>
      <c r="B434" s="101" t="s">
        <v>133</v>
      </c>
      <c r="C434" s="111" t="s">
        <v>1120</v>
      </c>
    </row>
    <row r="435" spans="1:3" ht="16" customHeight="1" x14ac:dyDescent="0.3">
      <c r="A435" s="98">
        <v>477</v>
      </c>
      <c r="B435" s="101" t="s">
        <v>134</v>
      </c>
      <c r="C435" s="111" t="s">
        <v>1121</v>
      </c>
    </row>
    <row r="436" spans="1:3" ht="16" customHeight="1" x14ac:dyDescent="0.3">
      <c r="A436" s="98">
        <v>478</v>
      </c>
      <c r="B436" s="101" t="s">
        <v>135</v>
      </c>
      <c r="C436" s="106" t="s">
        <v>1122</v>
      </c>
    </row>
    <row r="437" spans="1:3" ht="16" customHeight="1" x14ac:dyDescent="0.3">
      <c r="A437" s="98">
        <v>479</v>
      </c>
      <c r="B437" s="101" t="s">
        <v>136</v>
      </c>
      <c r="C437" s="106" t="s">
        <v>1123</v>
      </c>
    </row>
    <row r="438" spans="1:3" ht="16" customHeight="1" x14ac:dyDescent="0.3">
      <c r="A438" s="98">
        <v>480</v>
      </c>
      <c r="B438" s="101" t="s">
        <v>137</v>
      </c>
      <c r="C438" s="106" t="s">
        <v>1124</v>
      </c>
    </row>
    <row r="439" spans="1:3" ht="16" customHeight="1" x14ac:dyDescent="0.3">
      <c r="A439" s="98">
        <v>481</v>
      </c>
      <c r="B439" s="101" t="s">
        <v>138</v>
      </c>
      <c r="C439" s="111" t="s">
        <v>1125</v>
      </c>
    </row>
    <row r="440" spans="1:3" ht="16" customHeight="1" x14ac:dyDescent="0.3">
      <c r="A440" s="98">
        <v>482</v>
      </c>
      <c r="B440" s="101" t="s">
        <v>139</v>
      </c>
      <c r="C440" s="106" t="s">
        <v>1126</v>
      </c>
    </row>
    <row r="441" spans="1:3" ht="16" customHeight="1" x14ac:dyDescent="0.3">
      <c r="A441" s="98">
        <v>483</v>
      </c>
      <c r="B441" s="101" t="s">
        <v>140</v>
      </c>
      <c r="C441" s="106" t="s">
        <v>1127</v>
      </c>
    </row>
    <row r="442" spans="1:3" ht="16" customHeight="1" x14ac:dyDescent="0.3">
      <c r="A442" s="98">
        <v>484</v>
      </c>
      <c r="B442" s="101" t="s">
        <v>141</v>
      </c>
      <c r="C442" s="106" t="s">
        <v>1128</v>
      </c>
    </row>
    <row r="443" spans="1:3" ht="16" customHeight="1" x14ac:dyDescent="0.3">
      <c r="A443" s="98">
        <v>646</v>
      </c>
      <c r="B443" s="105">
        <v>646</v>
      </c>
      <c r="C443" s="102" t="s">
        <v>1129</v>
      </c>
    </row>
    <row r="444" spans="1:3" ht="16" customHeight="1" x14ac:dyDescent="0.3">
      <c r="A444" s="98">
        <v>527</v>
      </c>
      <c r="B444" s="101" t="s">
        <v>170</v>
      </c>
      <c r="C444" s="102" t="s">
        <v>1130</v>
      </c>
    </row>
    <row r="445" spans="1:3" ht="16" customHeight="1" x14ac:dyDescent="0.3">
      <c r="A445" s="98">
        <v>528</v>
      </c>
      <c r="B445" s="101" t="s">
        <v>171</v>
      </c>
      <c r="C445" s="102" t="s">
        <v>1131</v>
      </c>
    </row>
    <row r="446" spans="1:3" ht="16" customHeight="1" x14ac:dyDescent="0.3">
      <c r="A446" s="98">
        <v>529</v>
      </c>
      <c r="B446" s="101" t="s">
        <v>172</v>
      </c>
      <c r="C446" s="102" t="s">
        <v>1132</v>
      </c>
    </row>
    <row r="447" spans="1:3" ht="16" customHeight="1" x14ac:dyDescent="0.3">
      <c r="A447" s="98">
        <v>530</v>
      </c>
      <c r="B447" s="101" t="s">
        <v>173</v>
      </c>
      <c r="C447" s="102" t="s">
        <v>1133</v>
      </c>
    </row>
    <row r="448" spans="1:3" ht="16" customHeight="1" x14ac:dyDescent="0.3">
      <c r="A448" s="98">
        <v>531</v>
      </c>
      <c r="B448" s="101" t="s">
        <v>174</v>
      </c>
      <c r="C448" s="102" t="s">
        <v>1134</v>
      </c>
    </row>
    <row r="449" spans="1:3" ht="16" customHeight="1" x14ac:dyDescent="0.3">
      <c r="A449" s="98">
        <v>532</v>
      </c>
      <c r="B449" s="101" t="s">
        <v>175</v>
      </c>
      <c r="C449" s="102" t="s">
        <v>1135</v>
      </c>
    </row>
    <row r="450" spans="1:3" ht="16" customHeight="1" x14ac:dyDescent="0.3">
      <c r="A450" s="98">
        <v>533</v>
      </c>
      <c r="B450" s="101" t="s">
        <v>176</v>
      </c>
      <c r="C450" s="102" t="s">
        <v>1136</v>
      </c>
    </row>
    <row r="451" spans="1:3" ht="16" customHeight="1" x14ac:dyDescent="0.3">
      <c r="A451" s="98">
        <v>539</v>
      </c>
      <c r="B451" s="101" t="s">
        <v>177</v>
      </c>
      <c r="C451" s="102" t="s">
        <v>1137</v>
      </c>
    </row>
    <row r="452" spans="1:3" ht="16" customHeight="1" x14ac:dyDescent="0.3">
      <c r="A452" s="98">
        <v>540</v>
      </c>
      <c r="B452" s="101" t="s">
        <v>178</v>
      </c>
      <c r="C452" s="102" t="s">
        <v>1138</v>
      </c>
    </row>
    <row r="453" spans="1:3" ht="16" customHeight="1" x14ac:dyDescent="0.3">
      <c r="A453" s="98">
        <v>541</v>
      </c>
      <c r="B453" s="101" t="s">
        <v>179</v>
      </c>
      <c r="C453" s="102" t="s">
        <v>1139</v>
      </c>
    </row>
    <row r="454" spans="1:3" ht="16" customHeight="1" x14ac:dyDescent="0.3">
      <c r="A454" s="98">
        <v>542</v>
      </c>
      <c r="B454" s="101" t="s">
        <v>180</v>
      </c>
      <c r="C454" s="102" t="s">
        <v>1140</v>
      </c>
    </row>
    <row r="455" spans="1:3" ht="16" customHeight="1" x14ac:dyDescent="0.3">
      <c r="A455" s="98">
        <v>543</v>
      </c>
      <c r="B455" s="101" t="s">
        <v>181</v>
      </c>
      <c r="C455" s="102" t="s">
        <v>1141</v>
      </c>
    </row>
    <row r="456" spans="1:3" ht="16" customHeight="1" x14ac:dyDescent="0.3">
      <c r="A456" s="98">
        <v>544</v>
      </c>
      <c r="B456" s="101" t="s">
        <v>183</v>
      </c>
      <c r="C456" s="102" t="s">
        <v>1142</v>
      </c>
    </row>
    <row r="457" spans="1:3" ht="16" customHeight="1" x14ac:dyDescent="0.3">
      <c r="A457" s="98">
        <v>545</v>
      </c>
      <c r="B457" s="101" t="s">
        <v>182</v>
      </c>
      <c r="C457" s="102" t="s">
        <v>1143</v>
      </c>
    </row>
    <row r="458" spans="1:3" ht="16" customHeight="1" x14ac:dyDescent="0.3">
      <c r="A458" s="98">
        <v>546</v>
      </c>
      <c r="B458" s="101" t="s">
        <v>184</v>
      </c>
      <c r="C458" s="102" t="s">
        <v>1144</v>
      </c>
    </row>
    <row r="459" spans="1:3" ht="16" customHeight="1" x14ac:dyDescent="0.3">
      <c r="A459" s="98">
        <v>547</v>
      </c>
      <c r="B459" s="101" t="s">
        <v>185</v>
      </c>
      <c r="C459" s="102" t="s">
        <v>1145</v>
      </c>
    </row>
    <row r="460" spans="1:3" ht="16" customHeight="1" x14ac:dyDescent="0.3">
      <c r="A460" s="98">
        <v>548</v>
      </c>
      <c r="B460" s="101" t="s">
        <v>186</v>
      </c>
      <c r="C460" s="102" t="s">
        <v>1146</v>
      </c>
    </row>
    <row r="461" spans="1:3" ht="16" customHeight="1" x14ac:dyDescent="0.3">
      <c r="A461" s="98">
        <v>401</v>
      </c>
      <c r="B461" s="105">
        <v>401</v>
      </c>
      <c r="C461" s="102" t="s">
        <v>1147</v>
      </c>
    </row>
    <row r="462" spans="1:3" ht="16" customHeight="1" x14ac:dyDescent="0.3">
      <c r="A462" s="98">
        <v>402</v>
      </c>
      <c r="B462" s="101" t="s">
        <v>147</v>
      </c>
      <c r="C462" s="102" t="s">
        <v>146</v>
      </c>
    </row>
    <row r="463" spans="1:3" ht="16" customHeight="1" x14ac:dyDescent="0.3">
      <c r="A463" s="98">
        <v>403</v>
      </c>
      <c r="B463" s="101" t="s">
        <v>145</v>
      </c>
      <c r="C463" s="102" t="s">
        <v>144</v>
      </c>
    </row>
    <row r="464" spans="1:3" ht="16" customHeight="1" x14ac:dyDescent="0.3">
      <c r="A464" s="98">
        <v>404</v>
      </c>
      <c r="B464" s="101" t="s">
        <v>153</v>
      </c>
      <c r="C464" s="102" t="s">
        <v>152</v>
      </c>
    </row>
    <row r="465" spans="1:3" ht="16" customHeight="1" x14ac:dyDescent="0.3">
      <c r="A465" s="98">
        <v>635</v>
      </c>
      <c r="B465" s="101" t="s">
        <v>1148</v>
      </c>
      <c r="C465" s="102" t="s">
        <v>1149</v>
      </c>
    </row>
    <row r="466" spans="1:3" ht="16" customHeight="1" x14ac:dyDescent="0.3">
      <c r="A466" s="98">
        <v>405</v>
      </c>
      <c r="B466" s="101" t="s">
        <v>158</v>
      </c>
      <c r="C466" s="102" t="s">
        <v>1150</v>
      </c>
    </row>
    <row r="467" spans="1:3" ht="16" customHeight="1" x14ac:dyDescent="0.3">
      <c r="A467" s="98">
        <v>406</v>
      </c>
      <c r="B467" s="101" t="s">
        <v>59</v>
      </c>
      <c r="C467" s="102" t="s">
        <v>60</v>
      </c>
    </row>
    <row r="468" spans="1:3" ht="16" customHeight="1" x14ac:dyDescent="0.3">
      <c r="A468" s="98">
        <v>407</v>
      </c>
      <c r="B468" s="101" t="s">
        <v>1151</v>
      </c>
      <c r="C468" s="102" t="s">
        <v>1152</v>
      </c>
    </row>
    <row r="469" spans="1:3" ht="16" customHeight="1" x14ac:dyDescent="0.3">
      <c r="A469" s="98">
        <v>408</v>
      </c>
      <c r="B469" s="101" t="s">
        <v>1153</v>
      </c>
      <c r="C469" s="102" t="s">
        <v>1154</v>
      </c>
    </row>
    <row r="470" spans="1:3" ht="16" customHeight="1" x14ac:dyDescent="0.3">
      <c r="A470" s="98">
        <v>409</v>
      </c>
      <c r="B470" s="101" t="s">
        <v>162</v>
      </c>
      <c r="C470" s="102" t="s">
        <v>1155</v>
      </c>
    </row>
    <row r="471" spans="1:3" ht="16" customHeight="1" x14ac:dyDescent="0.3">
      <c r="A471" s="98">
        <v>410</v>
      </c>
      <c r="B471" s="101" t="s">
        <v>168</v>
      </c>
      <c r="C471" s="102" t="s">
        <v>1156</v>
      </c>
    </row>
    <row r="472" spans="1:3" ht="16" customHeight="1" x14ac:dyDescent="0.3">
      <c r="A472" s="98">
        <v>411</v>
      </c>
      <c r="B472" s="101" t="s">
        <v>1157</v>
      </c>
      <c r="C472" s="102" t="s">
        <v>1158</v>
      </c>
    </row>
    <row r="473" spans="1:3" ht="16" customHeight="1" x14ac:dyDescent="0.3">
      <c r="A473" s="98">
        <v>412</v>
      </c>
      <c r="B473" s="101" t="s">
        <v>161</v>
      </c>
      <c r="C473" s="102" t="s">
        <v>1159</v>
      </c>
    </row>
    <row r="474" spans="1:3" ht="16" customHeight="1" x14ac:dyDescent="0.3">
      <c r="A474" s="98">
        <v>413</v>
      </c>
      <c r="B474" s="101" t="s">
        <v>1160</v>
      </c>
      <c r="C474" s="102" t="s">
        <v>1161</v>
      </c>
    </row>
    <row r="475" spans="1:3" ht="16" customHeight="1" x14ac:dyDescent="0.3">
      <c r="A475" s="98">
        <v>414</v>
      </c>
      <c r="B475" s="101" t="s">
        <v>160</v>
      </c>
      <c r="C475" s="102" t="s">
        <v>159</v>
      </c>
    </row>
    <row r="476" spans="1:3" ht="16" customHeight="1" x14ac:dyDescent="0.3">
      <c r="A476" s="98">
        <v>415</v>
      </c>
      <c r="B476" s="101" t="s">
        <v>1162</v>
      </c>
      <c r="C476" s="102" t="s">
        <v>1163</v>
      </c>
    </row>
    <row r="477" spans="1:3" ht="16" customHeight="1" x14ac:dyDescent="0.3">
      <c r="A477" s="98">
        <v>416</v>
      </c>
      <c r="B477" s="101" t="s">
        <v>1164</v>
      </c>
      <c r="C477" s="102" t="s">
        <v>1165</v>
      </c>
    </row>
    <row r="478" spans="1:3" ht="16" customHeight="1" x14ac:dyDescent="0.3">
      <c r="A478" s="98">
        <v>417</v>
      </c>
      <c r="B478" s="101" t="s">
        <v>1166</v>
      </c>
      <c r="C478" s="102" t="s">
        <v>1167</v>
      </c>
    </row>
    <row r="479" spans="1:3" ht="16" customHeight="1" x14ac:dyDescent="0.3">
      <c r="A479" s="98">
        <v>418</v>
      </c>
      <c r="B479" s="101" t="s">
        <v>1168</v>
      </c>
      <c r="C479" s="102" t="s">
        <v>1169</v>
      </c>
    </row>
    <row r="480" spans="1:3" ht="16" customHeight="1" x14ac:dyDescent="0.3">
      <c r="A480" s="98">
        <v>419</v>
      </c>
      <c r="B480" s="101" t="s">
        <v>167</v>
      </c>
      <c r="C480" s="102" t="s">
        <v>1170</v>
      </c>
    </row>
    <row r="481" spans="1:3" ht="16" customHeight="1" x14ac:dyDescent="0.3">
      <c r="A481" s="98">
        <v>187</v>
      </c>
      <c r="B481" s="101" t="s">
        <v>1171</v>
      </c>
      <c r="C481" s="109" t="s">
        <v>1172</v>
      </c>
    </row>
    <row r="482" spans="1:3" ht="16" customHeight="1" x14ac:dyDescent="0.3">
      <c r="A482" s="98">
        <v>420</v>
      </c>
      <c r="B482" s="101" t="s">
        <v>1173</v>
      </c>
      <c r="C482" s="102" t="s">
        <v>1174</v>
      </c>
    </row>
    <row r="483" spans="1:3" ht="16" customHeight="1" x14ac:dyDescent="0.3">
      <c r="A483" s="98">
        <v>421</v>
      </c>
      <c r="B483" s="101" t="s">
        <v>1175</v>
      </c>
      <c r="C483" s="102" t="s">
        <v>1176</v>
      </c>
    </row>
    <row r="484" spans="1:3" ht="16" customHeight="1" x14ac:dyDescent="0.3">
      <c r="A484" s="98">
        <v>422</v>
      </c>
      <c r="B484" s="101" t="s">
        <v>1177</v>
      </c>
      <c r="C484" s="102" t="s">
        <v>1178</v>
      </c>
    </row>
    <row r="485" spans="1:3" ht="16" customHeight="1" x14ac:dyDescent="0.3">
      <c r="A485" s="98">
        <v>423</v>
      </c>
      <c r="B485" s="101" t="s">
        <v>1179</v>
      </c>
      <c r="C485" s="102" t="s">
        <v>1180</v>
      </c>
    </row>
    <row r="486" spans="1:3" ht="16" customHeight="1" x14ac:dyDescent="0.3">
      <c r="A486" s="98">
        <v>424</v>
      </c>
      <c r="B486" s="101" t="s">
        <v>155</v>
      </c>
      <c r="C486" s="102" t="s">
        <v>154</v>
      </c>
    </row>
    <row r="487" spans="1:3" ht="16" customHeight="1" x14ac:dyDescent="0.3">
      <c r="A487" s="98">
        <v>425</v>
      </c>
      <c r="B487" s="101" t="s">
        <v>149</v>
      </c>
      <c r="C487" s="102" t="s">
        <v>148</v>
      </c>
    </row>
    <row r="488" spans="1:3" ht="16" customHeight="1" x14ac:dyDescent="0.3">
      <c r="A488" s="98">
        <v>426</v>
      </c>
      <c r="B488" s="101" t="s">
        <v>166</v>
      </c>
      <c r="C488" s="102" t="s">
        <v>1181</v>
      </c>
    </row>
    <row r="489" spans="1:3" ht="16" customHeight="1" x14ac:dyDescent="0.3">
      <c r="A489" s="98">
        <v>427</v>
      </c>
      <c r="B489" s="101" t="s">
        <v>143</v>
      </c>
      <c r="C489" s="102" t="s">
        <v>1182</v>
      </c>
    </row>
    <row r="490" spans="1:3" ht="16" customHeight="1" x14ac:dyDescent="0.3">
      <c r="A490" s="98">
        <v>429</v>
      </c>
      <c r="B490" s="101" t="s">
        <v>165</v>
      </c>
      <c r="C490" s="102" t="s">
        <v>164</v>
      </c>
    </row>
    <row r="491" spans="1:3" ht="16" customHeight="1" x14ac:dyDescent="0.3">
      <c r="A491" s="98">
        <v>430</v>
      </c>
      <c r="B491" s="101" t="s">
        <v>151</v>
      </c>
      <c r="C491" s="102" t="s">
        <v>150</v>
      </c>
    </row>
    <row r="492" spans="1:3" ht="16" customHeight="1" x14ac:dyDescent="0.3">
      <c r="A492" s="98">
        <v>431</v>
      </c>
      <c r="B492" s="101" t="s">
        <v>157</v>
      </c>
      <c r="C492" s="102" t="s">
        <v>156</v>
      </c>
    </row>
    <row r="493" spans="1:3" ht="16" customHeight="1" x14ac:dyDescent="0.3">
      <c r="A493" s="98">
        <v>432</v>
      </c>
      <c r="B493" s="105">
        <v>432</v>
      </c>
      <c r="C493" s="102" t="s">
        <v>1183</v>
      </c>
    </row>
    <row r="494" spans="1:3" ht="16" customHeight="1" x14ac:dyDescent="0.3">
      <c r="A494" s="98">
        <v>433</v>
      </c>
      <c r="B494" s="101" t="s">
        <v>1184</v>
      </c>
      <c r="C494" s="102" t="s">
        <v>1185</v>
      </c>
    </row>
    <row r="495" spans="1:3" ht="16" customHeight="1" x14ac:dyDescent="0.3">
      <c r="A495" s="98">
        <v>434</v>
      </c>
      <c r="B495" s="101" t="s">
        <v>1186</v>
      </c>
      <c r="C495" s="102" t="s">
        <v>1187</v>
      </c>
    </row>
    <row r="496" spans="1:3" ht="16" customHeight="1" x14ac:dyDescent="0.3">
      <c r="A496" s="98">
        <v>435</v>
      </c>
      <c r="B496" s="101" t="s">
        <v>1188</v>
      </c>
      <c r="C496" s="102" t="s">
        <v>1189</v>
      </c>
    </row>
    <row r="497" spans="1:3" ht="16" customHeight="1" x14ac:dyDescent="0.3">
      <c r="A497" s="98">
        <v>436</v>
      </c>
      <c r="B497" s="101" t="s">
        <v>1190</v>
      </c>
      <c r="C497" s="102" t="s">
        <v>1191</v>
      </c>
    </row>
    <row r="498" spans="1:3" ht="16" customHeight="1" x14ac:dyDescent="0.3">
      <c r="A498" s="98">
        <v>437</v>
      </c>
      <c r="B498" s="101" t="s">
        <v>1192</v>
      </c>
      <c r="C498" s="102" t="s">
        <v>1193</v>
      </c>
    </row>
    <row r="499" spans="1:3" ht="16" customHeight="1" x14ac:dyDescent="0.3">
      <c r="A499" s="98">
        <v>438</v>
      </c>
      <c r="B499" s="101" t="s">
        <v>1194</v>
      </c>
      <c r="C499" s="102" t="s">
        <v>1195</v>
      </c>
    </row>
    <row r="500" spans="1:3" ht="16" customHeight="1" x14ac:dyDescent="0.3">
      <c r="A500" s="98">
        <v>439</v>
      </c>
      <c r="B500" s="101" t="s">
        <v>1196</v>
      </c>
      <c r="C500" s="102" t="s">
        <v>1197</v>
      </c>
    </row>
    <row r="501" spans="1:3" ht="16" customHeight="1" x14ac:dyDescent="0.3">
      <c r="A501" s="98">
        <v>440</v>
      </c>
      <c r="B501" s="101" t="s">
        <v>1198</v>
      </c>
      <c r="C501" s="102" t="s">
        <v>1199</v>
      </c>
    </row>
    <row r="502" spans="1:3" ht="16" customHeight="1" x14ac:dyDescent="0.3">
      <c r="A502" s="98">
        <v>441</v>
      </c>
      <c r="B502" s="101" t="s">
        <v>1200</v>
      </c>
      <c r="C502" s="102" t="s">
        <v>1201</v>
      </c>
    </row>
    <row r="503" spans="1:3" ht="16" customHeight="1" x14ac:dyDescent="0.3">
      <c r="A503" s="98">
        <v>442</v>
      </c>
      <c r="B503" s="104" t="s">
        <v>1202</v>
      </c>
      <c r="C503" s="102" t="s">
        <v>1203</v>
      </c>
    </row>
    <row r="504" spans="1:3" ht="16" customHeight="1" x14ac:dyDescent="0.3">
      <c r="A504" s="98">
        <v>443</v>
      </c>
      <c r="B504" s="101" t="s">
        <v>1204</v>
      </c>
      <c r="C504" s="102" t="s">
        <v>1205</v>
      </c>
    </row>
    <row r="505" spans="1:3" ht="16" customHeight="1" x14ac:dyDescent="0.3">
      <c r="A505" s="98">
        <v>444</v>
      </c>
      <c r="B505" s="101" t="s">
        <v>1206</v>
      </c>
      <c r="C505" s="102" t="s">
        <v>1207</v>
      </c>
    </row>
    <row r="506" spans="1:3" ht="16" customHeight="1" x14ac:dyDescent="0.3">
      <c r="A506" s="98">
        <v>445</v>
      </c>
      <c r="B506" s="101" t="s">
        <v>1208</v>
      </c>
      <c r="C506" s="102" t="s">
        <v>1209</v>
      </c>
    </row>
    <row r="507" spans="1:3" ht="16" customHeight="1" x14ac:dyDescent="0.3">
      <c r="A507" s="98">
        <v>553</v>
      </c>
      <c r="B507" s="104" t="s">
        <v>1210</v>
      </c>
      <c r="C507" s="93" t="s">
        <v>1211</v>
      </c>
    </row>
    <row r="508" spans="1:3" ht="16" customHeight="1" x14ac:dyDescent="0.3">
      <c r="A508" s="98">
        <v>554</v>
      </c>
      <c r="B508" s="101" t="s">
        <v>1212</v>
      </c>
      <c r="C508" s="93" t="s">
        <v>1213</v>
      </c>
    </row>
    <row r="509" spans="1:3" ht="16" customHeight="1" x14ac:dyDescent="0.3">
      <c r="A509" s="98">
        <v>70</v>
      </c>
      <c r="B509" s="104" t="s">
        <v>1214</v>
      </c>
      <c r="C509" s="102" t="s">
        <v>1215</v>
      </c>
    </row>
    <row r="510" spans="1:3" ht="16" customHeight="1" x14ac:dyDescent="0.3">
      <c r="A510" s="98">
        <v>555</v>
      </c>
      <c r="B510" s="101" t="s">
        <v>1216</v>
      </c>
      <c r="C510" s="93" t="s">
        <v>1217</v>
      </c>
    </row>
    <row r="511" spans="1:3" ht="16" customHeight="1" x14ac:dyDescent="0.3">
      <c r="A511" s="98">
        <v>556</v>
      </c>
      <c r="B511" s="101" t="s">
        <v>1218</v>
      </c>
      <c r="C511" s="93" t="s">
        <v>1219</v>
      </c>
    </row>
    <row r="512" spans="1:3" ht="16" customHeight="1" x14ac:dyDescent="0.3">
      <c r="A512" s="98">
        <v>557</v>
      </c>
      <c r="B512" s="101" t="s">
        <v>1220</v>
      </c>
      <c r="C512" s="102" t="s">
        <v>1221</v>
      </c>
    </row>
    <row r="513" spans="1:3" ht="16" customHeight="1" x14ac:dyDescent="0.3">
      <c r="A513" s="98">
        <v>558</v>
      </c>
      <c r="B513" s="101" t="s">
        <v>1222</v>
      </c>
      <c r="C513" s="102" t="s">
        <v>1223</v>
      </c>
    </row>
    <row r="514" spans="1:3" ht="16" customHeight="1" x14ac:dyDescent="0.3">
      <c r="A514" s="98">
        <v>559</v>
      </c>
      <c r="B514" s="101" t="s">
        <v>1224</v>
      </c>
      <c r="C514" s="102" t="s">
        <v>1225</v>
      </c>
    </row>
    <row r="515" spans="1:3" ht="16" customHeight="1" x14ac:dyDescent="0.3">
      <c r="A515" s="98">
        <v>560</v>
      </c>
      <c r="B515" s="101" t="s">
        <v>1226</v>
      </c>
      <c r="C515" s="102" t="s">
        <v>1227</v>
      </c>
    </row>
    <row r="516" spans="1:3" ht="16" customHeight="1" x14ac:dyDescent="0.3">
      <c r="A516" s="98">
        <v>561</v>
      </c>
      <c r="B516" s="101" t="s">
        <v>1228</v>
      </c>
      <c r="C516" s="102" t="s">
        <v>1229</v>
      </c>
    </row>
    <row r="517" spans="1:3" ht="16" customHeight="1" x14ac:dyDescent="0.3">
      <c r="A517" s="98">
        <v>562</v>
      </c>
      <c r="B517" s="101" t="s">
        <v>1230</v>
      </c>
      <c r="C517" s="93" t="s">
        <v>1231</v>
      </c>
    </row>
    <row r="518" spans="1:3" ht="16" customHeight="1" x14ac:dyDescent="0.3">
      <c r="A518" s="98">
        <v>273</v>
      </c>
      <c r="B518" s="101" t="s">
        <v>1232</v>
      </c>
      <c r="C518" s="102" t="s">
        <v>1233</v>
      </c>
    </row>
    <row r="519" spans="1:3" ht="16" customHeight="1" x14ac:dyDescent="0.3">
      <c r="A519" s="98">
        <v>274</v>
      </c>
      <c r="B519" s="101" t="s">
        <v>1234</v>
      </c>
      <c r="C519" s="102" t="s">
        <v>1235</v>
      </c>
    </row>
    <row r="520" spans="1:3" ht="16" customHeight="1" x14ac:dyDescent="0.3">
      <c r="A520" s="98">
        <v>563</v>
      </c>
      <c r="B520" s="101" t="s">
        <v>1236</v>
      </c>
      <c r="C520" s="102" t="s">
        <v>1237</v>
      </c>
    </row>
    <row r="521" spans="1:3" ht="16" customHeight="1" x14ac:dyDescent="0.3">
      <c r="A521" s="98">
        <v>564</v>
      </c>
      <c r="B521" s="101" t="s">
        <v>1238</v>
      </c>
      <c r="C521" s="102" t="s">
        <v>1239</v>
      </c>
    </row>
    <row r="522" spans="1:3" ht="16" customHeight="1" x14ac:dyDescent="0.3">
      <c r="A522" s="98">
        <v>565</v>
      </c>
      <c r="B522" s="101" t="s">
        <v>1240</v>
      </c>
      <c r="C522" s="93" t="s">
        <v>1241</v>
      </c>
    </row>
    <row r="523" spans="1:3" ht="16" customHeight="1" x14ac:dyDescent="0.3">
      <c r="A523" s="98">
        <v>566</v>
      </c>
      <c r="B523" s="101" t="s">
        <v>1242</v>
      </c>
      <c r="C523" s="102" t="s">
        <v>1243</v>
      </c>
    </row>
    <row r="524" spans="1:3" ht="16" customHeight="1" x14ac:dyDescent="0.3">
      <c r="A524" s="98">
        <v>567</v>
      </c>
      <c r="B524" s="101" t="s">
        <v>1244</v>
      </c>
      <c r="C524" s="102" t="s">
        <v>1245</v>
      </c>
    </row>
    <row r="525" spans="1:3" ht="16" customHeight="1" x14ac:dyDescent="0.3">
      <c r="A525" s="98">
        <v>568</v>
      </c>
      <c r="B525" s="101" t="s">
        <v>1246</v>
      </c>
      <c r="C525" s="102" t="s">
        <v>1247</v>
      </c>
    </row>
    <row r="526" spans="1:3" ht="16" customHeight="1" x14ac:dyDescent="0.3">
      <c r="A526" s="98">
        <v>571</v>
      </c>
      <c r="B526" s="105">
        <v>571</v>
      </c>
      <c r="C526" s="102" t="s">
        <v>1248</v>
      </c>
    </row>
    <row r="527" spans="1:3" ht="16" customHeight="1" x14ac:dyDescent="0.3">
      <c r="A527" s="98">
        <v>572</v>
      </c>
      <c r="B527" s="105">
        <v>572</v>
      </c>
      <c r="C527" s="102" t="s">
        <v>1249</v>
      </c>
    </row>
    <row r="528" spans="1:3" ht="16" customHeight="1" x14ac:dyDescent="0.3">
      <c r="A528" s="98">
        <v>573</v>
      </c>
      <c r="B528" s="101" t="s">
        <v>1250</v>
      </c>
      <c r="C528" s="102" t="s">
        <v>1251</v>
      </c>
    </row>
    <row r="529" spans="1:3" ht="16" customHeight="1" x14ac:dyDescent="0.3">
      <c r="A529" s="98">
        <v>353</v>
      </c>
      <c r="B529" s="105">
        <v>353</v>
      </c>
      <c r="C529" s="102" t="s">
        <v>1252</v>
      </c>
    </row>
    <row r="530" spans="1:3" ht="16" customHeight="1" x14ac:dyDescent="0.3">
      <c r="A530" s="98">
        <v>574</v>
      </c>
      <c r="B530" s="101" t="s">
        <v>1253</v>
      </c>
      <c r="C530" s="93" t="s">
        <v>1254</v>
      </c>
    </row>
    <row r="531" spans="1:3" ht="16" customHeight="1" x14ac:dyDescent="0.3">
      <c r="A531" s="98">
        <v>577</v>
      </c>
      <c r="B531" s="104" t="s">
        <v>1255</v>
      </c>
      <c r="C531" s="102" t="s">
        <v>1256</v>
      </c>
    </row>
    <row r="532" spans="1:3" ht="16" customHeight="1" x14ac:dyDescent="0.3">
      <c r="A532" s="98">
        <v>575</v>
      </c>
      <c r="B532" s="101" t="s">
        <v>97</v>
      </c>
      <c r="C532" s="102" t="s">
        <v>98</v>
      </c>
    </row>
    <row r="533" spans="1:3" ht="16" customHeight="1" x14ac:dyDescent="0.3">
      <c r="A533" s="98">
        <v>578</v>
      </c>
      <c r="B533" s="101" t="s">
        <v>1257</v>
      </c>
      <c r="C533" s="102" t="s">
        <v>1258</v>
      </c>
    </row>
    <row r="534" spans="1:3" ht="16" customHeight="1" x14ac:dyDescent="0.3">
      <c r="A534" s="98">
        <v>579</v>
      </c>
      <c r="B534" s="101" t="s">
        <v>1259</v>
      </c>
      <c r="C534" s="93" t="s">
        <v>1260</v>
      </c>
    </row>
    <row r="535" spans="1:3" ht="16" customHeight="1" x14ac:dyDescent="0.3">
      <c r="A535" s="98">
        <v>580</v>
      </c>
      <c r="B535" s="101" t="s">
        <v>345</v>
      </c>
      <c r="C535" s="102" t="s">
        <v>1261</v>
      </c>
    </row>
    <row r="536" spans="1:3" ht="16" customHeight="1" x14ac:dyDescent="0.3">
      <c r="A536" s="98">
        <v>354</v>
      </c>
      <c r="B536" s="105">
        <v>354</v>
      </c>
      <c r="C536" s="102" t="s">
        <v>1262</v>
      </c>
    </row>
    <row r="537" spans="1:3" ht="16" customHeight="1" x14ac:dyDescent="0.3">
      <c r="A537" s="98">
        <v>582</v>
      </c>
      <c r="B537" s="101" t="s">
        <v>1263</v>
      </c>
      <c r="C537" s="102" t="s">
        <v>1264</v>
      </c>
    </row>
    <row r="538" spans="1:3" ht="16" customHeight="1" x14ac:dyDescent="0.3">
      <c r="A538" s="98">
        <v>583</v>
      </c>
      <c r="B538" s="101" t="s">
        <v>1265</v>
      </c>
      <c r="C538" s="93" t="s">
        <v>1266</v>
      </c>
    </row>
    <row r="539" spans="1:3" ht="16" customHeight="1" x14ac:dyDescent="0.3">
      <c r="A539" s="98">
        <v>584</v>
      </c>
      <c r="B539" s="101" t="s">
        <v>1267</v>
      </c>
      <c r="C539" s="93" t="s">
        <v>1268</v>
      </c>
    </row>
    <row r="540" spans="1:3" ht="16" customHeight="1" x14ac:dyDescent="0.3">
      <c r="A540" s="98">
        <v>585</v>
      </c>
      <c r="B540" s="101" t="s">
        <v>377</v>
      </c>
      <c r="C540" s="102" t="s">
        <v>282</v>
      </c>
    </row>
    <row r="541" spans="1:3" ht="16" customHeight="1" x14ac:dyDescent="0.3">
      <c r="A541" s="98">
        <v>586</v>
      </c>
      <c r="B541" s="101" t="s">
        <v>1269</v>
      </c>
      <c r="C541" s="102" t="s">
        <v>1270</v>
      </c>
    </row>
    <row r="542" spans="1:3" ht="16" customHeight="1" x14ac:dyDescent="0.3">
      <c r="A542" s="98">
        <v>587</v>
      </c>
      <c r="B542" s="101" t="s">
        <v>1271</v>
      </c>
      <c r="C542" s="93" t="s">
        <v>1272</v>
      </c>
    </row>
    <row r="543" spans="1:3" ht="16" customHeight="1" x14ac:dyDescent="0.3">
      <c r="A543" s="98">
        <v>591</v>
      </c>
      <c r="B543" s="101" t="s">
        <v>1273</v>
      </c>
      <c r="C543" s="102" t="s">
        <v>1274</v>
      </c>
    </row>
    <row r="544" spans="1:3" ht="16" customHeight="1" x14ac:dyDescent="0.3">
      <c r="A544" s="98">
        <v>588</v>
      </c>
      <c r="B544" s="101" t="s">
        <v>1275</v>
      </c>
      <c r="C544" s="93" t="s">
        <v>1276</v>
      </c>
    </row>
    <row r="545" spans="1:3" ht="16" customHeight="1" x14ac:dyDescent="0.3">
      <c r="A545" s="98">
        <v>590</v>
      </c>
      <c r="B545" s="104" t="s">
        <v>1277</v>
      </c>
      <c r="C545" s="102" t="s">
        <v>1278</v>
      </c>
    </row>
    <row r="546" spans="1:3" ht="16" customHeight="1" x14ac:dyDescent="0.3">
      <c r="A546" s="98">
        <v>358</v>
      </c>
      <c r="B546" s="105">
        <v>358</v>
      </c>
      <c r="C546" s="102" t="s">
        <v>1279</v>
      </c>
    </row>
    <row r="547" spans="1:3" ht="16" customHeight="1" x14ac:dyDescent="0.3">
      <c r="A547" s="98">
        <v>592</v>
      </c>
      <c r="B547" s="101" t="s">
        <v>1280</v>
      </c>
      <c r="C547" s="102" t="s">
        <v>1281</v>
      </c>
    </row>
    <row r="548" spans="1:3" ht="16" customHeight="1" x14ac:dyDescent="0.3">
      <c r="A548" s="98">
        <v>593</v>
      </c>
      <c r="B548" s="101" t="s">
        <v>1282</v>
      </c>
      <c r="C548" s="93" t="s">
        <v>1283</v>
      </c>
    </row>
    <row r="549" spans="1:3" ht="16" customHeight="1" x14ac:dyDescent="0.3">
      <c r="A549" s="98">
        <v>115</v>
      </c>
      <c r="B549" s="101" t="s">
        <v>378</v>
      </c>
      <c r="C549" s="93" t="s">
        <v>283</v>
      </c>
    </row>
    <row r="550" spans="1:3" ht="16" customHeight="1" x14ac:dyDescent="0.3">
      <c r="A550" s="98">
        <v>594</v>
      </c>
      <c r="B550" s="101" t="s">
        <v>379</v>
      </c>
      <c r="C550" s="102" t="s">
        <v>284</v>
      </c>
    </row>
    <row r="551" spans="1:3" ht="16" customHeight="1" x14ac:dyDescent="0.3">
      <c r="A551" s="98">
        <v>488</v>
      </c>
      <c r="B551" s="101" t="s">
        <v>286</v>
      </c>
      <c r="C551" s="102" t="s">
        <v>1284</v>
      </c>
    </row>
    <row r="552" spans="1:3" ht="16" customHeight="1" x14ac:dyDescent="0.3">
      <c r="A552" s="98">
        <v>128</v>
      </c>
      <c r="B552" s="101" t="s">
        <v>316</v>
      </c>
      <c r="C552" s="102" t="s">
        <v>315</v>
      </c>
    </row>
    <row r="553" spans="1:3" ht="16" customHeight="1" x14ac:dyDescent="0.3">
      <c r="A553" s="98">
        <v>245</v>
      </c>
      <c r="B553" s="101" t="s">
        <v>1285</v>
      </c>
      <c r="C553" s="93" t="s">
        <v>1286</v>
      </c>
    </row>
    <row r="554" spans="1:3" ht="16" customHeight="1" x14ac:dyDescent="0.3">
      <c r="A554" s="98">
        <v>595</v>
      </c>
      <c r="B554" s="101" t="s">
        <v>347</v>
      </c>
      <c r="C554" s="102" t="s">
        <v>1287</v>
      </c>
    </row>
    <row r="555" spans="1:3" ht="16" customHeight="1" x14ac:dyDescent="0.3">
      <c r="A555" s="98">
        <v>596</v>
      </c>
      <c r="B555" s="101" t="s">
        <v>1288</v>
      </c>
      <c r="C555" s="102" t="s">
        <v>1289</v>
      </c>
    </row>
    <row r="556" spans="1:3" ht="16" customHeight="1" x14ac:dyDescent="0.3">
      <c r="A556" s="98">
        <v>597</v>
      </c>
      <c r="B556" s="101" t="s">
        <v>1290</v>
      </c>
      <c r="C556" s="103" t="s">
        <v>1291</v>
      </c>
    </row>
    <row r="557" spans="1:3" ht="16" customHeight="1" x14ac:dyDescent="0.3">
      <c r="A557" s="98">
        <v>598</v>
      </c>
      <c r="B557" s="101" t="s">
        <v>1292</v>
      </c>
      <c r="C557" s="102" t="s">
        <v>1293</v>
      </c>
    </row>
    <row r="558" spans="1:3" ht="16" customHeight="1" x14ac:dyDescent="0.3">
      <c r="A558" s="98">
        <v>599</v>
      </c>
      <c r="B558" s="101" t="s">
        <v>1294</v>
      </c>
      <c r="C558" s="102" t="s">
        <v>1295</v>
      </c>
    </row>
    <row r="559" spans="1:3" ht="16" customHeight="1" x14ac:dyDescent="0.3">
      <c r="A559" s="98">
        <v>600</v>
      </c>
      <c r="B559" s="101" t="s">
        <v>99</v>
      </c>
      <c r="C559" s="102" t="s">
        <v>100</v>
      </c>
    </row>
    <row r="560" spans="1:3" ht="16" customHeight="1" x14ac:dyDescent="0.3">
      <c r="A560" s="98">
        <v>601</v>
      </c>
      <c r="B560" s="101" t="s">
        <v>1296</v>
      </c>
      <c r="C560" s="102" t="s">
        <v>1297</v>
      </c>
    </row>
    <row r="561" spans="1:3" ht="16" customHeight="1" x14ac:dyDescent="0.3">
      <c r="A561" s="98">
        <v>602</v>
      </c>
      <c r="B561" s="101" t="s">
        <v>1298</v>
      </c>
      <c r="C561" s="102" t="s">
        <v>1299</v>
      </c>
    </row>
    <row r="562" spans="1:3" ht="16" customHeight="1" x14ac:dyDescent="0.3">
      <c r="A562" s="98">
        <v>603</v>
      </c>
      <c r="B562" s="101" t="s">
        <v>1300</v>
      </c>
      <c r="C562" s="102" t="s">
        <v>1301</v>
      </c>
    </row>
    <row r="563" spans="1:3" ht="16" customHeight="1" x14ac:dyDescent="0.3">
      <c r="A563" s="98">
        <v>604</v>
      </c>
      <c r="B563" s="101" t="s">
        <v>1302</v>
      </c>
      <c r="C563" s="102" t="s">
        <v>1303</v>
      </c>
    </row>
    <row r="564" spans="1:3" ht="16" customHeight="1" x14ac:dyDescent="0.3">
      <c r="A564" s="98">
        <v>605</v>
      </c>
      <c r="B564" s="101" t="s">
        <v>1304</v>
      </c>
      <c r="C564" s="93" t="s">
        <v>1305</v>
      </c>
    </row>
    <row r="565" spans="1:3" ht="16" customHeight="1" x14ac:dyDescent="0.3">
      <c r="A565" s="98">
        <v>534</v>
      </c>
      <c r="B565" s="101" t="s">
        <v>187</v>
      </c>
      <c r="C565" s="102" t="s">
        <v>1306</v>
      </c>
    </row>
    <row r="566" spans="1:3" ht="16" customHeight="1" x14ac:dyDescent="0.3">
      <c r="A566" s="98">
        <v>535</v>
      </c>
      <c r="B566" s="101" t="s">
        <v>188</v>
      </c>
      <c r="C566" s="102" t="s">
        <v>1307</v>
      </c>
    </row>
    <row r="567" spans="1:3" ht="16" customHeight="1" x14ac:dyDescent="0.3">
      <c r="A567" s="98">
        <v>536</v>
      </c>
      <c r="B567" s="101" t="s">
        <v>189</v>
      </c>
      <c r="C567" s="102" t="s">
        <v>1308</v>
      </c>
    </row>
    <row r="568" spans="1:3" ht="16" customHeight="1" x14ac:dyDescent="0.3">
      <c r="A568" s="98">
        <v>537</v>
      </c>
      <c r="B568" s="101" t="s">
        <v>190</v>
      </c>
      <c r="C568" s="102" t="s">
        <v>1309</v>
      </c>
    </row>
    <row r="569" spans="1:3" ht="16" customHeight="1" x14ac:dyDescent="0.3">
      <c r="A569" s="98">
        <v>549</v>
      </c>
      <c r="B569" s="101" t="s">
        <v>191</v>
      </c>
      <c r="C569" s="102" t="s">
        <v>1310</v>
      </c>
    </row>
    <row r="570" spans="1:3" ht="16" customHeight="1" x14ac:dyDescent="0.3">
      <c r="A570" s="98">
        <v>550</v>
      </c>
      <c r="B570" s="101" t="s">
        <v>192</v>
      </c>
      <c r="C570" s="102" t="s">
        <v>1311</v>
      </c>
    </row>
    <row r="571" spans="1:3" ht="16" customHeight="1" x14ac:dyDescent="0.3">
      <c r="A571" s="98">
        <v>551</v>
      </c>
      <c r="B571" s="101" t="s">
        <v>193</v>
      </c>
      <c r="C571" s="102" t="s">
        <v>1312</v>
      </c>
    </row>
    <row r="572" spans="1:3" ht="16" customHeight="1" x14ac:dyDescent="0.3">
      <c r="A572" s="98">
        <v>552</v>
      </c>
      <c r="B572" s="101" t="s">
        <v>194</v>
      </c>
      <c r="C572" s="102" t="s">
        <v>1313</v>
      </c>
    </row>
    <row r="573" spans="1:3" ht="16" customHeight="1" x14ac:dyDescent="0.3">
      <c r="A573" s="98">
        <v>606</v>
      </c>
      <c r="B573" s="101" t="s">
        <v>1314</v>
      </c>
      <c r="C573" s="102" t="s">
        <v>1315</v>
      </c>
    </row>
    <row r="574" spans="1:3" ht="16" customHeight="1" x14ac:dyDescent="0.3">
      <c r="A574" s="98">
        <v>512</v>
      </c>
      <c r="B574" s="101" t="s">
        <v>1316</v>
      </c>
      <c r="C574" s="102" t="s">
        <v>1317</v>
      </c>
    </row>
    <row r="575" spans="1:3" ht="16" customHeight="1" x14ac:dyDescent="0.3">
      <c r="A575" s="98">
        <v>113</v>
      </c>
      <c r="B575" s="101" t="s">
        <v>380</v>
      </c>
      <c r="C575" s="102" t="s">
        <v>289</v>
      </c>
    </row>
    <row r="576" spans="1:3" ht="16" customHeight="1" x14ac:dyDescent="0.3">
      <c r="A576" s="98">
        <v>326</v>
      </c>
      <c r="B576" s="101" t="s">
        <v>291</v>
      </c>
      <c r="C576" s="102" t="s">
        <v>1318</v>
      </c>
    </row>
    <row r="577" spans="1:3" ht="16" customHeight="1" x14ac:dyDescent="0.3">
      <c r="A577" s="98">
        <v>607</v>
      </c>
      <c r="B577" s="101" t="s">
        <v>293</v>
      </c>
      <c r="C577" s="102" t="s">
        <v>1319</v>
      </c>
    </row>
    <row r="578" spans="1:3" ht="16" customHeight="1" x14ac:dyDescent="0.3">
      <c r="A578" s="98">
        <v>608</v>
      </c>
      <c r="B578" s="101" t="s">
        <v>295</v>
      </c>
      <c r="C578" s="102" t="s">
        <v>1320</v>
      </c>
    </row>
    <row r="579" spans="1:3" ht="16" customHeight="1" x14ac:dyDescent="0.3">
      <c r="A579" s="98">
        <v>249</v>
      </c>
      <c r="B579" s="101" t="s">
        <v>297</v>
      </c>
      <c r="C579" s="102" t="s">
        <v>1321</v>
      </c>
    </row>
    <row r="580" spans="1:3" ht="16" customHeight="1" x14ac:dyDescent="0.3">
      <c r="A580" s="98">
        <v>125</v>
      </c>
      <c r="B580" s="101" t="s">
        <v>314</v>
      </c>
      <c r="C580" s="102" t="s">
        <v>313</v>
      </c>
    </row>
    <row r="581" spans="1:3" ht="16" customHeight="1" x14ac:dyDescent="0.3">
      <c r="A581" s="98">
        <v>126</v>
      </c>
      <c r="B581" s="101" t="s">
        <v>312</v>
      </c>
      <c r="C581" s="102" t="s">
        <v>1322</v>
      </c>
    </row>
    <row r="582" spans="1:3" ht="16" customHeight="1" x14ac:dyDescent="0.3">
      <c r="A582" s="98">
        <v>609</v>
      </c>
      <c r="B582" s="101" t="s">
        <v>381</v>
      </c>
      <c r="C582" s="102" t="s">
        <v>298</v>
      </c>
    </row>
    <row r="583" spans="1:3" ht="16" customHeight="1" x14ac:dyDescent="0.3">
      <c r="A583" s="98">
        <v>513</v>
      </c>
      <c r="B583" s="101" t="s">
        <v>1323</v>
      </c>
      <c r="C583" s="102" t="s">
        <v>1324</v>
      </c>
    </row>
    <row r="584" spans="1:3" ht="16" customHeight="1" x14ac:dyDescent="0.3">
      <c r="A584" s="98">
        <v>610</v>
      </c>
      <c r="B584" s="101" t="s">
        <v>1325</v>
      </c>
      <c r="C584" s="102" t="s">
        <v>1326</v>
      </c>
    </row>
    <row r="585" spans="1:3" ht="16" customHeight="1" x14ac:dyDescent="0.3">
      <c r="A585" s="98">
        <v>275</v>
      </c>
      <c r="B585" s="101" t="s">
        <v>1327</v>
      </c>
      <c r="C585" s="102" t="s">
        <v>1328</v>
      </c>
    </row>
    <row r="586" spans="1:3" ht="16" customHeight="1" x14ac:dyDescent="0.3">
      <c r="A586" s="98">
        <v>514</v>
      </c>
      <c r="B586" s="101" t="s">
        <v>1329</v>
      </c>
      <c r="C586" s="102" t="s">
        <v>1330</v>
      </c>
    </row>
    <row r="587" spans="1:3" ht="16" customHeight="1" x14ac:dyDescent="0.3">
      <c r="A587" s="98">
        <v>515</v>
      </c>
      <c r="B587" s="101" t="s">
        <v>1331</v>
      </c>
      <c r="C587" s="102" t="s">
        <v>1332</v>
      </c>
    </row>
    <row r="588" spans="1:3" ht="16" customHeight="1" x14ac:dyDescent="0.3">
      <c r="A588" s="98">
        <v>516</v>
      </c>
      <c r="B588" s="101" t="s">
        <v>1333</v>
      </c>
      <c r="C588" s="102" t="s">
        <v>1334</v>
      </c>
    </row>
    <row r="589" spans="1:3" ht="16" customHeight="1" x14ac:dyDescent="0.3">
      <c r="A589" s="98">
        <v>517</v>
      </c>
      <c r="B589" s="101" t="s">
        <v>1335</v>
      </c>
      <c r="C589" s="102" t="s">
        <v>1336</v>
      </c>
    </row>
    <row r="590" spans="1:3" ht="16" customHeight="1" x14ac:dyDescent="0.3">
      <c r="A590" s="98">
        <v>611</v>
      </c>
      <c r="B590" s="101" t="s">
        <v>1337</v>
      </c>
      <c r="C590" s="102" t="s">
        <v>1338</v>
      </c>
    </row>
    <row r="591" spans="1:3" ht="16" customHeight="1" x14ac:dyDescent="0.3">
      <c r="A591" s="98">
        <v>613</v>
      </c>
      <c r="B591" s="101" t="s">
        <v>1339</v>
      </c>
      <c r="C591" s="102" t="s">
        <v>1340</v>
      </c>
    </row>
    <row r="592" spans="1:3" ht="16" customHeight="1" x14ac:dyDescent="0.3">
      <c r="A592" s="98">
        <v>614</v>
      </c>
      <c r="B592" s="101" t="s">
        <v>382</v>
      </c>
      <c r="C592" s="102" t="s">
        <v>299</v>
      </c>
    </row>
    <row r="593" spans="1:3" ht="16" customHeight="1" x14ac:dyDescent="0.3">
      <c r="A593" s="98">
        <v>615</v>
      </c>
      <c r="B593" s="101" t="s">
        <v>383</v>
      </c>
      <c r="C593" s="102" t="s">
        <v>300</v>
      </c>
    </row>
    <row r="594" spans="1:3" ht="16" customHeight="1" x14ac:dyDescent="0.3">
      <c r="A594" s="98">
        <v>616</v>
      </c>
      <c r="B594" s="101" t="s">
        <v>1341</v>
      </c>
      <c r="C594" s="102" t="s">
        <v>1342</v>
      </c>
    </row>
    <row r="595" spans="1:3" ht="16" customHeight="1" x14ac:dyDescent="0.3">
      <c r="A595" s="98">
        <v>617</v>
      </c>
      <c r="B595" s="101" t="s">
        <v>1343</v>
      </c>
      <c r="C595" s="93" t="s">
        <v>1344</v>
      </c>
    </row>
    <row r="596" spans="1:3" ht="16" customHeight="1" x14ac:dyDescent="0.3">
      <c r="A596" s="98">
        <v>618</v>
      </c>
      <c r="B596" s="101" t="s">
        <v>1345</v>
      </c>
      <c r="C596" s="93" t="s">
        <v>1346</v>
      </c>
    </row>
    <row r="597" spans="1:3" ht="16" customHeight="1" x14ac:dyDescent="0.3">
      <c r="A597" s="98">
        <v>619</v>
      </c>
      <c r="B597" s="101" t="s">
        <v>1347</v>
      </c>
      <c r="C597" s="102" t="s">
        <v>1348</v>
      </c>
    </row>
    <row r="598" spans="1:3" ht="16" customHeight="1" x14ac:dyDescent="0.3">
      <c r="A598" s="98">
        <v>620</v>
      </c>
      <c r="B598" s="101" t="s">
        <v>101</v>
      </c>
      <c r="C598" s="102" t="s">
        <v>102</v>
      </c>
    </row>
    <row r="599" spans="1:3" ht="16" customHeight="1" x14ac:dyDescent="0.3">
      <c r="A599" s="98">
        <v>621</v>
      </c>
      <c r="B599" s="101" t="s">
        <v>1349</v>
      </c>
      <c r="C599" s="102" t="s">
        <v>1350</v>
      </c>
    </row>
    <row r="600" spans="1:3" ht="16" customHeight="1" x14ac:dyDescent="0.3">
      <c r="A600" s="98">
        <v>622</v>
      </c>
      <c r="B600" s="101" t="s">
        <v>1351</v>
      </c>
      <c r="C600" s="102" t="s">
        <v>1352</v>
      </c>
    </row>
    <row r="601" spans="1:3" ht="16" customHeight="1" x14ac:dyDescent="0.3">
      <c r="A601" s="98">
        <v>623</v>
      </c>
      <c r="B601" s="101" t="s">
        <v>1353</v>
      </c>
      <c r="C601" s="102" t="s">
        <v>1354</v>
      </c>
    </row>
    <row r="602" spans="1:3" ht="16" customHeight="1" x14ac:dyDescent="0.3">
      <c r="A602" s="98">
        <v>624</v>
      </c>
      <c r="B602" s="101" t="s">
        <v>302</v>
      </c>
      <c r="C602" s="102" t="s">
        <v>1355</v>
      </c>
    </row>
    <row r="603" spans="1:3" ht="16" customHeight="1" x14ac:dyDescent="0.3">
      <c r="A603" s="98">
        <v>625</v>
      </c>
      <c r="B603" s="101" t="s">
        <v>1356</v>
      </c>
      <c r="C603" s="102" t="s">
        <v>1357</v>
      </c>
    </row>
    <row r="604" spans="1:3" ht="16" customHeight="1" x14ac:dyDescent="0.3">
      <c r="A604" s="98">
        <v>626</v>
      </c>
      <c r="B604" s="101" t="s">
        <v>1358</v>
      </c>
      <c r="C604" s="102" t="s">
        <v>1359</v>
      </c>
    </row>
    <row r="605" spans="1:3" ht="16" customHeight="1" x14ac:dyDescent="0.3">
      <c r="A605" s="98">
        <v>627</v>
      </c>
      <c r="B605" s="101" t="s">
        <v>252</v>
      </c>
      <c r="C605" s="102" t="s">
        <v>1360</v>
      </c>
    </row>
    <row r="606" spans="1:3" ht="16" customHeight="1" x14ac:dyDescent="0.3">
      <c r="A606" s="98">
        <v>628</v>
      </c>
      <c r="B606" s="101" t="s">
        <v>103</v>
      </c>
      <c r="C606" s="102" t="s">
        <v>1361</v>
      </c>
    </row>
    <row r="607" spans="1:3" ht="16" customHeight="1" x14ac:dyDescent="0.3">
      <c r="A607" s="98">
        <v>629</v>
      </c>
      <c r="B607" s="101" t="s">
        <v>1362</v>
      </c>
      <c r="C607" s="102" t="s">
        <v>1363</v>
      </c>
    </row>
    <row r="608" spans="1:3" ht="16" customHeight="1" x14ac:dyDescent="0.3">
      <c r="A608" s="98">
        <v>630</v>
      </c>
      <c r="B608" s="101" t="s">
        <v>384</v>
      </c>
      <c r="C608" s="102" t="s">
        <v>1364</v>
      </c>
    </row>
    <row r="609" spans="1:3" ht="16" customHeight="1" x14ac:dyDescent="0.3">
      <c r="A609" s="98">
        <v>631</v>
      </c>
      <c r="B609" s="101" t="s">
        <v>1365</v>
      </c>
      <c r="C609" s="102" t="s">
        <v>1366</v>
      </c>
    </row>
    <row r="610" spans="1:3" ht="16" customHeight="1" x14ac:dyDescent="0.3">
      <c r="A610" s="98">
        <v>632</v>
      </c>
      <c r="B610" s="101" t="s">
        <v>105</v>
      </c>
      <c r="C610" s="102" t="s">
        <v>106</v>
      </c>
    </row>
    <row r="611" spans="1:3" ht="16" customHeight="1" x14ac:dyDescent="0.3">
      <c r="A611" s="98">
        <v>633</v>
      </c>
      <c r="B611" s="101" t="s">
        <v>1367</v>
      </c>
      <c r="C611" s="102" t="s">
        <v>1368</v>
      </c>
    </row>
    <row r="613" spans="1:3" ht="16" customHeight="1" x14ac:dyDescent="0.3">
      <c r="B613" s="92" t="s">
        <v>1369</v>
      </c>
    </row>
    <row r="614" spans="1:3" ht="16" customHeight="1" x14ac:dyDescent="0.3">
      <c r="B614" s="112" t="s">
        <v>1370</v>
      </c>
    </row>
    <row r="615" spans="1:3" ht="16" customHeight="1" x14ac:dyDescent="0.3">
      <c r="B615" s="113" t="s">
        <v>1371</v>
      </c>
    </row>
    <row r="616" spans="1:3" ht="32.15" customHeight="1" x14ac:dyDescent="0.3">
      <c r="B616" s="271" t="s">
        <v>1372</v>
      </c>
      <c r="C616" s="271"/>
    </row>
    <row r="617" spans="1:3" ht="16" customHeight="1" x14ac:dyDescent="0.35">
      <c r="B617" s="114" t="s">
        <v>1373</v>
      </c>
    </row>
  </sheetData>
  <autoFilter ref="A5:C611" xr:uid="{00000000-0009-0000-0000-000000000000}"/>
  <mergeCells count="4">
    <mergeCell ref="B1:C1"/>
    <mergeCell ref="B2:C2"/>
    <mergeCell ref="B3:C3"/>
    <mergeCell ref="B616:C616"/>
  </mergeCells>
  <pageMargins left="0.25" right="0.25" top="0.75" bottom="0.75" header="0.3" footer="0.3"/>
  <pageSetup paperSize="17" fitToHeight="5"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B324-1593-4A3D-8E68-2EA909AA852D}">
  <sheetPr>
    <tabColor rgb="FFFFFF00"/>
    <pageSetUpPr fitToPage="1"/>
  </sheetPr>
  <dimension ref="A1:AA664"/>
  <sheetViews>
    <sheetView topLeftCell="A553" workbookViewId="0">
      <selection activeCell="B608" sqref="B608"/>
    </sheetView>
  </sheetViews>
  <sheetFormatPr defaultRowHeight="14.5" x14ac:dyDescent="0.35"/>
  <cols>
    <col min="1" max="1" width="13.7265625" customWidth="1"/>
    <col min="2" max="2" width="31" style="7" customWidth="1"/>
    <col min="3" max="3" width="8.7265625" style="1" customWidth="1"/>
    <col min="4" max="4" width="9.54296875" style="1" customWidth="1"/>
    <col min="5" max="6" width="10.7265625" style="1" customWidth="1"/>
    <col min="7" max="7" width="15.54296875" style="1" customWidth="1"/>
    <col min="8" max="8" width="13.7265625" style="1" customWidth="1"/>
    <col min="9" max="10" width="10.7265625" style="1" customWidth="1"/>
    <col min="11" max="12" width="12" style="1" customWidth="1"/>
    <col min="13" max="14" width="10.7265625" style="1" customWidth="1"/>
    <col min="15" max="16" width="12" style="1" customWidth="1"/>
    <col min="17" max="18" width="13.54296875" style="1" customWidth="1"/>
    <col min="19" max="19" width="10" style="1" customWidth="1"/>
    <col min="20" max="20" width="9.26953125" style="1" customWidth="1"/>
    <col min="21" max="21" width="8" style="2" customWidth="1"/>
    <col min="22" max="22" width="12.453125" style="2" customWidth="1"/>
    <col min="23" max="23" width="10.26953125" style="2" customWidth="1"/>
    <col min="24" max="24" width="12.26953125" style="2" customWidth="1"/>
    <col min="25" max="25" width="10" style="2" customWidth="1"/>
  </cols>
  <sheetData>
    <row r="1" spans="1:27" x14ac:dyDescent="0.35">
      <c r="B1"/>
    </row>
    <row r="2" spans="1:27" ht="15.5" x14ac:dyDescent="0.35">
      <c r="A2" s="3" t="s">
        <v>1374</v>
      </c>
      <c r="B2" s="4"/>
      <c r="E2"/>
      <c r="I2" s="5"/>
      <c r="J2" s="5"/>
      <c r="U2" s="6"/>
      <c r="V2" s="6"/>
      <c r="W2" s="6"/>
      <c r="X2" s="6"/>
      <c r="Y2" s="6"/>
    </row>
    <row r="3" spans="1:27" ht="18.75" customHeight="1" x14ac:dyDescent="0.35">
      <c r="E3" s="8"/>
      <c r="G3" s="8"/>
      <c r="I3" s="8"/>
      <c r="K3" s="8"/>
      <c r="M3" s="8"/>
      <c r="O3" s="8"/>
      <c r="Q3" s="8"/>
    </row>
    <row r="4" spans="1:27" ht="15" customHeight="1" x14ac:dyDescent="0.35">
      <c r="A4" s="9"/>
      <c r="B4" s="10"/>
      <c r="C4" s="11"/>
      <c r="D4" s="12"/>
      <c r="E4" s="272" t="s">
        <v>1375</v>
      </c>
      <c r="F4" s="273"/>
      <c r="G4" s="274"/>
      <c r="H4" s="275"/>
      <c r="I4" s="273" t="s">
        <v>1376</v>
      </c>
      <c r="J4" s="273"/>
      <c r="K4" s="274"/>
      <c r="L4" s="274"/>
      <c r="M4" s="274"/>
      <c r="N4" s="274"/>
      <c r="O4" s="274"/>
      <c r="P4" s="275"/>
      <c r="Q4" s="276"/>
      <c r="R4" s="275"/>
      <c r="U4" s="13"/>
      <c r="V4" s="14"/>
      <c r="W4" s="15"/>
      <c r="X4" s="15"/>
      <c r="Y4" s="16"/>
    </row>
    <row r="5" spans="1:27" ht="30" customHeight="1" x14ac:dyDescent="0.35">
      <c r="A5" s="17"/>
      <c r="B5" s="18"/>
      <c r="C5" s="19"/>
      <c r="D5" s="20" t="s">
        <v>1377</v>
      </c>
      <c r="E5" s="21" t="s">
        <v>1378</v>
      </c>
      <c r="F5" s="21" t="s">
        <v>1378</v>
      </c>
      <c r="G5" s="22" t="s">
        <v>1377</v>
      </c>
      <c r="H5" s="23" t="s">
        <v>1377</v>
      </c>
      <c r="I5" s="21" t="s">
        <v>1379</v>
      </c>
      <c r="J5" s="22" t="s">
        <v>1379</v>
      </c>
      <c r="K5" s="22" t="s">
        <v>1380</v>
      </c>
      <c r="L5" s="22" t="s">
        <v>1380</v>
      </c>
      <c r="M5" s="22" t="s">
        <v>359</v>
      </c>
      <c r="N5" s="22" t="s">
        <v>359</v>
      </c>
      <c r="O5" s="22" t="s">
        <v>1381</v>
      </c>
      <c r="P5" s="22" t="s">
        <v>1381</v>
      </c>
      <c r="Q5" s="24" t="s">
        <v>1382</v>
      </c>
      <c r="R5" s="24" t="s">
        <v>1382</v>
      </c>
      <c r="S5" s="25" t="s">
        <v>1383</v>
      </c>
      <c r="T5" s="26" t="s">
        <v>1384</v>
      </c>
      <c r="U5" s="27" t="s">
        <v>1385</v>
      </c>
      <c r="V5" s="28" t="s">
        <v>1386</v>
      </c>
      <c r="W5" s="29"/>
      <c r="X5" s="29"/>
      <c r="Y5" s="30"/>
    </row>
    <row r="6" spans="1:27" ht="17.25" customHeight="1" x14ac:dyDescent="0.35">
      <c r="A6" s="31" t="s">
        <v>1387</v>
      </c>
      <c r="B6" s="32" t="s">
        <v>1388</v>
      </c>
      <c r="C6" s="22" t="s">
        <v>1389</v>
      </c>
      <c r="D6" s="33" t="s">
        <v>1390</v>
      </c>
      <c r="E6" s="34" t="s">
        <v>1391</v>
      </c>
      <c r="F6" s="34" t="s">
        <v>1391</v>
      </c>
      <c r="G6" s="34" t="s">
        <v>1391</v>
      </c>
      <c r="H6" s="34" t="s">
        <v>1391</v>
      </c>
      <c r="I6" s="34" t="s">
        <v>1391</v>
      </c>
      <c r="J6" s="34" t="s">
        <v>1391</v>
      </c>
      <c r="K6" s="34" t="s">
        <v>1391</v>
      </c>
      <c r="L6" s="34" t="s">
        <v>1391</v>
      </c>
      <c r="M6" s="34" t="s">
        <v>1391</v>
      </c>
      <c r="N6" s="34" t="s">
        <v>1391</v>
      </c>
      <c r="O6" s="34" t="s">
        <v>1391</v>
      </c>
      <c r="P6" s="34" t="s">
        <v>1391</v>
      </c>
      <c r="Q6" s="35" t="s">
        <v>1391</v>
      </c>
      <c r="R6" s="35" t="s">
        <v>1391</v>
      </c>
      <c r="S6" s="36" t="s">
        <v>366</v>
      </c>
      <c r="T6" s="37" t="s">
        <v>366</v>
      </c>
      <c r="U6" s="27" t="s">
        <v>1392</v>
      </c>
      <c r="V6" s="38" t="s">
        <v>1393</v>
      </c>
      <c r="W6" s="39" t="s">
        <v>1394</v>
      </c>
      <c r="X6" s="38" t="s">
        <v>1393</v>
      </c>
      <c r="Y6" s="39" t="s">
        <v>1394</v>
      </c>
      <c r="Z6" t="s">
        <v>1625</v>
      </c>
    </row>
    <row r="7" spans="1:27" x14ac:dyDescent="0.35">
      <c r="A7" t="s">
        <v>63</v>
      </c>
      <c r="B7" s="7" t="s">
        <v>64</v>
      </c>
      <c r="D7" s="1" t="s">
        <v>1395</v>
      </c>
      <c r="E7" s="40">
        <v>0.45454545454545447</v>
      </c>
      <c r="F7" s="40">
        <v>0.45</v>
      </c>
      <c r="G7" s="41">
        <v>140</v>
      </c>
      <c r="H7" s="42">
        <v>140</v>
      </c>
      <c r="I7" s="40">
        <v>11.818181818181817</v>
      </c>
      <c r="J7" s="40">
        <v>12</v>
      </c>
      <c r="K7" s="41">
        <v>616</v>
      </c>
      <c r="L7" s="42">
        <v>620</v>
      </c>
      <c r="M7" s="40">
        <v>5.4545454545454533</v>
      </c>
      <c r="N7" s="40">
        <v>5.5</v>
      </c>
      <c r="O7" s="41">
        <v>616</v>
      </c>
      <c r="P7" s="42">
        <v>620</v>
      </c>
      <c r="Q7" s="43">
        <v>470</v>
      </c>
      <c r="R7" s="44">
        <v>470</v>
      </c>
      <c r="S7" s="1">
        <v>1</v>
      </c>
      <c r="T7" s="1">
        <v>1</v>
      </c>
      <c r="U7" s="2" t="s">
        <v>1396</v>
      </c>
      <c r="V7" s="2">
        <v>1</v>
      </c>
      <c r="W7" s="2">
        <v>1</v>
      </c>
      <c r="X7" s="2">
        <v>1</v>
      </c>
      <c r="Y7" s="2">
        <v>1</v>
      </c>
      <c r="Z7">
        <f>SUM(E7:R7)</f>
        <v>3727.6772727272728</v>
      </c>
      <c r="AA7" t="s">
        <v>63</v>
      </c>
    </row>
    <row r="8" spans="1:27" ht="14.25" customHeight="1" x14ac:dyDescent="0.35">
      <c r="A8" t="s">
        <v>393</v>
      </c>
      <c r="B8" s="7" t="s">
        <v>394</v>
      </c>
      <c r="D8" s="1" t="s">
        <v>374</v>
      </c>
      <c r="E8" s="40">
        <v>4.9999999999999996E-2</v>
      </c>
      <c r="F8" s="40">
        <v>0.05</v>
      </c>
      <c r="G8" s="41" t="s">
        <v>374</v>
      </c>
      <c r="H8" s="42" t="s">
        <v>374</v>
      </c>
      <c r="I8" s="40">
        <v>1.2999999999999998</v>
      </c>
      <c r="J8" s="40">
        <v>1.3</v>
      </c>
      <c r="K8" s="41" t="s">
        <v>374</v>
      </c>
      <c r="L8" s="42" t="s">
        <v>374</v>
      </c>
      <c r="M8" s="40">
        <v>0.6</v>
      </c>
      <c r="N8" s="40">
        <v>0.6</v>
      </c>
      <c r="O8" s="41" t="s">
        <v>374</v>
      </c>
      <c r="P8" s="42" t="s">
        <v>374</v>
      </c>
      <c r="Q8" s="43" t="s">
        <v>374</v>
      </c>
      <c r="R8" s="44" t="s">
        <v>374</v>
      </c>
      <c r="S8" s="1">
        <v>1</v>
      </c>
      <c r="T8" s="1">
        <v>1</v>
      </c>
      <c r="U8" s="2" t="s">
        <v>1396</v>
      </c>
      <c r="V8" s="2">
        <v>1</v>
      </c>
      <c r="W8" s="2">
        <v>1</v>
      </c>
      <c r="X8" s="2">
        <v>1</v>
      </c>
      <c r="Y8" s="2">
        <v>1</v>
      </c>
      <c r="Z8">
        <f t="shared" ref="Z8:Z71" si="0">SUM(E8:R8)</f>
        <v>3.9000000000000004</v>
      </c>
      <c r="AA8" t="s">
        <v>393</v>
      </c>
    </row>
    <row r="9" spans="1:27" x14ac:dyDescent="0.35">
      <c r="A9" t="s">
        <v>367</v>
      </c>
      <c r="B9" s="7" t="s">
        <v>204</v>
      </c>
      <c r="D9" s="1" t="s">
        <v>1395</v>
      </c>
      <c r="E9" s="40" t="s">
        <v>374</v>
      </c>
      <c r="F9" s="40" t="s">
        <v>374</v>
      </c>
      <c r="G9" s="41">
        <v>31000</v>
      </c>
      <c r="H9" s="42">
        <v>31000</v>
      </c>
      <c r="I9" s="40" t="s">
        <v>374</v>
      </c>
      <c r="J9" s="40" t="s">
        <v>374</v>
      </c>
      <c r="K9" s="41">
        <v>136400</v>
      </c>
      <c r="L9" s="42">
        <v>140000</v>
      </c>
      <c r="M9" s="40" t="s">
        <v>374</v>
      </c>
      <c r="N9" s="40" t="s">
        <v>374</v>
      </c>
      <c r="O9" s="41">
        <v>136400</v>
      </c>
      <c r="P9" s="42">
        <v>140000</v>
      </c>
      <c r="Q9" s="43">
        <v>62000</v>
      </c>
      <c r="R9" s="44">
        <v>62000</v>
      </c>
      <c r="S9" s="1">
        <v>1</v>
      </c>
      <c r="T9" s="1">
        <v>1</v>
      </c>
      <c r="U9" s="2" t="s">
        <v>1396</v>
      </c>
      <c r="V9" s="2">
        <v>1</v>
      </c>
      <c r="W9" s="2">
        <v>1</v>
      </c>
      <c r="X9" s="2">
        <v>1</v>
      </c>
      <c r="Y9" s="2">
        <v>1</v>
      </c>
      <c r="Z9">
        <f t="shared" si="0"/>
        <v>738800</v>
      </c>
      <c r="AA9" t="s">
        <v>367</v>
      </c>
    </row>
    <row r="10" spans="1:27" x14ac:dyDescent="0.35">
      <c r="A10" t="s">
        <v>395</v>
      </c>
      <c r="B10" s="7" t="s">
        <v>396</v>
      </c>
      <c r="D10" s="1" t="s">
        <v>1395</v>
      </c>
      <c r="E10" s="40" t="s">
        <v>374</v>
      </c>
      <c r="F10" s="40" t="s">
        <v>374</v>
      </c>
      <c r="G10" s="41">
        <v>60</v>
      </c>
      <c r="H10" s="42">
        <v>60</v>
      </c>
      <c r="I10" s="40" t="s">
        <v>374</v>
      </c>
      <c r="J10" s="40" t="s">
        <v>374</v>
      </c>
      <c r="K10" s="41">
        <v>264</v>
      </c>
      <c r="L10" s="42">
        <v>260</v>
      </c>
      <c r="M10" s="40" t="s">
        <v>374</v>
      </c>
      <c r="N10" s="40" t="s">
        <v>374</v>
      </c>
      <c r="O10" s="41">
        <v>264</v>
      </c>
      <c r="P10" s="42">
        <v>260</v>
      </c>
      <c r="Q10" s="43" t="s">
        <v>374</v>
      </c>
      <c r="R10" s="44" t="s">
        <v>374</v>
      </c>
      <c r="S10" s="1">
        <v>1</v>
      </c>
      <c r="T10" s="1">
        <v>1</v>
      </c>
      <c r="U10" s="2" t="s">
        <v>1396</v>
      </c>
      <c r="V10" s="2">
        <v>1</v>
      </c>
      <c r="W10" s="2">
        <v>1</v>
      </c>
      <c r="X10" s="2">
        <v>1</v>
      </c>
      <c r="Y10" s="2">
        <v>1</v>
      </c>
      <c r="Z10">
        <f t="shared" si="0"/>
        <v>1168</v>
      </c>
      <c r="AA10" t="s">
        <v>395</v>
      </c>
    </row>
    <row r="11" spans="1:27" x14ac:dyDescent="0.35">
      <c r="A11" t="s">
        <v>397</v>
      </c>
      <c r="B11" s="7" t="s">
        <v>398</v>
      </c>
      <c r="E11" s="40" t="s">
        <v>374</v>
      </c>
      <c r="F11" s="40" t="s">
        <v>374</v>
      </c>
      <c r="G11" s="41" t="s">
        <v>374</v>
      </c>
      <c r="H11" s="42" t="s">
        <v>374</v>
      </c>
      <c r="I11" s="40" t="s">
        <v>374</v>
      </c>
      <c r="J11" s="40" t="s">
        <v>374</v>
      </c>
      <c r="K11" s="41" t="s">
        <v>374</v>
      </c>
      <c r="L11" s="42" t="s">
        <v>374</v>
      </c>
      <c r="M11" s="40" t="s">
        <v>374</v>
      </c>
      <c r="N11" s="40" t="s">
        <v>374</v>
      </c>
      <c r="O11" s="41" t="s">
        <v>374</v>
      </c>
      <c r="P11" s="42" t="s">
        <v>374</v>
      </c>
      <c r="Q11" s="43" t="s">
        <v>374</v>
      </c>
      <c r="R11" s="44" t="s">
        <v>374</v>
      </c>
      <c r="S11" s="1" t="s">
        <v>1397</v>
      </c>
      <c r="T11" s="1" t="s">
        <v>1397</v>
      </c>
      <c r="U11" s="2" t="s">
        <v>1396</v>
      </c>
      <c r="V11" s="2">
        <v>1</v>
      </c>
      <c r="W11" s="2">
        <v>1</v>
      </c>
      <c r="X11" s="2">
        <v>1</v>
      </c>
      <c r="Y11" s="2">
        <v>1</v>
      </c>
      <c r="Z11">
        <f t="shared" si="0"/>
        <v>0</v>
      </c>
      <c r="AA11" t="s">
        <v>397</v>
      </c>
    </row>
    <row r="12" spans="1:27" x14ac:dyDescent="0.35">
      <c r="A12" t="s">
        <v>65</v>
      </c>
      <c r="B12" s="7" t="s">
        <v>66</v>
      </c>
      <c r="D12" s="1" t="s">
        <v>1398</v>
      </c>
      <c r="E12" s="40" t="s">
        <v>374</v>
      </c>
      <c r="F12" s="40" t="s">
        <v>374</v>
      </c>
      <c r="G12" s="41">
        <v>0.35</v>
      </c>
      <c r="H12" s="42">
        <v>0.35</v>
      </c>
      <c r="I12" s="40" t="s">
        <v>374</v>
      </c>
      <c r="J12" s="40" t="s">
        <v>374</v>
      </c>
      <c r="K12" s="41">
        <v>1.54</v>
      </c>
      <c r="L12" s="42">
        <v>1.5</v>
      </c>
      <c r="M12" s="40" t="s">
        <v>374</v>
      </c>
      <c r="N12" s="40" t="s">
        <v>374</v>
      </c>
      <c r="O12" s="41">
        <v>1.54</v>
      </c>
      <c r="P12" s="42">
        <v>1.5</v>
      </c>
      <c r="Q12" s="43">
        <v>6.9</v>
      </c>
      <c r="R12" s="44">
        <v>6.9</v>
      </c>
      <c r="S12" s="1">
        <v>1</v>
      </c>
      <c r="T12" s="1">
        <v>1</v>
      </c>
      <c r="U12" s="2" t="s">
        <v>1396</v>
      </c>
      <c r="V12" s="2">
        <v>1</v>
      </c>
      <c r="W12" s="2">
        <v>1</v>
      </c>
      <c r="X12" s="2">
        <v>1</v>
      </c>
      <c r="Y12" s="2">
        <v>1</v>
      </c>
      <c r="Z12">
        <f t="shared" si="0"/>
        <v>20.58</v>
      </c>
      <c r="AA12" t="s">
        <v>65</v>
      </c>
    </row>
    <row r="13" spans="1:27" x14ac:dyDescent="0.35">
      <c r="A13" t="s">
        <v>399</v>
      </c>
      <c r="B13" s="7" t="s">
        <v>400</v>
      </c>
      <c r="C13" s="1" t="s">
        <v>1399</v>
      </c>
      <c r="D13" s="1" t="s">
        <v>1395</v>
      </c>
      <c r="E13" s="40">
        <v>5.8823529411764696E-3</v>
      </c>
      <c r="F13" s="40">
        <v>5.8999999999999999E-3</v>
      </c>
      <c r="G13" s="41">
        <v>6</v>
      </c>
      <c r="H13" s="42">
        <v>6</v>
      </c>
      <c r="I13" s="40">
        <v>6.1904761904761893E-2</v>
      </c>
      <c r="J13" s="40">
        <v>6.2E-2</v>
      </c>
      <c r="K13" s="41">
        <v>26.400000000000002</v>
      </c>
      <c r="L13" s="42">
        <v>26</v>
      </c>
      <c r="M13" s="40">
        <v>0.11999999999999998</v>
      </c>
      <c r="N13" s="40">
        <v>0.12</v>
      </c>
      <c r="O13" s="41">
        <v>26.400000000000002</v>
      </c>
      <c r="P13" s="42">
        <v>26</v>
      </c>
      <c r="Q13" s="43" t="s">
        <v>374</v>
      </c>
      <c r="R13" s="44" t="s">
        <v>374</v>
      </c>
      <c r="S13" s="1">
        <v>1</v>
      </c>
      <c r="T13" s="1">
        <v>1</v>
      </c>
      <c r="U13" s="2" t="s">
        <v>1400</v>
      </c>
      <c r="V13" s="2">
        <v>1</v>
      </c>
      <c r="W13" s="2">
        <v>1</v>
      </c>
      <c r="X13" s="2">
        <v>1</v>
      </c>
      <c r="Y13" s="2">
        <v>1</v>
      </c>
      <c r="Z13">
        <f t="shared" si="0"/>
        <v>117.17568711484596</v>
      </c>
      <c r="AA13" t="s">
        <v>399</v>
      </c>
    </row>
    <row r="14" spans="1:27" x14ac:dyDescent="0.35">
      <c r="A14" t="s">
        <v>401</v>
      </c>
      <c r="B14" s="7" t="s">
        <v>402</v>
      </c>
      <c r="D14" s="1" t="s">
        <v>1395</v>
      </c>
      <c r="E14" s="40" t="s">
        <v>374</v>
      </c>
      <c r="F14" s="40" t="s">
        <v>374</v>
      </c>
      <c r="G14" s="41">
        <v>1</v>
      </c>
      <c r="H14" s="42">
        <v>1</v>
      </c>
      <c r="I14" s="40" t="s">
        <v>374</v>
      </c>
      <c r="J14" s="40" t="s">
        <v>374</v>
      </c>
      <c r="K14" s="41">
        <v>4.4000000000000004</v>
      </c>
      <c r="L14" s="42">
        <v>4.4000000000000004</v>
      </c>
      <c r="M14" s="40" t="s">
        <v>374</v>
      </c>
      <c r="N14" s="40" t="s">
        <v>374</v>
      </c>
      <c r="O14" s="41">
        <v>4.4000000000000004</v>
      </c>
      <c r="P14" s="42">
        <v>4.4000000000000004</v>
      </c>
      <c r="Q14" s="43">
        <v>6000</v>
      </c>
      <c r="R14" s="44">
        <v>6000</v>
      </c>
      <c r="S14" s="1">
        <v>1</v>
      </c>
      <c r="T14" s="1">
        <v>1</v>
      </c>
      <c r="U14" s="2" t="s">
        <v>1396</v>
      </c>
      <c r="V14" s="2">
        <v>1</v>
      </c>
      <c r="W14" s="2">
        <v>1</v>
      </c>
      <c r="X14" s="2">
        <v>1</v>
      </c>
      <c r="Y14" s="2">
        <v>1</v>
      </c>
      <c r="Z14">
        <f t="shared" si="0"/>
        <v>12019.6</v>
      </c>
      <c r="AA14" t="s">
        <v>401</v>
      </c>
    </row>
    <row r="15" spans="1:27" x14ac:dyDescent="0.35">
      <c r="A15" t="s">
        <v>403</v>
      </c>
      <c r="B15" s="7" t="s">
        <v>404</v>
      </c>
      <c r="D15" s="1" t="s">
        <v>1395</v>
      </c>
      <c r="E15" s="40">
        <v>1.4705882352941176E-2</v>
      </c>
      <c r="F15" s="40">
        <v>1.4999999999999999E-2</v>
      </c>
      <c r="G15" s="41">
        <v>5</v>
      </c>
      <c r="H15" s="42">
        <v>5</v>
      </c>
      <c r="I15" s="40">
        <v>0.38235294117647056</v>
      </c>
      <c r="J15" s="40">
        <v>0.38</v>
      </c>
      <c r="K15" s="41">
        <v>22</v>
      </c>
      <c r="L15" s="42">
        <v>22</v>
      </c>
      <c r="M15" s="40">
        <v>0.1764705882352941</v>
      </c>
      <c r="N15" s="40">
        <v>0.18</v>
      </c>
      <c r="O15" s="41">
        <v>22</v>
      </c>
      <c r="P15" s="42">
        <v>22</v>
      </c>
      <c r="Q15" s="43">
        <v>220</v>
      </c>
      <c r="R15" s="44">
        <v>220</v>
      </c>
      <c r="S15" s="1">
        <v>1</v>
      </c>
      <c r="T15" s="1">
        <v>1</v>
      </c>
      <c r="U15" s="2" t="s">
        <v>1396</v>
      </c>
      <c r="V15" s="2">
        <v>1</v>
      </c>
      <c r="W15" s="2">
        <v>1</v>
      </c>
      <c r="X15" s="2">
        <v>1</v>
      </c>
      <c r="Y15" s="2">
        <v>1</v>
      </c>
      <c r="Z15">
        <f t="shared" si="0"/>
        <v>539.14852941176468</v>
      </c>
      <c r="AA15" t="s">
        <v>403</v>
      </c>
    </row>
    <row r="16" spans="1:27" x14ac:dyDescent="0.35">
      <c r="A16" t="s">
        <v>405</v>
      </c>
      <c r="B16" s="7" t="s">
        <v>406</v>
      </c>
      <c r="E16" s="40" t="s">
        <v>374</v>
      </c>
      <c r="F16" s="40" t="s">
        <v>374</v>
      </c>
      <c r="G16" s="41" t="s">
        <v>374</v>
      </c>
      <c r="H16" s="42" t="s">
        <v>374</v>
      </c>
      <c r="I16" s="40" t="s">
        <v>374</v>
      </c>
      <c r="J16" s="40" t="s">
        <v>374</v>
      </c>
      <c r="K16" s="41" t="s">
        <v>374</v>
      </c>
      <c r="L16" s="42" t="s">
        <v>374</v>
      </c>
      <c r="M16" s="40" t="s">
        <v>374</v>
      </c>
      <c r="N16" s="40" t="s">
        <v>374</v>
      </c>
      <c r="O16" s="41" t="s">
        <v>374</v>
      </c>
      <c r="P16" s="42" t="s">
        <v>374</v>
      </c>
      <c r="Q16" s="43" t="s">
        <v>374</v>
      </c>
      <c r="R16" s="44" t="s">
        <v>374</v>
      </c>
      <c r="S16" s="1" t="s">
        <v>1397</v>
      </c>
      <c r="T16" s="1" t="s">
        <v>1397</v>
      </c>
      <c r="U16" s="2" t="s">
        <v>1396</v>
      </c>
      <c r="V16" s="2">
        <v>1</v>
      </c>
      <c r="W16" s="2">
        <v>1</v>
      </c>
      <c r="X16" s="2">
        <v>1</v>
      </c>
      <c r="Y16" s="2">
        <v>1</v>
      </c>
      <c r="Z16">
        <f t="shared" si="0"/>
        <v>0</v>
      </c>
      <c r="AA16" t="s">
        <v>405</v>
      </c>
    </row>
    <row r="17" spans="1:27" x14ac:dyDescent="0.35">
      <c r="A17" t="s">
        <v>407</v>
      </c>
      <c r="B17" s="7" t="s">
        <v>408</v>
      </c>
      <c r="E17" s="40" t="s">
        <v>374</v>
      </c>
      <c r="F17" s="40" t="s">
        <v>374</v>
      </c>
      <c r="G17" s="41" t="s">
        <v>374</v>
      </c>
      <c r="H17" s="42" t="s">
        <v>374</v>
      </c>
      <c r="I17" s="40" t="s">
        <v>374</v>
      </c>
      <c r="J17" s="40" t="s">
        <v>374</v>
      </c>
      <c r="K17" s="41" t="s">
        <v>374</v>
      </c>
      <c r="L17" s="42" t="s">
        <v>374</v>
      </c>
      <c r="M17" s="40" t="s">
        <v>374</v>
      </c>
      <c r="N17" s="40" t="s">
        <v>374</v>
      </c>
      <c r="O17" s="41" t="s">
        <v>374</v>
      </c>
      <c r="P17" s="42" t="s">
        <v>374</v>
      </c>
      <c r="Q17" s="43" t="s">
        <v>374</v>
      </c>
      <c r="R17" s="44" t="s">
        <v>374</v>
      </c>
      <c r="S17" s="1" t="s">
        <v>1397</v>
      </c>
      <c r="T17" s="1" t="s">
        <v>1397</v>
      </c>
      <c r="U17" s="2" t="s">
        <v>1396</v>
      </c>
      <c r="V17" s="2">
        <v>1</v>
      </c>
      <c r="W17" s="2">
        <v>1</v>
      </c>
      <c r="X17" s="2">
        <v>1</v>
      </c>
      <c r="Y17" s="2">
        <v>1</v>
      </c>
      <c r="Z17">
        <f t="shared" si="0"/>
        <v>0</v>
      </c>
      <c r="AA17" t="s">
        <v>407</v>
      </c>
    </row>
    <row r="18" spans="1:27" x14ac:dyDescent="0.35">
      <c r="A18" t="s">
        <v>409</v>
      </c>
      <c r="B18" s="7" t="s">
        <v>410</v>
      </c>
      <c r="D18" s="1" t="s">
        <v>374</v>
      </c>
      <c r="E18" s="40">
        <v>2.0408163265306123E-4</v>
      </c>
      <c r="F18" s="40">
        <v>2.0000000000000001E-4</v>
      </c>
      <c r="G18" s="41" t="s">
        <v>374</v>
      </c>
      <c r="H18" s="42" t="s">
        <v>374</v>
      </c>
      <c r="I18" s="40">
        <v>5.3061224489795921E-3</v>
      </c>
      <c r="J18" s="40">
        <v>5.3E-3</v>
      </c>
      <c r="K18" s="41" t="s">
        <v>374</v>
      </c>
      <c r="L18" s="42" t="s">
        <v>374</v>
      </c>
      <c r="M18" s="40">
        <v>2.4489795918367346E-3</v>
      </c>
      <c r="N18" s="40">
        <v>2.3999999999999998E-3</v>
      </c>
      <c r="O18" s="41" t="s">
        <v>374</v>
      </c>
      <c r="P18" s="42" t="s">
        <v>374</v>
      </c>
      <c r="Q18" s="43" t="s">
        <v>374</v>
      </c>
      <c r="R18" s="44" t="s">
        <v>374</v>
      </c>
      <c r="S18" s="1">
        <v>1</v>
      </c>
      <c r="T18" s="1">
        <v>1</v>
      </c>
      <c r="U18" s="2" t="s">
        <v>1396</v>
      </c>
      <c r="V18" s="2">
        <v>1</v>
      </c>
      <c r="W18" s="2">
        <v>1</v>
      </c>
      <c r="X18" s="2">
        <v>1</v>
      </c>
      <c r="Y18" s="2">
        <v>1</v>
      </c>
      <c r="Z18">
        <f t="shared" si="0"/>
        <v>1.585918367346939E-2</v>
      </c>
      <c r="AA18" t="s">
        <v>409</v>
      </c>
    </row>
    <row r="19" spans="1:27" x14ac:dyDescent="0.35">
      <c r="A19" t="s">
        <v>411</v>
      </c>
      <c r="B19" s="7" t="s">
        <v>412</v>
      </c>
      <c r="D19" s="1" t="s">
        <v>1395</v>
      </c>
      <c r="E19" s="40">
        <v>0.16666666666666666</v>
      </c>
      <c r="F19" s="40">
        <v>0.17</v>
      </c>
      <c r="G19" s="41">
        <v>1</v>
      </c>
      <c r="H19" s="42">
        <v>1</v>
      </c>
      <c r="I19" s="40">
        <v>4.333333333333333</v>
      </c>
      <c r="J19" s="40">
        <v>4.3</v>
      </c>
      <c r="K19" s="41">
        <v>4.4000000000000004</v>
      </c>
      <c r="L19" s="42">
        <v>4.4000000000000004</v>
      </c>
      <c r="M19" s="40">
        <v>2</v>
      </c>
      <c r="N19" s="40">
        <v>2</v>
      </c>
      <c r="O19" s="41">
        <v>4.4000000000000004</v>
      </c>
      <c r="P19" s="42">
        <v>4.4000000000000004</v>
      </c>
      <c r="Q19" s="43" t="s">
        <v>374</v>
      </c>
      <c r="R19" s="44" t="s">
        <v>374</v>
      </c>
      <c r="S19" s="1">
        <v>1</v>
      </c>
      <c r="T19" s="1">
        <v>1</v>
      </c>
      <c r="U19" s="2" t="s">
        <v>1396</v>
      </c>
      <c r="V19" s="2">
        <v>1</v>
      </c>
      <c r="W19" s="2">
        <v>1</v>
      </c>
      <c r="X19" s="2">
        <v>1</v>
      </c>
      <c r="Y19" s="2">
        <v>1</v>
      </c>
      <c r="Z19">
        <f t="shared" si="0"/>
        <v>32.57</v>
      </c>
      <c r="AA19" t="s">
        <v>411</v>
      </c>
    </row>
    <row r="20" spans="1:27" x14ac:dyDescent="0.35">
      <c r="A20" t="s">
        <v>323</v>
      </c>
      <c r="B20" s="7" t="s">
        <v>413</v>
      </c>
      <c r="C20" s="1" t="s">
        <v>1401</v>
      </c>
      <c r="D20" s="1" t="s">
        <v>1398</v>
      </c>
      <c r="E20" s="40" t="s">
        <v>374</v>
      </c>
      <c r="F20" s="40" t="s">
        <v>374</v>
      </c>
      <c r="G20" s="41">
        <v>5</v>
      </c>
      <c r="H20" s="42">
        <v>5</v>
      </c>
      <c r="I20" s="40" t="s">
        <v>374</v>
      </c>
      <c r="J20" s="40" t="s">
        <v>374</v>
      </c>
      <c r="K20" s="41">
        <v>22</v>
      </c>
      <c r="L20" s="42">
        <v>22</v>
      </c>
      <c r="M20" s="40" t="s">
        <v>374</v>
      </c>
      <c r="N20" s="40" t="s">
        <v>374</v>
      </c>
      <c r="O20" s="41">
        <v>22</v>
      </c>
      <c r="P20" s="42">
        <v>22</v>
      </c>
      <c r="Q20" s="43" t="s">
        <v>374</v>
      </c>
      <c r="R20" s="44" t="s">
        <v>374</v>
      </c>
      <c r="S20" s="1">
        <v>1</v>
      </c>
      <c r="T20" s="1">
        <v>1</v>
      </c>
      <c r="U20" s="2" t="s">
        <v>1396</v>
      </c>
      <c r="V20" s="2">
        <v>1</v>
      </c>
      <c r="W20" s="2">
        <v>1</v>
      </c>
      <c r="X20" s="2">
        <v>1</v>
      </c>
      <c r="Y20" s="2">
        <v>1</v>
      </c>
      <c r="Z20">
        <f t="shared" si="0"/>
        <v>98</v>
      </c>
      <c r="AA20" t="s">
        <v>323</v>
      </c>
    </row>
    <row r="21" spans="1:27" x14ac:dyDescent="0.35">
      <c r="A21" t="s">
        <v>414</v>
      </c>
      <c r="B21" s="7" t="s">
        <v>415</v>
      </c>
      <c r="E21" s="40" t="s">
        <v>374</v>
      </c>
      <c r="F21" s="40" t="s">
        <v>374</v>
      </c>
      <c r="G21" s="41" t="s">
        <v>374</v>
      </c>
      <c r="H21" s="42" t="s">
        <v>374</v>
      </c>
      <c r="I21" s="40" t="s">
        <v>374</v>
      </c>
      <c r="J21" s="40" t="s">
        <v>374</v>
      </c>
      <c r="K21" s="41" t="s">
        <v>374</v>
      </c>
      <c r="L21" s="42" t="s">
        <v>374</v>
      </c>
      <c r="M21" s="40" t="s">
        <v>374</v>
      </c>
      <c r="N21" s="40" t="s">
        <v>374</v>
      </c>
      <c r="O21" s="41" t="s">
        <v>374</v>
      </c>
      <c r="P21" s="42" t="s">
        <v>374</v>
      </c>
      <c r="Q21" s="43" t="s">
        <v>374</v>
      </c>
      <c r="R21" s="44" t="s">
        <v>374</v>
      </c>
      <c r="S21" s="1" t="s">
        <v>1397</v>
      </c>
      <c r="T21" s="1" t="s">
        <v>1397</v>
      </c>
      <c r="U21" s="2" t="s">
        <v>1396</v>
      </c>
      <c r="V21" s="2">
        <v>1</v>
      </c>
      <c r="W21" s="2">
        <v>1</v>
      </c>
      <c r="X21" s="2">
        <v>1</v>
      </c>
      <c r="Y21" s="2">
        <v>1</v>
      </c>
      <c r="Z21">
        <f>SUM(E21:R21)</f>
        <v>0</v>
      </c>
      <c r="AA21" t="s">
        <v>414</v>
      </c>
    </row>
    <row r="22" spans="1:27" x14ac:dyDescent="0.35">
      <c r="A22" t="s">
        <v>416</v>
      </c>
      <c r="B22" s="7" t="s">
        <v>1402</v>
      </c>
      <c r="E22" s="40" t="s">
        <v>374</v>
      </c>
      <c r="F22" s="40" t="s">
        <v>374</v>
      </c>
      <c r="G22" s="41" t="s">
        <v>374</v>
      </c>
      <c r="H22" s="42" t="s">
        <v>374</v>
      </c>
      <c r="I22" s="40" t="s">
        <v>374</v>
      </c>
      <c r="J22" s="40" t="s">
        <v>374</v>
      </c>
      <c r="K22" s="41" t="s">
        <v>374</v>
      </c>
      <c r="L22" s="42" t="s">
        <v>374</v>
      </c>
      <c r="M22" s="40" t="s">
        <v>374</v>
      </c>
      <c r="N22" s="40" t="s">
        <v>374</v>
      </c>
      <c r="O22" s="41" t="s">
        <v>374</v>
      </c>
      <c r="P22" s="42" t="s">
        <v>374</v>
      </c>
      <c r="Q22" s="43" t="s">
        <v>374</v>
      </c>
      <c r="R22" s="44" t="s">
        <v>374</v>
      </c>
      <c r="S22" s="1" t="s">
        <v>1397</v>
      </c>
      <c r="T22" s="1" t="s">
        <v>1397</v>
      </c>
      <c r="U22" s="2" t="s">
        <v>1396</v>
      </c>
      <c r="V22" s="2">
        <v>1</v>
      </c>
      <c r="W22" s="2">
        <v>1</v>
      </c>
      <c r="X22" s="2">
        <v>1</v>
      </c>
      <c r="Y22" s="2">
        <v>1</v>
      </c>
      <c r="Z22">
        <f t="shared" si="0"/>
        <v>0</v>
      </c>
      <c r="AA22" t="s">
        <v>416</v>
      </c>
    </row>
    <row r="23" spans="1:27" ht="29" x14ac:dyDescent="0.35">
      <c r="A23" t="s">
        <v>418</v>
      </c>
      <c r="B23" s="7" t="s">
        <v>419</v>
      </c>
      <c r="E23" s="40" t="s">
        <v>374</v>
      </c>
      <c r="F23" s="40" t="s">
        <v>374</v>
      </c>
      <c r="G23" s="41" t="s">
        <v>374</v>
      </c>
      <c r="H23" s="42" t="s">
        <v>374</v>
      </c>
      <c r="I23" s="40" t="s">
        <v>374</v>
      </c>
      <c r="J23" s="40" t="s">
        <v>374</v>
      </c>
      <c r="K23" s="41" t="s">
        <v>374</v>
      </c>
      <c r="L23" s="42" t="s">
        <v>374</v>
      </c>
      <c r="M23" s="40" t="s">
        <v>374</v>
      </c>
      <c r="N23" s="40" t="s">
        <v>374</v>
      </c>
      <c r="O23" s="41" t="s">
        <v>374</v>
      </c>
      <c r="P23" s="42" t="s">
        <v>374</v>
      </c>
      <c r="Q23" s="43" t="s">
        <v>374</v>
      </c>
      <c r="R23" s="44" t="s">
        <v>374</v>
      </c>
      <c r="S23" s="1" t="s">
        <v>1397</v>
      </c>
      <c r="T23" s="1" t="s">
        <v>1397</v>
      </c>
      <c r="U23" s="2" t="s">
        <v>1396</v>
      </c>
      <c r="V23" s="2">
        <v>1</v>
      </c>
      <c r="W23" s="2">
        <v>1</v>
      </c>
      <c r="X23" s="2">
        <v>1</v>
      </c>
      <c r="Y23" s="2">
        <v>1</v>
      </c>
      <c r="Z23">
        <f t="shared" si="0"/>
        <v>0</v>
      </c>
      <c r="AA23" t="s">
        <v>418</v>
      </c>
    </row>
    <row r="24" spans="1:27" ht="29" x14ac:dyDescent="0.35">
      <c r="A24" t="s">
        <v>420</v>
      </c>
      <c r="B24" s="7" t="s">
        <v>421</v>
      </c>
      <c r="E24" s="40" t="s">
        <v>374</v>
      </c>
      <c r="F24" s="40" t="s">
        <v>374</v>
      </c>
      <c r="G24" s="41" t="s">
        <v>374</v>
      </c>
      <c r="H24" s="42" t="s">
        <v>374</v>
      </c>
      <c r="I24" s="40" t="s">
        <v>374</v>
      </c>
      <c r="J24" s="40" t="s">
        <v>374</v>
      </c>
      <c r="K24" s="41" t="s">
        <v>374</v>
      </c>
      <c r="L24" s="42" t="s">
        <v>374</v>
      </c>
      <c r="M24" s="40" t="s">
        <v>374</v>
      </c>
      <c r="N24" s="40" t="s">
        <v>374</v>
      </c>
      <c r="O24" s="41" t="s">
        <v>374</v>
      </c>
      <c r="P24" s="42" t="s">
        <v>374</v>
      </c>
      <c r="Q24" s="43" t="s">
        <v>374</v>
      </c>
      <c r="R24" s="44" t="s">
        <v>374</v>
      </c>
      <c r="S24" s="1" t="s">
        <v>1397</v>
      </c>
      <c r="T24" s="1" t="s">
        <v>1397</v>
      </c>
      <c r="U24" s="2" t="s">
        <v>1396</v>
      </c>
      <c r="V24" s="2">
        <v>1</v>
      </c>
      <c r="W24" s="2">
        <v>1</v>
      </c>
      <c r="X24" s="2">
        <v>1</v>
      </c>
      <c r="Y24" s="2">
        <v>1</v>
      </c>
      <c r="Z24">
        <f t="shared" si="0"/>
        <v>0</v>
      </c>
      <c r="AA24" t="s">
        <v>420</v>
      </c>
    </row>
    <row r="25" spans="1:27" x14ac:dyDescent="0.35">
      <c r="A25" t="s">
        <v>422</v>
      </c>
      <c r="B25" s="7" t="s">
        <v>423</v>
      </c>
      <c r="E25" s="40" t="s">
        <v>374</v>
      </c>
      <c r="F25" s="40" t="s">
        <v>374</v>
      </c>
      <c r="G25" s="41" t="s">
        <v>374</v>
      </c>
      <c r="H25" s="42" t="s">
        <v>374</v>
      </c>
      <c r="I25" s="40" t="s">
        <v>374</v>
      </c>
      <c r="J25" s="40" t="s">
        <v>374</v>
      </c>
      <c r="K25" s="41" t="s">
        <v>374</v>
      </c>
      <c r="L25" s="42" t="s">
        <v>374</v>
      </c>
      <c r="M25" s="40" t="s">
        <v>374</v>
      </c>
      <c r="N25" s="40" t="s">
        <v>374</v>
      </c>
      <c r="O25" s="41" t="s">
        <v>374</v>
      </c>
      <c r="P25" s="42" t="s">
        <v>374</v>
      </c>
      <c r="Q25" s="43" t="s">
        <v>374</v>
      </c>
      <c r="R25" s="44" t="s">
        <v>374</v>
      </c>
      <c r="S25" s="1" t="s">
        <v>1397</v>
      </c>
      <c r="T25" s="1" t="s">
        <v>1397</v>
      </c>
      <c r="U25" s="2" t="s">
        <v>1396</v>
      </c>
      <c r="V25" s="2">
        <v>1</v>
      </c>
      <c r="W25" s="2">
        <v>1</v>
      </c>
      <c r="X25" s="2">
        <v>1</v>
      </c>
      <c r="Y25" s="2">
        <v>1</v>
      </c>
      <c r="Z25">
        <f t="shared" si="0"/>
        <v>0</v>
      </c>
      <c r="AA25" t="s">
        <v>422</v>
      </c>
    </row>
    <row r="26" spans="1:27" ht="29" x14ac:dyDescent="0.35">
      <c r="A26" t="s">
        <v>424</v>
      </c>
      <c r="B26" s="7" t="s">
        <v>425</v>
      </c>
      <c r="E26" s="40" t="s">
        <v>374</v>
      </c>
      <c r="F26" s="40" t="s">
        <v>374</v>
      </c>
      <c r="G26" s="41" t="s">
        <v>374</v>
      </c>
      <c r="H26" s="42" t="s">
        <v>374</v>
      </c>
      <c r="I26" s="40" t="s">
        <v>374</v>
      </c>
      <c r="J26" s="40" t="s">
        <v>374</v>
      </c>
      <c r="K26" s="41" t="s">
        <v>374</v>
      </c>
      <c r="L26" s="42" t="s">
        <v>374</v>
      </c>
      <c r="M26" s="40" t="s">
        <v>374</v>
      </c>
      <c r="N26" s="40" t="s">
        <v>374</v>
      </c>
      <c r="O26" s="41" t="s">
        <v>374</v>
      </c>
      <c r="P26" s="42" t="s">
        <v>374</v>
      </c>
      <c r="Q26" s="43" t="s">
        <v>374</v>
      </c>
      <c r="R26" s="44" t="s">
        <v>374</v>
      </c>
      <c r="S26" s="1" t="s">
        <v>1397</v>
      </c>
      <c r="T26" s="1" t="s">
        <v>1397</v>
      </c>
      <c r="U26" s="2" t="s">
        <v>1396</v>
      </c>
      <c r="V26" s="2">
        <v>1</v>
      </c>
      <c r="W26" s="2">
        <v>1</v>
      </c>
      <c r="X26" s="2">
        <v>1</v>
      </c>
      <c r="Y26" s="2">
        <v>1</v>
      </c>
      <c r="Z26">
        <f t="shared" si="0"/>
        <v>0</v>
      </c>
      <c r="AA26" t="s">
        <v>424</v>
      </c>
    </row>
    <row r="27" spans="1:27" ht="29" x14ac:dyDescent="0.35">
      <c r="A27" t="s">
        <v>426</v>
      </c>
      <c r="B27" s="7" t="s">
        <v>1403</v>
      </c>
      <c r="E27" s="40" t="s">
        <v>374</v>
      </c>
      <c r="F27" s="40" t="s">
        <v>374</v>
      </c>
      <c r="G27" s="41" t="s">
        <v>374</v>
      </c>
      <c r="H27" s="42" t="s">
        <v>374</v>
      </c>
      <c r="I27" s="40" t="s">
        <v>374</v>
      </c>
      <c r="J27" s="40" t="s">
        <v>374</v>
      </c>
      <c r="K27" s="41" t="s">
        <v>374</v>
      </c>
      <c r="L27" s="42" t="s">
        <v>374</v>
      </c>
      <c r="M27" s="40" t="s">
        <v>374</v>
      </c>
      <c r="N27" s="40" t="s">
        <v>374</v>
      </c>
      <c r="O27" s="41" t="s">
        <v>374</v>
      </c>
      <c r="P27" s="42" t="s">
        <v>374</v>
      </c>
      <c r="Q27" s="43" t="s">
        <v>374</v>
      </c>
      <c r="R27" s="44" t="s">
        <v>374</v>
      </c>
      <c r="S27" s="1" t="s">
        <v>1397</v>
      </c>
      <c r="T27" s="1" t="s">
        <v>1397</v>
      </c>
      <c r="U27" s="2" t="s">
        <v>1396</v>
      </c>
      <c r="V27" s="2">
        <v>1</v>
      </c>
      <c r="W27" s="2">
        <v>1</v>
      </c>
      <c r="X27" s="2">
        <v>1</v>
      </c>
      <c r="Y27" s="2">
        <v>1</v>
      </c>
      <c r="Z27">
        <f t="shared" si="0"/>
        <v>0</v>
      </c>
      <c r="AA27" t="s">
        <v>426</v>
      </c>
    </row>
    <row r="28" spans="1:27" ht="29" x14ac:dyDescent="0.35">
      <c r="A28" t="s">
        <v>428</v>
      </c>
      <c r="B28" s="7" t="s">
        <v>429</v>
      </c>
      <c r="E28" s="40" t="s">
        <v>374</v>
      </c>
      <c r="F28" s="40" t="s">
        <v>374</v>
      </c>
      <c r="G28" s="41" t="s">
        <v>374</v>
      </c>
      <c r="H28" s="42" t="s">
        <v>374</v>
      </c>
      <c r="I28" s="40" t="s">
        <v>374</v>
      </c>
      <c r="J28" s="40" t="s">
        <v>374</v>
      </c>
      <c r="K28" s="41" t="s">
        <v>374</v>
      </c>
      <c r="L28" s="42" t="s">
        <v>374</v>
      </c>
      <c r="M28" s="40" t="s">
        <v>374</v>
      </c>
      <c r="N28" s="40" t="s">
        <v>374</v>
      </c>
      <c r="O28" s="41" t="s">
        <v>374</v>
      </c>
      <c r="P28" s="42" t="s">
        <v>374</v>
      </c>
      <c r="Q28" s="43" t="s">
        <v>374</v>
      </c>
      <c r="R28" s="44" t="s">
        <v>374</v>
      </c>
      <c r="S28" s="1" t="s">
        <v>1397</v>
      </c>
      <c r="T28" s="1" t="s">
        <v>1397</v>
      </c>
      <c r="U28" s="2" t="s">
        <v>1396</v>
      </c>
      <c r="V28" s="2">
        <v>1</v>
      </c>
      <c r="W28" s="2">
        <v>1</v>
      </c>
      <c r="X28" s="2">
        <v>1</v>
      </c>
      <c r="Y28" s="2">
        <v>1</v>
      </c>
      <c r="Z28">
        <f t="shared" si="0"/>
        <v>0</v>
      </c>
      <c r="AA28" t="s">
        <v>428</v>
      </c>
    </row>
    <row r="29" spans="1:27" x14ac:dyDescent="0.35">
      <c r="A29" t="s">
        <v>430</v>
      </c>
      <c r="B29" s="7" t="s">
        <v>431</v>
      </c>
      <c r="E29" s="40" t="s">
        <v>374</v>
      </c>
      <c r="F29" s="40" t="s">
        <v>374</v>
      </c>
      <c r="G29" s="41" t="s">
        <v>374</v>
      </c>
      <c r="H29" s="42" t="s">
        <v>374</v>
      </c>
      <c r="I29" s="40" t="s">
        <v>374</v>
      </c>
      <c r="J29" s="40" t="s">
        <v>374</v>
      </c>
      <c r="K29" s="41" t="s">
        <v>374</v>
      </c>
      <c r="L29" s="42" t="s">
        <v>374</v>
      </c>
      <c r="M29" s="40" t="s">
        <v>374</v>
      </c>
      <c r="N29" s="40" t="s">
        <v>374</v>
      </c>
      <c r="O29" s="41" t="s">
        <v>374</v>
      </c>
      <c r="P29" s="42" t="s">
        <v>374</v>
      </c>
      <c r="Q29" s="43" t="s">
        <v>374</v>
      </c>
      <c r="R29" s="44" t="s">
        <v>374</v>
      </c>
      <c r="S29" s="1" t="s">
        <v>1397</v>
      </c>
      <c r="T29" s="1" t="s">
        <v>1397</v>
      </c>
      <c r="U29" s="2" t="s">
        <v>1396</v>
      </c>
      <c r="V29" s="2">
        <v>1</v>
      </c>
      <c r="W29" s="2">
        <v>1</v>
      </c>
      <c r="X29" s="2">
        <v>1</v>
      </c>
      <c r="Y29" s="2">
        <v>1</v>
      </c>
      <c r="Z29">
        <f t="shared" si="0"/>
        <v>0</v>
      </c>
      <c r="AA29" t="s">
        <v>430</v>
      </c>
    </row>
    <row r="30" spans="1:27" x14ac:dyDescent="0.35">
      <c r="A30" t="s">
        <v>432</v>
      </c>
      <c r="B30" s="7" t="s">
        <v>433</v>
      </c>
      <c r="E30" s="40" t="s">
        <v>374</v>
      </c>
      <c r="F30" s="40" t="s">
        <v>374</v>
      </c>
      <c r="G30" s="41" t="s">
        <v>374</v>
      </c>
      <c r="H30" s="42" t="s">
        <v>374</v>
      </c>
      <c r="I30" s="40" t="s">
        <v>374</v>
      </c>
      <c r="J30" s="40" t="s">
        <v>374</v>
      </c>
      <c r="K30" s="41" t="s">
        <v>374</v>
      </c>
      <c r="L30" s="42" t="s">
        <v>374</v>
      </c>
      <c r="M30" s="40" t="s">
        <v>374</v>
      </c>
      <c r="N30" s="40" t="s">
        <v>374</v>
      </c>
      <c r="O30" s="41" t="s">
        <v>374</v>
      </c>
      <c r="P30" s="42" t="s">
        <v>374</v>
      </c>
      <c r="Q30" s="43" t="s">
        <v>374</v>
      </c>
      <c r="R30" s="44" t="s">
        <v>374</v>
      </c>
      <c r="S30" s="1" t="s">
        <v>1397</v>
      </c>
      <c r="T30" s="1" t="s">
        <v>1397</v>
      </c>
      <c r="U30" s="2" t="s">
        <v>1396</v>
      </c>
      <c r="V30" s="2">
        <v>1</v>
      </c>
      <c r="W30" s="2">
        <v>1</v>
      </c>
      <c r="X30" s="2">
        <v>1</v>
      </c>
      <c r="Y30" s="2">
        <v>1</v>
      </c>
      <c r="Z30">
        <f t="shared" si="0"/>
        <v>0</v>
      </c>
      <c r="AA30" t="s">
        <v>432</v>
      </c>
    </row>
    <row r="31" spans="1:27" x14ac:dyDescent="0.35">
      <c r="A31" t="s">
        <v>67</v>
      </c>
      <c r="B31" s="7" t="s">
        <v>68</v>
      </c>
      <c r="D31" s="1" t="s">
        <v>1395</v>
      </c>
      <c r="E31" s="40" t="s">
        <v>374</v>
      </c>
      <c r="F31" s="40" t="s">
        <v>374</v>
      </c>
      <c r="G31" s="41">
        <v>500</v>
      </c>
      <c r="H31" s="42">
        <v>500</v>
      </c>
      <c r="I31" s="40" t="s">
        <v>374</v>
      </c>
      <c r="J31" s="40" t="s">
        <v>374</v>
      </c>
      <c r="K31" s="41">
        <v>2200</v>
      </c>
      <c r="L31" s="42">
        <v>2200</v>
      </c>
      <c r="M31" s="40" t="s">
        <v>374</v>
      </c>
      <c r="N31" s="40" t="s">
        <v>374</v>
      </c>
      <c r="O31" s="41">
        <v>2200</v>
      </c>
      <c r="P31" s="42">
        <v>2200</v>
      </c>
      <c r="Q31" s="43">
        <v>1200</v>
      </c>
      <c r="R31" s="44">
        <v>1200</v>
      </c>
      <c r="S31" s="1">
        <v>1</v>
      </c>
      <c r="T31" s="1">
        <v>1</v>
      </c>
      <c r="U31" s="2" t="s">
        <v>1396</v>
      </c>
      <c r="V31" s="2">
        <v>1</v>
      </c>
      <c r="W31" s="2">
        <v>1</v>
      </c>
      <c r="X31" s="2">
        <v>1</v>
      </c>
      <c r="Y31" s="2">
        <v>1</v>
      </c>
      <c r="Z31">
        <f t="shared" si="0"/>
        <v>12200</v>
      </c>
      <c r="AA31" t="s">
        <v>67</v>
      </c>
    </row>
    <row r="32" spans="1:27" x14ac:dyDescent="0.35">
      <c r="A32" t="s">
        <v>434</v>
      </c>
      <c r="B32" s="7" t="s">
        <v>435</v>
      </c>
      <c r="E32" s="40" t="s">
        <v>374</v>
      </c>
      <c r="F32" s="40" t="s">
        <v>374</v>
      </c>
      <c r="G32" s="41" t="s">
        <v>374</v>
      </c>
      <c r="H32" s="42" t="s">
        <v>374</v>
      </c>
      <c r="I32" s="40" t="s">
        <v>374</v>
      </c>
      <c r="J32" s="40" t="s">
        <v>374</v>
      </c>
      <c r="K32" s="41" t="s">
        <v>374</v>
      </c>
      <c r="L32" s="42" t="s">
        <v>374</v>
      </c>
      <c r="M32" s="40" t="s">
        <v>374</v>
      </c>
      <c r="N32" s="40" t="s">
        <v>374</v>
      </c>
      <c r="O32" s="41" t="s">
        <v>374</v>
      </c>
      <c r="P32" s="42" t="s">
        <v>374</v>
      </c>
      <c r="Q32" s="43" t="s">
        <v>374</v>
      </c>
      <c r="R32" s="44" t="s">
        <v>374</v>
      </c>
      <c r="S32" s="1" t="s">
        <v>1397</v>
      </c>
      <c r="T32" s="1" t="s">
        <v>1397</v>
      </c>
      <c r="U32" s="2" t="s">
        <v>1396</v>
      </c>
      <c r="V32" s="2">
        <v>1</v>
      </c>
      <c r="W32" s="2">
        <v>1</v>
      </c>
      <c r="X32" s="2">
        <v>1</v>
      </c>
      <c r="Y32" s="2">
        <v>1</v>
      </c>
      <c r="Z32">
        <f t="shared" si="0"/>
        <v>0</v>
      </c>
      <c r="AA32" t="s">
        <v>434</v>
      </c>
    </row>
    <row r="33" spans="1:27" x14ac:dyDescent="0.35">
      <c r="A33" t="s">
        <v>436</v>
      </c>
      <c r="B33" s="7" t="s">
        <v>437</v>
      </c>
      <c r="E33" s="40" t="s">
        <v>374</v>
      </c>
      <c r="F33" s="40" t="s">
        <v>374</v>
      </c>
      <c r="G33" s="41" t="s">
        <v>374</v>
      </c>
      <c r="H33" s="42" t="s">
        <v>374</v>
      </c>
      <c r="I33" s="40" t="s">
        <v>374</v>
      </c>
      <c r="J33" s="40" t="s">
        <v>374</v>
      </c>
      <c r="K33" s="41" t="s">
        <v>374</v>
      </c>
      <c r="L33" s="42" t="s">
        <v>374</v>
      </c>
      <c r="M33" s="40" t="s">
        <v>374</v>
      </c>
      <c r="N33" s="40" t="s">
        <v>374</v>
      </c>
      <c r="O33" s="41" t="s">
        <v>374</v>
      </c>
      <c r="P33" s="42" t="s">
        <v>374</v>
      </c>
      <c r="Q33" s="43" t="s">
        <v>374</v>
      </c>
      <c r="R33" s="44" t="s">
        <v>374</v>
      </c>
      <c r="S33" s="1" t="s">
        <v>1397</v>
      </c>
      <c r="T33" s="1" t="s">
        <v>1397</v>
      </c>
      <c r="U33" s="2" t="s">
        <v>1396</v>
      </c>
      <c r="V33" s="2">
        <v>1</v>
      </c>
      <c r="W33" s="2">
        <v>1</v>
      </c>
      <c r="X33" s="2">
        <v>1</v>
      </c>
      <c r="Y33" s="2">
        <v>1</v>
      </c>
      <c r="Z33">
        <f t="shared" si="0"/>
        <v>0</v>
      </c>
      <c r="AA33" t="s">
        <v>436</v>
      </c>
    </row>
    <row r="34" spans="1:27" x14ac:dyDescent="0.35">
      <c r="A34" t="s">
        <v>438</v>
      </c>
      <c r="B34" s="7" t="s">
        <v>439</v>
      </c>
      <c r="E34" s="40" t="s">
        <v>374</v>
      </c>
      <c r="F34" s="40" t="s">
        <v>374</v>
      </c>
      <c r="G34" s="41" t="s">
        <v>374</v>
      </c>
      <c r="H34" s="42" t="s">
        <v>374</v>
      </c>
      <c r="I34" s="40" t="s">
        <v>374</v>
      </c>
      <c r="J34" s="40" t="s">
        <v>374</v>
      </c>
      <c r="K34" s="41" t="s">
        <v>374</v>
      </c>
      <c r="L34" s="42" t="s">
        <v>374</v>
      </c>
      <c r="M34" s="40" t="s">
        <v>374</v>
      </c>
      <c r="N34" s="40" t="s">
        <v>374</v>
      </c>
      <c r="O34" s="41" t="s">
        <v>374</v>
      </c>
      <c r="P34" s="42" t="s">
        <v>374</v>
      </c>
      <c r="Q34" s="43" t="s">
        <v>374</v>
      </c>
      <c r="R34" s="44" t="s">
        <v>374</v>
      </c>
      <c r="S34" s="1" t="s">
        <v>1397</v>
      </c>
      <c r="T34" s="1" t="s">
        <v>1397</v>
      </c>
      <c r="U34" s="2" t="s">
        <v>1396</v>
      </c>
      <c r="V34" s="2">
        <v>1</v>
      </c>
      <c r="W34" s="2">
        <v>1</v>
      </c>
      <c r="X34" s="2">
        <v>1</v>
      </c>
      <c r="Y34" s="2">
        <v>1</v>
      </c>
      <c r="Z34">
        <f t="shared" si="0"/>
        <v>0</v>
      </c>
      <c r="AA34" t="s">
        <v>438</v>
      </c>
    </row>
    <row r="35" spans="1:27" x14ac:dyDescent="0.35">
      <c r="A35" t="s">
        <v>440</v>
      </c>
      <c r="B35" s="7" t="s">
        <v>441</v>
      </c>
      <c r="D35" s="1" t="s">
        <v>1398</v>
      </c>
      <c r="E35" s="40">
        <v>0.625</v>
      </c>
      <c r="F35" s="40">
        <v>0.63</v>
      </c>
      <c r="G35" s="41">
        <v>1</v>
      </c>
      <c r="H35" s="42">
        <v>1</v>
      </c>
      <c r="I35" s="40">
        <v>16.25</v>
      </c>
      <c r="J35" s="40">
        <v>16</v>
      </c>
      <c r="K35" s="41">
        <v>4.4000000000000004</v>
      </c>
      <c r="L35" s="42">
        <v>4.4000000000000004</v>
      </c>
      <c r="M35" s="40">
        <v>7.5</v>
      </c>
      <c r="N35" s="40">
        <v>7.5</v>
      </c>
      <c r="O35" s="41">
        <v>4.4000000000000004</v>
      </c>
      <c r="P35" s="42">
        <v>4.4000000000000004</v>
      </c>
      <c r="Q35" s="43" t="s">
        <v>374</v>
      </c>
      <c r="R35" s="44" t="s">
        <v>374</v>
      </c>
      <c r="S35" s="1">
        <v>1</v>
      </c>
      <c r="T35" s="1">
        <v>1</v>
      </c>
      <c r="U35" s="2" t="s">
        <v>1396</v>
      </c>
      <c r="V35" s="2">
        <v>1</v>
      </c>
      <c r="W35" s="2">
        <v>1</v>
      </c>
      <c r="X35" s="2">
        <v>1</v>
      </c>
      <c r="Y35" s="2">
        <v>1</v>
      </c>
      <c r="Z35">
        <f t="shared" si="0"/>
        <v>68.10499999999999</v>
      </c>
      <c r="AA35" t="s">
        <v>440</v>
      </c>
    </row>
    <row r="36" spans="1:27" x14ac:dyDescent="0.35">
      <c r="A36" t="s">
        <v>442</v>
      </c>
      <c r="B36" s="7" t="s">
        <v>1404</v>
      </c>
      <c r="E36" s="40" t="s">
        <v>374</v>
      </c>
      <c r="F36" s="40" t="s">
        <v>374</v>
      </c>
      <c r="G36" s="41" t="s">
        <v>374</v>
      </c>
      <c r="H36" s="42" t="s">
        <v>374</v>
      </c>
      <c r="I36" s="40" t="s">
        <v>374</v>
      </c>
      <c r="J36" s="40" t="s">
        <v>374</v>
      </c>
      <c r="K36" s="41" t="s">
        <v>374</v>
      </c>
      <c r="L36" s="42" t="s">
        <v>374</v>
      </c>
      <c r="M36" s="40" t="s">
        <v>374</v>
      </c>
      <c r="N36" s="40" t="s">
        <v>374</v>
      </c>
      <c r="O36" s="41" t="s">
        <v>374</v>
      </c>
      <c r="P36" s="42" t="s">
        <v>374</v>
      </c>
      <c r="Q36" s="43" t="s">
        <v>374</v>
      </c>
      <c r="R36" s="44" t="s">
        <v>374</v>
      </c>
      <c r="S36" s="1" t="s">
        <v>1397</v>
      </c>
      <c r="T36" s="1" t="s">
        <v>1397</v>
      </c>
      <c r="U36" s="2" t="s">
        <v>1396</v>
      </c>
      <c r="V36" s="2">
        <v>1</v>
      </c>
      <c r="W36" s="2">
        <v>1</v>
      </c>
      <c r="X36" s="2">
        <v>1</v>
      </c>
      <c r="Y36" s="2">
        <v>1</v>
      </c>
      <c r="Z36">
        <f t="shared" si="0"/>
        <v>0</v>
      </c>
      <c r="AA36" t="s">
        <v>442</v>
      </c>
    </row>
    <row r="37" spans="1:27" x14ac:dyDescent="0.35">
      <c r="A37" t="s">
        <v>444</v>
      </c>
      <c r="B37" s="7" t="s">
        <v>1405</v>
      </c>
      <c r="E37" s="40" t="s">
        <v>374</v>
      </c>
      <c r="F37" s="40" t="s">
        <v>374</v>
      </c>
      <c r="G37" s="41" t="s">
        <v>374</v>
      </c>
      <c r="H37" s="42" t="s">
        <v>374</v>
      </c>
      <c r="I37" s="40" t="s">
        <v>374</v>
      </c>
      <c r="J37" s="40" t="s">
        <v>374</v>
      </c>
      <c r="K37" s="41" t="s">
        <v>374</v>
      </c>
      <c r="L37" s="42" t="s">
        <v>374</v>
      </c>
      <c r="M37" s="40" t="s">
        <v>374</v>
      </c>
      <c r="N37" s="40" t="s">
        <v>374</v>
      </c>
      <c r="O37" s="41" t="s">
        <v>374</v>
      </c>
      <c r="P37" s="42" t="s">
        <v>374</v>
      </c>
      <c r="Q37" s="43" t="s">
        <v>374</v>
      </c>
      <c r="R37" s="44" t="s">
        <v>374</v>
      </c>
      <c r="S37" s="1" t="s">
        <v>1397</v>
      </c>
      <c r="T37" s="1" t="s">
        <v>1397</v>
      </c>
      <c r="U37" s="2" t="s">
        <v>1396</v>
      </c>
      <c r="V37" s="2">
        <v>1</v>
      </c>
      <c r="W37" s="2">
        <v>1</v>
      </c>
      <c r="X37" s="2">
        <v>1</v>
      </c>
      <c r="Y37" s="2">
        <v>1</v>
      </c>
      <c r="Z37">
        <f t="shared" si="0"/>
        <v>0</v>
      </c>
      <c r="AA37" t="s">
        <v>444</v>
      </c>
    </row>
    <row r="38" spans="1:27" ht="20.25" customHeight="1" x14ac:dyDescent="0.35">
      <c r="A38" t="s">
        <v>325</v>
      </c>
      <c r="B38" s="7" t="s">
        <v>446</v>
      </c>
      <c r="D38" s="1" t="s">
        <v>1395</v>
      </c>
      <c r="E38" s="40" t="s">
        <v>374</v>
      </c>
      <c r="F38" s="40" t="s">
        <v>374</v>
      </c>
      <c r="G38" s="41">
        <v>0.3</v>
      </c>
      <c r="H38" s="42">
        <v>0.3</v>
      </c>
      <c r="I38" s="40" t="s">
        <v>374</v>
      </c>
      <c r="J38" s="40" t="s">
        <v>374</v>
      </c>
      <c r="K38" s="41">
        <v>1.32</v>
      </c>
      <c r="L38" s="42">
        <v>1.3</v>
      </c>
      <c r="M38" s="40" t="s">
        <v>374</v>
      </c>
      <c r="N38" s="40" t="s">
        <v>374</v>
      </c>
      <c r="O38" s="41">
        <v>1.32</v>
      </c>
      <c r="P38" s="42">
        <v>1.3</v>
      </c>
      <c r="Q38" s="43">
        <v>1</v>
      </c>
      <c r="R38" s="44">
        <v>1</v>
      </c>
      <c r="S38" s="1">
        <v>1</v>
      </c>
      <c r="T38" s="1">
        <v>1</v>
      </c>
      <c r="U38" s="2" t="s">
        <v>1396</v>
      </c>
      <c r="V38" s="2">
        <v>1</v>
      </c>
      <c r="W38" s="2">
        <v>1</v>
      </c>
      <c r="X38" s="2">
        <v>1</v>
      </c>
      <c r="Y38" s="2">
        <v>1</v>
      </c>
      <c r="Z38">
        <f t="shared" si="0"/>
        <v>7.84</v>
      </c>
      <c r="AA38" t="s">
        <v>325</v>
      </c>
    </row>
    <row r="39" spans="1:27" x14ac:dyDescent="0.35">
      <c r="A39" t="s">
        <v>447</v>
      </c>
      <c r="B39" s="7" t="s">
        <v>448</v>
      </c>
      <c r="E39" s="40" t="s">
        <v>374</v>
      </c>
      <c r="F39" s="40" t="s">
        <v>374</v>
      </c>
      <c r="G39" s="41">
        <v>0.2</v>
      </c>
      <c r="H39" s="42">
        <v>0.2</v>
      </c>
      <c r="I39" s="40" t="s">
        <v>374</v>
      </c>
      <c r="J39" s="40" t="s">
        <v>374</v>
      </c>
      <c r="K39" s="41">
        <v>0.88000000000000012</v>
      </c>
      <c r="L39" s="42">
        <v>0.88</v>
      </c>
      <c r="M39" s="40" t="s">
        <v>374</v>
      </c>
      <c r="N39" s="40" t="s">
        <v>374</v>
      </c>
      <c r="O39" s="41">
        <v>0.88000000000000012</v>
      </c>
      <c r="P39" s="42">
        <v>0.88</v>
      </c>
      <c r="Q39" s="43" t="s">
        <v>374</v>
      </c>
      <c r="R39" s="44" t="s">
        <v>374</v>
      </c>
      <c r="S39" s="1">
        <v>1</v>
      </c>
      <c r="T39" s="1" t="s">
        <v>1397</v>
      </c>
      <c r="U39" s="2" t="s">
        <v>1396</v>
      </c>
      <c r="V39" s="2">
        <v>1</v>
      </c>
      <c r="W39" s="2">
        <v>1</v>
      </c>
      <c r="X39" s="2">
        <v>1</v>
      </c>
      <c r="Y39" s="2">
        <v>1</v>
      </c>
      <c r="Z39">
        <f t="shared" si="0"/>
        <v>3.92</v>
      </c>
      <c r="AA39" t="s">
        <v>447</v>
      </c>
    </row>
    <row r="40" spans="1:27" x14ac:dyDescent="0.35">
      <c r="A40" t="s">
        <v>449</v>
      </c>
      <c r="B40" s="7" t="s">
        <v>450</v>
      </c>
      <c r="D40" s="1" t="s">
        <v>374</v>
      </c>
      <c r="E40" s="40">
        <v>0.14084507042253522</v>
      </c>
      <c r="F40" s="40">
        <v>0.14000000000000001</v>
      </c>
      <c r="G40" s="41" t="s">
        <v>374</v>
      </c>
      <c r="H40" s="42" t="s">
        <v>374</v>
      </c>
      <c r="I40" s="40">
        <v>3.6619718309859155</v>
      </c>
      <c r="J40" s="40">
        <v>3.7</v>
      </c>
      <c r="K40" s="41" t="s">
        <v>374</v>
      </c>
      <c r="L40" s="42" t="s">
        <v>374</v>
      </c>
      <c r="M40" s="40">
        <v>1.6901408450704225</v>
      </c>
      <c r="N40" s="40">
        <v>1.7</v>
      </c>
      <c r="O40" s="41" t="s">
        <v>374</v>
      </c>
      <c r="P40" s="42" t="s">
        <v>374</v>
      </c>
      <c r="Q40" s="43" t="s">
        <v>374</v>
      </c>
      <c r="R40" s="44" t="s">
        <v>374</v>
      </c>
      <c r="S40" s="1">
        <v>1</v>
      </c>
      <c r="T40" s="1">
        <v>1</v>
      </c>
      <c r="U40" s="2" t="s">
        <v>1396</v>
      </c>
      <c r="V40" s="2">
        <v>1</v>
      </c>
      <c r="W40" s="2">
        <v>1</v>
      </c>
      <c r="X40" s="2">
        <v>1</v>
      </c>
      <c r="Y40" s="2">
        <v>1</v>
      </c>
      <c r="Z40">
        <f t="shared" si="0"/>
        <v>11.032957746478873</v>
      </c>
      <c r="AA40" t="s">
        <v>449</v>
      </c>
    </row>
    <row r="41" spans="1:27" ht="18" customHeight="1" x14ac:dyDescent="0.35">
      <c r="A41" t="s">
        <v>69</v>
      </c>
      <c r="B41" s="7" t="s">
        <v>70</v>
      </c>
      <c r="C41" s="1" t="s">
        <v>1401</v>
      </c>
      <c r="D41" s="1" t="s">
        <v>1395</v>
      </c>
      <c r="E41" s="40">
        <v>2.3975065931431311E-5</v>
      </c>
      <c r="F41" s="40">
        <v>2.4000000000000001E-5</v>
      </c>
      <c r="G41" s="41">
        <v>1.7045454545454544E-4</v>
      </c>
      <c r="H41" s="42">
        <v>1.7000000000000001E-4</v>
      </c>
      <c r="I41" s="40">
        <v>1.3436692506459949E-3</v>
      </c>
      <c r="J41" s="40">
        <v>1.2999999999999999E-3</v>
      </c>
      <c r="K41" s="41">
        <v>2.3571428571428576E-3</v>
      </c>
      <c r="L41" s="42">
        <v>2.3999999999999998E-3</v>
      </c>
      <c r="M41" s="40">
        <v>6.2015503875968985E-4</v>
      </c>
      <c r="N41" s="40">
        <v>6.2E-4</v>
      </c>
      <c r="O41" s="41">
        <v>2.3571428571428571E-3</v>
      </c>
      <c r="P41" s="42">
        <v>2.3999999999999998E-3</v>
      </c>
      <c r="Q41" s="43">
        <v>0.2</v>
      </c>
      <c r="R41" s="44">
        <v>0.2</v>
      </c>
      <c r="S41" s="1">
        <v>1</v>
      </c>
      <c r="T41" s="1">
        <v>1</v>
      </c>
      <c r="U41" s="2" t="s">
        <v>1396</v>
      </c>
      <c r="V41" s="2">
        <v>9.6999999999999993</v>
      </c>
      <c r="W41" s="2">
        <v>4.5</v>
      </c>
      <c r="X41" s="2">
        <v>88</v>
      </c>
      <c r="Y41" s="2">
        <v>28</v>
      </c>
      <c r="Z41">
        <f t="shared" si="0"/>
        <v>0.41378653961507739</v>
      </c>
      <c r="AA41" t="s">
        <v>69</v>
      </c>
    </row>
    <row r="42" spans="1:27" x14ac:dyDescent="0.35">
      <c r="A42" t="s">
        <v>451</v>
      </c>
      <c r="B42" s="7" t="s">
        <v>452</v>
      </c>
      <c r="D42" s="1" t="s">
        <v>1395</v>
      </c>
      <c r="E42" s="40" t="s">
        <v>374</v>
      </c>
      <c r="F42" s="40" t="s">
        <v>374</v>
      </c>
      <c r="G42" s="41">
        <v>1.4999999999999999E-2</v>
      </c>
      <c r="H42" s="42">
        <v>1.4999999999999999E-2</v>
      </c>
      <c r="I42" s="40" t="s">
        <v>374</v>
      </c>
      <c r="J42" s="40" t="s">
        <v>374</v>
      </c>
      <c r="K42" s="41">
        <v>6.6000000000000003E-2</v>
      </c>
      <c r="L42" s="42">
        <v>6.6000000000000003E-2</v>
      </c>
      <c r="M42" s="40" t="s">
        <v>374</v>
      </c>
      <c r="N42" s="40" t="s">
        <v>374</v>
      </c>
      <c r="O42" s="41">
        <v>6.6000000000000003E-2</v>
      </c>
      <c r="P42" s="42">
        <v>6.6000000000000003E-2</v>
      </c>
      <c r="Q42" s="43">
        <v>0.2</v>
      </c>
      <c r="R42" s="44">
        <v>0.2</v>
      </c>
      <c r="S42" s="1">
        <v>1</v>
      </c>
      <c r="T42" s="1">
        <v>1</v>
      </c>
      <c r="U42" s="2" t="s">
        <v>1396</v>
      </c>
      <c r="V42" s="2">
        <v>1</v>
      </c>
      <c r="W42" s="2">
        <v>1</v>
      </c>
      <c r="X42" s="2">
        <v>1</v>
      </c>
      <c r="Y42" s="2">
        <v>1</v>
      </c>
      <c r="Z42">
        <f t="shared" si="0"/>
        <v>0.69400000000000006</v>
      </c>
      <c r="AA42" t="s">
        <v>451</v>
      </c>
    </row>
    <row r="43" spans="1:27" x14ac:dyDescent="0.35">
      <c r="A43" t="s">
        <v>453</v>
      </c>
      <c r="B43" s="7" t="s">
        <v>454</v>
      </c>
      <c r="C43" s="1" t="s">
        <v>1406</v>
      </c>
      <c r="D43" s="1" t="s">
        <v>374</v>
      </c>
      <c r="E43" s="40">
        <v>4.3478260869565214E-6</v>
      </c>
      <c r="F43" s="40">
        <v>4.3000000000000003E-6</v>
      </c>
      <c r="G43" s="41" t="s">
        <v>374</v>
      </c>
      <c r="H43" s="42" t="s">
        <v>374</v>
      </c>
      <c r="I43" s="40">
        <v>1.1304347826086956E-4</v>
      </c>
      <c r="J43" s="40">
        <v>1.1E-4</v>
      </c>
      <c r="K43" s="41" t="s">
        <v>374</v>
      </c>
      <c r="L43" s="42" t="s">
        <v>374</v>
      </c>
      <c r="M43" s="40">
        <v>5.2173913043478256E-5</v>
      </c>
      <c r="N43" s="40">
        <v>5.1999999999999997E-5</v>
      </c>
      <c r="O43" s="41" t="s">
        <v>374</v>
      </c>
      <c r="P43" s="42" t="s">
        <v>374</v>
      </c>
      <c r="Q43" s="43" t="s">
        <v>374</v>
      </c>
      <c r="R43" s="44" t="s">
        <v>374</v>
      </c>
      <c r="S43" s="1">
        <v>1</v>
      </c>
      <c r="T43" s="1">
        <v>1</v>
      </c>
      <c r="U43" s="2" t="s">
        <v>1396</v>
      </c>
      <c r="V43" s="2">
        <v>1</v>
      </c>
      <c r="W43" s="2">
        <v>1</v>
      </c>
      <c r="X43" s="2">
        <v>1</v>
      </c>
      <c r="Y43" s="2">
        <v>1</v>
      </c>
      <c r="Z43">
        <f t="shared" si="0"/>
        <v>3.3586521739130436E-4</v>
      </c>
      <c r="AA43" t="s">
        <v>453</v>
      </c>
    </row>
    <row r="44" spans="1:27" x14ac:dyDescent="0.35">
      <c r="A44" t="s">
        <v>455</v>
      </c>
      <c r="B44" s="7" t="s">
        <v>456</v>
      </c>
      <c r="E44" s="40" t="s">
        <v>374</v>
      </c>
      <c r="F44" s="40" t="s">
        <v>374</v>
      </c>
      <c r="G44" s="41" t="s">
        <v>374</v>
      </c>
      <c r="H44" s="42" t="s">
        <v>374</v>
      </c>
      <c r="I44" s="40" t="s">
        <v>374</v>
      </c>
      <c r="J44" s="40" t="s">
        <v>374</v>
      </c>
      <c r="K44" s="41" t="s">
        <v>374</v>
      </c>
      <c r="L44" s="42" t="s">
        <v>374</v>
      </c>
      <c r="M44" s="40" t="s">
        <v>374</v>
      </c>
      <c r="N44" s="40" t="s">
        <v>374</v>
      </c>
      <c r="O44" s="41" t="s">
        <v>374</v>
      </c>
      <c r="P44" s="42" t="s">
        <v>374</v>
      </c>
      <c r="Q44" s="43" t="s">
        <v>374</v>
      </c>
      <c r="R44" s="44" t="s">
        <v>374</v>
      </c>
      <c r="S44" s="1" t="s">
        <v>1397</v>
      </c>
      <c r="T44" s="1" t="s">
        <v>1397</v>
      </c>
      <c r="U44" s="2" t="s">
        <v>1396</v>
      </c>
      <c r="V44" s="2">
        <v>1</v>
      </c>
      <c r="W44" s="2">
        <v>1</v>
      </c>
      <c r="X44" s="2">
        <v>1</v>
      </c>
      <c r="Y44" s="2">
        <v>1</v>
      </c>
      <c r="Z44">
        <f t="shared" si="0"/>
        <v>0</v>
      </c>
      <c r="AA44" t="s">
        <v>455</v>
      </c>
    </row>
    <row r="45" spans="1:27" x14ac:dyDescent="0.35">
      <c r="A45" t="s">
        <v>457</v>
      </c>
      <c r="B45" s="7" t="s">
        <v>458</v>
      </c>
      <c r="E45" s="40" t="s">
        <v>374</v>
      </c>
      <c r="F45" s="40" t="s">
        <v>374</v>
      </c>
      <c r="G45" s="41" t="s">
        <v>374</v>
      </c>
      <c r="H45" s="42" t="s">
        <v>374</v>
      </c>
      <c r="I45" s="40" t="s">
        <v>374</v>
      </c>
      <c r="J45" s="40" t="s">
        <v>374</v>
      </c>
      <c r="K45" s="41" t="s">
        <v>374</v>
      </c>
      <c r="L45" s="42" t="s">
        <v>374</v>
      </c>
      <c r="M45" s="40" t="s">
        <v>374</v>
      </c>
      <c r="N45" s="40" t="s">
        <v>374</v>
      </c>
      <c r="O45" s="41" t="s">
        <v>374</v>
      </c>
      <c r="P45" s="42" t="s">
        <v>374</v>
      </c>
      <c r="Q45" s="43" t="s">
        <v>374</v>
      </c>
      <c r="R45" s="44" t="s">
        <v>374</v>
      </c>
      <c r="S45" s="1" t="s">
        <v>1397</v>
      </c>
      <c r="T45" s="1" t="s">
        <v>1397</v>
      </c>
      <c r="U45" s="2" t="s">
        <v>1396</v>
      </c>
      <c r="V45" s="2">
        <v>1</v>
      </c>
      <c r="W45" s="2">
        <v>1</v>
      </c>
      <c r="X45" s="2">
        <v>1</v>
      </c>
      <c r="Y45" s="2">
        <v>1</v>
      </c>
      <c r="Z45">
        <f t="shared" si="0"/>
        <v>0</v>
      </c>
      <c r="AA45" t="s">
        <v>457</v>
      </c>
    </row>
    <row r="46" spans="1:27" x14ac:dyDescent="0.35">
      <c r="A46" t="s">
        <v>459</v>
      </c>
      <c r="B46" s="7" t="s">
        <v>460</v>
      </c>
      <c r="E46" s="40" t="s">
        <v>374</v>
      </c>
      <c r="F46" s="40" t="s">
        <v>374</v>
      </c>
      <c r="G46" s="41" t="s">
        <v>374</v>
      </c>
      <c r="H46" s="42" t="s">
        <v>374</v>
      </c>
      <c r="I46" s="40" t="s">
        <v>374</v>
      </c>
      <c r="J46" s="40" t="s">
        <v>374</v>
      </c>
      <c r="K46" s="41" t="s">
        <v>374</v>
      </c>
      <c r="L46" s="42" t="s">
        <v>374</v>
      </c>
      <c r="M46" s="40" t="s">
        <v>374</v>
      </c>
      <c r="N46" s="40" t="s">
        <v>374</v>
      </c>
      <c r="O46" s="41" t="s">
        <v>374</v>
      </c>
      <c r="P46" s="42" t="s">
        <v>374</v>
      </c>
      <c r="Q46" s="43" t="s">
        <v>374</v>
      </c>
      <c r="R46" s="44" t="s">
        <v>374</v>
      </c>
      <c r="S46" s="1" t="s">
        <v>1397</v>
      </c>
      <c r="T46" s="1" t="s">
        <v>1397</v>
      </c>
      <c r="U46" s="2" t="s">
        <v>1396</v>
      </c>
      <c r="V46" s="2">
        <v>1</v>
      </c>
      <c r="W46" s="2">
        <v>1</v>
      </c>
      <c r="X46" s="2">
        <v>1</v>
      </c>
      <c r="Y46" s="2">
        <v>1</v>
      </c>
      <c r="Z46">
        <f t="shared" si="0"/>
        <v>0</v>
      </c>
      <c r="AA46" t="s">
        <v>459</v>
      </c>
    </row>
    <row r="47" spans="1:27" x14ac:dyDescent="0.35">
      <c r="A47" t="s">
        <v>461</v>
      </c>
      <c r="B47" s="7" t="s">
        <v>1407</v>
      </c>
      <c r="E47" s="40" t="s">
        <v>374</v>
      </c>
      <c r="F47" s="40" t="s">
        <v>374</v>
      </c>
      <c r="G47" s="41" t="s">
        <v>374</v>
      </c>
      <c r="H47" s="42" t="s">
        <v>374</v>
      </c>
      <c r="I47" s="40" t="s">
        <v>374</v>
      </c>
      <c r="J47" s="40" t="s">
        <v>374</v>
      </c>
      <c r="K47" s="41" t="s">
        <v>374</v>
      </c>
      <c r="L47" s="42" t="s">
        <v>374</v>
      </c>
      <c r="M47" s="40" t="s">
        <v>374</v>
      </c>
      <c r="N47" s="40" t="s">
        <v>374</v>
      </c>
      <c r="O47" s="41" t="s">
        <v>374</v>
      </c>
      <c r="P47" s="42" t="s">
        <v>374</v>
      </c>
      <c r="Q47" s="43" t="s">
        <v>374</v>
      </c>
      <c r="R47" s="44" t="s">
        <v>374</v>
      </c>
      <c r="S47" s="1" t="s">
        <v>1397</v>
      </c>
      <c r="T47" s="1" t="s">
        <v>1397</v>
      </c>
      <c r="U47" s="2" t="s">
        <v>1396</v>
      </c>
      <c r="V47" s="2">
        <v>1</v>
      </c>
      <c r="W47" s="2">
        <v>1</v>
      </c>
      <c r="X47" s="2">
        <v>1</v>
      </c>
      <c r="Y47" s="2">
        <v>1</v>
      </c>
      <c r="Z47">
        <f t="shared" si="0"/>
        <v>0</v>
      </c>
      <c r="AA47" t="s">
        <v>461</v>
      </c>
    </row>
    <row r="48" spans="1:27" x14ac:dyDescent="0.35">
      <c r="A48" t="s">
        <v>463</v>
      </c>
      <c r="B48" s="7" t="s">
        <v>464</v>
      </c>
      <c r="D48" s="1" t="s">
        <v>374</v>
      </c>
      <c r="E48" s="40">
        <v>3.2258064516129031E-2</v>
      </c>
      <c r="F48" s="40">
        <v>3.2000000000000001E-2</v>
      </c>
      <c r="G48" s="41" t="s">
        <v>374</v>
      </c>
      <c r="H48" s="42" t="s">
        <v>374</v>
      </c>
      <c r="I48" s="40">
        <v>0.83870967741935476</v>
      </c>
      <c r="J48" s="40">
        <v>0.84</v>
      </c>
      <c r="K48" s="41" t="s">
        <v>374</v>
      </c>
      <c r="L48" s="42" t="s">
        <v>374</v>
      </c>
      <c r="M48" s="40">
        <v>0.38709677419354838</v>
      </c>
      <c r="N48" s="40">
        <v>0.39</v>
      </c>
      <c r="O48" s="41" t="s">
        <v>374</v>
      </c>
      <c r="P48" s="42" t="s">
        <v>374</v>
      </c>
      <c r="Q48" s="43" t="s">
        <v>374</v>
      </c>
      <c r="R48" s="44" t="s">
        <v>374</v>
      </c>
      <c r="S48" s="1">
        <v>1</v>
      </c>
      <c r="T48" s="1">
        <v>1</v>
      </c>
      <c r="U48" s="2" t="s">
        <v>1396</v>
      </c>
      <c r="V48" s="2">
        <v>1</v>
      </c>
      <c r="W48" s="2">
        <v>1</v>
      </c>
      <c r="X48" s="2">
        <v>1</v>
      </c>
      <c r="Y48" s="2">
        <v>1</v>
      </c>
      <c r="Z48">
        <f t="shared" si="0"/>
        <v>2.5200645161290325</v>
      </c>
      <c r="AA48" t="s">
        <v>463</v>
      </c>
    </row>
    <row r="49" spans="1:27" x14ac:dyDescent="0.35">
      <c r="A49" t="s">
        <v>71</v>
      </c>
      <c r="B49" s="7" t="s">
        <v>72</v>
      </c>
      <c r="E49" s="40" t="s">
        <v>374</v>
      </c>
      <c r="F49" s="40" t="s">
        <v>374</v>
      </c>
      <c r="G49" s="41" t="s">
        <v>374</v>
      </c>
      <c r="H49" s="42" t="s">
        <v>374</v>
      </c>
      <c r="I49" s="40" t="s">
        <v>374</v>
      </c>
      <c r="J49" s="40" t="s">
        <v>374</v>
      </c>
      <c r="K49" s="41" t="s">
        <v>374</v>
      </c>
      <c r="L49" s="42" t="s">
        <v>374</v>
      </c>
      <c r="M49" s="40" t="s">
        <v>374</v>
      </c>
      <c r="N49" s="40" t="s">
        <v>374</v>
      </c>
      <c r="O49" s="41" t="s">
        <v>374</v>
      </c>
      <c r="P49" s="42" t="s">
        <v>374</v>
      </c>
      <c r="Q49" s="43" t="s">
        <v>374</v>
      </c>
      <c r="R49" s="44" t="s">
        <v>374</v>
      </c>
      <c r="S49" s="1" t="s">
        <v>1397</v>
      </c>
      <c r="T49" s="1" t="s">
        <v>1397</v>
      </c>
      <c r="U49" s="2" t="s">
        <v>1396</v>
      </c>
      <c r="V49" s="2">
        <v>1</v>
      </c>
      <c r="W49" s="2">
        <v>1</v>
      </c>
      <c r="X49" s="2">
        <v>1</v>
      </c>
      <c r="Y49" s="2">
        <v>1</v>
      </c>
      <c r="Z49">
        <f t="shared" si="0"/>
        <v>0</v>
      </c>
      <c r="AA49" t="s">
        <v>71</v>
      </c>
    </row>
    <row r="50" spans="1:27" x14ac:dyDescent="0.35">
      <c r="A50" t="s">
        <v>51</v>
      </c>
      <c r="B50" s="7" t="s">
        <v>52</v>
      </c>
      <c r="D50" s="1" t="s">
        <v>1395</v>
      </c>
      <c r="E50" s="40">
        <v>0.12820512820512819</v>
      </c>
      <c r="F50" s="40">
        <v>0.13</v>
      </c>
      <c r="G50" s="41">
        <v>3</v>
      </c>
      <c r="H50" s="42">
        <v>3</v>
      </c>
      <c r="I50" s="40">
        <v>3.333333333333333</v>
      </c>
      <c r="J50" s="40">
        <v>3.3</v>
      </c>
      <c r="K50" s="41">
        <v>13.200000000000001</v>
      </c>
      <c r="L50" s="42">
        <v>13</v>
      </c>
      <c r="M50" s="40">
        <v>1.5384615384615383</v>
      </c>
      <c r="N50" s="40">
        <v>1.5</v>
      </c>
      <c r="O50" s="41">
        <v>13.200000000000001</v>
      </c>
      <c r="P50" s="42">
        <v>13</v>
      </c>
      <c r="Q50" s="43">
        <v>29</v>
      </c>
      <c r="R50" s="44">
        <v>29</v>
      </c>
      <c r="S50" s="1">
        <v>1</v>
      </c>
      <c r="T50" s="1">
        <v>1</v>
      </c>
      <c r="U50" s="2" t="s">
        <v>1396</v>
      </c>
      <c r="V50" s="2">
        <v>1</v>
      </c>
      <c r="W50" s="2">
        <v>1</v>
      </c>
      <c r="X50" s="2">
        <v>1</v>
      </c>
      <c r="Y50" s="2">
        <v>1</v>
      </c>
      <c r="Z50">
        <f t="shared" si="0"/>
        <v>126.33000000000001</v>
      </c>
      <c r="AA50" t="s">
        <v>51</v>
      </c>
    </row>
    <row r="51" spans="1:27" x14ac:dyDescent="0.35">
      <c r="A51" t="s">
        <v>465</v>
      </c>
      <c r="B51" s="7" t="s">
        <v>466</v>
      </c>
      <c r="C51" s="1" t="s">
        <v>1399</v>
      </c>
      <c r="D51" s="1" t="s">
        <v>374</v>
      </c>
      <c r="E51" s="40">
        <v>4.2016806722689068E-6</v>
      </c>
      <c r="F51" s="40">
        <v>4.1999999999999996E-6</v>
      </c>
      <c r="G51" s="41" t="s">
        <v>374</v>
      </c>
      <c r="H51" s="42" t="s">
        <v>374</v>
      </c>
      <c r="I51" s="40">
        <v>4.4217687074829926E-5</v>
      </c>
      <c r="J51" s="40">
        <v>4.3999999999999999E-5</v>
      </c>
      <c r="K51" s="41" t="s">
        <v>374</v>
      </c>
      <c r="L51" s="42" t="s">
        <v>374</v>
      </c>
      <c r="M51" s="40">
        <v>8.5714285714285699E-5</v>
      </c>
      <c r="N51" s="40">
        <v>8.6000000000000003E-5</v>
      </c>
      <c r="O51" s="41" t="s">
        <v>374</v>
      </c>
      <c r="P51" s="42" t="s">
        <v>374</v>
      </c>
      <c r="Q51" s="43" t="s">
        <v>374</v>
      </c>
      <c r="R51" s="44" t="s">
        <v>374</v>
      </c>
      <c r="S51" s="1">
        <v>1</v>
      </c>
      <c r="T51" s="1">
        <v>1</v>
      </c>
      <c r="U51" s="2" t="s">
        <v>1400</v>
      </c>
      <c r="V51" s="2">
        <v>1</v>
      </c>
      <c r="W51" s="2">
        <v>1</v>
      </c>
      <c r="X51" s="2">
        <v>1</v>
      </c>
      <c r="Y51" s="2">
        <v>1</v>
      </c>
      <c r="Z51">
        <f t="shared" si="0"/>
        <v>2.6833365346138455E-4</v>
      </c>
      <c r="AA51" t="s">
        <v>465</v>
      </c>
    </row>
    <row r="52" spans="1:27" x14ac:dyDescent="0.35">
      <c r="A52" t="s">
        <v>467</v>
      </c>
      <c r="B52" s="7" t="s">
        <v>468</v>
      </c>
      <c r="E52" s="40" t="s">
        <v>374</v>
      </c>
      <c r="F52" s="40" t="s">
        <v>374</v>
      </c>
      <c r="G52" s="41" t="s">
        <v>374</v>
      </c>
      <c r="H52" s="42" t="s">
        <v>374</v>
      </c>
      <c r="I52" s="40" t="s">
        <v>374</v>
      </c>
      <c r="J52" s="40" t="s">
        <v>374</v>
      </c>
      <c r="K52" s="41" t="s">
        <v>374</v>
      </c>
      <c r="L52" s="42" t="s">
        <v>374</v>
      </c>
      <c r="M52" s="40" t="s">
        <v>374</v>
      </c>
      <c r="N52" s="40" t="s">
        <v>374</v>
      </c>
      <c r="O52" s="41" t="s">
        <v>374</v>
      </c>
      <c r="P52" s="42" t="s">
        <v>374</v>
      </c>
      <c r="Q52" s="43" t="s">
        <v>374</v>
      </c>
      <c r="R52" s="44" t="s">
        <v>374</v>
      </c>
      <c r="S52" s="1" t="s">
        <v>1397</v>
      </c>
      <c r="T52" s="1" t="s">
        <v>1397</v>
      </c>
      <c r="U52" s="2" t="s">
        <v>1396</v>
      </c>
      <c r="V52" s="2">
        <v>1</v>
      </c>
      <c r="W52" s="2">
        <v>1</v>
      </c>
      <c r="X52" s="2">
        <v>1</v>
      </c>
      <c r="Y52" s="2">
        <v>1</v>
      </c>
      <c r="Z52">
        <f t="shared" si="0"/>
        <v>0</v>
      </c>
      <c r="AA52" t="s">
        <v>467</v>
      </c>
    </row>
    <row r="53" spans="1:27" ht="29" x14ac:dyDescent="0.35">
      <c r="A53" t="s">
        <v>469</v>
      </c>
      <c r="B53" s="7" t="s">
        <v>1408</v>
      </c>
      <c r="E53" s="40" t="s">
        <v>374</v>
      </c>
      <c r="F53" s="40" t="s">
        <v>374</v>
      </c>
      <c r="G53" s="41" t="s">
        <v>374</v>
      </c>
      <c r="H53" s="42" t="s">
        <v>374</v>
      </c>
      <c r="I53" s="40" t="s">
        <v>374</v>
      </c>
      <c r="J53" s="40" t="s">
        <v>374</v>
      </c>
      <c r="K53" s="41" t="s">
        <v>374</v>
      </c>
      <c r="L53" s="42" t="s">
        <v>374</v>
      </c>
      <c r="M53" s="40" t="s">
        <v>374</v>
      </c>
      <c r="N53" s="40" t="s">
        <v>374</v>
      </c>
      <c r="O53" s="41" t="s">
        <v>374</v>
      </c>
      <c r="P53" s="42" t="s">
        <v>374</v>
      </c>
      <c r="Q53" s="43" t="s">
        <v>374</v>
      </c>
      <c r="R53" s="44" t="s">
        <v>374</v>
      </c>
      <c r="S53" s="1" t="s">
        <v>1397</v>
      </c>
      <c r="T53" s="1" t="s">
        <v>1397</v>
      </c>
      <c r="U53" s="2" t="s">
        <v>1396</v>
      </c>
      <c r="V53" s="2">
        <v>1</v>
      </c>
      <c r="W53" s="2">
        <v>1</v>
      </c>
      <c r="X53" s="2">
        <v>1</v>
      </c>
      <c r="Y53" s="2">
        <v>1</v>
      </c>
      <c r="Z53">
        <f t="shared" si="0"/>
        <v>0</v>
      </c>
      <c r="AA53" t="s">
        <v>469</v>
      </c>
    </row>
    <row r="54" spans="1:27" x14ac:dyDescent="0.35">
      <c r="A54" t="s">
        <v>471</v>
      </c>
      <c r="B54" s="7" t="s">
        <v>472</v>
      </c>
      <c r="E54" s="40" t="s">
        <v>374</v>
      </c>
      <c r="F54" s="40" t="s">
        <v>374</v>
      </c>
      <c r="G54" s="41" t="s">
        <v>374</v>
      </c>
      <c r="H54" s="42" t="s">
        <v>374</v>
      </c>
      <c r="I54" s="40" t="s">
        <v>374</v>
      </c>
      <c r="J54" s="40" t="s">
        <v>374</v>
      </c>
      <c r="K54" s="41" t="s">
        <v>374</v>
      </c>
      <c r="L54" s="42" t="s">
        <v>374</v>
      </c>
      <c r="M54" s="40" t="s">
        <v>374</v>
      </c>
      <c r="N54" s="40" t="s">
        <v>374</v>
      </c>
      <c r="O54" s="41" t="s">
        <v>374</v>
      </c>
      <c r="P54" s="42" t="s">
        <v>374</v>
      </c>
      <c r="Q54" s="43" t="s">
        <v>374</v>
      </c>
      <c r="R54" s="44" t="s">
        <v>374</v>
      </c>
      <c r="S54" s="1" t="s">
        <v>1397</v>
      </c>
      <c r="T54" s="1" t="s">
        <v>1397</v>
      </c>
      <c r="U54" s="2" t="s">
        <v>1396</v>
      </c>
      <c r="V54" s="2">
        <v>1</v>
      </c>
      <c r="W54" s="2">
        <v>1</v>
      </c>
      <c r="X54" s="2">
        <v>1</v>
      </c>
      <c r="Y54" s="2">
        <v>1</v>
      </c>
      <c r="Z54">
        <f t="shared" si="0"/>
        <v>0</v>
      </c>
      <c r="AA54" t="s">
        <v>471</v>
      </c>
    </row>
    <row r="55" spans="1:27" x14ac:dyDescent="0.35">
      <c r="A55" t="s">
        <v>473</v>
      </c>
      <c r="B55" s="7" t="s">
        <v>474</v>
      </c>
      <c r="E55" s="40" t="s">
        <v>374</v>
      </c>
      <c r="F55" s="40" t="s">
        <v>374</v>
      </c>
      <c r="G55" s="41" t="s">
        <v>374</v>
      </c>
      <c r="H55" s="42" t="s">
        <v>374</v>
      </c>
      <c r="I55" s="40" t="s">
        <v>374</v>
      </c>
      <c r="J55" s="40" t="s">
        <v>374</v>
      </c>
      <c r="K55" s="41" t="s">
        <v>374</v>
      </c>
      <c r="L55" s="42" t="s">
        <v>374</v>
      </c>
      <c r="M55" s="40" t="s">
        <v>374</v>
      </c>
      <c r="N55" s="40" t="s">
        <v>374</v>
      </c>
      <c r="O55" s="41" t="s">
        <v>374</v>
      </c>
      <c r="P55" s="42" t="s">
        <v>374</v>
      </c>
      <c r="Q55" s="43" t="s">
        <v>374</v>
      </c>
      <c r="R55" s="44" t="s">
        <v>374</v>
      </c>
      <c r="S55" s="1" t="s">
        <v>1397</v>
      </c>
      <c r="T55" s="1" t="s">
        <v>1397</v>
      </c>
      <c r="U55" s="2" t="s">
        <v>1396</v>
      </c>
      <c r="V55" s="2">
        <v>1</v>
      </c>
      <c r="W55" s="2">
        <v>1</v>
      </c>
      <c r="X55" s="2">
        <v>1</v>
      </c>
      <c r="Y55" s="2">
        <v>1</v>
      </c>
      <c r="Z55">
        <f t="shared" si="0"/>
        <v>0</v>
      </c>
      <c r="AA55" t="s">
        <v>473</v>
      </c>
    </row>
    <row r="56" spans="1:27" x14ac:dyDescent="0.35">
      <c r="A56" t="s">
        <v>475</v>
      </c>
      <c r="B56" s="7" t="s">
        <v>476</v>
      </c>
      <c r="D56" s="1" t="s">
        <v>1395</v>
      </c>
      <c r="E56" s="40">
        <v>2.0408163265306121E-2</v>
      </c>
      <c r="F56" s="40">
        <v>0.02</v>
      </c>
      <c r="G56" s="41">
        <v>1</v>
      </c>
      <c r="H56" s="42">
        <v>1</v>
      </c>
      <c r="I56" s="40">
        <v>0.53061224489795911</v>
      </c>
      <c r="J56" s="40">
        <v>0.53</v>
      </c>
      <c r="K56" s="41">
        <v>4.4000000000000004</v>
      </c>
      <c r="L56" s="42">
        <v>4.4000000000000004</v>
      </c>
      <c r="M56" s="40">
        <v>0.24489795918367346</v>
      </c>
      <c r="N56" s="40">
        <v>0.24</v>
      </c>
      <c r="O56" s="41">
        <v>4.4000000000000004</v>
      </c>
      <c r="P56" s="42">
        <v>4.4000000000000004</v>
      </c>
      <c r="Q56" s="43">
        <v>240</v>
      </c>
      <c r="R56" s="44">
        <v>240</v>
      </c>
      <c r="S56" s="1">
        <v>1</v>
      </c>
      <c r="T56" s="1">
        <v>1</v>
      </c>
      <c r="U56" s="2" t="s">
        <v>1396</v>
      </c>
      <c r="V56" s="2">
        <v>1</v>
      </c>
      <c r="W56" s="2">
        <v>1</v>
      </c>
      <c r="X56" s="2">
        <v>1</v>
      </c>
      <c r="Y56" s="2">
        <v>1</v>
      </c>
      <c r="Z56">
        <f t="shared" si="0"/>
        <v>501.18591836734691</v>
      </c>
      <c r="AA56" t="s">
        <v>475</v>
      </c>
    </row>
    <row r="57" spans="1:27" x14ac:dyDescent="0.35">
      <c r="A57" t="s">
        <v>477</v>
      </c>
      <c r="B57" s="7" t="s">
        <v>478</v>
      </c>
      <c r="E57" s="40" t="s">
        <v>374</v>
      </c>
      <c r="F57" s="40" t="s">
        <v>374</v>
      </c>
      <c r="G57" s="41" t="s">
        <v>374</v>
      </c>
      <c r="H57" s="42" t="s">
        <v>374</v>
      </c>
      <c r="I57" s="40" t="s">
        <v>374</v>
      </c>
      <c r="J57" s="40" t="s">
        <v>374</v>
      </c>
      <c r="K57" s="41" t="s">
        <v>374</v>
      </c>
      <c r="L57" s="42" t="s">
        <v>374</v>
      </c>
      <c r="M57" s="40" t="s">
        <v>374</v>
      </c>
      <c r="N57" s="40" t="s">
        <v>374</v>
      </c>
      <c r="O57" s="41" t="s">
        <v>374</v>
      </c>
      <c r="P57" s="42" t="s">
        <v>374</v>
      </c>
      <c r="Q57" s="43" t="s">
        <v>374</v>
      </c>
      <c r="R57" s="44" t="s">
        <v>374</v>
      </c>
      <c r="S57" s="1" t="s">
        <v>1397</v>
      </c>
      <c r="T57" s="1" t="s">
        <v>1397</v>
      </c>
      <c r="U57" s="2" t="s">
        <v>1396</v>
      </c>
      <c r="V57" s="2">
        <v>1</v>
      </c>
      <c r="W57" s="2">
        <v>1</v>
      </c>
      <c r="X57" s="2">
        <v>1</v>
      </c>
      <c r="Y57" s="2">
        <v>1</v>
      </c>
      <c r="Z57">
        <f t="shared" si="0"/>
        <v>0</v>
      </c>
      <c r="AA57" t="s">
        <v>477</v>
      </c>
    </row>
    <row r="58" spans="1:27" x14ac:dyDescent="0.35">
      <c r="A58" t="s">
        <v>73</v>
      </c>
      <c r="B58" s="7" t="s">
        <v>74</v>
      </c>
      <c r="C58" s="1" t="s">
        <v>1401</v>
      </c>
      <c r="D58" s="1" t="s">
        <v>1395</v>
      </c>
      <c r="E58" s="40">
        <v>4.1666666666666669E-4</v>
      </c>
      <c r="F58" s="40">
        <v>4.2000000000000002E-4</v>
      </c>
      <c r="G58" s="41">
        <v>7.0000000000000001E-3</v>
      </c>
      <c r="H58" s="42">
        <v>7.0000000000000001E-3</v>
      </c>
      <c r="I58" s="40">
        <v>1.0833333333333334E-2</v>
      </c>
      <c r="J58" s="40">
        <v>1.0999999999999999E-2</v>
      </c>
      <c r="K58" s="41">
        <v>3.0800000000000004E-2</v>
      </c>
      <c r="L58" s="42">
        <v>3.1E-2</v>
      </c>
      <c r="M58" s="40">
        <v>5.0000000000000001E-3</v>
      </c>
      <c r="N58" s="40">
        <v>5.0000000000000001E-3</v>
      </c>
      <c r="O58" s="41">
        <v>3.0800000000000004E-2</v>
      </c>
      <c r="P58" s="42">
        <v>3.1E-2</v>
      </c>
      <c r="Q58" s="43">
        <v>0.02</v>
      </c>
      <c r="R58" s="44">
        <v>0.02</v>
      </c>
      <c r="S58" s="1">
        <v>1</v>
      </c>
      <c r="T58" s="1">
        <v>1</v>
      </c>
      <c r="U58" s="2" t="s">
        <v>1396</v>
      </c>
      <c r="V58" s="2">
        <v>1</v>
      </c>
      <c r="W58" s="2">
        <v>1</v>
      </c>
      <c r="X58" s="2">
        <v>1</v>
      </c>
      <c r="Y58" s="2">
        <v>1</v>
      </c>
      <c r="Z58">
        <f t="shared" si="0"/>
        <v>0.21026999999999998</v>
      </c>
      <c r="AA58" t="s">
        <v>73</v>
      </c>
    </row>
    <row r="59" spans="1:27" x14ac:dyDescent="0.35">
      <c r="A59" t="s">
        <v>479</v>
      </c>
      <c r="B59" s="7" t="s">
        <v>1409</v>
      </c>
      <c r="E59" s="40" t="s">
        <v>374</v>
      </c>
      <c r="F59" s="40" t="s">
        <v>374</v>
      </c>
      <c r="G59" s="41" t="s">
        <v>374</v>
      </c>
      <c r="H59" s="42" t="s">
        <v>374</v>
      </c>
      <c r="I59" s="40" t="s">
        <v>374</v>
      </c>
      <c r="J59" s="40" t="s">
        <v>374</v>
      </c>
      <c r="K59" s="41" t="s">
        <v>374</v>
      </c>
      <c r="L59" s="42" t="s">
        <v>374</v>
      </c>
      <c r="M59" s="40" t="s">
        <v>374</v>
      </c>
      <c r="N59" s="40" t="s">
        <v>374</v>
      </c>
      <c r="O59" s="41" t="s">
        <v>374</v>
      </c>
      <c r="P59" s="42" t="s">
        <v>374</v>
      </c>
      <c r="Q59" s="43" t="s">
        <v>374</v>
      </c>
      <c r="R59" s="44" t="s">
        <v>374</v>
      </c>
      <c r="S59" s="1" t="s">
        <v>1397</v>
      </c>
      <c r="T59" s="1" t="s">
        <v>1397</v>
      </c>
      <c r="U59" s="2" t="s">
        <v>1396</v>
      </c>
      <c r="V59" s="2">
        <v>1</v>
      </c>
      <c r="W59" s="2">
        <v>1</v>
      </c>
      <c r="X59" s="2">
        <v>1</v>
      </c>
      <c r="Y59" s="2">
        <v>1</v>
      </c>
      <c r="Z59">
        <f t="shared" si="0"/>
        <v>0</v>
      </c>
      <c r="AA59" t="s">
        <v>479</v>
      </c>
    </row>
    <row r="60" spans="1:27" x14ac:dyDescent="0.35">
      <c r="A60" t="s">
        <v>481</v>
      </c>
      <c r="B60" s="7" t="s">
        <v>1410</v>
      </c>
      <c r="E60" s="40" t="s">
        <v>374</v>
      </c>
      <c r="F60" s="40" t="s">
        <v>374</v>
      </c>
      <c r="G60" s="41" t="s">
        <v>374</v>
      </c>
      <c r="H60" s="42" t="s">
        <v>374</v>
      </c>
      <c r="I60" s="40" t="s">
        <v>374</v>
      </c>
      <c r="J60" s="40" t="s">
        <v>374</v>
      </c>
      <c r="K60" s="41" t="s">
        <v>374</v>
      </c>
      <c r="L60" s="42" t="s">
        <v>374</v>
      </c>
      <c r="M60" s="40" t="s">
        <v>374</v>
      </c>
      <c r="N60" s="40" t="s">
        <v>374</v>
      </c>
      <c r="O60" s="41" t="s">
        <v>374</v>
      </c>
      <c r="P60" s="42" t="s">
        <v>374</v>
      </c>
      <c r="Q60" s="43" t="s">
        <v>374</v>
      </c>
      <c r="R60" s="44" t="s">
        <v>374</v>
      </c>
      <c r="S60" s="1" t="s">
        <v>1397</v>
      </c>
      <c r="T60" s="1" t="s">
        <v>1397</v>
      </c>
      <c r="U60" s="2" t="s">
        <v>1396</v>
      </c>
      <c r="V60" s="2">
        <v>1</v>
      </c>
      <c r="W60" s="2">
        <v>1</v>
      </c>
      <c r="X60" s="2">
        <v>1</v>
      </c>
      <c r="Y60" s="2">
        <v>1</v>
      </c>
      <c r="Z60">
        <f t="shared" si="0"/>
        <v>0</v>
      </c>
      <c r="AA60" t="s">
        <v>481</v>
      </c>
    </row>
    <row r="61" spans="1:27" x14ac:dyDescent="0.35">
      <c r="A61" t="s">
        <v>483</v>
      </c>
      <c r="B61" s="7" t="s">
        <v>484</v>
      </c>
      <c r="E61" s="40" t="s">
        <v>374</v>
      </c>
      <c r="F61" s="40" t="s">
        <v>374</v>
      </c>
      <c r="G61" s="41" t="s">
        <v>374</v>
      </c>
      <c r="H61" s="42" t="s">
        <v>374</v>
      </c>
      <c r="I61" s="40" t="s">
        <v>374</v>
      </c>
      <c r="J61" s="40" t="s">
        <v>374</v>
      </c>
      <c r="K61" s="41" t="s">
        <v>374</v>
      </c>
      <c r="L61" s="42" t="s">
        <v>374</v>
      </c>
      <c r="M61" s="40" t="s">
        <v>374</v>
      </c>
      <c r="N61" s="40" t="s">
        <v>374</v>
      </c>
      <c r="O61" s="41" t="s">
        <v>374</v>
      </c>
      <c r="P61" s="42" t="s">
        <v>374</v>
      </c>
      <c r="Q61" s="43" t="s">
        <v>374</v>
      </c>
      <c r="R61" s="44" t="s">
        <v>374</v>
      </c>
      <c r="S61" s="1" t="s">
        <v>1397</v>
      </c>
      <c r="T61" s="1" t="s">
        <v>1397</v>
      </c>
      <c r="U61" s="2" t="s">
        <v>1396</v>
      </c>
      <c r="V61" s="2">
        <v>1</v>
      </c>
      <c r="W61" s="2">
        <v>1</v>
      </c>
      <c r="X61" s="2">
        <v>1</v>
      </c>
      <c r="Y61" s="2">
        <v>1</v>
      </c>
      <c r="Z61">
        <f t="shared" si="0"/>
        <v>0</v>
      </c>
      <c r="AA61" t="s">
        <v>483</v>
      </c>
    </row>
    <row r="62" spans="1:27" x14ac:dyDescent="0.35">
      <c r="A62" t="s">
        <v>485</v>
      </c>
      <c r="B62" s="7" t="s">
        <v>1411</v>
      </c>
      <c r="D62" s="1" t="s">
        <v>1395</v>
      </c>
      <c r="E62" s="40">
        <v>1.408450704225352E-3</v>
      </c>
      <c r="F62" s="40">
        <v>1.4E-3</v>
      </c>
      <c r="G62" s="41" t="s">
        <v>374</v>
      </c>
      <c r="H62" s="42" t="s">
        <v>374</v>
      </c>
      <c r="I62" s="40">
        <v>3.6619718309859148E-2</v>
      </c>
      <c r="J62" s="40">
        <v>3.6999999999999998E-2</v>
      </c>
      <c r="K62" s="41" t="s">
        <v>374</v>
      </c>
      <c r="L62" s="42" t="s">
        <v>374</v>
      </c>
      <c r="M62" s="40">
        <v>1.6901408450704224E-2</v>
      </c>
      <c r="N62" s="40">
        <v>1.7000000000000001E-2</v>
      </c>
      <c r="O62" s="41" t="s">
        <v>374</v>
      </c>
      <c r="P62" s="42" t="s">
        <v>374</v>
      </c>
      <c r="Q62" s="43">
        <v>120</v>
      </c>
      <c r="R62" s="44">
        <v>120</v>
      </c>
      <c r="S62" s="1">
        <v>1</v>
      </c>
      <c r="T62" s="1">
        <v>1</v>
      </c>
      <c r="U62" s="2" t="s">
        <v>1396</v>
      </c>
      <c r="V62" s="2">
        <v>1</v>
      </c>
      <c r="W62" s="2">
        <v>1</v>
      </c>
      <c r="X62" s="2">
        <v>1</v>
      </c>
      <c r="Y62" s="2">
        <v>1</v>
      </c>
      <c r="Z62">
        <f t="shared" si="0"/>
        <v>240.11032957746477</v>
      </c>
      <c r="AA62" t="s">
        <v>485</v>
      </c>
    </row>
    <row r="63" spans="1:27" ht="20.25" customHeight="1" x14ac:dyDescent="0.35">
      <c r="A63" t="s">
        <v>487</v>
      </c>
      <c r="B63" s="7" t="s">
        <v>1412</v>
      </c>
      <c r="D63" s="1" t="s">
        <v>1398</v>
      </c>
      <c r="E63" s="40">
        <v>7.6923076923076926E-5</v>
      </c>
      <c r="F63" s="40">
        <v>7.7000000000000001E-5</v>
      </c>
      <c r="G63" s="41" t="s">
        <v>374</v>
      </c>
      <c r="H63" s="42" t="s">
        <v>374</v>
      </c>
      <c r="I63" s="40">
        <v>2E-3</v>
      </c>
      <c r="J63" s="40">
        <v>2E-3</v>
      </c>
      <c r="K63" s="41" t="s">
        <v>374</v>
      </c>
      <c r="L63" s="42" t="s">
        <v>374</v>
      </c>
      <c r="M63" s="40">
        <v>9.2307692307692316E-4</v>
      </c>
      <c r="N63" s="40">
        <v>9.2000000000000003E-4</v>
      </c>
      <c r="O63" s="41" t="s">
        <v>374</v>
      </c>
      <c r="P63" s="42" t="s">
        <v>374</v>
      </c>
      <c r="Q63" s="43">
        <v>1.4</v>
      </c>
      <c r="R63" s="44">
        <v>1.4</v>
      </c>
      <c r="S63" s="1">
        <v>1</v>
      </c>
      <c r="T63" s="1">
        <v>1</v>
      </c>
      <c r="U63" s="2" t="s">
        <v>1396</v>
      </c>
      <c r="V63" s="2">
        <v>1</v>
      </c>
      <c r="W63" s="2">
        <v>1</v>
      </c>
      <c r="X63" s="2">
        <v>1</v>
      </c>
      <c r="Y63" s="2">
        <v>1</v>
      </c>
      <c r="Z63">
        <f t="shared" si="0"/>
        <v>2.8059969999999996</v>
      </c>
      <c r="AA63" t="s">
        <v>487</v>
      </c>
    </row>
    <row r="64" spans="1:27" x14ac:dyDescent="0.35">
      <c r="A64" t="s">
        <v>489</v>
      </c>
      <c r="B64" s="7" t="s">
        <v>1413</v>
      </c>
      <c r="E64" s="40" t="s">
        <v>374</v>
      </c>
      <c r="F64" s="40" t="s">
        <v>374</v>
      </c>
      <c r="G64" s="41" t="s">
        <v>374</v>
      </c>
      <c r="H64" s="42" t="s">
        <v>374</v>
      </c>
      <c r="I64" s="40" t="s">
        <v>374</v>
      </c>
      <c r="J64" s="40" t="s">
        <v>374</v>
      </c>
      <c r="K64" s="41" t="s">
        <v>374</v>
      </c>
      <c r="L64" s="42" t="s">
        <v>374</v>
      </c>
      <c r="M64" s="40" t="s">
        <v>374</v>
      </c>
      <c r="N64" s="40" t="s">
        <v>374</v>
      </c>
      <c r="O64" s="41" t="s">
        <v>374</v>
      </c>
      <c r="P64" s="42" t="s">
        <v>374</v>
      </c>
      <c r="Q64" s="43" t="s">
        <v>374</v>
      </c>
      <c r="R64" s="44" t="s">
        <v>374</v>
      </c>
      <c r="S64" s="1" t="s">
        <v>1397</v>
      </c>
      <c r="T64" s="1" t="s">
        <v>1397</v>
      </c>
      <c r="U64" s="2" t="s">
        <v>1396</v>
      </c>
      <c r="V64" s="2">
        <v>1</v>
      </c>
      <c r="W64" s="2">
        <v>1</v>
      </c>
      <c r="X64" s="2">
        <v>1</v>
      </c>
      <c r="Y64" s="2">
        <v>1</v>
      </c>
      <c r="Z64">
        <f t="shared" si="0"/>
        <v>0</v>
      </c>
      <c r="AA64" t="s">
        <v>489</v>
      </c>
    </row>
    <row r="65" spans="1:27" x14ac:dyDescent="0.35">
      <c r="A65" t="s">
        <v>491</v>
      </c>
      <c r="B65" s="7" t="s">
        <v>1414</v>
      </c>
      <c r="C65" s="1" t="s">
        <v>1415</v>
      </c>
      <c r="D65" s="1" t="s">
        <v>374</v>
      </c>
      <c r="E65" s="40">
        <v>8.0128205128205135E-2</v>
      </c>
      <c r="F65" s="40">
        <v>0.08</v>
      </c>
      <c r="G65" s="41" t="s">
        <v>374</v>
      </c>
      <c r="H65" s="42" t="s">
        <v>374</v>
      </c>
      <c r="I65" s="40">
        <v>10.833333333333334</v>
      </c>
      <c r="J65" s="40">
        <v>11</v>
      </c>
      <c r="K65" s="41" t="s">
        <v>374</v>
      </c>
      <c r="L65" s="42" t="s">
        <v>374</v>
      </c>
      <c r="M65" s="40">
        <v>5</v>
      </c>
      <c r="N65" s="40">
        <v>5</v>
      </c>
      <c r="O65" s="41" t="s">
        <v>374</v>
      </c>
      <c r="P65" s="42" t="s">
        <v>374</v>
      </c>
      <c r="Q65" s="43" t="s">
        <v>374</v>
      </c>
      <c r="R65" s="44" t="s">
        <v>374</v>
      </c>
      <c r="S65" s="1">
        <v>1</v>
      </c>
      <c r="T65" s="1">
        <v>1</v>
      </c>
      <c r="U65" s="2" t="s">
        <v>1396</v>
      </c>
      <c r="V65" s="2">
        <v>5.2</v>
      </c>
      <c r="W65" s="2">
        <v>1</v>
      </c>
      <c r="X65" s="2">
        <v>1</v>
      </c>
      <c r="Y65" s="2">
        <v>1</v>
      </c>
      <c r="Z65">
        <f t="shared" si="0"/>
        <v>31.993461538461538</v>
      </c>
      <c r="AA65" t="s">
        <v>491</v>
      </c>
    </row>
    <row r="66" spans="1:27" x14ac:dyDescent="0.35">
      <c r="A66" t="s">
        <v>203</v>
      </c>
      <c r="B66" s="7" t="s">
        <v>493</v>
      </c>
      <c r="E66" s="40" t="s">
        <v>374</v>
      </c>
      <c r="F66" s="40" t="s">
        <v>374</v>
      </c>
      <c r="G66" s="41" t="s">
        <v>374</v>
      </c>
      <c r="H66" s="42" t="s">
        <v>374</v>
      </c>
      <c r="I66" s="40" t="s">
        <v>374</v>
      </c>
      <c r="J66" s="40" t="s">
        <v>374</v>
      </c>
      <c r="K66" s="41" t="s">
        <v>374</v>
      </c>
      <c r="L66" s="42" t="s">
        <v>374</v>
      </c>
      <c r="M66" s="40" t="s">
        <v>374</v>
      </c>
      <c r="N66" s="40" t="s">
        <v>374</v>
      </c>
      <c r="O66" s="41" t="s">
        <v>374</v>
      </c>
      <c r="P66" s="42" t="s">
        <v>374</v>
      </c>
      <c r="Q66" s="43" t="s">
        <v>374</v>
      </c>
      <c r="R66" s="44" t="s">
        <v>374</v>
      </c>
      <c r="S66" s="1" t="s">
        <v>1397</v>
      </c>
      <c r="T66" s="1" t="s">
        <v>1397</v>
      </c>
      <c r="U66" s="2" t="s">
        <v>1396</v>
      </c>
      <c r="V66" s="2">
        <v>1</v>
      </c>
      <c r="W66" s="2">
        <v>1</v>
      </c>
      <c r="X66" s="2">
        <v>1</v>
      </c>
      <c r="Y66" s="2">
        <v>1</v>
      </c>
      <c r="Z66">
        <f t="shared" si="0"/>
        <v>0</v>
      </c>
      <c r="AA66" t="s">
        <v>203</v>
      </c>
    </row>
    <row r="67" spans="1:27" x14ac:dyDescent="0.35">
      <c r="A67" t="s">
        <v>494</v>
      </c>
      <c r="B67" s="7" t="s">
        <v>495</v>
      </c>
      <c r="E67" s="40" t="s">
        <v>374</v>
      </c>
      <c r="F67" s="40" t="s">
        <v>374</v>
      </c>
      <c r="G67" s="41" t="s">
        <v>374</v>
      </c>
      <c r="H67" s="42" t="s">
        <v>374</v>
      </c>
      <c r="I67" s="40" t="s">
        <v>374</v>
      </c>
      <c r="J67" s="40" t="s">
        <v>374</v>
      </c>
      <c r="K67" s="41" t="s">
        <v>374</v>
      </c>
      <c r="L67" s="42" t="s">
        <v>374</v>
      </c>
      <c r="M67" s="40" t="s">
        <v>374</v>
      </c>
      <c r="N67" s="40" t="s">
        <v>374</v>
      </c>
      <c r="O67" s="41" t="s">
        <v>374</v>
      </c>
      <c r="P67" s="42" t="s">
        <v>374</v>
      </c>
      <c r="Q67" s="43" t="s">
        <v>374</v>
      </c>
      <c r="R67" s="44" t="s">
        <v>374</v>
      </c>
      <c r="S67" s="1" t="s">
        <v>1397</v>
      </c>
      <c r="T67" s="1" t="s">
        <v>1397</v>
      </c>
      <c r="U67" s="2" t="s">
        <v>1396</v>
      </c>
      <c r="V67" s="2">
        <v>1</v>
      </c>
      <c r="W67" s="2">
        <v>1</v>
      </c>
      <c r="X67" s="2">
        <v>1</v>
      </c>
      <c r="Y67" s="2">
        <v>1</v>
      </c>
      <c r="Z67">
        <f t="shared" si="0"/>
        <v>0</v>
      </c>
      <c r="AA67" t="s">
        <v>494</v>
      </c>
    </row>
    <row r="68" spans="1:27" x14ac:dyDescent="0.35">
      <c r="A68" t="s">
        <v>368</v>
      </c>
      <c r="B68" s="7" t="s">
        <v>209</v>
      </c>
      <c r="E68" s="40" t="s">
        <v>374</v>
      </c>
      <c r="F68" s="40" t="s">
        <v>374</v>
      </c>
      <c r="G68" s="41" t="s">
        <v>374</v>
      </c>
      <c r="H68" s="42" t="s">
        <v>374</v>
      </c>
      <c r="I68" s="40" t="s">
        <v>374</v>
      </c>
      <c r="J68" s="40" t="s">
        <v>374</v>
      </c>
      <c r="K68" s="41" t="s">
        <v>374</v>
      </c>
      <c r="L68" s="42" t="s">
        <v>374</v>
      </c>
      <c r="M68" s="40" t="s">
        <v>374</v>
      </c>
      <c r="N68" s="40" t="s">
        <v>374</v>
      </c>
      <c r="O68" s="41" t="s">
        <v>374</v>
      </c>
      <c r="P68" s="42" t="s">
        <v>374</v>
      </c>
      <c r="Q68" s="43" t="s">
        <v>374</v>
      </c>
      <c r="R68" s="44" t="s">
        <v>374</v>
      </c>
      <c r="S68" s="1" t="s">
        <v>1397</v>
      </c>
      <c r="T68" s="1" t="s">
        <v>1397</v>
      </c>
      <c r="U68" s="2" t="s">
        <v>1396</v>
      </c>
      <c r="V68" s="2">
        <v>1</v>
      </c>
      <c r="W68" s="2">
        <v>1</v>
      </c>
      <c r="X68" s="2">
        <v>1</v>
      </c>
      <c r="Y68" s="2">
        <v>1</v>
      </c>
      <c r="Z68">
        <f t="shared" si="0"/>
        <v>0</v>
      </c>
      <c r="AA68" t="s">
        <v>368</v>
      </c>
    </row>
    <row r="69" spans="1:27" x14ac:dyDescent="0.35">
      <c r="A69" t="s">
        <v>369</v>
      </c>
      <c r="B69" s="7" t="s">
        <v>210</v>
      </c>
      <c r="D69" s="1" t="s">
        <v>374</v>
      </c>
      <c r="E69" s="40">
        <v>0.90909090909090895</v>
      </c>
      <c r="F69" s="40">
        <v>0.91</v>
      </c>
      <c r="G69" s="41" t="s">
        <v>374</v>
      </c>
      <c r="H69" s="42" t="s">
        <v>374</v>
      </c>
      <c r="I69" s="40">
        <v>23.636363636363633</v>
      </c>
      <c r="J69" s="40">
        <v>24</v>
      </c>
      <c r="K69" s="41" t="s">
        <v>374</v>
      </c>
      <c r="L69" s="42" t="s">
        <v>374</v>
      </c>
      <c r="M69" s="40">
        <v>10.909090909090907</v>
      </c>
      <c r="N69" s="40">
        <v>11</v>
      </c>
      <c r="O69" s="41" t="s">
        <v>374</v>
      </c>
      <c r="P69" s="42" t="s">
        <v>374</v>
      </c>
      <c r="Q69" s="43" t="s">
        <v>374</v>
      </c>
      <c r="R69" s="44" t="s">
        <v>374</v>
      </c>
      <c r="S69" s="1">
        <v>1</v>
      </c>
      <c r="T69" s="1">
        <v>1</v>
      </c>
      <c r="U69" s="2" t="s">
        <v>1396</v>
      </c>
      <c r="V69" s="2">
        <v>1</v>
      </c>
      <c r="W69" s="2">
        <v>1</v>
      </c>
      <c r="X69" s="2">
        <v>1</v>
      </c>
      <c r="Y69" s="2">
        <v>1</v>
      </c>
      <c r="Z69">
        <f t="shared" si="0"/>
        <v>71.36454545454545</v>
      </c>
      <c r="AA69" t="s">
        <v>369</v>
      </c>
    </row>
    <row r="70" spans="1:27" x14ac:dyDescent="0.35">
      <c r="A70" t="s">
        <v>212</v>
      </c>
      <c r="B70" s="7" t="s">
        <v>1416</v>
      </c>
      <c r="D70" s="1" t="s">
        <v>1395</v>
      </c>
      <c r="E70" s="40" t="s">
        <v>374</v>
      </c>
      <c r="F70" s="40" t="s">
        <v>374</v>
      </c>
      <c r="G70" s="41">
        <v>5</v>
      </c>
      <c r="H70" s="42">
        <v>5</v>
      </c>
      <c r="I70" s="40" t="s">
        <v>374</v>
      </c>
      <c r="J70" s="40" t="s">
        <v>374</v>
      </c>
      <c r="K70" s="41">
        <v>22</v>
      </c>
      <c r="L70" s="42">
        <v>22</v>
      </c>
      <c r="M70" s="40" t="s">
        <v>374</v>
      </c>
      <c r="N70" s="40" t="s">
        <v>374</v>
      </c>
      <c r="O70" s="41">
        <v>22</v>
      </c>
      <c r="P70" s="42">
        <v>22</v>
      </c>
      <c r="Q70" s="43">
        <v>3900</v>
      </c>
      <c r="R70" s="44">
        <v>3900</v>
      </c>
      <c r="S70" s="1">
        <v>1</v>
      </c>
      <c r="T70" s="1">
        <v>1</v>
      </c>
      <c r="U70" s="2" t="s">
        <v>1396</v>
      </c>
      <c r="V70" s="2">
        <v>1</v>
      </c>
      <c r="W70" s="2">
        <v>1</v>
      </c>
      <c r="X70" s="2">
        <v>1</v>
      </c>
      <c r="Y70" s="2">
        <v>1</v>
      </c>
      <c r="Z70">
        <f t="shared" si="0"/>
        <v>7898</v>
      </c>
      <c r="AA70" t="s">
        <v>212</v>
      </c>
    </row>
    <row r="71" spans="1:27" ht="29" x14ac:dyDescent="0.35">
      <c r="A71" t="s">
        <v>497</v>
      </c>
      <c r="B71" s="7" t="s">
        <v>1417</v>
      </c>
      <c r="D71" s="1" t="s">
        <v>1395</v>
      </c>
      <c r="E71" s="40">
        <v>0.47619047619047622</v>
      </c>
      <c r="F71" s="40">
        <v>0.48</v>
      </c>
      <c r="G71" s="41">
        <v>33.1</v>
      </c>
      <c r="H71" s="42">
        <v>33</v>
      </c>
      <c r="I71" s="40">
        <v>12.380952380952381</v>
      </c>
      <c r="J71" s="40">
        <v>12</v>
      </c>
      <c r="K71" s="41">
        <v>145.64000000000001</v>
      </c>
      <c r="L71" s="42">
        <v>150</v>
      </c>
      <c r="M71" s="40">
        <v>5.7142857142857144</v>
      </c>
      <c r="N71" s="40">
        <v>5.7</v>
      </c>
      <c r="O71" s="41">
        <v>145.64000000000001</v>
      </c>
      <c r="P71" s="42">
        <v>150</v>
      </c>
      <c r="Q71" s="43">
        <v>1654</v>
      </c>
      <c r="R71" s="44">
        <v>1700</v>
      </c>
      <c r="S71" s="1">
        <v>1</v>
      </c>
      <c r="T71" s="1">
        <v>1</v>
      </c>
      <c r="U71" s="2" t="s">
        <v>1396</v>
      </c>
      <c r="V71" s="2">
        <v>1</v>
      </c>
      <c r="W71" s="2">
        <v>1</v>
      </c>
      <c r="X71" s="2">
        <v>1</v>
      </c>
      <c r="Y71" s="2">
        <v>1</v>
      </c>
      <c r="Z71">
        <f t="shared" si="0"/>
        <v>4048.1314285714288</v>
      </c>
      <c r="AA71" t="s">
        <v>497</v>
      </c>
    </row>
    <row r="72" spans="1:27" x14ac:dyDescent="0.35">
      <c r="A72" t="s">
        <v>499</v>
      </c>
      <c r="B72" s="7" t="s">
        <v>1418</v>
      </c>
      <c r="E72" s="40" t="s">
        <v>374</v>
      </c>
      <c r="F72" s="40" t="s">
        <v>374</v>
      </c>
      <c r="G72" s="41" t="s">
        <v>374</v>
      </c>
      <c r="H72" s="42" t="s">
        <v>374</v>
      </c>
      <c r="I72" s="40" t="s">
        <v>374</v>
      </c>
      <c r="J72" s="40" t="s">
        <v>374</v>
      </c>
      <c r="K72" s="41" t="s">
        <v>374</v>
      </c>
      <c r="L72" s="42" t="s">
        <v>374</v>
      </c>
      <c r="M72" s="40" t="s">
        <v>374</v>
      </c>
      <c r="N72" s="40" t="s">
        <v>374</v>
      </c>
      <c r="O72" s="41" t="s">
        <v>374</v>
      </c>
      <c r="P72" s="42" t="s">
        <v>374</v>
      </c>
      <c r="Q72" s="43" t="s">
        <v>374</v>
      </c>
      <c r="R72" s="44" t="s">
        <v>374</v>
      </c>
      <c r="S72" s="1" t="s">
        <v>1397</v>
      </c>
      <c r="T72" s="1" t="s">
        <v>1397</v>
      </c>
      <c r="U72" s="2" t="s">
        <v>1396</v>
      </c>
      <c r="V72" s="2">
        <v>1</v>
      </c>
      <c r="W72" s="2">
        <v>1</v>
      </c>
      <c r="X72" s="2">
        <v>1</v>
      </c>
      <c r="Y72" s="2">
        <v>1</v>
      </c>
      <c r="Z72">
        <f t="shared" ref="Z72:Z135" si="1">SUM(E72:R72)</f>
        <v>0</v>
      </c>
      <c r="AA72" t="s">
        <v>499</v>
      </c>
    </row>
    <row r="73" spans="1:27" x14ac:dyDescent="0.35">
      <c r="A73" t="s">
        <v>109</v>
      </c>
      <c r="B73" s="7" t="s">
        <v>110</v>
      </c>
      <c r="D73" s="1" t="s">
        <v>1395</v>
      </c>
      <c r="E73" s="40">
        <v>3.3003300330033E-2</v>
      </c>
      <c r="F73" s="40">
        <v>3.3000000000000002E-2</v>
      </c>
      <c r="G73" s="41">
        <v>2</v>
      </c>
      <c r="H73" s="42">
        <v>2</v>
      </c>
      <c r="I73" s="40">
        <v>0.85808580858085803</v>
      </c>
      <c r="J73" s="40">
        <v>0.86</v>
      </c>
      <c r="K73" s="41">
        <v>8.8000000000000007</v>
      </c>
      <c r="L73" s="42">
        <v>8.8000000000000007</v>
      </c>
      <c r="M73" s="40">
        <v>0.396039603960396</v>
      </c>
      <c r="N73" s="40">
        <v>0.4</v>
      </c>
      <c r="O73" s="41">
        <v>8.8000000000000007</v>
      </c>
      <c r="P73" s="42">
        <v>8.8000000000000007</v>
      </c>
      <c r="Q73" s="43">
        <v>660</v>
      </c>
      <c r="R73" s="44">
        <v>660</v>
      </c>
      <c r="S73" s="1">
        <v>1</v>
      </c>
      <c r="T73" s="1">
        <v>1</v>
      </c>
      <c r="U73" s="2" t="s">
        <v>1396</v>
      </c>
      <c r="V73" s="2">
        <v>1</v>
      </c>
      <c r="W73" s="2">
        <v>1</v>
      </c>
      <c r="X73" s="2">
        <v>1</v>
      </c>
      <c r="Y73" s="2">
        <v>1</v>
      </c>
      <c r="Z73">
        <f t="shared" si="1"/>
        <v>1361.7801287128714</v>
      </c>
      <c r="AA73" t="s">
        <v>109</v>
      </c>
    </row>
    <row r="74" spans="1:27" x14ac:dyDescent="0.35">
      <c r="A74" t="s">
        <v>214</v>
      </c>
      <c r="B74" s="7" t="s">
        <v>1419</v>
      </c>
      <c r="D74" s="1" t="s">
        <v>1395</v>
      </c>
      <c r="E74" s="40" t="s">
        <v>374</v>
      </c>
      <c r="F74" s="40" t="s">
        <v>374</v>
      </c>
      <c r="G74" s="41">
        <v>5000</v>
      </c>
      <c r="H74" s="42">
        <v>5000</v>
      </c>
      <c r="I74" s="40" t="s">
        <v>374</v>
      </c>
      <c r="J74" s="40" t="s">
        <v>374</v>
      </c>
      <c r="K74" s="41">
        <v>22000</v>
      </c>
      <c r="L74" s="42">
        <v>22000</v>
      </c>
      <c r="M74" s="40" t="s">
        <v>374</v>
      </c>
      <c r="N74" s="40" t="s">
        <v>374</v>
      </c>
      <c r="O74" s="41">
        <v>22000</v>
      </c>
      <c r="P74" s="42">
        <v>22000</v>
      </c>
      <c r="Q74" s="43">
        <v>5000</v>
      </c>
      <c r="R74" s="44">
        <v>5000</v>
      </c>
      <c r="S74" s="1">
        <v>1</v>
      </c>
      <c r="T74" s="1">
        <v>1</v>
      </c>
      <c r="U74" s="2" t="s">
        <v>1396</v>
      </c>
      <c r="V74" s="2">
        <v>1</v>
      </c>
      <c r="W74" s="2">
        <v>1</v>
      </c>
      <c r="X74" s="2">
        <v>1</v>
      </c>
      <c r="Y74" s="2">
        <v>1</v>
      </c>
      <c r="Z74">
        <f t="shared" si="1"/>
        <v>108000</v>
      </c>
      <c r="AA74" t="s">
        <v>214</v>
      </c>
    </row>
    <row r="75" spans="1:27" x14ac:dyDescent="0.35">
      <c r="A75" t="s">
        <v>502</v>
      </c>
      <c r="B75" s="7" t="s">
        <v>1420</v>
      </c>
      <c r="E75" s="40" t="s">
        <v>374</v>
      </c>
      <c r="F75" s="40" t="s">
        <v>374</v>
      </c>
      <c r="G75" s="41" t="s">
        <v>374</v>
      </c>
      <c r="H75" s="42" t="s">
        <v>374</v>
      </c>
      <c r="I75" s="40" t="s">
        <v>374</v>
      </c>
      <c r="J75" s="40" t="s">
        <v>374</v>
      </c>
      <c r="K75" s="41" t="s">
        <v>374</v>
      </c>
      <c r="L75" s="42" t="s">
        <v>374</v>
      </c>
      <c r="M75" s="40" t="s">
        <v>374</v>
      </c>
      <c r="N75" s="40" t="s">
        <v>374</v>
      </c>
      <c r="O75" s="41" t="s">
        <v>374</v>
      </c>
      <c r="P75" s="42" t="s">
        <v>374</v>
      </c>
      <c r="Q75" s="43" t="s">
        <v>374</v>
      </c>
      <c r="R75" s="44" t="s">
        <v>374</v>
      </c>
      <c r="S75" s="1" t="s">
        <v>1397</v>
      </c>
      <c r="T75" s="1" t="s">
        <v>1397</v>
      </c>
      <c r="U75" s="2" t="s">
        <v>1396</v>
      </c>
      <c r="V75" s="2">
        <v>1</v>
      </c>
      <c r="W75" s="2">
        <v>1</v>
      </c>
      <c r="X75" s="2">
        <v>1</v>
      </c>
      <c r="Y75" s="2">
        <v>1</v>
      </c>
      <c r="Z75">
        <f t="shared" si="1"/>
        <v>0</v>
      </c>
      <c r="AA75" t="s">
        <v>502</v>
      </c>
    </row>
    <row r="76" spans="1:27" x14ac:dyDescent="0.35">
      <c r="A76" t="s">
        <v>504</v>
      </c>
      <c r="B76" s="7" t="s">
        <v>505</v>
      </c>
      <c r="E76" s="40" t="s">
        <v>374</v>
      </c>
      <c r="F76" s="40" t="s">
        <v>374</v>
      </c>
      <c r="G76" s="41" t="s">
        <v>374</v>
      </c>
      <c r="H76" s="42" t="s">
        <v>374</v>
      </c>
      <c r="I76" s="40" t="s">
        <v>374</v>
      </c>
      <c r="J76" s="40" t="s">
        <v>374</v>
      </c>
      <c r="K76" s="41" t="s">
        <v>374</v>
      </c>
      <c r="L76" s="42" t="s">
        <v>374</v>
      </c>
      <c r="M76" s="40" t="s">
        <v>374</v>
      </c>
      <c r="N76" s="40" t="s">
        <v>374</v>
      </c>
      <c r="O76" s="41" t="s">
        <v>374</v>
      </c>
      <c r="P76" s="42" t="s">
        <v>374</v>
      </c>
      <c r="Q76" s="43" t="s">
        <v>374</v>
      </c>
      <c r="R76" s="44" t="s">
        <v>374</v>
      </c>
      <c r="S76" s="1" t="s">
        <v>1397</v>
      </c>
      <c r="T76" s="1" t="s">
        <v>1397</v>
      </c>
      <c r="U76" s="2" t="s">
        <v>1396</v>
      </c>
      <c r="V76" s="2">
        <v>1</v>
      </c>
      <c r="W76" s="2">
        <v>1</v>
      </c>
      <c r="X76" s="2">
        <v>1</v>
      </c>
      <c r="Y76" s="2">
        <v>1</v>
      </c>
      <c r="Z76">
        <f t="shared" si="1"/>
        <v>0</v>
      </c>
      <c r="AA76" t="s">
        <v>504</v>
      </c>
    </row>
    <row r="77" spans="1:27" x14ac:dyDescent="0.35">
      <c r="A77" t="s">
        <v>506</v>
      </c>
      <c r="B77" s="7" t="s">
        <v>1421</v>
      </c>
      <c r="E77" s="40" t="s">
        <v>374</v>
      </c>
      <c r="F77" s="40" t="s">
        <v>374</v>
      </c>
      <c r="G77" s="41" t="s">
        <v>374</v>
      </c>
      <c r="H77" s="42" t="s">
        <v>374</v>
      </c>
      <c r="I77" s="40" t="s">
        <v>374</v>
      </c>
      <c r="J77" s="40" t="s">
        <v>374</v>
      </c>
      <c r="K77" s="41" t="s">
        <v>374</v>
      </c>
      <c r="L77" s="42" t="s">
        <v>374</v>
      </c>
      <c r="M77" s="40" t="s">
        <v>374</v>
      </c>
      <c r="N77" s="40" t="s">
        <v>374</v>
      </c>
      <c r="O77" s="41" t="s">
        <v>374</v>
      </c>
      <c r="P77" s="42" t="s">
        <v>374</v>
      </c>
      <c r="Q77" s="43" t="s">
        <v>374</v>
      </c>
      <c r="R77" s="44" t="s">
        <v>374</v>
      </c>
      <c r="S77" s="1" t="s">
        <v>1397</v>
      </c>
      <c r="T77" s="1" t="s">
        <v>1397</v>
      </c>
      <c r="U77" s="2" t="s">
        <v>1396</v>
      </c>
      <c r="V77" s="2">
        <v>1</v>
      </c>
      <c r="W77" s="2">
        <v>1</v>
      </c>
      <c r="X77" s="2">
        <v>1</v>
      </c>
      <c r="Y77" s="2">
        <v>1</v>
      </c>
      <c r="Z77">
        <f t="shared" si="1"/>
        <v>0</v>
      </c>
      <c r="AA77" t="s">
        <v>506</v>
      </c>
    </row>
    <row r="78" spans="1:27" x14ac:dyDescent="0.35">
      <c r="A78" t="s">
        <v>508</v>
      </c>
      <c r="B78" s="7" t="s">
        <v>1422</v>
      </c>
      <c r="D78" s="1" t="s">
        <v>1395</v>
      </c>
      <c r="E78" s="40" t="s">
        <v>374</v>
      </c>
      <c r="F78" s="40" t="s">
        <v>374</v>
      </c>
      <c r="G78" s="41">
        <v>30000</v>
      </c>
      <c r="H78" s="42">
        <v>30000</v>
      </c>
      <c r="I78" s="40" t="s">
        <v>374</v>
      </c>
      <c r="J78" s="40" t="s">
        <v>374</v>
      </c>
      <c r="K78" s="41">
        <v>132000</v>
      </c>
      <c r="L78" s="42">
        <v>130000</v>
      </c>
      <c r="M78" s="40" t="s">
        <v>374</v>
      </c>
      <c r="N78" s="40" t="s">
        <v>374</v>
      </c>
      <c r="O78" s="41">
        <v>132000</v>
      </c>
      <c r="P78" s="42">
        <v>130000</v>
      </c>
      <c r="Q78" s="43" t="s">
        <v>374</v>
      </c>
      <c r="R78" s="44" t="s">
        <v>374</v>
      </c>
      <c r="S78" s="1">
        <v>1</v>
      </c>
      <c r="T78" s="1">
        <v>1</v>
      </c>
      <c r="U78" s="2" t="s">
        <v>1396</v>
      </c>
      <c r="V78" s="2">
        <v>1</v>
      </c>
      <c r="W78" s="2">
        <v>1</v>
      </c>
      <c r="X78" s="2">
        <v>1</v>
      </c>
      <c r="Y78" s="2">
        <v>1</v>
      </c>
      <c r="Z78">
        <f t="shared" si="1"/>
        <v>584000</v>
      </c>
      <c r="AA78" t="s">
        <v>508</v>
      </c>
    </row>
    <row r="79" spans="1:27" x14ac:dyDescent="0.35">
      <c r="A79" t="s">
        <v>510</v>
      </c>
      <c r="B79" s="7" t="s">
        <v>1423</v>
      </c>
      <c r="E79" s="40" t="s">
        <v>374</v>
      </c>
      <c r="F79" s="40" t="s">
        <v>374</v>
      </c>
      <c r="G79" s="41" t="s">
        <v>374</v>
      </c>
      <c r="H79" s="42" t="s">
        <v>374</v>
      </c>
      <c r="I79" s="40" t="s">
        <v>374</v>
      </c>
      <c r="J79" s="40" t="s">
        <v>374</v>
      </c>
      <c r="K79" s="41" t="s">
        <v>374</v>
      </c>
      <c r="L79" s="42" t="s">
        <v>374</v>
      </c>
      <c r="M79" s="40" t="s">
        <v>374</v>
      </c>
      <c r="N79" s="40" t="s">
        <v>374</v>
      </c>
      <c r="O79" s="41" t="s">
        <v>374</v>
      </c>
      <c r="P79" s="42" t="s">
        <v>374</v>
      </c>
      <c r="Q79" s="43" t="s">
        <v>374</v>
      </c>
      <c r="R79" s="44" t="s">
        <v>374</v>
      </c>
      <c r="S79" s="1" t="s">
        <v>1397</v>
      </c>
      <c r="T79" s="1" t="s">
        <v>1397</v>
      </c>
      <c r="U79" s="2" t="s">
        <v>1396</v>
      </c>
      <c r="V79" s="2">
        <v>1</v>
      </c>
      <c r="W79" s="2">
        <v>1</v>
      </c>
      <c r="X79" s="2">
        <v>1</v>
      </c>
      <c r="Y79" s="2">
        <v>1</v>
      </c>
      <c r="Z79">
        <f t="shared" si="1"/>
        <v>0</v>
      </c>
      <c r="AA79" t="s">
        <v>510</v>
      </c>
    </row>
    <row r="80" spans="1:27" x14ac:dyDescent="0.35">
      <c r="A80" t="s">
        <v>512</v>
      </c>
      <c r="B80" s="7" t="s">
        <v>513</v>
      </c>
      <c r="E80" s="40" t="s">
        <v>374</v>
      </c>
      <c r="F80" s="40" t="s">
        <v>374</v>
      </c>
      <c r="G80" s="41" t="s">
        <v>374</v>
      </c>
      <c r="H80" s="42" t="s">
        <v>374</v>
      </c>
      <c r="I80" s="40" t="s">
        <v>374</v>
      </c>
      <c r="J80" s="40" t="s">
        <v>374</v>
      </c>
      <c r="K80" s="41" t="s">
        <v>374</v>
      </c>
      <c r="L80" s="42" t="s">
        <v>374</v>
      </c>
      <c r="M80" s="40" t="s">
        <v>374</v>
      </c>
      <c r="N80" s="40" t="s">
        <v>374</v>
      </c>
      <c r="O80" s="41" t="s">
        <v>374</v>
      </c>
      <c r="P80" s="42" t="s">
        <v>374</v>
      </c>
      <c r="Q80" s="43" t="s">
        <v>374</v>
      </c>
      <c r="R80" s="44" t="s">
        <v>374</v>
      </c>
      <c r="S80" s="1" t="s">
        <v>1397</v>
      </c>
      <c r="T80" s="1" t="s">
        <v>1397</v>
      </c>
      <c r="U80" s="2" t="s">
        <v>1396</v>
      </c>
      <c r="V80" s="2">
        <v>1</v>
      </c>
      <c r="W80" s="2">
        <v>1</v>
      </c>
      <c r="X80" s="2">
        <v>1</v>
      </c>
      <c r="Y80" s="2">
        <v>1</v>
      </c>
      <c r="Z80">
        <f t="shared" si="1"/>
        <v>0</v>
      </c>
      <c r="AA80" t="s">
        <v>512</v>
      </c>
    </row>
    <row r="81" spans="1:27" x14ac:dyDescent="0.35">
      <c r="A81" t="s">
        <v>514</v>
      </c>
      <c r="B81" s="7" t="s">
        <v>515</v>
      </c>
      <c r="E81" s="40" t="s">
        <v>374</v>
      </c>
      <c r="F81" s="40" t="s">
        <v>374</v>
      </c>
      <c r="G81" s="41" t="s">
        <v>374</v>
      </c>
      <c r="H81" s="42" t="s">
        <v>374</v>
      </c>
      <c r="I81" s="40" t="s">
        <v>374</v>
      </c>
      <c r="J81" s="40" t="s">
        <v>374</v>
      </c>
      <c r="K81" s="41" t="s">
        <v>374</v>
      </c>
      <c r="L81" s="42" t="s">
        <v>374</v>
      </c>
      <c r="M81" s="40" t="s">
        <v>374</v>
      </c>
      <c r="N81" s="40" t="s">
        <v>374</v>
      </c>
      <c r="O81" s="41" t="s">
        <v>374</v>
      </c>
      <c r="P81" s="42" t="s">
        <v>374</v>
      </c>
      <c r="Q81" s="43" t="s">
        <v>374</v>
      </c>
      <c r="R81" s="44" t="s">
        <v>374</v>
      </c>
      <c r="S81" s="1" t="s">
        <v>1397</v>
      </c>
      <c r="T81" s="1" t="s">
        <v>1397</v>
      </c>
      <c r="U81" s="2" t="s">
        <v>1396</v>
      </c>
      <c r="V81" s="2">
        <v>1</v>
      </c>
      <c r="W81" s="2">
        <v>1</v>
      </c>
      <c r="X81" s="2">
        <v>1</v>
      </c>
      <c r="Y81" s="2">
        <v>1</v>
      </c>
      <c r="Z81">
        <f t="shared" si="1"/>
        <v>0</v>
      </c>
      <c r="AA81" t="s">
        <v>514</v>
      </c>
    </row>
    <row r="82" spans="1:27" x14ac:dyDescent="0.35">
      <c r="A82" t="s">
        <v>516</v>
      </c>
      <c r="B82" s="7" t="s">
        <v>1424</v>
      </c>
      <c r="E82" s="40" t="s">
        <v>374</v>
      </c>
      <c r="F82" s="40" t="s">
        <v>374</v>
      </c>
      <c r="G82" s="41" t="s">
        <v>374</v>
      </c>
      <c r="H82" s="42" t="s">
        <v>374</v>
      </c>
      <c r="I82" s="40" t="s">
        <v>374</v>
      </c>
      <c r="J82" s="40" t="s">
        <v>374</v>
      </c>
      <c r="K82" s="41" t="s">
        <v>374</v>
      </c>
      <c r="L82" s="42" t="s">
        <v>374</v>
      </c>
      <c r="M82" s="40" t="s">
        <v>374</v>
      </c>
      <c r="N82" s="40" t="s">
        <v>374</v>
      </c>
      <c r="O82" s="41" t="s">
        <v>374</v>
      </c>
      <c r="P82" s="42" t="s">
        <v>374</v>
      </c>
      <c r="Q82" s="43" t="s">
        <v>374</v>
      </c>
      <c r="R82" s="44" t="s">
        <v>374</v>
      </c>
      <c r="S82" s="1" t="s">
        <v>1397</v>
      </c>
      <c r="T82" s="1" t="s">
        <v>1397</v>
      </c>
      <c r="U82" s="2" t="s">
        <v>1396</v>
      </c>
      <c r="V82" s="2">
        <v>1</v>
      </c>
      <c r="W82" s="2">
        <v>1</v>
      </c>
      <c r="X82" s="2">
        <v>1</v>
      </c>
      <c r="Y82" s="2">
        <v>1</v>
      </c>
      <c r="Z82">
        <f t="shared" si="1"/>
        <v>0</v>
      </c>
      <c r="AA82" t="s">
        <v>516</v>
      </c>
    </row>
    <row r="83" spans="1:27" x14ac:dyDescent="0.35">
      <c r="A83" t="s">
        <v>75</v>
      </c>
      <c r="B83" s="7" t="s">
        <v>76</v>
      </c>
      <c r="C83" s="1" t="s">
        <v>1425</v>
      </c>
      <c r="D83" s="1" t="s">
        <v>1395</v>
      </c>
      <c r="E83" s="40">
        <v>5.5555555555555556E-4</v>
      </c>
      <c r="F83" s="40">
        <v>5.5999999999999995E-4</v>
      </c>
      <c r="G83" s="41">
        <v>5.0000000000000001E-3</v>
      </c>
      <c r="H83" s="42">
        <v>5.0000000000000001E-3</v>
      </c>
      <c r="I83" s="40">
        <v>1.4444444444444444E-2</v>
      </c>
      <c r="J83" s="40">
        <v>1.4E-2</v>
      </c>
      <c r="K83" s="41">
        <v>3.6666666666666667E-2</v>
      </c>
      <c r="L83" s="42">
        <v>3.6999999999999998E-2</v>
      </c>
      <c r="M83" s="40">
        <v>6.6666666666666662E-3</v>
      </c>
      <c r="N83" s="40">
        <v>6.7000000000000002E-3</v>
      </c>
      <c r="O83" s="41">
        <v>3.6666666666666674E-2</v>
      </c>
      <c r="P83" s="42">
        <v>3.6999999999999998E-2</v>
      </c>
      <c r="Q83" s="43">
        <v>0.03</v>
      </c>
      <c r="R83" s="44">
        <v>0.03</v>
      </c>
      <c r="S83" s="1">
        <v>1</v>
      </c>
      <c r="T83" s="1">
        <v>1</v>
      </c>
      <c r="U83" s="2" t="s">
        <v>1396</v>
      </c>
      <c r="V83" s="2">
        <v>1</v>
      </c>
      <c r="W83" s="2">
        <v>1</v>
      </c>
      <c r="X83" s="2">
        <v>2</v>
      </c>
      <c r="Y83" s="2">
        <v>1.2</v>
      </c>
      <c r="Z83">
        <f t="shared" si="1"/>
        <v>0.26026000000000005</v>
      </c>
      <c r="AA83" t="s">
        <v>75</v>
      </c>
    </row>
    <row r="84" spans="1:27" x14ac:dyDescent="0.35">
      <c r="A84" t="s">
        <v>518</v>
      </c>
      <c r="B84" s="7" t="s">
        <v>519</v>
      </c>
      <c r="E84" s="40" t="s">
        <v>374</v>
      </c>
      <c r="F84" s="40" t="s">
        <v>374</v>
      </c>
      <c r="G84" s="41" t="s">
        <v>374</v>
      </c>
      <c r="H84" s="42" t="s">
        <v>374</v>
      </c>
      <c r="I84" s="40" t="s">
        <v>374</v>
      </c>
      <c r="J84" s="40" t="s">
        <v>374</v>
      </c>
      <c r="K84" s="41" t="s">
        <v>374</v>
      </c>
      <c r="L84" s="42" t="s">
        <v>374</v>
      </c>
      <c r="M84" s="40" t="s">
        <v>374</v>
      </c>
      <c r="N84" s="40" t="s">
        <v>374</v>
      </c>
      <c r="O84" s="41" t="s">
        <v>374</v>
      </c>
      <c r="P84" s="42" t="s">
        <v>374</v>
      </c>
      <c r="Q84" s="43" t="s">
        <v>374</v>
      </c>
      <c r="R84" s="44" t="s">
        <v>374</v>
      </c>
      <c r="S84" s="1" t="s">
        <v>1397</v>
      </c>
      <c r="T84" s="1" t="s">
        <v>1397</v>
      </c>
      <c r="U84" s="2" t="s">
        <v>1396</v>
      </c>
      <c r="V84" s="2">
        <v>1</v>
      </c>
      <c r="W84" s="2">
        <v>1</v>
      </c>
      <c r="X84" s="2">
        <v>1</v>
      </c>
      <c r="Y84" s="2">
        <v>1</v>
      </c>
      <c r="Z84">
        <f t="shared" si="1"/>
        <v>0</v>
      </c>
      <c r="AA84" t="s">
        <v>518</v>
      </c>
    </row>
    <row r="85" spans="1:27" x14ac:dyDescent="0.35">
      <c r="A85" t="s">
        <v>520</v>
      </c>
      <c r="B85" s="7" t="s">
        <v>521</v>
      </c>
      <c r="D85" s="1" t="s">
        <v>1395</v>
      </c>
      <c r="E85" s="40" t="s">
        <v>374</v>
      </c>
      <c r="F85" s="40" t="s">
        <v>374</v>
      </c>
      <c r="G85" s="41">
        <v>2.2000000000000002</v>
      </c>
      <c r="H85" s="42">
        <v>2.2000000000000002</v>
      </c>
      <c r="I85" s="40" t="s">
        <v>374</v>
      </c>
      <c r="J85" s="40" t="s">
        <v>374</v>
      </c>
      <c r="K85" s="41">
        <v>9.6800000000000015</v>
      </c>
      <c r="L85" s="42">
        <v>9.6999999999999993</v>
      </c>
      <c r="M85" s="40" t="s">
        <v>374</v>
      </c>
      <c r="N85" s="40" t="s">
        <v>374</v>
      </c>
      <c r="O85" s="41">
        <v>9.6800000000000015</v>
      </c>
      <c r="P85" s="42">
        <v>9.6999999999999993</v>
      </c>
      <c r="Q85" s="43">
        <v>50</v>
      </c>
      <c r="R85" s="44">
        <v>50</v>
      </c>
      <c r="S85" s="1">
        <v>1</v>
      </c>
      <c r="T85" s="1">
        <v>1</v>
      </c>
      <c r="U85" s="2" t="s">
        <v>1396</v>
      </c>
      <c r="V85" s="2">
        <v>1</v>
      </c>
      <c r="W85" s="2">
        <v>1</v>
      </c>
      <c r="X85" s="2">
        <v>1</v>
      </c>
      <c r="Y85" s="2">
        <v>1</v>
      </c>
      <c r="Z85">
        <f t="shared" si="1"/>
        <v>143.16</v>
      </c>
      <c r="AA85" t="s">
        <v>520</v>
      </c>
    </row>
    <row r="86" spans="1:27" x14ac:dyDescent="0.35">
      <c r="A86" t="s">
        <v>522</v>
      </c>
      <c r="B86" s="7" t="s">
        <v>523</v>
      </c>
      <c r="E86" s="40" t="s">
        <v>374</v>
      </c>
      <c r="F86" s="40" t="s">
        <v>374</v>
      </c>
      <c r="G86" s="41" t="s">
        <v>374</v>
      </c>
      <c r="H86" s="42" t="s">
        <v>374</v>
      </c>
      <c r="I86" s="40" t="s">
        <v>374</v>
      </c>
      <c r="J86" s="40" t="s">
        <v>374</v>
      </c>
      <c r="K86" s="41" t="s">
        <v>374</v>
      </c>
      <c r="L86" s="42" t="s">
        <v>374</v>
      </c>
      <c r="M86" s="40" t="s">
        <v>374</v>
      </c>
      <c r="N86" s="40" t="s">
        <v>374</v>
      </c>
      <c r="O86" s="41" t="s">
        <v>374</v>
      </c>
      <c r="P86" s="42" t="s">
        <v>374</v>
      </c>
      <c r="Q86" s="43" t="s">
        <v>374</v>
      </c>
      <c r="R86" s="44" t="s">
        <v>374</v>
      </c>
      <c r="S86" s="1" t="s">
        <v>1397</v>
      </c>
      <c r="T86" s="1" t="s">
        <v>1397</v>
      </c>
      <c r="U86" s="2" t="s">
        <v>1396</v>
      </c>
      <c r="V86" s="2">
        <v>1</v>
      </c>
      <c r="W86" s="2">
        <v>1</v>
      </c>
      <c r="X86" s="2">
        <v>1</v>
      </c>
      <c r="Y86" s="2">
        <v>1</v>
      </c>
      <c r="Z86">
        <f t="shared" si="1"/>
        <v>0</v>
      </c>
      <c r="AA86" t="s">
        <v>522</v>
      </c>
    </row>
    <row r="87" spans="1:27" x14ac:dyDescent="0.35">
      <c r="A87" t="s">
        <v>524</v>
      </c>
      <c r="B87" s="7" t="s">
        <v>525</v>
      </c>
      <c r="E87" s="40" t="s">
        <v>374</v>
      </c>
      <c r="F87" s="40" t="s">
        <v>374</v>
      </c>
      <c r="G87" s="41" t="s">
        <v>374</v>
      </c>
      <c r="H87" s="42" t="s">
        <v>374</v>
      </c>
      <c r="I87" s="40" t="s">
        <v>374</v>
      </c>
      <c r="J87" s="40" t="s">
        <v>374</v>
      </c>
      <c r="K87" s="41" t="s">
        <v>374</v>
      </c>
      <c r="L87" s="42" t="s">
        <v>374</v>
      </c>
      <c r="M87" s="40" t="s">
        <v>374</v>
      </c>
      <c r="N87" s="40" t="s">
        <v>374</v>
      </c>
      <c r="O87" s="41" t="s">
        <v>374</v>
      </c>
      <c r="P87" s="42" t="s">
        <v>374</v>
      </c>
      <c r="Q87" s="43" t="s">
        <v>374</v>
      </c>
      <c r="R87" s="44" t="s">
        <v>374</v>
      </c>
      <c r="S87" s="1" t="s">
        <v>1397</v>
      </c>
      <c r="T87" s="1" t="s">
        <v>1397</v>
      </c>
      <c r="U87" s="2" t="s">
        <v>1396</v>
      </c>
      <c r="V87" s="2">
        <v>1</v>
      </c>
      <c r="W87" s="2">
        <v>1</v>
      </c>
      <c r="X87" s="2">
        <v>1</v>
      </c>
      <c r="Y87" s="2">
        <v>1</v>
      </c>
      <c r="Z87">
        <f t="shared" si="1"/>
        <v>0</v>
      </c>
      <c r="AA87" t="s">
        <v>524</v>
      </c>
    </row>
    <row r="88" spans="1:27" x14ac:dyDescent="0.35">
      <c r="A88">
        <v>89</v>
      </c>
      <c r="B88" s="7" t="s">
        <v>526</v>
      </c>
      <c r="E88" s="40" t="s">
        <v>374</v>
      </c>
      <c r="F88" s="40" t="s">
        <v>374</v>
      </c>
      <c r="G88" s="41" t="s">
        <v>374</v>
      </c>
      <c r="H88" s="42" t="s">
        <v>374</v>
      </c>
      <c r="I88" s="40" t="s">
        <v>374</v>
      </c>
      <c r="J88" s="40" t="s">
        <v>374</v>
      </c>
      <c r="K88" s="41" t="s">
        <v>374</v>
      </c>
      <c r="L88" s="42" t="s">
        <v>374</v>
      </c>
      <c r="M88" s="40" t="s">
        <v>374</v>
      </c>
      <c r="N88" s="40" t="s">
        <v>374</v>
      </c>
      <c r="O88" s="41" t="s">
        <v>374</v>
      </c>
      <c r="P88" s="42" t="s">
        <v>374</v>
      </c>
      <c r="Q88" s="43" t="s">
        <v>374</v>
      </c>
      <c r="R88" s="44" t="s">
        <v>374</v>
      </c>
      <c r="S88" s="1" t="s">
        <v>1397</v>
      </c>
      <c r="T88" s="1" t="s">
        <v>1397</v>
      </c>
      <c r="U88" s="2" t="s">
        <v>1396</v>
      </c>
      <c r="V88" s="2">
        <v>1</v>
      </c>
      <c r="W88" s="2">
        <v>1</v>
      </c>
      <c r="X88" s="2">
        <v>1</v>
      </c>
      <c r="Y88" s="2">
        <v>1</v>
      </c>
      <c r="Z88">
        <f t="shared" si="1"/>
        <v>0</v>
      </c>
      <c r="AA88">
        <v>89</v>
      </c>
    </row>
    <row r="89" spans="1:27" x14ac:dyDescent="0.35">
      <c r="A89" t="s">
        <v>370</v>
      </c>
      <c r="B89" s="7" t="s">
        <v>527</v>
      </c>
      <c r="D89" s="1" t="s">
        <v>1395</v>
      </c>
      <c r="E89" s="40" t="s">
        <v>374</v>
      </c>
      <c r="F89" s="40" t="s">
        <v>374</v>
      </c>
      <c r="G89" s="41">
        <v>800</v>
      </c>
      <c r="H89" s="42">
        <v>800</v>
      </c>
      <c r="I89" s="40" t="s">
        <v>374</v>
      </c>
      <c r="J89" s="40" t="s">
        <v>374</v>
      </c>
      <c r="K89" s="41">
        <v>3520.0000000000005</v>
      </c>
      <c r="L89" s="42">
        <v>3500</v>
      </c>
      <c r="M89" s="40" t="s">
        <v>374</v>
      </c>
      <c r="N89" s="40" t="s">
        <v>374</v>
      </c>
      <c r="O89" s="41">
        <v>3520.0000000000005</v>
      </c>
      <c r="P89" s="42">
        <v>3500</v>
      </c>
      <c r="Q89" s="43">
        <v>6200</v>
      </c>
      <c r="R89" s="44">
        <v>6200</v>
      </c>
      <c r="S89" s="1">
        <v>1</v>
      </c>
      <c r="T89" s="1">
        <v>1</v>
      </c>
      <c r="U89" s="2" t="s">
        <v>1396</v>
      </c>
      <c r="V89" s="2">
        <v>1</v>
      </c>
      <c r="W89" s="2">
        <v>1</v>
      </c>
      <c r="X89" s="2">
        <v>1</v>
      </c>
      <c r="Y89" s="2">
        <v>1</v>
      </c>
      <c r="Z89">
        <f t="shared" si="1"/>
        <v>28040</v>
      </c>
      <c r="AA89" t="s">
        <v>370</v>
      </c>
    </row>
    <row r="90" spans="1:27" x14ac:dyDescent="0.35">
      <c r="A90" t="s">
        <v>371</v>
      </c>
      <c r="B90" s="7" t="s">
        <v>528</v>
      </c>
      <c r="D90" s="1" t="s">
        <v>1395</v>
      </c>
      <c r="E90" s="40">
        <v>0.16666666666666666</v>
      </c>
      <c r="F90" s="40">
        <v>0.17</v>
      </c>
      <c r="G90" s="41">
        <v>100</v>
      </c>
      <c r="H90" s="42">
        <v>100</v>
      </c>
      <c r="I90" s="40">
        <v>4.333333333333333</v>
      </c>
      <c r="J90" s="40">
        <v>4.3</v>
      </c>
      <c r="K90" s="41">
        <v>440.00000000000006</v>
      </c>
      <c r="L90" s="42">
        <v>440</v>
      </c>
      <c r="M90" s="40">
        <v>2</v>
      </c>
      <c r="N90" s="40">
        <v>2</v>
      </c>
      <c r="O90" s="41">
        <v>440.00000000000006</v>
      </c>
      <c r="P90" s="42">
        <v>440</v>
      </c>
      <c r="Q90" s="43">
        <v>1900</v>
      </c>
      <c r="R90" s="44">
        <v>1900</v>
      </c>
      <c r="S90" s="1">
        <v>1</v>
      </c>
      <c r="T90" s="1">
        <v>1</v>
      </c>
      <c r="U90" s="2" t="s">
        <v>1396</v>
      </c>
      <c r="V90" s="2">
        <v>1</v>
      </c>
      <c r="W90" s="2">
        <v>1</v>
      </c>
      <c r="X90" s="2">
        <v>1</v>
      </c>
      <c r="Y90" s="2">
        <v>1</v>
      </c>
      <c r="Z90">
        <f t="shared" si="1"/>
        <v>5772.97</v>
      </c>
      <c r="AA90" t="s">
        <v>371</v>
      </c>
    </row>
    <row r="91" spans="1:27" x14ac:dyDescent="0.35">
      <c r="A91" t="s">
        <v>529</v>
      </c>
      <c r="B91" s="7" t="s">
        <v>530</v>
      </c>
      <c r="D91" s="1" t="s">
        <v>1395</v>
      </c>
      <c r="E91" s="40" t="s">
        <v>374</v>
      </c>
      <c r="F91" s="40" t="s">
        <v>374</v>
      </c>
      <c r="G91" s="41">
        <v>10</v>
      </c>
      <c r="H91" s="42">
        <v>10</v>
      </c>
      <c r="I91" s="40" t="s">
        <v>374</v>
      </c>
      <c r="J91" s="40" t="s">
        <v>374</v>
      </c>
      <c r="K91" s="41">
        <v>44</v>
      </c>
      <c r="L91" s="42">
        <v>44</v>
      </c>
      <c r="M91" s="40" t="s">
        <v>374</v>
      </c>
      <c r="N91" s="40" t="s">
        <v>374</v>
      </c>
      <c r="O91" s="41">
        <v>44</v>
      </c>
      <c r="P91" s="42">
        <v>44</v>
      </c>
      <c r="Q91" s="43">
        <v>660</v>
      </c>
      <c r="R91" s="44">
        <v>660</v>
      </c>
      <c r="S91" s="1">
        <v>1</v>
      </c>
      <c r="T91" s="1">
        <v>1</v>
      </c>
      <c r="U91" s="2" t="s">
        <v>1396</v>
      </c>
      <c r="V91" s="2">
        <v>1</v>
      </c>
      <c r="W91" s="2">
        <v>1</v>
      </c>
      <c r="X91" s="2">
        <v>1</v>
      </c>
      <c r="Y91" s="2">
        <v>1</v>
      </c>
      <c r="Z91">
        <f t="shared" si="1"/>
        <v>1516</v>
      </c>
      <c r="AA91" t="s">
        <v>529</v>
      </c>
    </row>
    <row r="92" spans="1:27" x14ac:dyDescent="0.35">
      <c r="A92" t="s">
        <v>531</v>
      </c>
      <c r="B92" s="7" t="s">
        <v>532</v>
      </c>
      <c r="E92" s="40" t="s">
        <v>374</v>
      </c>
      <c r="F92" s="40" t="s">
        <v>374</v>
      </c>
      <c r="G92" s="41" t="s">
        <v>374</v>
      </c>
      <c r="H92" s="42" t="s">
        <v>374</v>
      </c>
      <c r="I92" s="40" t="s">
        <v>374</v>
      </c>
      <c r="J92" s="40" t="s">
        <v>374</v>
      </c>
      <c r="K92" s="41" t="s">
        <v>374</v>
      </c>
      <c r="L92" s="42" t="s">
        <v>374</v>
      </c>
      <c r="M92" s="40" t="s">
        <v>374</v>
      </c>
      <c r="N92" s="40" t="s">
        <v>374</v>
      </c>
      <c r="O92" s="41" t="s">
        <v>374</v>
      </c>
      <c r="P92" s="42" t="s">
        <v>374</v>
      </c>
      <c r="Q92" s="43" t="s">
        <v>374</v>
      </c>
      <c r="R92" s="44" t="s">
        <v>374</v>
      </c>
      <c r="S92" s="1" t="s">
        <v>1397</v>
      </c>
      <c r="T92" s="1" t="s">
        <v>1397</v>
      </c>
      <c r="U92" s="2" t="s">
        <v>1396</v>
      </c>
      <c r="V92" s="2">
        <v>1</v>
      </c>
      <c r="W92" s="2">
        <v>1</v>
      </c>
      <c r="X92" s="2">
        <v>1</v>
      </c>
      <c r="Y92" s="2">
        <v>1</v>
      </c>
      <c r="Z92">
        <f t="shared" si="1"/>
        <v>0</v>
      </c>
      <c r="AA92" t="s">
        <v>531</v>
      </c>
    </row>
    <row r="93" spans="1:27" x14ac:dyDescent="0.35">
      <c r="A93" t="s">
        <v>533</v>
      </c>
      <c r="B93" s="7" t="s">
        <v>534</v>
      </c>
      <c r="E93" s="40" t="s">
        <v>374</v>
      </c>
      <c r="F93" s="40" t="s">
        <v>374</v>
      </c>
      <c r="G93" s="41" t="s">
        <v>374</v>
      </c>
      <c r="H93" s="42" t="s">
        <v>374</v>
      </c>
      <c r="I93" s="40" t="s">
        <v>374</v>
      </c>
      <c r="J93" s="40" t="s">
        <v>374</v>
      </c>
      <c r="K93" s="41" t="s">
        <v>374</v>
      </c>
      <c r="L93" s="42" t="s">
        <v>374</v>
      </c>
      <c r="M93" s="40" t="s">
        <v>374</v>
      </c>
      <c r="N93" s="40" t="s">
        <v>374</v>
      </c>
      <c r="O93" s="41" t="s">
        <v>374</v>
      </c>
      <c r="P93" s="42" t="s">
        <v>374</v>
      </c>
      <c r="Q93" s="43" t="s">
        <v>374</v>
      </c>
      <c r="R93" s="44" t="s">
        <v>374</v>
      </c>
      <c r="S93" s="1" t="s">
        <v>1397</v>
      </c>
      <c r="T93" s="1" t="s">
        <v>1397</v>
      </c>
      <c r="U93" s="2" t="s">
        <v>1396</v>
      </c>
      <c r="V93" s="2">
        <v>1</v>
      </c>
      <c r="W93" s="2">
        <v>1</v>
      </c>
      <c r="X93" s="2">
        <v>1</v>
      </c>
      <c r="Y93" s="2">
        <v>1</v>
      </c>
      <c r="Z93">
        <f t="shared" si="1"/>
        <v>0</v>
      </c>
      <c r="AA93" t="s">
        <v>533</v>
      </c>
    </row>
    <row r="94" spans="1:27" x14ac:dyDescent="0.35">
      <c r="A94">
        <v>351</v>
      </c>
      <c r="B94" s="7" t="s">
        <v>535</v>
      </c>
      <c r="E94" s="40" t="s">
        <v>374</v>
      </c>
      <c r="F94" s="40" t="s">
        <v>374</v>
      </c>
      <c r="G94" s="41" t="s">
        <v>374</v>
      </c>
      <c r="H94" s="42" t="s">
        <v>374</v>
      </c>
      <c r="I94" s="40" t="s">
        <v>374</v>
      </c>
      <c r="J94" s="40" t="s">
        <v>374</v>
      </c>
      <c r="K94" s="41" t="s">
        <v>374</v>
      </c>
      <c r="L94" s="42" t="s">
        <v>374</v>
      </c>
      <c r="M94" s="40" t="s">
        <v>374</v>
      </c>
      <c r="N94" s="40" t="s">
        <v>374</v>
      </c>
      <c r="O94" s="41" t="s">
        <v>374</v>
      </c>
      <c r="P94" s="42" t="s">
        <v>374</v>
      </c>
      <c r="Q94" s="43" t="s">
        <v>374</v>
      </c>
      <c r="R94" s="44" t="s">
        <v>374</v>
      </c>
      <c r="S94" s="1" t="s">
        <v>1397</v>
      </c>
      <c r="T94" s="1" t="s">
        <v>1397</v>
      </c>
      <c r="U94" s="2" t="s">
        <v>1396</v>
      </c>
      <c r="V94" s="2">
        <v>1</v>
      </c>
      <c r="W94" s="2">
        <v>1</v>
      </c>
      <c r="X94" s="2">
        <v>1</v>
      </c>
      <c r="Y94" s="2">
        <v>1</v>
      </c>
      <c r="Z94">
        <f t="shared" si="1"/>
        <v>0</v>
      </c>
      <c r="AA94">
        <v>351</v>
      </c>
    </row>
    <row r="95" spans="1:27" x14ac:dyDescent="0.35">
      <c r="A95" t="s">
        <v>536</v>
      </c>
      <c r="B95" s="7" t="s">
        <v>537</v>
      </c>
      <c r="E95" s="40" t="s">
        <v>374</v>
      </c>
      <c r="F95" s="40" t="s">
        <v>374</v>
      </c>
      <c r="G95" s="41" t="s">
        <v>374</v>
      </c>
      <c r="H95" s="42" t="s">
        <v>374</v>
      </c>
      <c r="I95" s="40" t="s">
        <v>374</v>
      </c>
      <c r="J95" s="40" t="s">
        <v>374</v>
      </c>
      <c r="K95" s="41" t="s">
        <v>374</v>
      </c>
      <c r="L95" s="42" t="s">
        <v>374</v>
      </c>
      <c r="M95" s="40" t="s">
        <v>374</v>
      </c>
      <c r="N95" s="40" t="s">
        <v>374</v>
      </c>
      <c r="O95" s="41" t="s">
        <v>374</v>
      </c>
      <c r="P95" s="42" t="s">
        <v>374</v>
      </c>
      <c r="Q95" s="43" t="s">
        <v>374</v>
      </c>
      <c r="R95" s="44" t="s">
        <v>374</v>
      </c>
      <c r="S95" s="1" t="s">
        <v>1397</v>
      </c>
      <c r="T95" s="1" t="s">
        <v>1397</v>
      </c>
      <c r="U95" s="2" t="s">
        <v>1396</v>
      </c>
      <c r="V95" s="2">
        <v>1</v>
      </c>
      <c r="W95" s="2">
        <v>1</v>
      </c>
      <c r="X95" s="2">
        <v>1</v>
      </c>
      <c r="Y95" s="2">
        <v>1</v>
      </c>
      <c r="Z95">
        <f t="shared" si="1"/>
        <v>0</v>
      </c>
      <c r="AA95" t="s">
        <v>536</v>
      </c>
    </row>
    <row r="96" spans="1:27" x14ac:dyDescent="0.35">
      <c r="A96" t="s">
        <v>538</v>
      </c>
      <c r="B96" s="7" t="s">
        <v>539</v>
      </c>
      <c r="E96" s="40" t="s">
        <v>374</v>
      </c>
      <c r="F96" s="40" t="s">
        <v>374</v>
      </c>
      <c r="G96" s="41" t="s">
        <v>374</v>
      </c>
      <c r="H96" s="42" t="s">
        <v>374</v>
      </c>
      <c r="I96" s="40" t="s">
        <v>374</v>
      </c>
      <c r="J96" s="40" t="s">
        <v>374</v>
      </c>
      <c r="K96" s="41" t="s">
        <v>374</v>
      </c>
      <c r="L96" s="42" t="s">
        <v>374</v>
      </c>
      <c r="M96" s="40" t="s">
        <v>374</v>
      </c>
      <c r="N96" s="40" t="s">
        <v>374</v>
      </c>
      <c r="O96" s="41" t="s">
        <v>374</v>
      </c>
      <c r="P96" s="42" t="s">
        <v>374</v>
      </c>
      <c r="Q96" s="43" t="s">
        <v>374</v>
      </c>
      <c r="R96" s="44" t="s">
        <v>374</v>
      </c>
      <c r="S96" s="1" t="s">
        <v>1397</v>
      </c>
      <c r="T96" s="1" t="s">
        <v>1397</v>
      </c>
      <c r="U96" s="2" t="s">
        <v>1396</v>
      </c>
      <c r="V96" s="2">
        <v>1</v>
      </c>
      <c r="W96" s="2">
        <v>1</v>
      </c>
      <c r="X96" s="2">
        <v>1</v>
      </c>
      <c r="Y96" s="2">
        <v>1</v>
      </c>
      <c r="Z96">
        <f t="shared" si="1"/>
        <v>0</v>
      </c>
      <c r="AA96" t="s">
        <v>538</v>
      </c>
    </row>
    <row r="97" spans="1:27" x14ac:dyDescent="0.35">
      <c r="A97" t="s">
        <v>540</v>
      </c>
      <c r="B97" s="7" t="s">
        <v>541</v>
      </c>
      <c r="D97" s="1" t="s">
        <v>1395</v>
      </c>
      <c r="E97" s="40">
        <v>9.9999999999999985E-3</v>
      </c>
      <c r="F97" s="40">
        <v>0.01</v>
      </c>
      <c r="G97" s="41">
        <v>0.02</v>
      </c>
      <c r="H97" s="42">
        <v>0.02</v>
      </c>
      <c r="I97" s="40">
        <v>0.25999999999999995</v>
      </c>
      <c r="J97" s="40">
        <v>0.26</v>
      </c>
      <c r="K97" s="41">
        <v>8.8000000000000009E-2</v>
      </c>
      <c r="L97" s="42">
        <v>8.7999999999999995E-2</v>
      </c>
      <c r="M97" s="40">
        <v>0.11999999999999998</v>
      </c>
      <c r="N97" s="40">
        <v>0.12</v>
      </c>
      <c r="O97" s="41">
        <v>8.8000000000000009E-2</v>
      </c>
      <c r="P97" s="42">
        <v>8.7999999999999995E-2</v>
      </c>
      <c r="Q97" s="43">
        <v>0.2</v>
      </c>
      <c r="R97" s="44">
        <v>0.2</v>
      </c>
      <c r="S97" s="1">
        <v>1</v>
      </c>
      <c r="T97" s="1">
        <v>1</v>
      </c>
      <c r="U97" s="2" t="s">
        <v>1396</v>
      </c>
      <c r="V97" s="2">
        <v>1</v>
      </c>
      <c r="W97" s="2">
        <v>1</v>
      </c>
      <c r="X97" s="2">
        <v>1</v>
      </c>
      <c r="Y97" s="2">
        <v>1</v>
      </c>
      <c r="Z97">
        <f t="shared" si="1"/>
        <v>1.5719999999999998</v>
      </c>
      <c r="AA97" t="s">
        <v>540</v>
      </c>
    </row>
    <row r="98" spans="1:27" x14ac:dyDescent="0.35">
      <c r="A98" t="s">
        <v>542</v>
      </c>
      <c r="B98" s="7" t="s">
        <v>543</v>
      </c>
      <c r="E98" s="40" t="s">
        <v>374</v>
      </c>
      <c r="F98" s="40" t="s">
        <v>374</v>
      </c>
      <c r="G98" s="41" t="s">
        <v>374</v>
      </c>
      <c r="H98" s="42" t="s">
        <v>374</v>
      </c>
      <c r="I98" s="40" t="s">
        <v>374</v>
      </c>
      <c r="J98" s="40" t="s">
        <v>374</v>
      </c>
      <c r="K98" s="41" t="s">
        <v>374</v>
      </c>
      <c r="L98" s="42" t="s">
        <v>374</v>
      </c>
      <c r="M98" s="40" t="s">
        <v>374</v>
      </c>
      <c r="N98" s="40" t="s">
        <v>374</v>
      </c>
      <c r="O98" s="41" t="s">
        <v>374</v>
      </c>
      <c r="P98" s="42" t="s">
        <v>374</v>
      </c>
      <c r="Q98" s="43" t="s">
        <v>374</v>
      </c>
      <c r="R98" s="44" t="s">
        <v>374</v>
      </c>
      <c r="S98" s="1" t="s">
        <v>1397</v>
      </c>
      <c r="T98" s="1" t="s">
        <v>1397</v>
      </c>
      <c r="U98" s="2" t="s">
        <v>1396</v>
      </c>
      <c r="V98" s="2">
        <v>1</v>
      </c>
      <c r="W98" s="2">
        <v>1</v>
      </c>
      <c r="X98" s="2">
        <v>1</v>
      </c>
      <c r="Y98" s="2">
        <v>1</v>
      </c>
      <c r="Z98">
        <f t="shared" si="1"/>
        <v>0</v>
      </c>
      <c r="AA98" t="s">
        <v>542</v>
      </c>
    </row>
    <row r="99" spans="1:27" x14ac:dyDescent="0.35">
      <c r="A99" t="s">
        <v>544</v>
      </c>
      <c r="B99" s="7" t="s">
        <v>1426</v>
      </c>
      <c r="E99" s="40" t="s">
        <v>374</v>
      </c>
      <c r="F99" s="40" t="s">
        <v>374</v>
      </c>
      <c r="G99" s="41" t="s">
        <v>374</v>
      </c>
      <c r="H99" s="42" t="s">
        <v>374</v>
      </c>
      <c r="I99" s="40" t="s">
        <v>374</v>
      </c>
      <c r="J99" s="40" t="s">
        <v>374</v>
      </c>
      <c r="K99" s="41" t="s">
        <v>374</v>
      </c>
      <c r="L99" s="42" t="s">
        <v>374</v>
      </c>
      <c r="M99" s="40" t="s">
        <v>374</v>
      </c>
      <c r="N99" s="40" t="s">
        <v>374</v>
      </c>
      <c r="O99" s="41" t="s">
        <v>374</v>
      </c>
      <c r="P99" s="42" t="s">
        <v>374</v>
      </c>
      <c r="Q99" s="43" t="s">
        <v>374</v>
      </c>
      <c r="R99" s="44" t="s">
        <v>374</v>
      </c>
      <c r="S99" s="1" t="s">
        <v>1397</v>
      </c>
      <c r="T99" s="1" t="s">
        <v>1397</v>
      </c>
      <c r="U99" s="2" t="s">
        <v>1396</v>
      </c>
      <c r="V99" s="2">
        <v>1</v>
      </c>
      <c r="W99" s="2">
        <v>1</v>
      </c>
      <c r="X99" s="2">
        <v>1</v>
      </c>
      <c r="Y99" s="2">
        <v>1</v>
      </c>
      <c r="Z99">
        <f t="shared" si="1"/>
        <v>0</v>
      </c>
      <c r="AA99" t="s">
        <v>544</v>
      </c>
    </row>
    <row r="100" spans="1:27" ht="43.5" x14ac:dyDescent="0.35">
      <c r="A100" t="s">
        <v>546</v>
      </c>
      <c r="B100" s="7" t="s">
        <v>1427</v>
      </c>
      <c r="E100" s="40" t="s">
        <v>374</v>
      </c>
      <c r="F100" s="40" t="s">
        <v>374</v>
      </c>
      <c r="G100" s="41" t="s">
        <v>374</v>
      </c>
      <c r="H100" s="42" t="s">
        <v>374</v>
      </c>
      <c r="I100" s="40" t="s">
        <v>374</v>
      </c>
      <c r="J100" s="40" t="s">
        <v>374</v>
      </c>
      <c r="K100" s="41" t="s">
        <v>374</v>
      </c>
      <c r="L100" s="42" t="s">
        <v>374</v>
      </c>
      <c r="M100" s="40" t="s">
        <v>374</v>
      </c>
      <c r="N100" s="40" t="s">
        <v>374</v>
      </c>
      <c r="O100" s="41" t="s">
        <v>374</v>
      </c>
      <c r="P100" s="42" t="s">
        <v>374</v>
      </c>
      <c r="Q100" s="43" t="s">
        <v>374</v>
      </c>
      <c r="R100" s="44" t="s">
        <v>374</v>
      </c>
      <c r="S100" s="1" t="s">
        <v>1397</v>
      </c>
      <c r="T100" s="1" t="s">
        <v>1397</v>
      </c>
      <c r="U100" s="2" t="s">
        <v>1396</v>
      </c>
      <c r="V100" s="2">
        <v>1</v>
      </c>
      <c r="W100" s="2">
        <v>1</v>
      </c>
      <c r="X100" s="2">
        <v>1</v>
      </c>
      <c r="Y100" s="2">
        <v>1</v>
      </c>
      <c r="Z100">
        <f t="shared" si="1"/>
        <v>0</v>
      </c>
      <c r="AA100" t="s">
        <v>546</v>
      </c>
    </row>
    <row r="101" spans="1:27" x14ac:dyDescent="0.35">
      <c r="A101" t="s">
        <v>548</v>
      </c>
      <c r="B101" s="7" t="s">
        <v>549</v>
      </c>
      <c r="C101" s="1" t="s">
        <v>1428</v>
      </c>
      <c r="D101" s="1" t="s">
        <v>374</v>
      </c>
      <c r="E101" s="40">
        <v>3.9999999999999994E-2</v>
      </c>
      <c r="F101" s="40">
        <v>0.04</v>
      </c>
      <c r="G101" s="41" t="s">
        <v>374</v>
      </c>
      <c r="H101" s="42" t="s">
        <v>374</v>
      </c>
      <c r="I101" s="40">
        <v>1.0399999999999998</v>
      </c>
      <c r="J101" s="40">
        <v>1</v>
      </c>
      <c r="K101" s="41" t="s">
        <v>374</v>
      </c>
      <c r="L101" s="42" t="s">
        <v>374</v>
      </c>
      <c r="M101" s="40">
        <v>0.47999999999999993</v>
      </c>
      <c r="N101" s="40">
        <v>0.48</v>
      </c>
      <c r="O101" s="41" t="s">
        <v>374</v>
      </c>
      <c r="P101" s="42" t="s">
        <v>374</v>
      </c>
      <c r="Q101" s="43" t="s">
        <v>374</v>
      </c>
      <c r="R101" s="44" t="s">
        <v>374</v>
      </c>
      <c r="S101" s="1">
        <v>1</v>
      </c>
      <c r="T101" s="1">
        <v>1</v>
      </c>
      <c r="U101" s="2" t="s">
        <v>1396</v>
      </c>
      <c r="V101" s="2">
        <v>1</v>
      </c>
      <c r="W101" s="2">
        <v>1</v>
      </c>
      <c r="X101" s="2">
        <v>1</v>
      </c>
      <c r="Y101" s="2">
        <v>1</v>
      </c>
      <c r="Z101">
        <f t="shared" si="1"/>
        <v>3.08</v>
      </c>
      <c r="AA101" t="s">
        <v>548</v>
      </c>
    </row>
    <row r="102" spans="1:27" x14ac:dyDescent="0.35">
      <c r="A102" t="s">
        <v>197</v>
      </c>
      <c r="B102" s="7" t="s">
        <v>196</v>
      </c>
      <c r="D102" s="1" t="s">
        <v>1395</v>
      </c>
      <c r="E102" s="40" t="s">
        <v>374</v>
      </c>
      <c r="F102" s="40" t="s">
        <v>374</v>
      </c>
      <c r="G102" s="41">
        <v>0.15</v>
      </c>
      <c r="H102" s="42">
        <v>0.15</v>
      </c>
      <c r="I102" s="40" t="s">
        <v>374</v>
      </c>
      <c r="J102" s="40" t="s">
        <v>374</v>
      </c>
      <c r="K102" s="41">
        <v>0.66</v>
      </c>
      <c r="L102" s="42">
        <v>0.66</v>
      </c>
      <c r="M102" s="40" t="s">
        <v>374</v>
      </c>
      <c r="N102" s="40" t="s">
        <v>374</v>
      </c>
      <c r="O102" s="41">
        <v>0.66</v>
      </c>
      <c r="P102" s="42">
        <v>0.66</v>
      </c>
      <c r="Q102" s="43">
        <v>170</v>
      </c>
      <c r="R102" s="44">
        <v>170</v>
      </c>
      <c r="S102" s="1">
        <v>1</v>
      </c>
      <c r="T102" s="1">
        <v>1</v>
      </c>
      <c r="U102" s="2" t="s">
        <v>1396</v>
      </c>
      <c r="V102" s="2">
        <v>1</v>
      </c>
      <c r="W102" s="2">
        <v>1</v>
      </c>
      <c r="X102" s="2">
        <v>1</v>
      </c>
      <c r="Y102" s="2">
        <v>1</v>
      </c>
      <c r="Z102">
        <f t="shared" si="1"/>
        <v>342.94</v>
      </c>
      <c r="AA102" t="s">
        <v>197</v>
      </c>
    </row>
    <row r="103" spans="1:27" x14ac:dyDescent="0.35">
      <c r="A103" t="s">
        <v>550</v>
      </c>
      <c r="B103" s="7" t="s">
        <v>551</v>
      </c>
      <c r="D103" s="1" t="s">
        <v>1395</v>
      </c>
      <c r="E103" s="40" t="s">
        <v>374</v>
      </c>
      <c r="F103" s="40" t="s">
        <v>374</v>
      </c>
      <c r="G103" s="41">
        <v>0.6</v>
      </c>
      <c r="H103" s="42">
        <v>0.6</v>
      </c>
      <c r="I103" s="40" t="s">
        <v>374</v>
      </c>
      <c r="J103" s="40" t="s">
        <v>374</v>
      </c>
      <c r="K103" s="41">
        <v>2.64</v>
      </c>
      <c r="L103" s="42">
        <v>2.6</v>
      </c>
      <c r="M103" s="40" t="s">
        <v>374</v>
      </c>
      <c r="N103" s="40" t="s">
        <v>374</v>
      </c>
      <c r="O103" s="41">
        <v>2.64</v>
      </c>
      <c r="P103" s="42">
        <v>2.6</v>
      </c>
      <c r="Q103" s="43">
        <v>2.8</v>
      </c>
      <c r="R103" s="44">
        <v>2.8</v>
      </c>
      <c r="S103" s="1">
        <v>1</v>
      </c>
      <c r="T103" s="1">
        <v>1</v>
      </c>
      <c r="U103" s="2" t="s">
        <v>1396</v>
      </c>
      <c r="V103" s="2">
        <v>1</v>
      </c>
      <c r="W103" s="2">
        <v>1</v>
      </c>
      <c r="X103" s="2">
        <v>1</v>
      </c>
      <c r="Y103" s="2">
        <v>1</v>
      </c>
      <c r="Z103">
        <f t="shared" si="1"/>
        <v>17.28</v>
      </c>
      <c r="AA103" t="s">
        <v>550</v>
      </c>
    </row>
    <row r="104" spans="1:27" x14ac:dyDescent="0.35">
      <c r="A104" t="s">
        <v>552</v>
      </c>
      <c r="B104" s="7" t="s">
        <v>553</v>
      </c>
      <c r="E104" s="40" t="s">
        <v>374</v>
      </c>
      <c r="F104" s="40" t="s">
        <v>374</v>
      </c>
      <c r="G104" s="41" t="s">
        <v>374</v>
      </c>
      <c r="H104" s="42" t="s">
        <v>374</v>
      </c>
      <c r="I104" s="40" t="s">
        <v>374</v>
      </c>
      <c r="J104" s="40" t="s">
        <v>374</v>
      </c>
      <c r="K104" s="41" t="s">
        <v>374</v>
      </c>
      <c r="L104" s="42" t="s">
        <v>374</v>
      </c>
      <c r="M104" s="40" t="s">
        <v>374</v>
      </c>
      <c r="N104" s="40" t="s">
        <v>374</v>
      </c>
      <c r="O104" s="41" t="s">
        <v>374</v>
      </c>
      <c r="P104" s="42" t="s">
        <v>374</v>
      </c>
      <c r="Q104" s="43" t="s">
        <v>374</v>
      </c>
      <c r="R104" s="44" t="s">
        <v>374</v>
      </c>
      <c r="S104" s="1" t="s">
        <v>1397</v>
      </c>
      <c r="T104" s="1" t="s">
        <v>1397</v>
      </c>
      <c r="U104" s="2" t="s">
        <v>1396</v>
      </c>
      <c r="V104" s="2">
        <v>1</v>
      </c>
      <c r="W104" s="2">
        <v>1</v>
      </c>
      <c r="X104" s="2">
        <v>1</v>
      </c>
      <c r="Y104" s="2">
        <v>1</v>
      </c>
      <c r="Z104">
        <f t="shared" si="1"/>
        <v>0</v>
      </c>
      <c r="AA104" t="s">
        <v>552</v>
      </c>
    </row>
    <row r="105" spans="1:27" x14ac:dyDescent="0.35">
      <c r="A105" t="s">
        <v>554</v>
      </c>
      <c r="B105" s="7" t="s">
        <v>555</v>
      </c>
      <c r="D105" s="1" t="s">
        <v>1398</v>
      </c>
      <c r="E105" s="40" t="s">
        <v>374</v>
      </c>
      <c r="F105" s="40" t="s">
        <v>374</v>
      </c>
      <c r="G105" s="41">
        <v>0.03</v>
      </c>
      <c r="H105" s="42">
        <v>0.03</v>
      </c>
      <c r="I105" s="40" t="s">
        <v>374</v>
      </c>
      <c r="J105" s="40" t="s">
        <v>374</v>
      </c>
      <c r="K105" s="41">
        <v>0.13200000000000001</v>
      </c>
      <c r="L105" s="42">
        <v>0.13</v>
      </c>
      <c r="M105" s="40" t="s">
        <v>374</v>
      </c>
      <c r="N105" s="40" t="s">
        <v>374</v>
      </c>
      <c r="O105" s="41">
        <v>0.13200000000000001</v>
      </c>
      <c r="P105" s="42">
        <v>0.13</v>
      </c>
      <c r="Q105" s="43" t="s">
        <v>374</v>
      </c>
      <c r="R105" s="44" t="s">
        <v>374</v>
      </c>
      <c r="S105" s="1">
        <v>1</v>
      </c>
      <c r="T105" s="1">
        <v>1</v>
      </c>
      <c r="U105" s="2" t="s">
        <v>1396</v>
      </c>
      <c r="V105" s="2">
        <v>1</v>
      </c>
      <c r="W105" s="2">
        <v>1</v>
      </c>
      <c r="X105" s="2">
        <v>1</v>
      </c>
      <c r="Y105" s="2">
        <v>1</v>
      </c>
      <c r="Z105">
        <f t="shared" si="1"/>
        <v>0.58400000000000007</v>
      </c>
      <c r="AA105" t="s">
        <v>554</v>
      </c>
    </row>
    <row r="106" spans="1:27" ht="29" x14ac:dyDescent="0.35">
      <c r="A106" t="s">
        <v>556</v>
      </c>
      <c r="B106" s="7" t="s">
        <v>1429</v>
      </c>
      <c r="E106" s="40" t="s">
        <v>374</v>
      </c>
      <c r="F106" s="40" t="s">
        <v>374</v>
      </c>
      <c r="G106" s="41" t="s">
        <v>374</v>
      </c>
      <c r="H106" s="42" t="s">
        <v>374</v>
      </c>
      <c r="I106" s="40" t="s">
        <v>374</v>
      </c>
      <c r="J106" s="40" t="s">
        <v>374</v>
      </c>
      <c r="K106" s="41" t="s">
        <v>374</v>
      </c>
      <c r="L106" s="42" t="s">
        <v>374</v>
      </c>
      <c r="M106" s="40" t="s">
        <v>374</v>
      </c>
      <c r="N106" s="40" t="s">
        <v>374</v>
      </c>
      <c r="O106" s="41" t="s">
        <v>374</v>
      </c>
      <c r="P106" s="42" t="s">
        <v>374</v>
      </c>
      <c r="Q106" s="43" t="s">
        <v>374</v>
      </c>
      <c r="R106" s="44" t="s">
        <v>374</v>
      </c>
      <c r="S106" s="1" t="s">
        <v>1397</v>
      </c>
      <c r="T106" s="1" t="s">
        <v>1397</v>
      </c>
      <c r="U106" s="2" t="s">
        <v>1396</v>
      </c>
      <c r="V106" s="2">
        <v>1</v>
      </c>
      <c r="W106" s="2">
        <v>1</v>
      </c>
      <c r="X106" s="2">
        <v>1</v>
      </c>
      <c r="Y106" s="2">
        <v>1</v>
      </c>
      <c r="Z106">
        <f t="shared" si="1"/>
        <v>0</v>
      </c>
      <c r="AA106" t="s">
        <v>556</v>
      </c>
    </row>
    <row r="107" spans="1:27" x14ac:dyDescent="0.35">
      <c r="A107" t="s">
        <v>558</v>
      </c>
      <c r="B107" s="7" t="s">
        <v>1430</v>
      </c>
      <c r="E107" s="40" t="s">
        <v>374</v>
      </c>
      <c r="F107" s="40" t="s">
        <v>374</v>
      </c>
      <c r="G107" s="41" t="s">
        <v>374</v>
      </c>
      <c r="H107" s="42" t="s">
        <v>374</v>
      </c>
      <c r="I107" s="40" t="s">
        <v>374</v>
      </c>
      <c r="J107" s="40" t="s">
        <v>374</v>
      </c>
      <c r="K107" s="41" t="s">
        <v>374</v>
      </c>
      <c r="L107" s="42" t="s">
        <v>374</v>
      </c>
      <c r="M107" s="40" t="s">
        <v>374</v>
      </c>
      <c r="N107" s="40" t="s">
        <v>374</v>
      </c>
      <c r="O107" s="41" t="s">
        <v>374</v>
      </c>
      <c r="P107" s="42" t="s">
        <v>374</v>
      </c>
      <c r="Q107" s="43" t="s">
        <v>374</v>
      </c>
      <c r="R107" s="44" t="s">
        <v>374</v>
      </c>
      <c r="S107" s="1" t="s">
        <v>1397</v>
      </c>
      <c r="T107" s="1" t="s">
        <v>1397</v>
      </c>
      <c r="U107" s="2" t="s">
        <v>1396</v>
      </c>
      <c r="V107" s="2">
        <v>1</v>
      </c>
      <c r="W107" s="2">
        <v>1</v>
      </c>
      <c r="X107" s="2">
        <v>1</v>
      </c>
      <c r="Y107" s="2">
        <v>1</v>
      </c>
      <c r="Z107">
        <f t="shared" si="1"/>
        <v>0</v>
      </c>
      <c r="AA107" t="s">
        <v>558</v>
      </c>
    </row>
    <row r="108" spans="1:27" x14ac:dyDescent="0.35">
      <c r="A108" t="s">
        <v>372</v>
      </c>
      <c r="B108" s="7" t="s">
        <v>223</v>
      </c>
      <c r="D108" s="1" t="s">
        <v>1395</v>
      </c>
      <c r="E108" s="40" t="s">
        <v>374</v>
      </c>
      <c r="F108" s="40" t="s">
        <v>374</v>
      </c>
      <c r="G108" s="41">
        <v>50</v>
      </c>
      <c r="H108" s="42">
        <v>50</v>
      </c>
      <c r="I108" s="40" t="s">
        <v>374</v>
      </c>
      <c r="J108" s="40" t="s">
        <v>374</v>
      </c>
      <c r="K108" s="41">
        <v>220.00000000000003</v>
      </c>
      <c r="L108" s="42">
        <v>220</v>
      </c>
      <c r="M108" s="40" t="s">
        <v>374</v>
      </c>
      <c r="N108" s="40" t="s">
        <v>374</v>
      </c>
      <c r="O108" s="41">
        <v>220.00000000000003</v>
      </c>
      <c r="P108" s="42">
        <v>220</v>
      </c>
      <c r="Q108" s="43" t="s">
        <v>374</v>
      </c>
      <c r="R108" s="44" t="s">
        <v>374</v>
      </c>
      <c r="S108" s="1">
        <v>1</v>
      </c>
      <c r="T108" s="1">
        <v>1</v>
      </c>
      <c r="U108" s="2" t="s">
        <v>1396</v>
      </c>
      <c r="V108" s="2">
        <v>1</v>
      </c>
      <c r="W108" s="2">
        <v>1</v>
      </c>
      <c r="X108" s="2">
        <v>1</v>
      </c>
      <c r="Y108" s="2">
        <v>1</v>
      </c>
      <c r="Z108">
        <f t="shared" si="1"/>
        <v>980</v>
      </c>
      <c r="AA108" t="s">
        <v>372</v>
      </c>
    </row>
    <row r="109" spans="1:27" ht="29" x14ac:dyDescent="0.35">
      <c r="A109" t="s">
        <v>560</v>
      </c>
      <c r="B109" s="7" t="s">
        <v>1431</v>
      </c>
      <c r="E109" s="40" t="s">
        <v>374</v>
      </c>
      <c r="F109" s="40" t="s">
        <v>374</v>
      </c>
      <c r="G109" s="41" t="s">
        <v>374</v>
      </c>
      <c r="H109" s="42" t="s">
        <v>374</v>
      </c>
      <c r="I109" s="40" t="s">
        <v>374</v>
      </c>
      <c r="J109" s="40" t="s">
        <v>374</v>
      </c>
      <c r="K109" s="41" t="s">
        <v>374</v>
      </c>
      <c r="L109" s="42" t="s">
        <v>374</v>
      </c>
      <c r="M109" s="40" t="s">
        <v>374</v>
      </c>
      <c r="N109" s="40" t="s">
        <v>374</v>
      </c>
      <c r="O109" s="41" t="s">
        <v>374</v>
      </c>
      <c r="P109" s="42" t="s">
        <v>374</v>
      </c>
      <c r="Q109" s="43" t="s">
        <v>374</v>
      </c>
      <c r="R109" s="44" t="s">
        <v>374</v>
      </c>
      <c r="S109" s="1" t="s">
        <v>1397</v>
      </c>
      <c r="T109" s="1" t="s">
        <v>1397</v>
      </c>
      <c r="U109" s="2" t="s">
        <v>1396</v>
      </c>
      <c r="V109" s="2">
        <v>1</v>
      </c>
      <c r="W109" s="2">
        <v>1</v>
      </c>
      <c r="X109" s="2">
        <v>1</v>
      </c>
      <c r="Y109" s="2">
        <v>1</v>
      </c>
      <c r="Z109">
        <f t="shared" si="1"/>
        <v>0</v>
      </c>
      <c r="AA109" t="s">
        <v>560</v>
      </c>
    </row>
    <row r="110" spans="1:27" x14ac:dyDescent="0.35">
      <c r="A110" t="s">
        <v>562</v>
      </c>
      <c r="B110" s="7" t="s">
        <v>563</v>
      </c>
      <c r="D110" s="1" t="s">
        <v>1395</v>
      </c>
      <c r="E110" s="40" t="s">
        <v>374</v>
      </c>
      <c r="F110" s="40" t="s">
        <v>374</v>
      </c>
      <c r="G110" s="41">
        <v>50000</v>
      </c>
      <c r="H110" s="42">
        <v>50000</v>
      </c>
      <c r="I110" s="40" t="s">
        <v>374</v>
      </c>
      <c r="J110" s="40" t="s">
        <v>374</v>
      </c>
      <c r="K110" s="41">
        <v>220000.00000000003</v>
      </c>
      <c r="L110" s="42">
        <v>220000</v>
      </c>
      <c r="M110" s="40" t="s">
        <v>374</v>
      </c>
      <c r="N110" s="40" t="s">
        <v>374</v>
      </c>
      <c r="O110" s="41">
        <v>220000.00000000003</v>
      </c>
      <c r="P110" s="42">
        <v>220000</v>
      </c>
      <c r="Q110" s="43" t="s">
        <v>374</v>
      </c>
      <c r="R110" s="44" t="s">
        <v>374</v>
      </c>
      <c r="S110" s="1">
        <v>1</v>
      </c>
      <c r="T110" s="1">
        <v>1</v>
      </c>
      <c r="U110" s="2" t="s">
        <v>1396</v>
      </c>
      <c r="V110" s="2">
        <v>1</v>
      </c>
      <c r="W110" s="2">
        <v>1</v>
      </c>
      <c r="X110" s="2">
        <v>1</v>
      </c>
      <c r="Y110" s="2">
        <v>1</v>
      </c>
      <c r="Z110">
        <f t="shared" si="1"/>
        <v>980000</v>
      </c>
      <c r="AA110" t="s">
        <v>562</v>
      </c>
    </row>
    <row r="111" spans="1:27" x14ac:dyDescent="0.35">
      <c r="A111" t="s">
        <v>564</v>
      </c>
      <c r="B111" s="7" t="s">
        <v>565</v>
      </c>
      <c r="D111" s="1" t="s">
        <v>1395</v>
      </c>
      <c r="E111" s="40" t="s">
        <v>374</v>
      </c>
      <c r="F111" s="40" t="s">
        <v>374</v>
      </c>
      <c r="G111" s="41">
        <v>50000</v>
      </c>
      <c r="H111" s="42">
        <v>50000</v>
      </c>
      <c r="I111" s="40" t="s">
        <v>374</v>
      </c>
      <c r="J111" s="40" t="s">
        <v>374</v>
      </c>
      <c r="K111" s="41">
        <v>220000.00000000003</v>
      </c>
      <c r="L111" s="42">
        <v>220000</v>
      </c>
      <c r="M111" s="40" t="s">
        <v>374</v>
      </c>
      <c r="N111" s="40" t="s">
        <v>374</v>
      </c>
      <c r="O111" s="41">
        <v>220000.00000000003</v>
      </c>
      <c r="P111" s="42">
        <v>220000</v>
      </c>
      <c r="Q111" s="43" t="s">
        <v>374</v>
      </c>
      <c r="R111" s="44" t="s">
        <v>374</v>
      </c>
      <c r="S111" s="1">
        <v>1</v>
      </c>
      <c r="T111" s="1">
        <v>1</v>
      </c>
      <c r="U111" s="2" t="s">
        <v>1396</v>
      </c>
      <c r="V111" s="2">
        <v>1</v>
      </c>
      <c r="W111" s="2">
        <v>1</v>
      </c>
      <c r="X111" s="2">
        <v>1</v>
      </c>
      <c r="Y111" s="2">
        <v>1</v>
      </c>
      <c r="Z111">
        <f t="shared" si="1"/>
        <v>980000</v>
      </c>
      <c r="AA111" t="s">
        <v>564</v>
      </c>
    </row>
    <row r="112" spans="1:27" x14ac:dyDescent="0.35">
      <c r="A112" t="s">
        <v>227</v>
      </c>
      <c r="B112" s="7" t="s">
        <v>1432</v>
      </c>
      <c r="D112" s="1" t="s">
        <v>1395</v>
      </c>
      <c r="E112" s="40" t="s">
        <v>374</v>
      </c>
      <c r="F112" s="40" t="s">
        <v>374</v>
      </c>
      <c r="G112" s="41">
        <v>30000</v>
      </c>
      <c r="H112" s="42">
        <v>30000</v>
      </c>
      <c r="I112" s="40" t="s">
        <v>374</v>
      </c>
      <c r="J112" s="40" t="s">
        <v>374</v>
      </c>
      <c r="K112" s="41">
        <v>132000</v>
      </c>
      <c r="L112" s="42">
        <v>130000</v>
      </c>
      <c r="M112" s="40" t="s">
        <v>374</v>
      </c>
      <c r="N112" s="40" t="s">
        <v>374</v>
      </c>
      <c r="O112" s="41">
        <v>132000</v>
      </c>
      <c r="P112" s="42">
        <v>130000</v>
      </c>
      <c r="Q112" s="43">
        <v>40000</v>
      </c>
      <c r="R112" s="44">
        <v>40000</v>
      </c>
      <c r="S112" s="1">
        <v>1</v>
      </c>
      <c r="T112" s="1">
        <v>1</v>
      </c>
      <c r="U112" s="2" t="s">
        <v>1396</v>
      </c>
      <c r="V112" s="2">
        <v>1</v>
      </c>
      <c r="W112" s="2">
        <v>1</v>
      </c>
      <c r="X112" s="2">
        <v>1</v>
      </c>
      <c r="Y112" s="2">
        <v>1</v>
      </c>
      <c r="Z112">
        <f t="shared" si="1"/>
        <v>664000</v>
      </c>
      <c r="AA112" t="s">
        <v>227</v>
      </c>
    </row>
    <row r="113" spans="1:27" x14ac:dyDescent="0.35">
      <c r="A113" t="s">
        <v>373</v>
      </c>
      <c r="B113" s="7" t="s">
        <v>228</v>
      </c>
      <c r="D113" s="1" t="s">
        <v>1395</v>
      </c>
      <c r="E113" s="40" t="s">
        <v>374</v>
      </c>
      <c r="F113" s="40" t="s">
        <v>374</v>
      </c>
      <c r="G113" s="41">
        <v>300</v>
      </c>
      <c r="H113" s="42">
        <v>300</v>
      </c>
      <c r="I113" s="40" t="s">
        <v>374</v>
      </c>
      <c r="J113" s="40" t="s">
        <v>374</v>
      </c>
      <c r="K113" s="41">
        <v>1320</v>
      </c>
      <c r="L113" s="42">
        <v>1300</v>
      </c>
      <c r="M113" s="40" t="s">
        <v>374</v>
      </c>
      <c r="N113" s="40" t="s">
        <v>374</v>
      </c>
      <c r="O113" s="41">
        <v>1320</v>
      </c>
      <c r="P113" s="42">
        <v>1300</v>
      </c>
      <c r="Q113" s="43">
        <v>490</v>
      </c>
      <c r="R113" s="44">
        <v>490</v>
      </c>
      <c r="S113" s="1">
        <v>1</v>
      </c>
      <c r="T113" s="1">
        <v>1</v>
      </c>
      <c r="U113" s="2" t="s">
        <v>1396</v>
      </c>
      <c r="V113" s="2">
        <v>1</v>
      </c>
      <c r="W113" s="2">
        <v>1</v>
      </c>
      <c r="X113" s="2">
        <v>1</v>
      </c>
      <c r="Y113" s="2">
        <v>1</v>
      </c>
      <c r="Z113">
        <f t="shared" si="1"/>
        <v>6820</v>
      </c>
      <c r="AA113" t="s">
        <v>373</v>
      </c>
    </row>
    <row r="114" spans="1:27" ht="18.75" customHeight="1" x14ac:dyDescent="0.35">
      <c r="A114" t="s">
        <v>230</v>
      </c>
      <c r="B114" s="7" t="s">
        <v>1433</v>
      </c>
      <c r="D114" s="1" t="s">
        <v>1395</v>
      </c>
      <c r="E114" s="40" t="s">
        <v>374</v>
      </c>
      <c r="F114" s="40" t="s">
        <v>374</v>
      </c>
      <c r="G114" s="41">
        <v>90</v>
      </c>
      <c r="H114" s="42">
        <v>90</v>
      </c>
      <c r="I114" s="40" t="s">
        <v>374</v>
      </c>
      <c r="J114" s="40" t="s">
        <v>374</v>
      </c>
      <c r="K114" s="41">
        <v>396.00000000000006</v>
      </c>
      <c r="L114" s="42">
        <v>400</v>
      </c>
      <c r="M114" s="40" t="s">
        <v>374</v>
      </c>
      <c r="N114" s="40" t="s">
        <v>374</v>
      </c>
      <c r="O114" s="41">
        <v>396.00000000000006</v>
      </c>
      <c r="P114" s="42">
        <v>400</v>
      </c>
      <c r="Q114" s="43">
        <v>1000</v>
      </c>
      <c r="R114" s="44">
        <v>1000</v>
      </c>
      <c r="S114" s="1">
        <v>1</v>
      </c>
      <c r="T114" s="1">
        <v>1</v>
      </c>
      <c r="U114" s="2" t="s">
        <v>1396</v>
      </c>
      <c r="V114" s="2">
        <v>1</v>
      </c>
      <c r="W114" s="2">
        <v>1</v>
      </c>
      <c r="X114" s="2">
        <v>1</v>
      </c>
      <c r="Y114" s="2">
        <v>1</v>
      </c>
      <c r="Z114">
        <f t="shared" si="1"/>
        <v>3772</v>
      </c>
      <c r="AA114" t="s">
        <v>230</v>
      </c>
    </row>
    <row r="115" spans="1:27" ht="29" x14ac:dyDescent="0.35">
      <c r="A115" t="s">
        <v>568</v>
      </c>
      <c r="B115" s="7" t="s">
        <v>569</v>
      </c>
      <c r="E115" s="40" t="s">
        <v>374</v>
      </c>
      <c r="F115" s="40" t="s">
        <v>374</v>
      </c>
      <c r="G115" s="41" t="s">
        <v>374</v>
      </c>
      <c r="H115" s="42" t="s">
        <v>374</v>
      </c>
      <c r="I115" s="40" t="s">
        <v>374</v>
      </c>
      <c r="J115" s="40" t="s">
        <v>374</v>
      </c>
      <c r="K115" s="41" t="s">
        <v>374</v>
      </c>
      <c r="L115" s="42" t="s">
        <v>374</v>
      </c>
      <c r="M115" s="40" t="s">
        <v>374</v>
      </c>
      <c r="N115" s="40" t="s">
        <v>374</v>
      </c>
      <c r="O115" s="41" t="s">
        <v>374</v>
      </c>
      <c r="P115" s="42" t="s">
        <v>374</v>
      </c>
      <c r="Q115" s="43" t="s">
        <v>374</v>
      </c>
      <c r="R115" s="44" t="s">
        <v>374</v>
      </c>
      <c r="S115" s="1" t="s">
        <v>1397</v>
      </c>
      <c r="T115" s="1" t="s">
        <v>1397</v>
      </c>
      <c r="U115" s="2" t="s">
        <v>1396</v>
      </c>
      <c r="V115" s="2">
        <v>1</v>
      </c>
      <c r="W115" s="2">
        <v>1</v>
      </c>
      <c r="X115" s="2">
        <v>1</v>
      </c>
      <c r="Y115" s="2">
        <v>1</v>
      </c>
      <c r="Z115">
        <f t="shared" si="1"/>
        <v>0</v>
      </c>
      <c r="AA115" t="s">
        <v>568</v>
      </c>
    </row>
    <row r="116" spans="1:27" x14ac:dyDescent="0.35">
      <c r="A116" t="s">
        <v>570</v>
      </c>
      <c r="B116" s="7" t="s">
        <v>571</v>
      </c>
      <c r="E116" s="40" t="s">
        <v>374</v>
      </c>
      <c r="F116" s="40" t="s">
        <v>374</v>
      </c>
      <c r="G116" s="41" t="s">
        <v>374</v>
      </c>
      <c r="H116" s="42" t="s">
        <v>374</v>
      </c>
      <c r="I116" s="40" t="s">
        <v>374</v>
      </c>
      <c r="J116" s="40" t="s">
        <v>374</v>
      </c>
      <c r="K116" s="41" t="s">
        <v>374</v>
      </c>
      <c r="L116" s="42" t="s">
        <v>374</v>
      </c>
      <c r="M116" s="40" t="s">
        <v>374</v>
      </c>
      <c r="N116" s="40" t="s">
        <v>374</v>
      </c>
      <c r="O116" s="41" t="s">
        <v>374</v>
      </c>
      <c r="P116" s="42" t="s">
        <v>374</v>
      </c>
      <c r="Q116" s="43" t="s">
        <v>374</v>
      </c>
      <c r="R116" s="44" t="s">
        <v>374</v>
      </c>
      <c r="S116" s="1" t="s">
        <v>1397</v>
      </c>
      <c r="T116" s="1" t="s">
        <v>1397</v>
      </c>
      <c r="U116" s="2" t="s">
        <v>1396</v>
      </c>
      <c r="V116" s="2">
        <v>1</v>
      </c>
      <c r="W116" s="2">
        <v>1</v>
      </c>
      <c r="X116" s="2">
        <v>1</v>
      </c>
      <c r="Y116" s="2">
        <v>1</v>
      </c>
      <c r="Z116">
        <f t="shared" si="1"/>
        <v>0</v>
      </c>
      <c r="AA116" t="s">
        <v>570</v>
      </c>
    </row>
    <row r="117" spans="1:27" x14ac:dyDescent="0.35">
      <c r="A117" t="s">
        <v>307</v>
      </c>
      <c r="B117" s="7" t="s">
        <v>306</v>
      </c>
      <c r="E117" s="40" t="s">
        <v>374</v>
      </c>
      <c r="F117" s="40" t="s">
        <v>374</v>
      </c>
      <c r="G117" s="41" t="s">
        <v>374</v>
      </c>
      <c r="H117" s="42" t="s">
        <v>374</v>
      </c>
      <c r="I117" s="40" t="s">
        <v>374</v>
      </c>
      <c r="J117" s="40" t="s">
        <v>374</v>
      </c>
      <c r="K117" s="41" t="s">
        <v>374</v>
      </c>
      <c r="L117" s="42" t="s">
        <v>374</v>
      </c>
      <c r="M117" s="40" t="s">
        <v>374</v>
      </c>
      <c r="N117" s="40" t="s">
        <v>374</v>
      </c>
      <c r="O117" s="41" t="s">
        <v>374</v>
      </c>
      <c r="P117" s="42" t="s">
        <v>374</v>
      </c>
      <c r="Q117" s="43" t="s">
        <v>374</v>
      </c>
      <c r="R117" s="44" t="s">
        <v>374</v>
      </c>
      <c r="S117" s="1" t="s">
        <v>1397</v>
      </c>
      <c r="T117" s="1" t="s">
        <v>1397</v>
      </c>
      <c r="U117" s="2" t="s">
        <v>1396</v>
      </c>
      <c r="V117" s="2">
        <v>1</v>
      </c>
      <c r="W117" s="2">
        <v>1</v>
      </c>
      <c r="X117" s="2">
        <v>1</v>
      </c>
      <c r="Y117" s="2">
        <v>1</v>
      </c>
      <c r="Z117">
        <f t="shared" si="1"/>
        <v>0</v>
      </c>
      <c r="AA117" t="s">
        <v>307</v>
      </c>
    </row>
    <row r="118" spans="1:27" x14ac:dyDescent="0.35">
      <c r="A118" t="s">
        <v>572</v>
      </c>
      <c r="B118" s="7" t="s">
        <v>1434</v>
      </c>
      <c r="D118" s="1" t="s">
        <v>374</v>
      </c>
      <c r="E118" s="40">
        <v>0.21739130434782608</v>
      </c>
      <c r="F118" s="40">
        <v>0.22</v>
      </c>
      <c r="G118" s="41" t="s">
        <v>374</v>
      </c>
      <c r="H118" s="42" t="s">
        <v>374</v>
      </c>
      <c r="I118" s="40">
        <v>5.6521739130434785</v>
      </c>
      <c r="J118" s="40">
        <v>5.7</v>
      </c>
      <c r="K118" s="41" t="s">
        <v>374</v>
      </c>
      <c r="L118" s="42" t="s">
        <v>374</v>
      </c>
      <c r="M118" s="40">
        <v>2.6086956521739131</v>
      </c>
      <c r="N118" s="40">
        <v>2.6</v>
      </c>
      <c r="O118" s="41" t="s">
        <v>374</v>
      </c>
      <c r="P118" s="42" t="s">
        <v>374</v>
      </c>
      <c r="Q118" s="43" t="s">
        <v>374</v>
      </c>
      <c r="R118" s="44" t="s">
        <v>374</v>
      </c>
      <c r="S118" s="1">
        <v>1</v>
      </c>
      <c r="T118" s="1">
        <v>1</v>
      </c>
      <c r="U118" s="2" t="s">
        <v>1396</v>
      </c>
      <c r="V118" s="2">
        <v>1</v>
      </c>
      <c r="W118" s="2">
        <v>1</v>
      </c>
      <c r="X118" s="2">
        <v>1</v>
      </c>
      <c r="Y118" s="2">
        <v>1</v>
      </c>
      <c r="Z118">
        <f t="shared" si="1"/>
        <v>16.998260869565218</v>
      </c>
      <c r="AA118" t="s">
        <v>572</v>
      </c>
    </row>
    <row r="119" spans="1:27" x14ac:dyDescent="0.35">
      <c r="A119" t="s">
        <v>574</v>
      </c>
      <c r="B119" s="7" t="s">
        <v>575</v>
      </c>
      <c r="D119" s="1" t="s">
        <v>1395</v>
      </c>
      <c r="E119" s="40" t="s">
        <v>374</v>
      </c>
      <c r="F119" s="40" t="s">
        <v>374</v>
      </c>
      <c r="G119" s="41">
        <v>0.4</v>
      </c>
      <c r="H119" s="42">
        <v>0.4</v>
      </c>
      <c r="I119" s="40" t="s">
        <v>374</v>
      </c>
      <c r="J119" s="40" t="s">
        <v>374</v>
      </c>
      <c r="K119" s="41">
        <v>1.7600000000000002</v>
      </c>
      <c r="L119" s="42">
        <v>1.8</v>
      </c>
      <c r="M119" s="40" t="s">
        <v>374</v>
      </c>
      <c r="N119" s="40" t="s">
        <v>374</v>
      </c>
      <c r="O119" s="41">
        <v>1.7600000000000002</v>
      </c>
      <c r="P119" s="42">
        <v>1.8</v>
      </c>
      <c r="Q119" s="43">
        <v>29</v>
      </c>
      <c r="R119" s="44">
        <v>29</v>
      </c>
      <c r="S119" s="1">
        <v>1</v>
      </c>
      <c r="T119" s="1">
        <v>1</v>
      </c>
      <c r="U119" s="2" t="s">
        <v>1396</v>
      </c>
      <c r="V119" s="2">
        <v>1</v>
      </c>
      <c r="W119" s="2">
        <v>1</v>
      </c>
      <c r="X119" s="2">
        <v>1</v>
      </c>
      <c r="Y119" s="2">
        <v>1</v>
      </c>
      <c r="Z119">
        <f t="shared" si="1"/>
        <v>65.92</v>
      </c>
      <c r="AA119" t="s">
        <v>574</v>
      </c>
    </row>
    <row r="120" spans="1:27" x14ac:dyDescent="0.35">
      <c r="A120" t="s">
        <v>576</v>
      </c>
      <c r="B120" s="7" t="s">
        <v>577</v>
      </c>
      <c r="D120" s="1" t="s">
        <v>1395</v>
      </c>
      <c r="E120" s="40">
        <v>3.3333333333333335E-3</v>
      </c>
      <c r="F120" s="40">
        <v>3.3E-3</v>
      </c>
      <c r="G120" s="41">
        <v>20</v>
      </c>
      <c r="H120" s="42">
        <v>20</v>
      </c>
      <c r="I120" s="40">
        <v>8.666666666666667E-2</v>
      </c>
      <c r="J120" s="40">
        <v>8.6999999999999994E-2</v>
      </c>
      <c r="K120" s="41">
        <v>88</v>
      </c>
      <c r="L120" s="42">
        <v>88</v>
      </c>
      <c r="M120" s="40">
        <v>0.04</v>
      </c>
      <c r="N120" s="40">
        <v>0.04</v>
      </c>
      <c r="O120" s="41">
        <v>88</v>
      </c>
      <c r="P120" s="42">
        <v>88</v>
      </c>
      <c r="Q120" s="43" t="s">
        <v>374</v>
      </c>
      <c r="R120" s="44" t="s">
        <v>374</v>
      </c>
      <c r="S120" s="1">
        <v>1</v>
      </c>
      <c r="T120" s="1">
        <v>1</v>
      </c>
      <c r="U120" s="2" t="s">
        <v>1396</v>
      </c>
      <c r="V120" s="2">
        <v>1</v>
      </c>
      <c r="W120" s="2">
        <v>1</v>
      </c>
      <c r="X120" s="2">
        <v>1</v>
      </c>
      <c r="Y120" s="2">
        <v>1</v>
      </c>
      <c r="Z120">
        <f t="shared" si="1"/>
        <v>392.26029999999997</v>
      </c>
      <c r="AA120" t="s">
        <v>576</v>
      </c>
    </row>
    <row r="121" spans="1:27" x14ac:dyDescent="0.35">
      <c r="A121" t="s">
        <v>578</v>
      </c>
      <c r="B121" s="7" t="s">
        <v>579</v>
      </c>
      <c r="E121" s="40" t="s">
        <v>374</v>
      </c>
      <c r="F121" s="40" t="s">
        <v>374</v>
      </c>
      <c r="G121" s="41" t="s">
        <v>374</v>
      </c>
      <c r="H121" s="42" t="s">
        <v>374</v>
      </c>
      <c r="I121" s="40" t="s">
        <v>374</v>
      </c>
      <c r="J121" s="40" t="s">
        <v>374</v>
      </c>
      <c r="K121" s="41" t="s">
        <v>374</v>
      </c>
      <c r="L121" s="42" t="s">
        <v>374</v>
      </c>
      <c r="M121" s="40" t="s">
        <v>374</v>
      </c>
      <c r="N121" s="40" t="s">
        <v>374</v>
      </c>
      <c r="O121" s="41" t="s">
        <v>374</v>
      </c>
      <c r="P121" s="42" t="s">
        <v>374</v>
      </c>
      <c r="Q121" s="43" t="s">
        <v>374</v>
      </c>
      <c r="R121" s="44" t="s">
        <v>374</v>
      </c>
      <c r="S121" s="1" t="s">
        <v>1397</v>
      </c>
      <c r="T121" s="1" t="s">
        <v>1397</v>
      </c>
      <c r="U121" s="2" t="s">
        <v>1396</v>
      </c>
      <c r="V121" s="2">
        <v>1</v>
      </c>
      <c r="W121" s="2">
        <v>1</v>
      </c>
      <c r="X121" s="2">
        <v>1</v>
      </c>
      <c r="Y121" s="2">
        <v>1</v>
      </c>
      <c r="Z121">
        <f t="shared" si="1"/>
        <v>0</v>
      </c>
      <c r="AA121" t="s">
        <v>578</v>
      </c>
    </row>
    <row r="122" spans="1:27" x14ac:dyDescent="0.35">
      <c r="A122" t="s">
        <v>580</v>
      </c>
      <c r="B122" s="7" t="s">
        <v>1435</v>
      </c>
      <c r="D122" s="1" t="s">
        <v>374</v>
      </c>
      <c r="E122" s="40">
        <v>1.2987012987012986E-2</v>
      </c>
      <c r="F122" s="40">
        <v>1.2999999999999999E-2</v>
      </c>
      <c r="G122" s="41" t="s">
        <v>374</v>
      </c>
      <c r="H122" s="42" t="s">
        <v>374</v>
      </c>
      <c r="I122" s="40">
        <v>0.33766233766233766</v>
      </c>
      <c r="J122" s="40">
        <v>0.34</v>
      </c>
      <c r="K122" s="41" t="s">
        <v>374</v>
      </c>
      <c r="L122" s="42" t="s">
        <v>374</v>
      </c>
      <c r="M122" s="40">
        <v>0.15584415584415584</v>
      </c>
      <c r="N122" s="40">
        <v>0.16</v>
      </c>
      <c r="O122" s="41" t="s">
        <v>374</v>
      </c>
      <c r="P122" s="42" t="s">
        <v>374</v>
      </c>
      <c r="Q122" s="43" t="s">
        <v>374</v>
      </c>
      <c r="R122" s="44" t="s">
        <v>374</v>
      </c>
      <c r="S122" s="1">
        <v>1</v>
      </c>
      <c r="T122" s="1">
        <v>1</v>
      </c>
      <c r="U122" s="2" t="s">
        <v>1396</v>
      </c>
      <c r="V122" s="2">
        <v>1</v>
      </c>
      <c r="W122" s="2">
        <v>1</v>
      </c>
      <c r="X122" s="2">
        <v>1</v>
      </c>
      <c r="Y122" s="2">
        <v>1</v>
      </c>
      <c r="Z122">
        <f t="shared" si="1"/>
        <v>1.0194935064935065</v>
      </c>
      <c r="AA122" t="s">
        <v>580</v>
      </c>
    </row>
    <row r="123" spans="1:27" x14ac:dyDescent="0.35">
      <c r="A123" t="s">
        <v>582</v>
      </c>
      <c r="B123" s="7" t="s">
        <v>583</v>
      </c>
      <c r="E123" s="40" t="s">
        <v>374</v>
      </c>
      <c r="F123" s="40" t="s">
        <v>374</v>
      </c>
      <c r="G123" s="41" t="s">
        <v>374</v>
      </c>
      <c r="H123" s="42" t="s">
        <v>374</v>
      </c>
      <c r="I123" s="40" t="s">
        <v>374</v>
      </c>
      <c r="J123" s="40" t="s">
        <v>374</v>
      </c>
      <c r="K123" s="41" t="s">
        <v>374</v>
      </c>
      <c r="L123" s="42" t="s">
        <v>374</v>
      </c>
      <c r="M123" s="40" t="s">
        <v>374</v>
      </c>
      <c r="N123" s="40" t="s">
        <v>374</v>
      </c>
      <c r="O123" s="41" t="s">
        <v>374</v>
      </c>
      <c r="P123" s="42" t="s">
        <v>374</v>
      </c>
      <c r="Q123" s="43" t="s">
        <v>374</v>
      </c>
      <c r="R123" s="44" t="s">
        <v>374</v>
      </c>
      <c r="S123" s="1" t="s">
        <v>1397</v>
      </c>
      <c r="T123" s="1" t="s">
        <v>1397</v>
      </c>
      <c r="U123" s="2" t="s">
        <v>1396</v>
      </c>
      <c r="V123" s="2">
        <v>1</v>
      </c>
      <c r="W123" s="2">
        <v>1</v>
      </c>
      <c r="X123" s="2">
        <v>1</v>
      </c>
      <c r="Y123" s="2">
        <v>1</v>
      </c>
      <c r="Z123">
        <f t="shared" si="1"/>
        <v>0</v>
      </c>
      <c r="AA123" t="s">
        <v>582</v>
      </c>
    </row>
    <row r="124" spans="1:27" x14ac:dyDescent="0.35">
      <c r="A124" t="s">
        <v>584</v>
      </c>
      <c r="B124" s="7" t="s">
        <v>585</v>
      </c>
      <c r="E124" s="40" t="s">
        <v>374</v>
      </c>
      <c r="F124" s="40" t="s">
        <v>374</v>
      </c>
      <c r="G124" s="41" t="s">
        <v>374</v>
      </c>
      <c r="H124" s="42" t="s">
        <v>374</v>
      </c>
      <c r="I124" s="40" t="s">
        <v>374</v>
      </c>
      <c r="J124" s="40" t="s">
        <v>374</v>
      </c>
      <c r="K124" s="41" t="s">
        <v>374</v>
      </c>
      <c r="L124" s="42" t="s">
        <v>374</v>
      </c>
      <c r="M124" s="40" t="s">
        <v>374</v>
      </c>
      <c r="N124" s="40" t="s">
        <v>374</v>
      </c>
      <c r="O124" s="41" t="s">
        <v>374</v>
      </c>
      <c r="P124" s="42" t="s">
        <v>374</v>
      </c>
      <c r="Q124" s="43" t="s">
        <v>374</v>
      </c>
      <c r="R124" s="44" t="s">
        <v>374</v>
      </c>
      <c r="S124" s="1" t="s">
        <v>1397</v>
      </c>
      <c r="T124" s="1" t="s">
        <v>1397</v>
      </c>
      <c r="U124" s="2" t="s">
        <v>1396</v>
      </c>
      <c r="V124" s="2">
        <v>1</v>
      </c>
      <c r="W124" s="2">
        <v>1</v>
      </c>
      <c r="X124" s="2">
        <v>1</v>
      </c>
      <c r="Y124" s="2">
        <v>1</v>
      </c>
      <c r="Z124">
        <f t="shared" si="1"/>
        <v>0</v>
      </c>
      <c r="AA124" t="s">
        <v>584</v>
      </c>
    </row>
    <row r="125" spans="1:27" ht="29" x14ac:dyDescent="0.35">
      <c r="A125" t="s">
        <v>77</v>
      </c>
      <c r="B125" s="7" t="s">
        <v>586</v>
      </c>
      <c r="C125" s="1" t="s">
        <v>1436</v>
      </c>
      <c r="D125" s="1" t="s">
        <v>1395</v>
      </c>
      <c r="E125" s="40">
        <v>3.0637254901960784E-5</v>
      </c>
      <c r="F125" s="40">
        <v>3.1000000000000001E-5</v>
      </c>
      <c r="G125" s="41">
        <v>8.3333333333333343E-2</v>
      </c>
      <c r="H125" s="42">
        <v>8.3000000000000004E-2</v>
      </c>
      <c r="I125" s="40">
        <v>5.1587301587301582E-4</v>
      </c>
      <c r="J125" s="40">
        <v>5.1999999999999995E-4</v>
      </c>
      <c r="K125" s="41">
        <v>0.88000000000000012</v>
      </c>
      <c r="L125" s="42">
        <v>0.88</v>
      </c>
      <c r="M125" s="40">
        <v>1E-3</v>
      </c>
      <c r="N125" s="40">
        <v>1E-3</v>
      </c>
      <c r="O125" s="41">
        <v>0.88000000000000012</v>
      </c>
      <c r="P125" s="42">
        <v>0.88</v>
      </c>
      <c r="Q125" s="43">
        <v>0.3</v>
      </c>
      <c r="R125" s="44">
        <v>0.3</v>
      </c>
      <c r="S125" s="1">
        <v>1</v>
      </c>
      <c r="T125" s="1">
        <v>1</v>
      </c>
      <c r="U125" s="2" t="s">
        <v>1400</v>
      </c>
      <c r="V125" s="2">
        <v>1.6</v>
      </c>
      <c r="W125" s="2">
        <v>1</v>
      </c>
      <c r="X125" s="2">
        <v>2.4</v>
      </c>
      <c r="Y125" s="2">
        <v>1</v>
      </c>
      <c r="Z125">
        <f t="shared" si="1"/>
        <v>4.2894308436041078</v>
      </c>
      <c r="AA125" t="s">
        <v>77</v>
      </c>
    </row>
    <row r="126" spans="1:27" ht="43.5" x14ac:dyDescent="0.35">
      <c r="A126" t="s">
        <v>584</v>
      </c>
      <c r="B126" s="7" t="s">
        <v>587</v>
      </c>
      <c r="C126" s="1" t="s">
        <v>1436</v>
      </c>
      <c r="D126" s="1" t="s">
        <v>1395</v>
      </c>
      <c r="E126" s="40">
        <v>3.0637254901960784E-5</v>
      </c>
      <c r="F126" s="40">
        <v>3.1000000000000001E-5</v>
      </c>
      <c r="G126" s="41">
        <v>2.0833333333333333E-3</v>
      </c>
      <c r="H126" s="42">
        <v>2.0999999999999999E-3</v>
      </c>
      <c r="I126" s="40">
        <v>5.1587301587301582E-4</v>
      </c>
      <c r="J126" s="40">
        <v>5.1999999999999995E-4</v>
      </c>
      <c r="K126" s="41">
        <v>2.2000000000000002E-2</v>
      </c>
      <c r="L126" s="42">
        <v>2.1999999999999999E-2</v>
      </c>
      <c r="M126" s="40">
        <v>1E-3</v>
      </c>
      <c r="N126" s="40">
        <v>1E-3</v>
      </c>
      <c r="O126" s="41">
        <v>2.2000000000000002E-2</v>
      </c>
      <c r="P126" s="42">
        <v>2.1999999999999999E-2</v>
      </c>
      <c r="Q126" s="43">
        <v>5.0000000000000001E-3</v>
      </c>
      <c r="R126" s="44">
        <v>5.0000000000000001E-3</v>
      </c>
      <c r="S126" s="1">
        <v>1</v>
      </c>
      <c r="T126" s="1">
        <v>1</v>
      </c>
      <c r="U126" s="2" t="s">
        <v>1400</v>
      </c>
      <c r="V126" s="2">
        <v>1.6</v>
      </c>
      <c r="W126" s="2">
        <v>1</v>
      </c>
      <c r="X126" s="2">
        <v>2.4</v>
      </c>
      <c r="Y126" s="2">
        <v>1</v>
      </c>
      <c r="Z126">
        <f t="shared" si="1"/>
        <v>0.10528084360410833</v>
      </c>
      <c r="AA126" t="s">
        <v>584</v>
      </c>
    </row>
    <row r="127" spans="1:27" x14ac:dyDescent="0.35">
      <c r="A127" t="s">
        <v>588</v>
      </c>
      <c r="B127" s="7" t="s">
        <v>1437</v>
      </c>
      <c r="E127" s="40" t="s">
        <v>374</v>
      </c>
      <c r="F127" s="40" t="s">
        <v>374</v>
      </c>
      <c r="G127" s="41" t="s">
        <v>374</v>
      </c>
      <c r="H127" s="42" t="s">
        <v>374</v>
      </c>
      <c r="I127" s="40" t="s">
        <v>374</v>
      </c>
      <c r="J127" s="40" t="s">
        <v>374</v>
      </c>
      <c r="K127" s="41" t="s">
        <v>374</v>
      </c>
      <c r="L127" s="42" t="s">
        <v>374</v>
      </c>
      <c r="M127" s="40" t="s">
        <v>374</v>
      </c>
      <c r="N127" s="40" t="s">
        <v>374</v>
      </c>
      <c r="O127" s="41" t="s">
        <v>374</v>
      </c>
      <c r="P127" s="42" t="s">
        <v>374</v>
      </c>
      <c r="Q127" s="43" t="s">
        <v>374</v>
      </c>
      <c r="R127" s="44" t="s">
        <v>374</v>
      </c>
      <c r="S127" s="1" t="s">
        <v>1397</v>
      </c>
      <c r="T127" s="1" t="s">
        <v>1397</v>
      </c>
      <c r="U127" s="2" t="s">
        <v>1396</v>
      </c>
      <c r="V127" s="2">
        <v>1</v>
      </c>
      <c r="W127" s="2">
        <v>1</v>
      </c>
      <c r="X127" s="2">
        <v>1</v>
      </c>
      <c r="Y127" s="2">
        <v>1</v>
      </c>
      <c r="Z127">
        <f t="shared" si="1"/>
        <v>0</v>
      </c>
      <c r="AA127" t="s">
        <v>588</v>
      </c>
    </row>
    <row r="128" spans="1:27" x14ac:dyDescent="0.35">
      <c r="A128" t="s">
        <v>590</v>
      </c>
      <c r="B128" s="7" t="s">
        <v>1438</v>
      </c>
      <c r="E128" s="40" t="s">
        <v>374</v>
      </c>
      <c r="F128" s="40" t="s">
        <v>374</v>
      </c>
      <c r="G128" s="41" t="s">
        <v>374</v>
      </c>
      <c r="H128" s="42" t="s">
        <v>374</v>
      </c>
      <c r="I128" s="40" t="s">
        <v>374</v>
      </c>
      <c r="J128" s="40" t="s">
        <v>374</v>
      </c>
      <c r="K128" s="41" t="s">
        <v>374</v>
      </c>
      <c r="L128" s="42" t="s">
        <v>374</v>
      </c>
      <c r="M128" s="40" t="s">
        <v>374</v>
      </c>
      <c r="N128" s="40" t="s">
        <v>374</v>
      </c>
      <c r="O128" s="41" t="s">
        <v>374</v>
      </c>
      <c r="P128" s="42" t="s">
        <v>374</v>
      </c>
      <c r="Q128" s="43" t="s">
        <v>374</v>
      </c>
      <c r="R128" s="44" t="s">
        <v>374</v>
      </c>
      <c r="S128" s="1" t="s">
        <v>1397</v>
      </c>
      <c r="T128" s="1" t="s">
        <v>1397</v>
      </c>
      <c r="U128" s="2" t="s">
        <v>1396</v>
      </c>
      <c r="V128" s="2">
        <v>1</v>
      </c>
      <c r="W128" s="2">
        <v>1</v>
      </c>
      <c r="X128" s="2">
        <v>1</v>
      </c>
      <c r="Y128" s="2">
        <v>1</v>
      </c>
      <c r="Z128">
        <f t="shared" si="1"/>
        <v>0</v>
      </c>
      <c r="AA128" t="s">
        <v>590</v>
      </c>
    </row>
    <row r="129" spans="1:27" x14ac:dyDescent="0.35">
      <c r="A129" t="s">
        <v>79</v>
      </c>
      <c r="B129" s="7" t="s">
        <v>80</v>
      </c>
      <c r="C129" s="1" t="s">
        <v>1401</v>
      </c>
      <c r="D129" s="1" t="s">
        <v>1395</v>
      </c>
      <c r="E129" s="40" t="s">
        <v>374</v>
      </c>
      <c r="F129" s="40" t="s">
        <v>374</v>
      </c>
      <c r="G129" s="41">
        <v>0.1</v>
      </c>
      <c r="H129" s="42">
        <v>0.1</v>
      </c>
      <c r="I129" s="40" t="s">
        <v>374</v>
      </c>
      <c r="J129" s="40" t="s">
        <v>374</v>
      </c>
      <c r="K129" s="41">
        <v>0.44000000000000006</v>
      </c>
      <c r="L129" s="42">
        <v>0.44</v>
      </c>
      <c r="M129" s="40" t="s">
        <v>374</v>
      </c>
      <c r="N129" s="40" t="s">
        <v>374</v>
      </c>
      <c r="O129" s="41">
        <v>0.44000000000000006</v>
      </c>
      <c r="P129" s="42">
        <v>0.44</v>
      </c>
      <c r="Q129" s="43" t="s">
        <v>374</v>
      </c>
      <c r="R129" s="44" t="s">
        <v>374</v>
      </c>
      <c r="S129" s="1">
        <v>1</v>
      </c>
      <c r="T129" s="1">
        <v>1</v>
      </c>
      <c r="U129" s="2" t="s">
        <v>1396</v>
      </c>
      <c r="V129" s="2">
        <v>1</v>
      </c>
      <c r="W129" s="2">
        <v>1</v>
      </c>
      <c r="X129" s="2">
        <v>1</v>
      </c>
      <c r="Y129" s="2">
        <v>1</v>
      </c>
      <c r="Z129">
        <f t="shared" si="1"/>
        <v>1.96</v>
      </c>
      <c r="AA129" t="s">
        <v>79</v>
      </c>
    </row>
    <row r="130" spans="1:27" x14ac:dyDescent="0.35">
      <c r="A130">
        <v>148</v>
      </c>
      <c r="B130" s="7" t="s">
        <v>1439</v>
      </c>
      <c r="C130" s="1" t="s">
        <v>1399</v>
      </c>
      <c r="D130" s="1" t="s">
        <v>374</v>
      </c>
      <c r="E130" s="40">
        <v>9.4876660341555979E-4</v>
      </c>
      <c r="F130" s="40">
        <v>9.5E-4</v>
      </c>
      <c r="G130" s="41" t="s">
        <v>374</v>
      </c>
      <c r="H130" s="42" t="s">
        <v>374</v>
      </c>
      <c r="I130" s="40">
        <v>9.984639016897081E-3</v>
      </c>
      <c r="J130" s="40">
        <v>0.01</v>
      </c>
      <c r="K130" s="41" t="s">
        <v>374</v>
      </c>
      <c r="L130" s="42" t="s">
        <v>374</v>
      </c>
      <c r="M130" s="40">
        <v>1.935483870967742E-2</v>
      </c>
      <c r="N130" s="40">
        <v>1.9E-2</v>
      </c>
      <c r="O130" s="41" t="s">
        <v>374</v>
      </c>
      <c r="P130" s="42" t="s">
        <v>374</v>
      </c>
      <c r="Q130" s="43" t="s">
        <v>374</v>
      </c>
      <c r="R130" s="44" t="s">
        <v>374</v>
      </c>
      <c r="S130" s="1">
        <v>1</v>
      </c>
      <c r="T130" s="1">
        <v>1</v>
      </c>
      <c r="U130" s="2" t="s">
        <v>1400</v>
      </c>
      <c r="V130" s="2">
        <v>1</v>
      </c>
      <c r="W130" s="2">
        <v>1</v>
      </c>
      <c r="X130" s="2">
        <v>1</v>
      </c>
      <c r="Y130" s="2">
        <v>1</v>
      </c>
      <c r="Z130">
        <f t="shared" si="1"/>
        <v>6.0238244329990059E-2</v>
      </c>
      <c r="AA130">
        <v>148</v>
      </c>
    </row>
    <row r="131" spans="1:27" x14ac:dyDescent="0.35">
      <c r="A131" t="s">
        <v>81</v>
      </c>
      <c r="B131" s="7" t="s">
        <v>82</v>
      </c>
      <c r="C131" s="1" t="s">
        <v>1401</v>
      </c>
      <c r="D131" s="1" t="s">
        <v>1395</v>
      </c>
      <c r="E131" s="40" t="s">
        <v>374</v>
      </c>
      <c r="F131" s="40" t="s">
        <v>374</v>
      </c>
      <c r="G131" s="41" t="s">
        <v>374</v>
      </c>
      <c r="H131" s="42" t="s">
        <v>374</v>
      </c>
      <c r="I131" s="40" t="s">
        <v>374</v>
      </c>
      <c r="J131" s="40" t="s">
        <v>374</v>
      </c>
      <c r="K131" s="41" t="s">
        <v>374</v>
      </c>
      <c r="L131" s="42" t="s">
        <v>374</v>
      </c>
      <c r="M131" s="40" t="s">
        <v>374</v>
      </c>
      <c r="N131" s="40" t="s">
        <v>374</v>
      </c>
      <c r="O131" s="41" t="s">
        <v>374</v>
      </c>
      <c r="P131" s="42" t="s">
        <v>374</v>
      </c>
      <c r="Q131" s="43">
        <v>100</v>
      </c>
      <c r="R131" s="44">
        <v>100</v>
      </c>
      <c r="S131" s="1">
        <v>1</v>
      </c>
      <c r="T131" s="1">
        <v>1</v>
      </c>
      <c r="U131" s="2" t="s">
        <v>1396</v>
      </c>
      <c r="V131" s="2">
        <v>1</v>
      </c>
      <c r="W131" s="2">
        <v>1</v>
      </c>
      <c r="X131" s="2">
        <v>1</v>
      </c>
      <c r="Y131" s="2">
        <v>1</v>
      </c>
      <c r="Z131">
        <f t="shared" si="1"/>
        <v>200</v>
      </c>
      <c r="AA131" t="s">
        <v>81</v>
      </c>
    </row>
    <row r="132" spans="1:27" x14ac:dyDescent="0.35">
      <c r="A132">
        <v>150</v>
      </c>
      <c r="B132" s="7" t="s">
        <v>593</v>
      </c>
      <c r="E132" s="40" t="s">
        <v>374</v>
      </c>
      <c r="F132" s="40" t="s">
        <v>374</v>
      </c>
      <c r="G132" s="41" t="s">
        <v>374</v>
      </c>
      <c r="H132" s="42" t="s">
        <v>374</v>
      </c>
      <c r="I132" s="40" t="s">
        <v>374</v>
      </c>
      <c r="J132" s="40" t="s">
        <v>374</v>
      </c>
      <c r="K132" s="41" t="s">
        <v>374</v>
      </c>
      <c r="L132" s="42" t="s">
        <v>374</v>
      </c>
      <c r="M132" s="40" t="s">
        <v>374</v>
      </c>
      <c r="N132" s="40" t="s">
        <v>374</v>
      </c>
      <c r="O132" s="41" t="s">
        <v>374</v>
      </c>
      <c r="P132" s="42" t="s">
        <v>374</v>
      </c>
      <c r="Q132" s="43" t="s">
        <v>374</v>
      </c>
      <c r="R132" s="44" t="s">
        <v>374</v>
      </c>
      <c r="S132" s="1" t="s">
        <v>1397</v>
      </c>
      <c r="T132" s="1" t="s">
        <v>1397</v>
      </c>
      <c r="U132" s="2" t="s">
        <v>1396</v>
      </c>
      <c r="V132" s="2">
        <v>1</v>
      </c>
      <c r="W132" s="2">
        <v>1</v>
      </c>
      <c r="X132" s="2">
        <v>1</v>
      </c>
      <c r="Y132" s="2">
        <v>1</v>
      </c>
      <c r="Z132">
        <f t="shared" si="1"/>
        <v>0</v>
      </c>
      <c r="AA132">
        <v>150</v>
      </c>
    </row>
    <row r="133" spans="1:27" x14ac:dyDescent="0.35">
      <c r="A133" t="s">
        <v>594</v>
      </c>
      <c r="B133" s="7" t="s">
        <v>1440</v>
      </c>
      <c r="D133" s="1" t="s">
        <v>374</v>
      </c>
      <c r="E133" s="40">
        <v>2.3255813953488372E-2</v>
      </c>
      <c r="F133" s="40">
        <v>2.3E-2</v>
      </c>
      <c r="G133" s="41" t="s">
        <v>374</v>
      </c>
      <c r="H133" s="42" t="s">
        <v>374</v>
      </c>
      <c r="I133" s="40">
        <v>0.60465116279069764</v>
      </c>
      <c r="J133" s="40">
        <v>0.6</v>
      </c>
      <c r="K133" s="41" t="s">
        <v>374</v>
      </c>
      <c r="L133" s="42" t="s">
        <v>374</v>
      </c>
      <c r="M133" s="40">
        <v>0.27906976744186046</v>
      </c>
      <c r="N133" s="40">
        <v>0.28000000000000003</v>
      </c>
      <c r="O133" s="41" t="s">
        <v>374</v>
      </c>
      <c r="P133" s="42" t="s">
        <v>374</v>
      </c>
      <c r="Q133" s="43" t="s">
        <v>374</v>
      </c>
      <c r="R133" s="44" t="s">
        <v>374</v>
      </c>
      <c r="S133" s="1">
        <v>1</v>
      </c>
      <c r="T133" s="1">
        <v>1</v>
      </c>
      <c r="U133" s="2" t="s">
        <v>1396</v>
      </c>
      <c r="V133" s="2">
        <v>1</v>
      </c>
      <c r="W133" s="2">
        <v>1</v>
      </c>
      <c r="X133" s="2">
        <v>1</v>
      </c>
      <c r="Y133" s="2">
        <v>1</v>
      </c>
      <c r="Z133">
        <f t="shared" si="1"/>
        <v>1.8099767441860466</v>
      </c>
      <c r="AA133" t="s">
        <v>594</v>
      </c>
    </row>
    <row r="134" spans="1:27" ht="29" x14ac:dyDescent="0.35">
      <c r="A134" t="s">
        <v>596</v>
      </c>
      <c r="B134" s="7" t="s">
        <v>1441</v>
      </c>
      <c r="D134" s="1" t="s">
        <v>1395</v>
      </c>
      <c r="E134" s="40" t="s">
        <v>374</v>
      </c>
      <c r="F134" s="40" t="s">
        <v>374</v>
      </c>
      <c r="G134" s="41">
        <v>600</v>
      </c>
      <c r="H134" s="42">
        <v>600</v>
      </c>
      <c r="I134" s="40" t="s">
        <v>374</v>
      </c>
      <c r="J134" s="40" t="s">
        <v>374</v>
      </c>
      <c r="K134" s="41">
        <v>2640</v>
      </c>
      <c r="L134" s="42">
        <v>2600</v>
      </c>
      <c r="M134" s="40" t="s">
        <v>374</v>
      </c>
      <c r="N134" s="40" t="s">
        <v>374</v>
      </c>
      <c r="O134" s="41">
        <v>2640</v>
      </c>
      <c r="P134" s="42">
        <v>2600</v>
      </c>
      <c r="Q134" s="43" t="s">
        <v>374</v>
      </c>
      <c r="R134" s="44" t="s">
        <v>374</v>
      </c>
      <c r="S134" s="1">
        <v>1</v>
      </c>
      <c r="T134" s="1">
        <v>1</v>
      </c>
      <c r="U134" s="2" t="s">
        <v>1396</v>
      </c>
      <c r="V134" s="2">
        <v>1</v>
      </c>
      <c r="W134" s="2">
        <v>1</v>
      </c>
      <c r="X134" s="2">
        <v>1</v>
      </c>
      <c r="Y134" s="2">
        <v>1</v>
      </c>
      <c r="Z134">
        <f t="shared" si="1"/>
        <v>11680</v>
      </c>
      <c r="AA134" t="s">
        <v>596</v>
      </c>
    </row>
    <row r="135" spans="1:27" x14ac:dyDescent="0.35">
      <c r="A135" t="s">
        <v>598</v>
      </c>
      <c r="B135" s="7" t="s">
        <v>1442</v>
      </c>
      <c r="E135" s="40" t="s">
        <v>374</v>
      </c>
      <c r="F135" s="40" t="s">
        <v>374</v>
      </c>
      <c r="G135" s="41">
        <v>600</v>
      </c>
      <c r="H135" s="42">
        <v>600</v>
      </c>
      <c r="I135" s="40" t="s">
        <v>374</v>
      </c>
      <c r="J135" s="40" t="s">
        <v>374</v>
      </c>
      <c r="K135" s="41">
        <v>2640</v>
      </c>
      <c r="L135" s="42">
        <v>2600</v>
      </c>
      <c r="M135" s="40" t="s">
        <v>374</v>
      </c>
      <c r="N135" s="40" t="s">
        <v>374</v>
      </c>
      <c r="O135" s="41">
        <v>2640</v>
      </c>
      <c r="P135" s="42">
        <v>2600</v>
      </c>
      <c r="Q135" s="43" t="s">
        <v>374</v>
      </c>
      <c r="R135" s="44" t="s">
        <v>374</v>
      </c>
      <c r="S135" s="1">
        <v>1</v>
      </c>
      <c r="T135" s="1" t="s">
        <v>1397</v>
      </c>
      <c r="U135" s="2" t="s">
        <v>1396</v>
      </c>
      <c r="V135" s="2">
        <v>1</v>
      </c>
      <c r="W135" s="2">
        <v>1</v>
      </c>
      <c r="X135" s="2">
        <v>1</v>
      </c>
      <c r="Y135" s="2">
        <v>1</v>
      </c>
      <c r="Z135">
        <f t="shared" si="1"/>
        <v>11680</v>
      </c>
      <c r="AA135" t="s">
        <v>598</v>
      </c>
    </row>
    <row r="136" spans="1:27" x14ac:dyDescent="0.35">
      <c r="A136" t="s">
        <v>600</v>
      </c>
      <c r="B136" s="7" t="s">
        <v>1443</v>
      </c>
      <c r="E136" s="40" t="s">
        <v>374</v>
      </c>
      <c r="F136" s="40" t="s">
        <v>374</v>
      </c>
      <c r="G136" s="41">
        <v>600</v>
      </c>
      <c r="H136" s="42">
        <v>600</v>
      </c>
      <c r="I136" s="40" t="s">
        <v>374</v>
      </c>
      <c r="J136" s="40" t="s">
        <v>374</v>
      </c>
      <c r="K136" s="41">
        <v>2640</v>
      </c>
      <c r="L136" s="42">
        <v>2600</v>
      </c>
      <c r="M136" s="40" t="s">
        <v>374</v>
      </c>
      <c r="N136" s="40" t="s">
        <v>374</v>
      </c>
      <c r="O136" s="41">
        <v>2640</v>
      </c>
      <c r="P136" s="42">
        <v>2600</v>
      </c>
      <c r="Q136" s="43" t="s">
        <v>374</v>
      </c>
      <c r="R136" s="44" t="s">
        <v>374</v>
      </c>
      <c r="S136" s="1">
        <v>1</v>
      </c>
      <c r="T136" s="1" t="s">
        <v>1397</v>
      </c>
      <c r="U136" s="2" t="s">
        <v>1396</v>
      </c>
      <c r="V136" s="2">
        <v>1</v>
      </c>
      <c r="W136" s="2">
        <v>1</v>
      </c>
      <c r="X136" s="2">
        <v>1</v>
      </c>
      <c r="Y136" s="2">
        <v>1</v>
      </c>
      <c r="Z136">
        <f t="shared" ref="Z136:Z199" si="2">SUM(E136:R136)</f>
        <v>11680</v>
      </c>
      <c r="AA136" t="s">
        <v>600</v>
      </c>
    </row>
    <row r="137" spans="1:27" x14ac:dyDescent="0.35">
      <c r="A137" t="s">
        <v>602</v>
      </c>
      <c r="B137" s="7" t="s">
        <v>1444</v>
      </c>
      <c r="E137" s="40" t="s">
        <v>374</v>
      </c>
      <c r="F137" s="40" t="s">
        <v>374</v>
      </c>
      <c r="G137" s="41">
        <v>600</v>
      </c>
      <c r="H137" s="42">
        <v>600</v>
      </c>
      <c r="I137" s="40" t="s">
        <v>374</v>
      </c>
      <c r="J137" s="40" t="s">
        <v>374</v>
      </c>
      <c r="K137" s="41">
        <v>2640</v>
      </c>
      <c r="L137" s="42">
        <v>2600</v>
      </c>
      <c r="M137" s="40" t="s">
        <v>374</v>
      </c>
      <c r="N137" s="40" t="s">
        <v>374</v>
      </c>
      <c r="O137" s="41">
        <v>2640</v>
      </c>
      <c r="P137" s="42">
        <v>2600</v>
      </c>
      <c r="Q137" s="43" t="s">
        <v>374</v>
      </c>
      <c r="R137" s="44" t="s">
        <v>374</v>
      </c>
      <c r="S137" s="1">
        <v>1</v>
      </c>
      <c r="T137" s="1" t="s">
        <v>1397</v>
      </c>
      <c r="U137" s="2" t="s">
        <v>1396</v>
      </c>
      <c r="V137" s="2">
        <v>1</v>
      </c>
      <c r="W137" s="2">
        <v>1</v>
      </c>
      <c r="X137" s="2">
        <v>1</v>
      </c>
      <c r="Y137" s="2">
        <v>1</v>
      </c>
      <c r="Z137">
        <f t="shared" si="2"/>
        <v>11680</v>
      </c>
      <c r="AA137" t="s">
        <v>602</v>
      </c>
    </row>
    <row r="138" spans="1:27" x14ac:dyDescent="0.35">
      <c r="A138" t="s">
        <v>604</v>
      </c>
      <c r="B138" s="7" t="s">
        <v>605</v>
      </c>
      <c r="E138" s="40" t="s">
        <v>374</v>
      </c>
      <c r="F138" s="40" t="s">
        <v>374</v>
      </c>
      <c r="G138" s="41" t="s">
        <v>374</v>
      </c>
      <c r="H138" s="42" t="s">
        <v>374</v>
      </c>
      <c r="I138" s="40" t="s">
        <v>374</v>
      </c>
      <c r="J138" s="40" t="s">
        <v>374</v>
      </c>
      <c r="K138" s="41" t="s">
        <v>374</v>
      </c>
      <c r="L138" s="42" t="s">
        <v>374</v>
      </c>
      <c r="M138" s="40" t="s">
        <v>374</v>
      </c>
      <c r="N138" s="40" t="s">
        <v>374</v>
      </c>
      <c r="O138" s="41" t="s">
        <v>374</v>
      </c>
      <c r="P138" s="42" t="s">
        <v>374</v>
      </c>
      <c r="Q138" s="43" t="s">
        <v>374</v>
      </c>
      <c r="R138" s="44" t="s">
        <v>374</v>
      </c>
      <c r="S138" s="1" t="s">
        <v>1397</v>
      </c>
      <c r="T138" s="1" t="s">
        <v>1397</v>
      </c>
      <c r="U138" s="2" t="s">
        <v>1396</v>
      </c>
      <c r="V138" s="2">
        <v>1</v>
      </c>
      <c r="W138" s="2">
        <v>1</v>
      </c>
      <c r="X138" s="2">
        <v>1</v>
      </c>
      <c r="Y138" s="2">
        <v>1</v>
      </c>
      <c r="Z138">
        <f t="shared" si="2"/>
        <v>0</v>
      </c>
      <c r="AA138" t="s">
        <v>604</v>
      </c>
    </row>
    <row r="139" spans="1:27" x14ac:dyDescent="0.35">
      <c r="A139" t="s">
        <v>606</v>
      </c>
      <c r="B139" s="7" t="s">
        <v>607</v>
      </c>
      <c r="E139" s="40" t="s">
        <v>374</v>
      </c>
      <c r="F139" s="40" t="s">
        <v>374</v>
      </c>
      <c r="G139" s="41" t="s">
        <v>374</v>
      </c>
      <c r="H139" s="42" t="s">
        <v>374</v>
      </c>
      <c r="I139" s="40" t="s">
        <v>374</v>
      </c>
      <c r="J139" s="40" t="s">
        <v>374</v>
      </c>
      <c r="K139" s="41" t="s">
        <v>374</v>
      </c>
      <c r="L139" s="42" t="s">
        <v>374</v>
      </c>
      <c r="M139" s="40" t="s">
        <v>374</v>
      </c>
      <c r="N139" s="40" t="s">
        <v>374</v>
      </c>
      <c r="O139" s="41" t="s">
        <v>374</v>
      </c>
      <c r="P139" s="42" t="s">
        <v>374</v>
      </c>
      <c r="Q139" s="43" t="s">
        <v>374</v>
      </c>
      <c r="R139" s="44" t="s">
        <v>374</v>
      </c>
      <c r="S139" s="1" t="s">
        <v>1397</v>
      </c>
      <c r="T139" s="1" t="s">
        <v>1397</v>
      </c>
      <c r="U139" s="2" t="s">
        <v>1396</v>
      </c>
      <c r="V139" s="2">
        <v>1</v>
      </c>
      <c r="W139" s="2">
        <v>1</v>
      </c>
      <c r="X139" s="2">
        <v>1</v>
      </c>
      <c r="Y139" s="2">
        <v>1</v>
      </c>
      <c r="Z139">
        <f t="shared" si="2"/>
        <v>0</v>
      </c>
      <c r="AA139" t="s">
        <v>606</v>
      </c>
    </row>
    <row r="140" spans="1:27" x14ac:dyDescent="0.35">
      <c r="A140" t="s">
        <v>608</v>
      </c>
      <c r="B140" s="7" t="s">
        <v>609</v>
      </c>
      <c r="D140" s="1" t="s">
        <v>374</v>
      </c>
      <c r="E140" s="40">
        <v>1.5873015873015872E-2</v>
      </c>
      <c r="F140" s="40">
        <v>1.6E-2</v>
      </c>
      <c r="G140" s="41" t="s">
        <v>374</v>
      </c>
      <c r="H140" s="42" t="s">
        <v>374</v>
      </c>
      <c r="I140" s="40">
        <v>0.41269841269841268</v>
      </c>
      <c r="J140" s="40">
        <v>0.41</v>
      </c>
      <c r="K140" s="41" t="s">
        <v>374</v>
      </c>
      <c r="L140" s="42" t="s">
        <v>374</v>
      </c>
      <c r="M140" s="40">
        <v>0.19047619047619047</v>
      </c>
      <c r="N140" s="40">
        <v>0.19</v>
      </c>
      <c r="O140" s="41" t="s">
        <v>374</v>
      </c>
      <c r="P140" s="42" t="s">
        <v>374</v>
      </c>
      <c r="Q140" s="43" t="s">
        <v>374</v>
      </c>
      <c r="R140" s="44" t="s">
        <v>374</v>
      </c>
      <c r="S140" s="1">
        <v>1</v>
      </c>
      <c r="T140" s="1">
        <v>1</v>
      </c>
      <c r="U140" s="2" t="s">
        <v>1396</v>
      </c>
      <c r="V140" s="2">
        <v>1</v>
      </c>
      <c r="W140" s="2">
        <v>1</v>
      </c>
      <c r="X140" s="2">
        <v>1</v>
      </c>
      <c r="Y140" s="2">
        <v>1</v>
      </c>
      <c r="Z140">
        <f t="shared" si="2"/>
        <v>1.2350476190476189</v>
      </c>
      <c r="AA140" t="s">
        <v>608</v>
      </c>
    </row>
    <row r="141" spans="1:27" x14ac:dyDescent="0.35">
      <c r="A141" t="s">
        <v>610</v>
      </c>
      <c r="B141" s="7" t="s">
        <v>1445</v>
      </c>
      <c r="D141" s="1" t="s">
        <v>1395</v>
      </c>
      <c r="E141" s="40" t="s">
        <v>374</v>
      </c>
      <c r="F141" s="40" t="s">
        <v>374</v>
      </c>
      <c r="G141" s="41">
        <v>0.8</v>
      </c>
      <c r="H141" s="42">
        <v>0.8</v>
      </c>
      <c r="I141" s="40" t="s">
        <v>374</v>
      </c>
      <c r="J141" s="40" t="s">
        <v>374</v>
      </c>
      <c r="K141" s="41">
        <v>3.5200000000000005</v>
      </c>
      <c r="L141" s="42">
        <v>3.5</v>
      </c>
      <c r="M141" s="40" t="s">
        <v>374</v>
      </c>
      <c r="N141" s="40" t="s">
        <v>374</v>
      </c>
      <c r="O141" s="41">
        <v>3.5200000000000005</v>
      </c>
      <c r="P141" s="42">
        <v>3.5</v>
      </c>
      <c r="Q141" s="43">
        <v>340</v>
      </c>
      <c r="R141" s="44">
        <v>340</v>
      </c>
      <c r="S141" s="1">
        <v>1</v>
      </c>
      <c r="T141" s="1">
        <v>1</v>
      </c>
      <c r="U141" s="2" t="s">
        <v>1396</v>
      </c>
      <c r="V141" s="2">
        <v>1</v>
      </c>
      <c r="W141" s="2">
        <v>1</v>
      </c>
      <c r="X141" s="2">
        <v>1</v>
      </c>
      <c r="Y141" s="2">
        <v>1</v>
      </c>
      <c r="Z141">
        <f t="shared" si="2"/>
        <v>695.64</v>
      </c>
      <c r="AA141" t="s">
        <v>610</v>
      </c>
    </row>
    <row r="142" spans="1:27" x14ac:dyDescent="0.35">
      <c r="A142" t="s">
        <v>612</v>
      </c>
      <c r="B142" s="7" t="s">
        <v>613</v>
      </c>
      <c r="D142" s="1" t="s">
        <v>1395</v>
      </c>
      <c r="E142" s="40" t="s">
        <v>374</v>
      </c>
      <c r="F142" s="40" t="s">
        <v>374</v>
      </c>
      <c r="G142" s="41">
        <v>6000</v>
      </c>
      <c r="H142" s="42">
        <v>6000</v>
      </c>
      <c r="I142" s="40" t="s">
        <v>374</v>
      </c>
      <c r="J142" s="40" t="s">
        <v>374</v>
      </c>
      <c r="K142" s="41">
        <v>26400.000000000004</v>
      </c>
      <c r="L142" s="42">
        <v>26000</v>
      </c>
      <c r="M142" s="40" t="s">
        <v>374</v>
      </c>
      <c r="N142" s="40" t="s">
        <v>374</v>
      </c>
      <c r="O142" s="41">
        <v>26400.000000000004</v>
      </c>
      <c r="P142" s="42">
        <v>26000</v>
      </c>
      <c r="Q142" s="43" t="s">
        <v>374</v>
      </c>
      <c r="R142" s="44" t="s">
        <v>374</v>
      </c>
      <c r="S142" s="1">
        <v>1</v>
      </c>
      <c r="T142" s="1">
        <v>1</v>
      </c>
      <c r="U142" s="2" t="s">
        <v>1396</v>
      </c>
      <c r="V142" s="2">
        <v>1</v>
      </c>
      <c r="W142" s="2">
        <v>1</v>
      </c>
      <c r="X142" s="2">
        <v>1</v>
      </c>
      <c r="Y142" s="2">
        <v>1</v>
      </c>
      <c r="Z142">
        <f t="shared" si="2"/>
        <v>116800</v>
      </c>
      <c r="AA142" t="s">
        <v>612</v>
      </c>
    </row>
    <row r="143" spans="1:27" x14ac:dyDescent="0.35">
      <c r="A143" t="s">
        <v>614</v>
      </c>
      <c r="B143" s="7" t="s">
        <v>615</v>
      </c>
      <c r="E143" s="40" t="s">
        <v>374</v>
      </c>
      <c r="F143" s="40" t="s">
        <v>374</v>
      </c>
      <c r="G143" s="41" t="s">
        <v>374</v>
      </c>
      <c r="H143" s="42" t="s">
        <v>374</v>
      </c>
      <c r="I143" s="40" t="s">
        <v>374</v>
      </c>
      <c r="J143" s="40" t="s">
        <v>374</v>
      </c>
      <c r="K143" s="41" t="s">
        <v>374</v>
      </c>
      <c r="L143" s="42" t="s">
        <v>374</v>
      </c>
      <c r="M143" s="40" t="s">
        <v>374</v>
      </c>
      <c r="N143" s="40" t="s">
        <v>374</v>
      </c>
      <c r="O143" s="41" t="s">
        <v>374</v>
      </c>
      <c r="P143" s="42" t="s">
        <v>374</v>
      </c>
      <c r="Q143" s="43" t="s">
        <v>374</v>
      </c>
      <c r="R143" s="44" t="s">
        <v>374</v>
      </c>
      <c r="S143" s="1" t="s">
        <v>1397</v>
      </c>
      <c r="T143" s="1" t="s">
        <v>1397</v>
      </c>
      <c r="U143" s="2" t="s">
        <v>1396</v>
      </c>
      <c r="V143" s="2">
        <v>1</v>
      </c>
      <c r="W143" s="2">
        <v>1</v>
      </c>
      <c r="X143" s="2">
        <v>1</v>
      </c>
      <c r="Y143" s="2">
        <v>1</v>
      </c>
      <c r="Z143">
        <f t="shared" si="2"/>
        <v>0</v>
      </c>
      <c r="AA143" t="s">
        <v>614</v>
      </c>
    </row>
    <row r="144" spans="1:27" x14ac:dyDescent="0.35">
      <c r="A144" t="s">
        <v>616</v>
      </c>
      <c r="B144" s="7" t="s">
        <v>617</v>
      </c>
      <c r="E144" s="40" t="s">
        <v>374</v>
      </c>
      <c r="F144" s="40" t="s">
        <v>374</v>
      </c>
      <c r="G144" s="41" t="s">
        <v>374</v>
      </c>
      <c r="H144" s="42" t="s">
        <v>374</v>
      </c>
      <c r="I144" s="40" t="s">
        <v>374</v>
      </c>
      <c r="J144" s="40" t="s">
        <v>374</v>
      </c>
      <c r="K144" s="41" t="s">
        <v>374</v>
      </c>
      <c r="L144" s="42" t="s">
        <v>374</v>
      </c>
      <c r="M144" s="40" t="s">
        <v>374</v>
      </c>
      <c r="N144" s="40" t="s">
        <v>374</v>
      </c>
      <c r="O144" s="41" t="s">
        <v>374</v>
      </c>
      <c r="P144" s="42" t="s">
        <v>374</v>
      </c>
      <c r="Q144" s="43" t="s">
        <v>374</v>
      </c>
      <c r="R144" s="44" t="s">
        <v>374</v>
      </c>
      <c r="S144" s="1" t="s">
        <v>1397</v>
      </c>
      <c r="T144" s="1" t="s">
        <v>1397</v>
      </c>
      <c r="U144" s="2" t="s">
        <v>1396</v>
      </c>
      <c r="V144" s="2">
        <v>1</v>
      </c>
      <c r="W144" s="2">
        <v>1</v>
      </c>
      <c r="X144" s="2">
        <v>1</v>
      </c>
      <c r="Y144" s="2">
        <v>1</v>
      </c>
      <c r="Z144">
        <f t="shared" si="2"/>
        <v>0</v>
      </c>
      <c r="AA144" t="s">
        <v>616</v>
      </c>
    </row>
    <row r="145" spans="1:27" x14ac:dyDescent="0.35">
      <c r="A145" t="s">
        <v>618</v>
      </c>
      <c r="B145" s="7" t="s">
        <v>619</v>
      </c>
      <c r="E145" s="40" t="s">
        <v>374</v>
      </c>
      <c r="F145" s="40" t="s">
        <v>374</v>
      </c>
      <c r="G145" s="41" t="s">
        <v>374</v>
      </c>
      <c r="H145" s="42" t="s">
        <v>374</v>
      </c>
      <c r="I145" s="40" t="s">
        <v>374</v>
      </c>
      <c r="J145" s="40" t="s">
        <v>374</v>
      </c>
      <c r="K145" s="41" t="s">
        <v>374</v>
      </c>
      <c r="L145" s="42" t="s">
        <v>374</v>
      </c>
      <c r="M145" s="40" t="s">
        <v>374</v>
      </c>
      <c r="N145" s="40" t="s">
        <v>374</v>
      </c>
      <c r="O145" s="41" t="s">
        <v>374</v>
      </c>
      <c r="P145" s="42" t="s">
        <v>374</v>
      </c>
      <c r="Q145" s="43" t="s">
        <v>374</v>
      </c>
      <c r="R145" s="44" t="s">
        <v>374</v>
      </c>
      <c r="S145" s="1" t="s">
        <v>1397</v>
      </c>
      <c r="T145" s="1" t="s">
        <v>1397</v>
      </c>
      <c r="U145" s="2" t="s">
        <v>1396</v>
      </c>
      <c r="V145" s="2">
        <v>1</v>
      </c>
      <c r="W145" s="2">
        <v>1</v>
      </c>
      <c r="X145" s="2">
        <v>1</v>
      </c>
      <c r="Y145" s="2">
        <v>1</v>
      </c>
      <c r="Z145">
        <f t="shared" si="2"/>
        <v>0</v>
      </c>
      <c r="AA145" t="s">
        <v>618</v>
      </c>
    </row>
    <row r="146" spans="1:27" x14ac:dyDescent="0.35">
      <c r="A146" t="s">
        <v>620</v>
      </c>
      <c r="B146" s="7" t="s">
        <v>1446</v>
      </c>
      <c r="E146" s="40" t="s">
        <v>374</v>
      </c>
      <c r="F146" s="40" t="s">
        <v>374</v>
      </c>
      <c r="G146" s="41" t="s">
        <v>374</v>
      </c>
      <c r="H146" s="42" t="s">
        <v>374</v>
      </c>
      <c r="I146" s="40" t="s">
        <v>374</v>
      </c>
      <c r="J146" s="40" t="s">
        <v>374</v>
      </c>
      <c r="K146" s="41" t="s">
        <v>374</v>
      </c>
      <c r="L146" s="42" t="s">
        <v>374</v>
      </c>
      <c r="M146" s="40" t="s">
        <v>374</v>
      </c>
      <c r="N146" s="40" t="s">
        <v>374</v>
      </c>
      <c r="O146" s="41" t="s">
        <v>374</v>
      </c>
      <c r="P146" s="42" t="s">
        <v>374</v>
      </c>
      <c r="Q146" s="43" t="s">
        <v>374</v>
      </c>
      <c r="R146" s="44" t="s">
        <v>374</v>
      </c>
      <c r="S146" s="1" t="s">
        <v>1397</v>
      </c>
      <c r="T146" s="1" t="s">
        <v>1397</v>
      </c>
      <c r="U146" s="2" t="s">
        <v>1396</v>
      </c>
      <c r="V146" s="2">
        <v>1</v>
      </c>
      <c r="W146" s="2">
        <v>1</v>
      </c>
      <c r="X146" s="2">
        <v>1</v>
      </c>
      <c r="Y146" s="2">
        <v>1</v>
      </c>
      <c r="Z146">
        <f t="shared" si="2"/>
        <v>0</v>
      </c>
      <c r="AA146" t="s">
        <v>620</v>
      </c>
    </row>
    <row r="147" spans="1:27" x14ac:dyDescent="0.35">
      <c r="A147" t="s">
        <v>622</v>
      </c>
      <c r="B147" s="7" t="s">
        <v>623</v>
      </c>
      <c r="E147" s="40" t="s">
        <v>374</v>
      </c>
      <c r="F147" s="40" t="s">
        <v>374</v>
      </c>
      <c r="G147" s="41" t="s">
        <v>374</v>
      </c>
      <c r="H147" s="42" t="s">
        <v>374</v>
      </c>
      <c r="I147" s="40" t="s">
        <v>374</v>
      </c>
      <c r="J147" s="40" t="s">
        <v>374</v>
      </c>
      <c r="K147" s="41" t="s">
        <v>374</v>
      </c>
      <c r="L147" s="42" t="s">
        <v>374</v>
      </c>
      <c r="M147" s="40" t="s">
        <v>374</v>
      </c>
      <c r="N147" s="40" t="s">
        <v>374</v>
      </c>
      <c r="O147" s="41" t="s">
        <v>374</v>
      </c>
      <c r="P147" s="42" t="s">
        <v>374</v>
      </c>
      <c r="Q147" s="43" t="s">
        <v>374</v>
      </c>
      <c r="R147" s="44" t="s">
        <v>374</v>
      </c>
      <c r="S147" s="1" t="s">
        <v>1397</v>
      </c>
      <c r="T147" s="1" t="s">
        <v>1397</v>
      </c>
      <c r="U147" s="2" t="s">
        <v>1396</v>
      </c>
      <c r="V147" s="2">
        <v>1</v>
      </c>
      <c r="W147" s="2">
        <v>1</v>
      </c>
      <c r="X147" s="2">
        <v>1</v>
      </c>
      <c r="Y147" s="2">
        <v>1</v>
      </c>
      <c r="Z147">
        <f t="shared" si="2"/>
        <v>0</v>
      </c>
      <c r="AA147" t="s">
        <v>622</v>
      </c>
    </row>
    <row r="148" spans="1:27" x14ac:dyDescent="0.35">
      <c r="A148" t="s">
        <v>624</v>
      </c>
      <c r="B148" s="7" t="s">
        <v>625</v>
      </c>
      <c r="E148" s="40" t="s">
        <v>374</v>
      </c>
      <c r="F148" s="40" t="s">
        <v>374</v>
      </c>
      <c r="G148" s="41" t="s">
        <v>374</v>
      </c>
      <c r="H148" s="42" t="s">
        <v>374</v>
      </c>
      <c r="I148" s="40" t="s">
        <v>374</v>
      </c>
      <c r="J148" s="40" t="s">
        <v>374</v>
      </c>
      <c r="K148" s="41" t="s">
        <v>374</v>
      </c>
      <c r="L148" s="42" t="s">
        <v>374</v>
      </c>
      <c r="M148" s="40" t="s">
        <v>374</v>
      </c>
      <c r="N148" s="40" t="s">
        <v>374</v>
      </c>
      <c r="O148" s="41" t="s">
        <v>374</v>
      </c>
      <c r="P148" s="42" t="s">
        <v>374</v>
      </c>
      <c r="Q148" s="43" t="s">
        <v>374</v>
      </c>
      <c r="R148" s="44" t="s">
        <v>374</v>
      </c>
      <c r="S148" s="1" t="s">
        <v>1397</v>
      </c>
      <c r="T148" s="1" t="s">
        <v>1397</v>
      </c>
      <c r="U148" s="2" t="s">
        <v>1396</v>
      </c>
      <c r="V148" s="2">
        <v>1</v>
      </c>
      <c r="W148" s="2">
        <v>1</v>
      </c>
      <c r="X148" s="2">
        <v>1</v>
      </c>
      <c r="Y148" s="2">
        <v>1</v>
      </c>
      <c r="Z148">
        <f t="shared" si="2"/>
        <v>0</v>
      </c>
      <c r="AA148" t="s">
        <v>624</v>
      </c>
    </row>
    <row r="149" spans="1:27" x14ac:dyDescent="0.35">
      <c r="A149" t="s">
        <v>626</v>
      </c>
      <c r="B149" s="7" t="s">
        <v>1447</v>
      </c>
      <c r="E149" s="40" t="s">
        <v>374</v>
      </c>
      <c r="F149" s="40" t="s">
        <v>374</v>
      </c>
      <c r="G149" s="41" t="s">
        <v>374</v>
      </c>
      <c r="H149" s="42" t="s">
        <v>374</v>
      </c>
      <c r="I149" s="40" t="s">
        <v>374</v>
      </c>
      <c r="J149" s="40" t="s">
        <v>374</v>
      </c>
      <c r="K149" s="41" t="s">
        <v>374</v>
      </c>
      <c r="L149" s="42" t="s">
        <v>374</v>
      </c>
      <c r="M149" s="40" t="s">
        <v>374</v>
      </c>
      <c r="N149" s="40" t="s">
        <v>374</v>
      </c>
      <c r="O149" s="41" t="s">
        <v>374</v>
      </c>
      <c r="P149" s="42" t="s">
        <v>374</v>
      </c>
      <c r="Q149" s="43" t="s">
        <v>374</v>
      </c>
      <c r="R149" s="44" t="s">
        <v>374</v>
      </c>
      <c r="S149" s="1" t="s">
        <v>1397</v>
      </c>
      <c r="T149" s="1" t="s">
        <v>1397</v>
      </c>
      <c r="U149" s="2" t="s">
        <v>1396</v>
      </c>
      <c r="V149" s="2">
        <v>1</v>
      </c>
      <c r="W149" s="2">
        <v>1</v>
      </c>
      <c r="X149" s="2">
        <v>1</v>
      </c>
      <c r="Y149" s="2">
        <v>1</v>
      </c>
      <c r="Z149">
        <f t="shared" si="2"/>
        <v>0</v>
      </c>
      <c r="AA149" t="s">
        <v>626</v>
      </c>
    </row>
    <row r="150" spans="1:27" ht="29" x14ac:dyDescent="0.35">
      <c r="A150" t="s">
        <v>628</v>
      </c>
      <c r="B150" s="7" t="s">
        <v>629</v>
      </c>
      <c r="E150" s="40">
        <v>1.4492753623188406E-2</v>
      </c>
      <c r="F150" s="40">
        <v>1.4E-2</v>
      </c>
      <c r="G150" s="41" t="s">
        <v>374</v>
      </c>
      <c r="H150" s="42" t="s">
        <v>374</v>
      </c>
      <c r="I150" s="40">
        <v>0.37681159420289856</v>
      </c>
      <c r="J150" s="40">
        <v>0.38</v>
      </c>
      <c r="K150" s="41" t="s">
        <v>374</v>
      </c>
      <c r="L150" s="42" t="s">
        <v>374</v>
      </c>
      <c r="M150" s="40">
        <v>0.17391304347826086</v>
      </c>
      <c r="N150" s="40">
        <v>0.17</v>
      </c>
      <c r="O150" s="41" t="s">
        <v>374</v>
      </c>
      <c r="P150" s="42" t="s">
        <v>374</v>
      </c>
      <c r="Q150" s="43" t="s">
        <v>374</v>
      </c>
      <c r="R150" s="44" t="s">
        <v>374</v>
      </c>
      <c r="S150" s="1">
        <v>1</v>
      </c>
      <c r="T150" s="1" t="s">
        <v>1397</v>
      </c>
      <c r="U150" s="2" t="s">
        <v>1396</v>
      </c>
      <c r="V150" s="2">
        <v>1</v>
      </c>
      <c r="W150" s="2">
        <v>1</v>
      </c>
      <c r="X150" s="2">
        <v>1</v>
      </c>
      <c r="Y150" s="2">
        <v>1</v>
      </c>
      <c r="Z150">
        <f t="shared" si="2"/>
        <v>1.129217391304348</v>
      </c>
      <c r="AA150" t="s">
        <v>628</v>
      </c>
    </row>
    <row r="151" spans="1:27" ht="29" x14ac:dyDescent="0.35">
      <c r="A151" t="s">
        <v>630</v>
      </c>
      <c r="B151" s="7" t="s">
        <v>631</v>
      </c>
      <c r="E151" s="40" t="s">
        <v>374</v>
      </c>
      <c r="F151" s="40" t="s">
        <v>374</v>
      </c>
      <c r="G151" s="41" t="s">
        <v>374</v>
      </c>
      <c r="H151" s="42" t="s">
        <v>374</v>
      </c>
      <c r="I151" s="40" t="s">
        <v>374</v>
      </c>
      <c r="J151" s="40" t="s">
        <v>374</v>
      </c>
      <c r="K151" s="41" t="s">
        <v>374</v>
      </c>
      <c r="L151" s="42" t="s">
        <v>374</v>
      </c>
      <c r="M151" s="40" t="s">
        <v>374</v>
      </c>
      <c r="N151" s="40" t="s">
        <v>374</v>
      </c>
      <c r="O151" s="41" t="s">
        <v>374</v>
      </c>
      <c r="P151" s="42" t="s">
        <v>374</v>
      </c>
      <c r="Q151" s="43" t="s">
        <v>374</v>
      </c>
      <c r="R151" s="44" t="s">
        <v>374</v>
      </c>
      <c r="S151" s="1" t="s">
        <v>1397</v>
      </c>
      <c r="T151" s="1" t="s">
        <v>1397</v>
      </c>
      <c r="U151" s="2" t="s">
        <v>1396</v>
      </c>
      <c r="V151" s="2">
        <v>1</v>
      </c>
      <c r="W151" s="2">
        <v>1</v>
      </c>
      <c r="X151" s="2">
        <v>1</v>
      </c>
      <c r="Y151" s="2">
        <v>1</v>
      </c>
      <c r="Z151">
        <f t="shared" si="2"/>
        <v>0</v>
      </c>
      <c r="AA151" t="s">
        <v>630</v>
      </c>
    </row>
    <row r="152" spans="1:27" ht="29" x14ac:dyDescent="0.35">
      <c r="A152" t="s">
        <v>632</v>
      </c>
      <c r="B152" s="7" t="s">
        <v>633</v>
      </c>
      <c r="E152" s="40" t="s">
        <v>374</v>
      </c>
      <c r="F152" s="40" t="s">
        <v>374</v>
      </c>
      <c r="G152" s="41" t="s">
        <v>374</v>
      </c>
      <c r="H152" s="42" t="s">
        <v>374</v>
      </c>
      <c r="I152" s="40" t="s">
        <v>374</v>
      </c>
      <c r="J152" s="40" t="s">
        <v>374</v>
      </c>
      <c r="K152" s="41" t="s">
        <v>374</v>
      </c>
      <c r="L152" s="42" t="s">
        <v>374</v>
      </c>
      <c r="M152" s="40" t="s">
        <v>374</v>
      </c>
      <c r="N152" s="40" t="s">
        <v>374</v>
      </c>
      <c r="O152" s="41" t="s">
        <v>374</v>
      </c>
      <c r="P152" s="42" t="s">
        <v>374</v>
      </c>
      <c r="Q152" s="43" t="s">
        <v>374</v>
      </c>
      <c r="R152" s="44" t="s">
        <v>374</v>
      </c>
      <c r="S152" s="1" t="s">
        <v>1397</v>
      </c>
      <c r="T152" s="1" t="s">
        <v>1397</v>
      </c>
      <c r="U152" s="2" t="s">
        <v>1396</v>
      </c>
      <c r="V152" s="2">
        <v>1</v>
      </c>
      <c r="W152" s="2">
        <v>1</v>
      </c>
      <c r="X152" s="2">
        <v>1</v>
      </c>
      <c r="Y152" s="2">
        <v>1</v>
      </c>
      <c r="Z152">
        <f t="shared" si="2"/>
        <v>0</v>
      </c>
      <c r="AA152" t="s">
        <v>632</v>
      </c>
    </row>
    <row r="153" spans="1:27" ht="29" x14ac:dyDescent="0.35">
      <c r="A153" t="s">
        <v>634</v>
      </c>
      <c r="B153" s="7" t="s">
        <v>635</v>
      </c>
      <c r="E153" s="40" t="s">
        <v>374</v>
      </c>
      <c r="F153" s="40" t="s">
        <v>374</v>
      </c>
      <c r="G153" s="41" t="s">
        <v>374</v>
      </c>
      <c r="H153" s="42" t="s">
        <v>374</v>
      </c>
      <c r="I153" s="40" t="s">
        <v>374</v>
      </c>
      <c r="J153" s="40" t="s">
        <v>374</v>
      </c>
      <c r="K153" s="41" t="s">
        <v>374</v>
      </c>
      <c r="L153" s="42" t="s">
        <v>374</v>
      </c>
      <c r="M153" s="40" t="s">
        <v>374</v>
      </c>
      <c r="N153" s="40" t="s">
        <v>374</v>
      </c>
      <c r="O153" s="41" t="s">
        <v>374</v>
      </c>
      <c r="P153" s="42" t="s">
        <v>374</v>
      </c>
      <c r="Q153" s="43" t="s">
        <v>374</v>
      </c>
      <c r="R153" s="44" t="s">
        <v>374</v>
      </c>
      <c r="S153" s="1" t="s">
        <v>1397</v>
      </c>
      <c r="T153" s="1" t="s">
        <v>1397</v>
      </c>
      <c r="U153" s="2" t="s">
        <v>1396</v>
      </c>
      <c r="V153" s="2">
        <v>1</v>
      </c>
      <c r="W153" s="2">
        <v>1</v>
      </c>
      <c r="X153" s="2">
        <v>1</v>
      </c>
      <c r="Y153" s="2">
        <v>1</v>
      </c>
      <c r="Z153">
        <f t="shared" si="2"/>
        <v>0</v>
      </c>
      <c r="AA153" t="s">
        <v>634</v>
      </c>
    </row>
    <row r="154" spans="1:27" ht="29" x14ac:dyDescent="0.35">
      <c r="A154" t="s">
        <v>636</v>
      </c>
      <c r="B154" s="7" t="s">
        <v>637</v>
      </c>
      <c r="E154" s="40">
        <v>1.0309278350515464E-2</v>
      </c>
      <c r="F154" s="40">
        <v>0.01</v>
      </c>
      <c r="G154" s="41" t="s">
        <v>374</v>
      </c>
      <c r="H154" s="42" t="s">
        <v>374</v>
      </c>
      <c r="I154" s="40">
        <v>0.26804123711340205</v>
      </c>
      <c r="J154" s="40">
        <v>0.27</v>
      </c>
      <c r="K154" s="41" t="s">
        <v>374</v>
      </c>
      <c r="L154" s="42" t="s">
        <v>374</v>
      </c>
      <c r="M154" s="40">
        <v>0.12371134020618557</v>
      </c>
      <c r="N154" s="40">
        <v>0.12</v>
      </c>
      <c r="O154" s="41" t="s">
        <v>374</v>
      </c>
      <c r="P154" s="42" t="s">
        <v>374</v>
      </c>
      <c r="Q154" s="43" t="s">
        <v>374</v>
      </c>
      <c r="R154" s="44" t="s">
        <v>374</v>
      </c>
      <c r="S154" s="1">
        <v>1</v>
      </c>
      <c r="T154" s="1" t="s">
        <v>1397</v>
      </c>
      <c r="U154" s="2" t="s">
        <v>1396</v>
      </c>
      <c r="V154" s="2">
        <v>1</v>
      </c>
      <c r="W154" s="2">
        <v>1</v>
      </c>
      <c r="X154" s="2">
        <v>1</v>
      </c>
      <c r="Y154" s="2">
        <v>1</v>
      </c>
      <c r="Z154">
        <f t="shared" si="2"/>
        <v>0.80206185567010313</v>
      </c>
      <c r="AA154" t="s">
        <v>636</v>
      </c>
    </row>
    <row r="155" spans="1:27" ht="29" x14ac:dyDescent="0.35">
      <c r="A155" t="s">
        <v>638</v>
      </c>
      <c r="B155" s="7" t="s">
        <v>639</v>
      </c>
      <c r="E155" s="40" t="s">
        <v>374</v>
      </c>
      <c r="F155" s="40" t="s">
        <v>374</v>
      </c>
      <c r="G155" s="41" t="s">
        <v>374</v>
      </c>
      <c r="H155" s="42" t="s">
        <v>374</v>
      </c>
      <c r="I155" s="40" t="s">
        <v>374</v>
      </c>
      <c r="J155" s="40" t="s">
        <v>374</v>
      </c>
      <c r="K155" s="41" t="s">
        <v>374</v>
      </c>
      <c r="L155" s="42" t="s">
        <v>374</v>
      </c>
      <c r="M155" s="40" t="s">
        <v>374</v>
      </c>
      <c r="N155" s="40" t="s">
        <v>374</v>
      </c>
      <c r="O155" s="41" t="s">
        <v>374</v>
      </c>
      <c r="P155" s="42" t="s">
        <v>374</v>
      </c>
      <c r="Q155" s="43" t="s">
        <v>374</v>
      </c>
      <c r="R155" s="44" t="s">
        <v>374</v>
      </c>
      <c r="S155" s="1" t="s">
        <v>1397</v>
      </c>
      <c r="T155" s="1" t="s">
        <v>1397</v>
      </c>
      <c r="U155" s="2" t="s">
        <v>1396</v>
      </c>
      <c r="V155" s="2">
        <v>1</v>
      </c>
      <c r="W155" s="2">
        <v>1</v>
      </c>
      <c r="X155" s="2">
        <v>1</v>
      </c>
      <c r="Y155" s="2">
        <v>1</v>
      </c>
      <c r="Z155">
        <f t="shared" si="2"/>
        <v>0</v>
      </c>
      <c r="AA155" t="s">
        <v>638</v>
      </c>
    </row>
    <row r="156" spans="1:27" x14ac:dyDescent="0.35">
      <c r="A156" t="s">
        <v>640</v>
      </c>
      <c r="B156" s="7" t="s">
        <v>641</v>
      </c>
      <c r="C156" s="1" t="s">
        <v>1448</v>
      </c>
      <c r="D156" s="1" t="s">
        <v>374</v>
      </c>
      <c r="E156" s="40">
        <v>1.0309278350515464E-2</v>
      </c>
      <c r="F156" s="40">
        <v>0.01</v>
      </c>
      <c r="G156" s="41" t="s">
        <v>374</v>
      </c>
      <c r="H156" s="42" t="s">
        <v>374</v>
      </c>
      <c r="I156" s="40">
        <v>0.26804123711340205</v>
      </c>
      <c r="J156" s="40">
        <v>0.27</v>
      </c>
      <c r="K156" s="41" t="s">
        <v>374</v>
      </c>
      <c r="L156" s="42" t="s">
        <v>374</v>
      </c>
      <c r="M156" s="40">
        <v>0.12371134020618557</v>
      </c>
      <c r="N156" s="40">
        <v>0.12</v>
      </c>
      <c r="O156" s="41" t="s">
        <v>374</v>
      </c>
      <c r="P156" s="42" t="s">
        <v>374</v>
      </c>
      <c r="Q156" s="43" t="s">
        <v>374</v>
      </c>
      <c r="R156" s="44" t="s">
        <v>374</v>
      </c>
      <c r="S156" s="1">
        <v>1</v>
      </c>
      <c r="T156" s="1">
        <v>1</v>
      </c>
      <c r="U156" s="2" t="s">
        <v>1396</v>
      </c>
      <c r="V156" s="2">
        <v>1</v>
      </c>
      <c r="W156" s="2">
        <v>1</v>
      </c>
      <c r="X156" s="2">
        <v>1</v>
      </c>
      <c r="Y156" s="2">
        <v>1</v>
      </c>
      <c r="Z156">
        <f t="shared" si="2"/>
        <v>0.80206185567010313</v>
      </c>
      <c r="AA156" t="s">
        <v>640</v>
      </c>
    </row>
    <row r="157" spans="1:27" x14ac:dyDescent="0.35">
      <c r="A157" t="s">
        <v>642</v>
      </c>
      <c r="B157" s="7" t="s">
        <v>643</v>
      </c>
      <c r="D157" s="1" t="s">
        <v>374</v>
      </c>
      <c r="E157" s="40">
        <v>0.15151515151515149</v>
      </c>
      <c r="F157" s="40">
        <v>0.15</v>
      </c>
      <c r="G157" s="41" t="s">
        <v>374</v>
      </c>
      <c r="H157" s="42" t="s">
        <v>374</v>
      </c>
      <c r="I157" s="40">
        <v>3.9393939393939386</v>
      </c>
      <c r="J157" s="40">
        <v>3.9</v>
      </c>
      <c r="K157" s="41" t="s">
        <v>374</v>
      </c>
      <c r="L157" s="42" t="s">
        <v>374</v>
      </c>
      <c r="M157" s="40">
        <v>1.8181818181818179</v>
      </c>
      <c r="N157" s="40">
        <v>1.8</v>
      </c>
      <c r="O157" s="41" t="s">
        <v>374</v>
      </c>
      <c r="P157" s="42" t="s">
        <v>374</v>
      </c>
      <c r="Q157" s="43" t="s">
        <v>374</v>
      </c>
      <c r="R157" s="44" t="s">
        <v>374</v>
      </c>
      <c r="S157" s="1">
        <v>1</v>
      </c>
      <c r="T157" s="1">
        <v>1</v>
      </c>
      <c r="U157" s="2" t="s">
        <v>1396</v>
      </c>
      <c r="V157" s="2">
        <v>1</v>
      </c>
      <c r="W157" s="2">
        <v>1</v>
      </c>
      <c r="X157" s="2">
        <v>1</v>
      </c>
      <c r="Y157" s="2">
        <v>1</v>
      </c>
      <c r="Z157">
        <f t="shared" si="2"/>
        <v>11.75909090909091</v>
      </c>
      <c r="AA157" t="s">
        <v>642</v>
      </c>
    </row>
    <row r="158" spans="1:27" x14ac:dyDescent="0.35">
      <c r="A158" t="s">
        <v>644</v>
      </c>
      <c r="B158" s="7" t="s">
        <v>1449</v>
      </c>
      <c r="E158" s="40" t="s">
        <v>374</v>
      </c>
      <c r="F158" s="40" t="s">
        <v>374</v>
      </c>
      <c r="G158" s="41" t="s">
        <v>374</v>
      </c>
      <c r="H158" s="42" t="s">
        <v>374</v>
      </c>
      <c r="I158" s="40" t="s">
        <v>374</v>
      </c>
      <c r="J158" s="40" t="s">
        <v>374</v>
      </c>
      <c r="K158" s="41" t="s">
        <v>374</v>
      </c>
      <c r="L158" s="42" t="s">
        <v>374</v>
      </c>
      <c r="M158" s="40" t="s">
        <v>374</v>
      </c>
      <c r="N158" s="40" t="s">
        <v>374</v>
      </c>
      <c r="O158" s="41" t="s">
        <v>374</v>
      </c>
      <c r="P158" s="42" t="s">
        <v>374</v>
      </c>
      <c r="Q158" s="43" t="s">
        <v>374</v>
      </c>
      <c r="R158" s="44" t="s">
        <v>374</v>
      </c>
      <c r="S158" s="1" t="s">
        <v>1397</v>
      </c>
      <c r="T158" s="1" t="s">
        <v>1397</v>
      </c>
      <c r="U158" s="2" t="s">
        <v>1396</v>
      </c>
      <c r="V158" s="2">
        <v>1</v>
      </c>
      <c r="W158" s="2">
        <v>1</v>
      </c>
      <c r="X158" s="2">
        <v>1</v>
      </c>
      <c r="Y158" s="2">
        <v>1</v>
      </c>
      <c r="Z158">
        <f t="shared" si="2"/>
        <v>0</v>
      </c>
      <c r="AA158" t="s">
        <v>644</v>
      </c>
    </row>
    <row r="159" spans="1:27" x14ac:dyDescent="0.35">
      <c r="A159" t="s">
        <v>646</v>
      </c>
      <c r="B159" s="7" t="s">
        <v>1450</v>
      </c>
      <c r="E159" s="40" t="s">
        <v>374</v>
      </c>
      <c r="F159" s="40" t="s">
        <v>374</v>
      </c>
      <c r="G159" s="41" t="s">
        <v>374</v>
      </c>
      <c r="H159" s="42" t="s">
        <v>374</v>
      </c>
      <c r="I159" s="40" t="s">
        <v>374</v>
      </c>
      <c r="J159" s="40" t="s">
        <v>374</v>
      </c>
      <c r="K159" s="41" t="s">
        <v>374</v>
      </c>
      <c r="L159" s="42" t="s">
        <v>374</v>
      </c>
      <c r="M159" s="40" t="s">
        <v>374</v>
      </c>
      <c r="N159" s="40" t="s">
        <v>374</v>
      </c>
      <c r="O159" s="41" t="s">
        <v>374</v>
      </c>
      <c r="P159" s="42" t="s">
        <v>374</v>
      </c>
      <c r="Q159" s="43" t="s">
        <v>374</v>
      </c>
      <c r="R159" s="44" t="s">
        <v>374</v>
      </c>
      <c r="S159" s="1" t="s">
        <v>1397</v>
      </c>
      <c r="T159" s="1" t="s">
        <v>1397</v>
      </c>
      <c r="U159" s="2" t="s">
        <v>1396</v>
      </c>
      <c r="V159" s="2">
        <v>1</v>
      </c>
      <c r="W159" s="2">
        <v>1</v>
      </c>
      <c r="X159" s="2">
        <v>1</v>
      </c>
      <c r="Y159" s="2">
        <v>1</v>
      </c>
      <c r="Z159">
        <f t="shared" si="2"/>
        <v>0</v>
      </c>
      <c r="AA159" t="s">
        <v>646</v>
      </c>
    </row>
    <row r="160" spans="1:27" ht="29" x14ac:dyDescent="0.35">
      <c r="A160" t="s">
        <v>648</v>
      </c>
      <c r="B160" s="7" t="s">
        <v>1451</v>
      </c>
      <c r="D160" s="1" t="s">
        <v>374</v>
      </c>
      <c r="E160" s="40">
        <v>9.0909090909090898E-4</v>
      </c>
      <c r="F160" s="40">
        <v>9.1E-4</v>
      </c>
      <c r="G160" s="41" t="s">
        <v>374</v>
      </c>
      <c r="H160" s="42" t="s">
        <v>374</v>
      </c>
      <c r="I160" s="40">
        <v>2.3636363636363632E-2</v>
      </c>
      <c r="J160" s="40">
        <v>2.4E-2</v>
      </c>
      <c r="K160" s="41" t="s">
        <v>374</v>
      </c>
      <c r="L160" s="42" t="s">
        <v>374</v>
      </c>
      <c r="M160" s="40">
        <v>1.0909090909090908E-2</v>
      </c>
      <c r="N160" s="40">
        <v>1.0999999999999999E-2</v>
      </c>
      <c r="O160" s="41" t="s">
        <v>374</v>
      </c>
      <c r="P160" s="42" t="s">
        <v>374</v>
      </c>
      <c r="Q160" s="43" t="s">
        <v>374</v>
      </c>
      <c r="R160" s="44" t="s">
        <v>374</v>
      </c>
      <c r="S160" s="1">
        <v>1</v>
      </c>
      <c r="T160" s="1">
        <v>1</v>
      </c>
      <c r="U160" s="2" t="s">
        <v>1396</v>
      </c>
      <c r="V160" s="2">
        <v>1</v>
      </c>
      <c r="W160" s="2">
        <v>1</v>
      </c>
      <c r="X160" s="2">
        <v>1</v>
      </c>
      <c r="Y160" s="2">
        <v>1</v>
      </c>
      <c r="Z160">
        <f t="shared" si="2"/>
        <v>7.1364545454545444E-2</v>
      </c>
      <c r="AA160" t="s">
        <v>648</v>
      </c>
    </row>
    <row r="161" spans="1:27" x14ac:dyDescent="0.35">
      <c r="A161" t="s">
        <v>650</v>
      </c>
      <c r="B161" s="7" t="s">
        <v>651</v>
      </c>
      <c r="E161" s="40" t="s">
        <v>374</v>
      </c>
      <c r="F161" s="40" t="s">
        <v>374</v>
      </c>
      <c r="G161" s="41" t="s">
        <v>374</v>
      </c>
      <c r="H161" s="42" t="s">
        <v>374</v>
      </c>
      <c r="I161" s="40" t="s">
        <v>374</v>
      </c>
      <c r="J161" s="40" t="s">
        <v>374</v>
      </c>
      <c r="K161" s="41" t="s">
        <v>374</v>
      </c>
      <c r="L161" s="42" t="s">
        <v>374</v>
      </c>
      <c r="M161" s="40" t="s">
        <v>374</v>
      </c>
      <c r="N161" s="40" t="s">
        <v>374</v>
      </c>
      <c r="O161" s="41" t="s">
        <v>374</v>
      </c>
      <c r="P161" s="42" t="s">
        <v>374</v>
      </c>
      <c r="Q161" s="43" t="s">
        <v>374</v>
      </c>
      <c r="R161" s="44" t="s">
        <v>374</v>
      </c>
      <c r="S161" s="1" t="s">
        <v>1397</v>
      </c>
      <c r="T161" s="1" t="s">
        <v>1397</v>
      </c>
      <c r="U161" s="2" t="s">
        <v>1396</v>
      </c>
      <c r="V161" s="2">
        <v>1</v>
      </c>
      <c r="W161" s="2">
        <v>1</v>
      </c>
      <c r="X161" s="2">
        <v>1</v>
      </c>
      <c r="Y161" s="2">
        <v>1</v>
      </c>
      <c r="Z161">
        <f t="shared" si="2"/>
        <v>0</v>
      </c>
      <c r="AA161" t="s">
        <v>650</v>
      </c>
    </row>
    <row r="162" spans="1:27" x14ac:dyDescent="0.35">
      <c r="A162" t="s">
        <v>652</v>
      </c>
      <c r="B162" s="7" t="s">
        <v>653</v>
      </c>
      <c r="D162" s="1" t="s">
        <v>1395</v>
      </c>
      <c r="E162" s="40" t="s">
        <v>374</v>
      </c>
      <c r="F162" s="40" t="s">
        <v>374</v>
      </c>
      <c r="G162" s="41" t="s">
        <v>374</v>
      </c>
      <c r="H162" s="42" t="s">
        <v>374</v>
      </c>
      <c r="I162" s="40" t="s">
        <v>374</v>
      </c>
      <c r="J162" s="40" t="s">
        <v>374</v>
      </c>
      <c r="K162" s="41" t="s">
        <v>374</v>
      </c>
      <c r="L162" s="42" t="s">
        <v>374</v>
      </c>
      <c r="M162" s="40" t="s">
        <v>374</v>
      </c>
      <c r="N162" s="40" t="s">
        <v>374</v>
      </c>
      <c r="O162" s="41" t="s">
        <v>374</v>
      </c>
      <c r="P162" s="42" t="s">
        <v>374</v>
      </c>
      <c r="Q162" s="43">
        <v>10</v>
      </c>
      <c r="R162" s="44">
        <v>10</v>
      </c>
      <c r="S162" s="1">
        <v>1</v>
      </c>
      <c r="T162" s="1">
        <v>1</v>
      </c>
      <c r="U162" s="2" t="s">
        <v>1396</v>
      </c>
      <c r="V162" s="2">
        <v>1</v>
      </c>
      <c r="W162" s="2">
        <v>1</v>
      </c>
      <c r="X162" s="2">
        <v>1</v>
      </c>
      <c r="Y162" s="2">
        <v>1</v>
      </c>
      <c r="Z162">
        <f t="shared" si="2"/>
        <v>20</v>
      </c>
      <c r="AA162" t="s">
        <v>652</v>
      </c>
    </row>
    <row r="163" spans="1:27" x14ac:dyDescent="0.35">
      <c r="A163" t="s">
        <v>654</v>
      </c>
      <c r="B163" s="7" t="s">
        <v>655</v>
      </c>
      <c r="E163" s="40" t="s">
        <v>374</v>
      </c>
      <c r="F163" s="40" t="s">
        <v>374</v>
      </c>
      <c r="G163" s="41" t="s">
        <v>374</v>
      </c>
      <c r="H163" s="42" t="s">
        <v>374</v>
      </c>
      <c r="I163" s="40" t="s">
        <v>374</v>
      </c>
      <c r="J163" s="40" t="s">
        <v>374</v>
      </c>
      <c r="K163" s="41" t="s">
        <v>374</v>
      </c>
      <c r="L163" s="42" t="s">
        <v>374</v>
      </c>
      <c r="M163" s="40" t="s">
        <v>374</v>
      </c>
      <c r="N163" s="40" t="s">
        <v>374</v>
      </c>
      <c r="O163" s="41" t="s">
        <v>374</v>
      </c>
      <c r="P163" s="42" t="s">
        <v>374</v>
      </c>
      <c r="Q163" s="43" t="s">
        <v>374</v>
      </c>
      <c r="R163" s="44" t="s">
        <v>374</v>
      </c>
      <c r="S163" s="1" t="s">
        <v>1397</v>
      </c>
      <c r="T163" s="1" t="s">
        <v>1397</v>
      </c>
      <c r="U163" s="2" t="s">
        <v>1396</v>
      </c>
      <c r="V163" s="2">
        <v>1</v>
      </c>
      <c r="W163" s="2">
        <v>1</v>
      </c>
      <c r="X163" s="2">
        <v>1</v>
      </c>
      <c r="Y163" s="2">
        <v>1</v>
      </c>
      <c r="Z163">
        <f t="shared" si="2"/>
        <v>0</v>
      </c>
      <c r="AA163" t="s">
        <v>654</v>
      </c>
    </row>
    <row r="164" spans="1:27" x14ac:dyDescent="0.35">
      <c r="A164" t="s">
        <v>225</v>
      </c>
      <c r="B164" s="7" t="s">
        <v>656</v>
      </c>
      <c r="E164" s="40" t="s">
        <v>374</v>
      </c>
      <c r="F164" s="40" t="s">
        <v>374</v>
      </c>
      <c r="G164" s="41" t="s">
        <v>374</v>
      </c>
      <c r="H164" s="42" t="s">
        <v>374</v>
      </c>
      <c r="I164" s="40" t="s">
        <v>374</v>
      </c>
      <c r="J164" s="40" t="s">
        <v>374</v>
      </c>
      <c r="K164" s="41" t="s">
        <v>374</v>
      </c>
      <c r="L164" s="42" t="s">
        <v>374</v>
      </c>
      <c r="M164" s="40" t="s">
        <v>374</v>
      </c>
      <c r="N164" s="40" t="s">
        <v>374</v>
      </c>
      <c r="O164" s="41" t="s">
        <v>374</v>
      </c>
      <c r="P164" s="42" t="s">
        <v>374</v>
      </c>
      <c r="Q164" s="43" t="s">
        <v>374</v>
      </c>
      <c r="R164" s="44" t="s">
        <v>374</v>
      </c>
      <c r="S164" s="1" t="s">
        <v>1397</v>
      </c>
      <c r="T164" s="1" t="s">
        <v>1397</v>
      </c>
      <c r="U164" s="2" t="s">
        <v>1396</v>
      </c>
      <c r="V164" s="2">
        <v>1</v>
      </c>
      <c r="W164" s="2">
        <v>1</v>
      </c>
      <c r="X164" s="2">
        <v>1</v>
      </c>
      <c r="Y164" s="2">
        <v>1</v>
      </c>
      <c r="Z164">
        <f t="shared" si="2"/>
        <v>0</v>
      </c>
      <c r="AA164" t="s">
        <v>225</v>
      </c>
    </row>
    <row r="165" spans="1:27" ht="29" x14ac:dyDescent="0.35">
      <c r="A165" t="s">
        <v>236</v>
      </c>
      <c r="B165" s="7" t="s">
        <v>657</v>
      </c>
      <c r="C165" s="1" t="s">
        <v>1399</v>
      </c>
      <c r="D165" s="1" t="s">
        <v>1395</v>
      </c>
      <c r="E165" s="40">
        <v>9.8039215686274506E-5</v>
      </c>
      <c r="F165" s="40">
        <v>9.7999999999999997E-5</v>
      </c>
      <c r="G165" s="41">
        <v>0.2</v>
      </c>
      <c r="H165" s="42">
        <v>0.2</v>
      </c>
      <c r="I165" s="40">
        <v>1.0317460317460316E-3</v>
      </c>
      <c r="J165" s="40">
        <v>1E-3</v>
      </c>
      <c r="K165" s="41">
        <v>0.88000000000000012</v>
      </c>
      <c r="L165" s="42">
        <v>0.88</v>
      </c>
      <c r="M165" s="40">
        <v>2E-3</v>
      </c>
      <c r="N165" s="40">
        <v>2E-3</v>
      </c>
      <c r="O165" s="41">
        <v>0.88000000000000012</v>
      </c>
      <c r="P165" s="42">
        <v>0.88</v>
      </c>
      <c r="Q165" s="43">
        <v>1.9</v>
      </c>
      <c r="R165" s="44">
        <v>1.9</v>
      </c>
      <c r="S165" s="1">
        <v>1</v>
      </c>
      <c r="T165" s="1">
        <v>1</v>
      </c>
      <c r="U165" s="2" t="s">
        <v>1400</v>
      </c>
      <c r="V165" s="2">
        <v>1</v>
      </c>
      <c r="W165" s="2">
        <v>1</v>
      </c>
      <c r="X165" s="2">
        <v>1</v>
      </c>
      <c r="Y165" s="2">
        <v>1</v>
      </c>
      <c r="Z165">
        <f t="shared" si="2"/>
        <v>7.726227785247433</v>
      </c>
      <c r="AA165" t="s">
        <v>236</v>
      </c>
    </row>
    <row r="166" spans="1:27" x14ac:dyDescent="0.35">
      <c r="A166" t="s">
        <v>658</v>
      </c>
      <c r="B166" s="7" t="s">
        <v>659</v>
      </c>
      <c r="E166" s="40" t="s">
        <v>374</v>
      </c>
      <c r="F166" s="40" t="s">
        <v>374</v>
      </c>
      <c r="G166" s="41" t="s">
        <v>374</v>
      </c>
      <c r="H166" s="42" t="s">
        <v>374</v>
      </c>
      <c r="I166" s="40" t="s">
        <v>374</v>
      </c>
      <c r="J166" s="40" t="s">
        <v>374</v>
      </c>
      <c r="K166" s="41" t="s">
        <v>374</v>
      </c>
      <c r="L166" s="42" t="s">
        <v>374</v>
      </c>
      <c r="M166" s="40" t="s">
        <v>374</v>
      </c>
      <c r="N166" s="40" t="s">
        <v>374</v>
      </c>
      <c r="O166" s="41" t="s">
        <v>374</v>
      </c>
      <c r="P166" s="42" t="s">
        <v>374</v>
      </c>
      <c r="Q166" s="43" t="s">
        <v>374</v>
      </c>
      <c r="R166" s="44" t="s">
        <v>374</v>
      </c>
      <c r="S166" s="1" t="s">
        <v>1397</v>
      </c>
      <c r="T166" s="1" t="s">
        <v>1397</v>
      </c>
      <c r="U166" s="2" t="s">
        <v>1396</v>
      </c>
      <c r="V166" s="2">
        <v>1</v>
      </c>
      <c r="W166" s="2">
        <v>1</v>
      </c>
      <c r="X166" s="2">
        <v>1</v>
      </c>
      <c r="Y166" s="2">
        <v>1</v>
      </c>
      <c r="Z166">
        <f t="shared" si="2"/>
        <v>0</v>
      </c>
      <c r="AA166" t="s">
        <v>658</v>
      </c>
    </row>
    <row r="167" spans="1:27" x14ac:dyDescent="0.35">
      <c r="A167" t="s">
        <v>660</v>
      </c>
      <c r="B167" s="7" t="s">
        <v>661</v>
      </c>
      <c r="E167" s="40" t="s">
        <v>374</v>
      </c>
      <c r="F167" s="40" t="s">
        <v>374</v>
      </c>
      <c r="G167" s="41" t="s">
        <v>374</v>
      </c>
      <c r="H167" s="42" t="s">
        <v>374</v>
      </c>
      <c r="I167" s="40" t="s">
        <v>374</v>
      </c>
      <c r="J167" s="40" t="s">
        <v>374</v>
      </c>
      <c r="K167" s="41" t="s">
        <v>374</v>
      </c>
      <c r="L167" s="42" t="s">
        <v>374</v>
      </c>
      <c r="M167" s="40" t="s">
        <v>374</v>
      </c>
      <c r="N167" s="40" t="s">
        <v>374</v>
      </c>
      <c r="O167" s="41" t="s">
        <v>374</v>
      </c>
      <c r="P167" s="42" t="s">
        <v>374</v>
      </c>
      <c r="Q167" s="43" t="s">
        <v>374</v>
      </c>
      <c r="R167" s="44" t="s">
        <v>374</v>
      </c>
      <c r="S167" s="1" t="s">
        <v>1397</v>
      </c>
      <c r="T167" s="1" t="s">
        <v>1397</v>
      </c>
      <c r="U167" s="2" t="s">
        <v>1396</v>
      </c>
      <c r="V167" s="2">
        <v>1</v>
      </c>
      <c r="W167" s="2">
        <v>1</v>
      </c>
      <c r="X167" s="2">
        <v>1</v>
      </c>
      <c r="Y167" s="2">
        <v>1</v>
      </c>
      <c r="Z167">
        <f t="shared" si="2"/>
        <v>0</v>
      </c>
      <c r="AA167" t="s">
        <v>660</v>
      </c>
    </row>
    <row r="168" spans="1:27" x14ac:dyDescent="0.35">
      <c r="A168" t="s">
        <v>309</v>
      </c>
      <c r="B168" s="7" t="s">
        <v>241</v>
      </c>
      <c r="E168" s="40" t="s">
        <v>374</v>
      </c>
      <c r="F168" s="40" t="s">
        <v>374</v>
      </c>
      <c r="G168" s="41" t="s">
        <v>374</v>
      </c>
      <c r="H168" s="42" t="s">
        <v>374</v>
      </c>
      <c r="I168" s="40" t="s">
        <v>374</v>
      </c>
      <c r="J168" s="40" t="s">
        <v>374</v>
      </c>
      <c r="K168" s="41" t="s">
        <v>374</v>
      </c>
      <c r="L168" s="42" t="s">
        <v>374</v>
      </c>
      <c r="M168" s="40" t="s">
        <v>374</v>
      </c>
      <c r="N168" s="40" t="s">
        <v>374</v>
      </c>
      <c r="O168" s="41" t="s">
        <v>374</v>
      </c>
      <c r="P168" s="42" t="s">
        <v>374</v>
      </c>
      <c r="Q168" s="43" t="s">
        <v>374</v>
      </c>
      <c r="R168" s="44" t="s">
        <v>374</v>
      </c>
      <c r="S168" s="1" t="s">
        <v>1397</v>
      </c>
      <c r="T168" s="1" t="s">
        <v>1397</v>
      </c>
      <c r="U168" s="2" t="s">
        <v>1396</v>
      </c>
      <c r="V168" s="2">
        <v>1</v>
      </c>
      <c r="W168" s="2">
        <v>1</v>
      </c>
      <c r="X168" s="2">
        <v>1</v>
      </c>
      <c r="Y168" s="2">
        <v>1</v>
      </c>
      <c r="Z168">
        <f t="shared" si="2"/>
        <v>0</v>
      </c>
      <c r="AA168" t="s">
        <v>309</v>
      </c>
    </row>
    <row r="169" spans="1:27" x14ac:dyDescent="0.35">
      <c r="A169" t="s">
        <v>308</v>
      </c>
      <c r="B169" s="7" t="s">
        <v>242</v>
      </c>
      <c r="E169" s="40" t="s">
        <v>374</v>
      </c>
      <c r="F169" s="40" t="s">
        <v>374</v>
      </c>
      <c r="G169" s="41" t="s">
        <v>374</v>
      </c>
      <c r="H169" s="42" t="s">
        <v>374</v>
      </c>
      <c r="I169" s="40" t="s">
        <v>374</v>
      </c>
      <c r="J169" s="40" t="s">
        <v>374</v>
      </c>
      <c r="K169" s="41" t="s">
        <v>374</v>
      </c>
      <c r="L169" s="42" t="s">
        <v>374</v>
      </c>
      <c r="M169" s="40" t="s">
        <v>374</v>
      </c>
      <c r="N169" s="40" t="s">
        <v>374</v>
      </c>
      <c r="O169" s="41" t="s">
        <v>374</v>
      </c>
      <c r="P169" s="42" t="s">
        <v>374</v>
      </c>
      <c r="Q169" s="43" t="s">
        <v>374</v>
      </c>
      <c r="R169" s="44" t="s">
        <v>374</v>
      </c>
      <c r="S169" s="1" t="s">
        <v>1397</v>
      </c>
      <c r="T169" s="1" t="s">
        <v>1397</v>
      </c>
      <c r="U169" s="2" t="s">
        <v>1396</v>
      </c>
      <c r="V169" s="2">
        <v>1</v>
      </c>
      <c r="W169" s="2">
        <v>1</v>
      </c>
      <c r="X169" s="2">
        <v>1</v>
      </c>
      <c r="Y169" s="2">
        <v>1</v>
      </c>
      <c r="Z169">
        <f t="shared" si="2"/>
        <v>0</v>
      </c>
      <c r="AA169" t="s">
        <v>308</v>
      </c>
    </row>
    <row r="170" spans="1:27" ht="29" x14ac:dyDescent="0.35">
      <c r="A170" t="s">
        <v>244</v>
      </c>
      <c r="B170" s="7" t="s">
        <v>1452</v>
      </c>
      <c r="D170" s="1" t="s">
        <v>1395</v>
      </c>
      <c r="E170" s="40">
        <v>9.0909090909090912E-2</v>
      </c>
      <c r="F170" s="40">
        <v>9.0999999999999998E-2</v>
      </c>
      <c r="G170" s="41">
        <v>60</v>
      </c>
      <c r="H170" s="42">
        <v>60</v>
      </c>
      <c r="I170" s="40">
        <v>2.3636363636363638</v>
      </c>
      <c r="J170" s="40">
        <v>2.4</v>
      </c>
      <c r="K170" s="41">
        <v>264</v>
      </c>
      <c r="L170" s="42">
        <v>260</v>
      </c>
      <c r="M170" s="40">
        <v>1.0909090909090908</v>
      </c>
      <c r="N170" s="40">
        <v>1.1000000000000001</v>
      </c>
      <c r="O170" s="41">
        <v>264</v>
      </c>
      <c r="P170" s="42">
        <v>260</v>
      </c>
      <c r="Q170" s="43">
        <v>12000</v>
      </c>
      <c r="R170" s="44">
        <v>12000</v>
      </c>
      <c r="S170" s="1">
        <v>1</v>
      </c>
      <c r="T170" s="1">
        <v>1</v>
      </c>
      <c r="U170" s="2" t="s">
        <v>1396</v>
      </c>
      <c r="V170" s="2">
        <v>1</v>
      </c>
      <c r="W170" s="2">
        <v>1</v>
      </c>
      <c r="X170" s="2">
        <v>1</v>
      </c>
      <c r="Y170" s="2">
        <v>1</v>
      </c>
      <c r="Z170">
        <f t="shared" si="2"/>
        <v>25175.136454545456</v>
      </c>
      <c r="AA170" t="s">
        <v>244</v>
      </c>
    </row>
    <row r="171" spans="1:27" x14ac:dyDescent="0.35">
      <c r="A171" t="s">
        <v>663</v>
      </c>
      <c r="B171" s="7" t="s">
        <v>664</v>
      </c>
      <c r="D171" s="1" t="s">
        <v>374</v>
      </c>
      <c r="E171" s="40">
        <v>2.9411764705882348E-3</v>
      </c>
      <c r="F171" s="40">
        <v>2.8999999999999998E-3</v>
      </c>
      <c r="G171" s="41" t="s">
        <v>374</v>
      </c>
      <c r="H171" s="42" t="s">
        <v>374</v>
      </c>
      <c r="I171" s="40">
        <v>7.647058823529411E-2</v>
      </c>
      <c r="J171" s="40">
        <v>7.5999999999999998E-2</v>
      </c>
      <c r="K171" s="41" t="s">
        <v>374</v>
      </c>
      <c r="L171" s="42" t="s">
        <v>374</v>
      </c>
      <c r="M171" s="40">
        <v>3.5294117647058816E-2</v>
      </c>
      <c r="N171" s="40">
        <v>3.5000000000000003E-2</v>
      </c>
      <c r="O171" s="41" t="s">
        <v>374</v>
      </c>
      <c r="P171" s="42" t="s">
        <v>374</v>
      </c>
      <c r="Q171" s="43" t="s">
        <v>374</v>
      </c>
      <c r="R171" s="44" t="s">
        <v>374</v>
      </c>
      <c r="S171" s="1">
        <v>1</v>
      </c>
      <c r="T171" s="1">
        <v>1</v>
      </c>
      <c r="U171" s="2" t="s">
        <v>1396</v>
      </c>
      <c r="V171" s="2">
        <v>1</v>
      </c>
      <c r="W171" s="2">
        <v>1</v>
      </c>
      <c r="X171" s="2">
        <v>1</v>
      </c>
      <c r="Y171" s="2">
        <v>1</v>
      </c>
      <c r="Z171">
        <f t="shared" si="2"/>
        <v>0.22860588235294116</v>
      </c>
      <c r="AA171" t="s">
        <v>663</v>
      </c>
    </row>
    <row r="172" spans="1:27" ht="29" x14ac:dyDescent="0.35">
      <c r="A172" t="s">
        <v>246</v>
      </c>
      <c r="B172" s="7" t="s">
        <v>665</v>
      </c>
      <c r="E172" s="40" t="s">
        <v>374</v>
      </c>
      <c r="F172" s="40" t="s">
        <v>374</v>
      </c>
      <c r="G172" s="41" t="s">
        <v>374</v>
      </c>
      <c r="H172" s="42" t="s">
        <v>374</v>
      </c>
      <c r="I172" s="40" t="s">
        <v>374</v>
      </c>
      <c r="J172" s="40" t="s">
        <v>374</v>
      </c>
      <c r="K172" s="41" t="s">
        <v>374</v>
      </c>
      <c r="L172" s="42" t="s">
        <v>374</v>
      </c>
      <c r="M172" s="40" t="s">
        <v>374</v>
      </c>
      <c r="N172" s="40" t="s">
        <v>374</v>
      </c>
      <c r="O172" s="41" t="s">
        <v>374</v>
      </c>
      <c r="P172" s="42" t="s">
        <v>374</v>
      </c>
      <c r="Q172" s="43" t="s">
        <v>374</v>
      </c>
      <c r="R172" s="44" t="s">
        <v>374</v>
      </c>
      <c r="S172" s="1" t="s">
        <v>1397</v>
      </c>
      <c r="T172" s="1" t="s">
        <v>1397</v>
      </c>
      <c r="U172" s="2" t="s">
        <v>1396</v>
      </c>
      <c r="V172" s="2">
        <v>1</v>
      </c>
      <c r="W172" s="2">
        <v>1</v>
      </c>
      <c r="X172" s="2">
        <v>1</v>
      </c>
      <c r="Y172" s="2">
        <v>1</v>
      </c>
      <c r="Z172">
        <f t="shared" si="2"/>
        <v>0</v>
      </c>
      <c r="AA172" t="s">
        <v>246</v>
      </c>
    </row>
    <row r="173" spans="1:27" x14ac:dyDescent="0.35">
      <c r="A173" t="s">
        <v>666</v>
      </c>
      <c r="B173" s="7" t="s">
        <v>667</v>
      </c>
      <c r="E173" s="40" t="s">
        <v>374</v>
      </c>
      <c r="F173" s="40" t="s">
        <v>374</v>
      </c>
      <c r="G173" s="41" t="s">
        <v>374</v>
      </c>
      <c r="H173" s="42" t="s">
        <v>374</v>
      </c>
      <c r="I173" s="40" t="s">
        <v>374</v>
      </c>
      <c r="J173" s="40" t="s">
        <v>374</v>
      </c>
      <c r="K173" s="41" t="s">
        <v>374</v>
      </c>
      <c r="L173" s="42" t="s">
        <v>374</v>
      </c>
      <c r="M173" s="40" t="s">
        <v>374</v>
      </c>
      <c r="N173" s="40" t="s">
        <v>374</v>
      </c>
      <c r="O173" s="41" t="s">
        <v>374</v>
      </c>
      <c r="P173" s="42" t="s">
        <v>374</v>
      </c>
      <c r="Q173" s="43" t="s">
        <v>374</v>
      </c>
      <c r="R173" s="44" t="s">
        <v>374</v>
      </c>
      <c r="S173" s="1" t="s">
        <v>1397</v>
      </c>
      <c r="T173" s="1" t="s">
        <v>1397</v>
      </c>
      <c r="U173" s="2" t="s">
        <v>1396</v>
      </c>
      <c r="V173" s="2">
        <v>1</v>
      </c>
      <c r="W173" s="2">
        <v>1</v>
      </c>
      <c r="X173" s="2">
        <v>1</v>
      </c>
      <c r="Y173" s="2">
        <v>1</v>
      </c>
      <c r="Z173">
        <f t="shared" si="2"/>
        <v>0</v>
      </c>
      <c r="AA173" t="s">
        <v>666</v>
      </c>
    </row>
    <row r="174" spans="1:27" ht="29" x14ac:dyDescent="0.35">
      <c r="A174" t="s">
        <v>248</v>
      </c>
      <c r="B174" s="7" t="s">
        <v>1453</v>
      </c>
      <c r="D174" s="1" t="s">
        <v>374</v>
      </c>
      <c r="E174" s="40">
        <v>0.625</v>
      </c>
      <c r="F174" s="40">
        <v>0.63</v>
      </c>
      <c r="G174" s="41" t="s">
        <v>374</v>
      </c>
      <c r="H174" s="42" t="s">
        <v>374</v>
      </c>
      <c r="I174" s="40">
        <v>16.25</v>
      </c>
      <c r="J174" s="40">
        <v>16</v>
      </c>
      <c r="K174" s="41" t="s">
        <v>374</v>
      </c>
      <c r="L174" s="42" t="s">
        <v>374</v>
      </c>
      <c r="M174" s="40">
        <v>7.5</v>
      </c>
      <c r="N174" s="40">
        <v>7.5</v>
      </c>
      <c r="O174" s="41" t="s">
        <v>374</v>
      </c>
      <c r="P174" s="42" t="s">
        <v>374</v>
      </c>
      <c r="Q174" s="43" t="s">
        <v>374</v>
      </c>
      <c r="R174" s="44" t="s">
        <v>374</v>
      </c>
      <c r="S174" s="1">
        <v>1</v>
      </c>
      <c r="T174" s="1">
        <v>1</v>
      </c>
      <c r="U174" s="2" t="s">
        <v>1396</v>
      </c>
      <c r="V174" s="2">
        <v>1</v>
      </c>
      <c r="W174" s="2">
        <v>1</v>
      </c>
      <c r="X174" s="2">
        <v>1</v>
      </c>
      <c r="Y174" s="2">
        <v>1</v>
      </c>
      <c r="Z174">
        <f t="shared" si="2"/>
        <v>48.504999999999995</v>
      </c>
      <c r="AA174" t="s">
        <v>248</v>
      </c>
    </row>
    <row r="175" spans="1:27" x14ac:dyDescent="0.35">
      <c r="A175" t="s">
        <v>375</v>
      </c>
      <c r="B175" s="7" t="s">
        <v>1454</v>
      </c>
      <c r="D175" s="1" t="s">
        <v>1395</v>
      </c>
      <c r="E175" s="40" t="s">
        <v>374</v>
      </c>
      <c r="F175" s="40" t="s">
        <v>374</v>
      </c>
      <c r="G175" s="41" t="s">
        <v>374</v>
      </c>
      <c r="H175" s="42" t="s">
        <v>374</v>
      </c>
      <c r="I175" s="40" t="s">
        <v>374</v>
      </c>
      <c r="J175" s="40" t="s">
        <v>374</v>
      </c>
      <c r="K175" s="41" t="s">
        <v>374</v>
      </c>
      <c r="L175" s="42" t="s">
        <v>374</v>
      </c>
      <c r="M175" s="40" t="s">
        <v>374</v>
      </c>
      <c r="N175" s="40" t="s">
        <v>374</v>
      </c>
      <c r="O175" s="41" t="s">
        <v>374</v>
      </c>
      <c r="P175" s="42" t="s">
        <v>374</v>
      </c>
      <c r="Q175" s="43">
        <v>790</v>
      </c>
      <c r="R175" s="44">
        <v>790</v>
      </c>
      <c r="S175" s="1">
        <v>1</v>
      </c>
      <c r="T175" s="1">
        <v>1</v>
      </c>
      <c r="U175" s="2" t="s">
        <v>1396</v>
      </c>
      <c r="V175" s="2">
        <v>1</v>
      </c>
      <c r="W175" s="2">
        <v>1</v>
      </c>
      <c r="X175" s="2">
        <v>1</v>
      </c>
      <c r="Y175" s="2">
        <v>1</v>
      </c>
      <c r="Z175">
        <f t="shared" si="2"/>
        <v>1580</v>
      </c>
      <c r="AA175" t="s">
        <v>375</v>
      </c>
    </row>
    <row r="176" spans="1:27" ht="29" x14ac:dyDescent="0.35">
      <c r="A176" t="s">
        <v>277</v>
      </c>
      <c r="B176" s="7" t="s">
        <v>1455</v>
      </c>
      <c r="D176" s="1" t="s">
        <v>1395</v>
      </c>
      <c r="E176" s="40">
        <v>58.82352941176471</v>
      </c>
      <c r="F176" s="40">
        <v>59</v>
      </c>
      <c r="G176" s="41">
        <v>600</v>
      </c>
      <c r="H176" s="42">
        <v>600</v>
      </c>
      <c r="I176" s="40">
        <v>619.04761904761904</v>
      </c>
      <c r="J176" s="40">
        <v>620</v>
      </c>
      <c r="K176" s="41">
        <v>2640</v>
      </c>
      <c r="L176" s="42">
        <v>2600</v>
      </c>
      <c r="M176" s="40">
        <v>1200</v>
      </c>
      <c r="N176" s="40">
        <v>1200</v>
      </c>
      <c r="O176" s="41">
        <v>2640</v>
      </c>
      <c r="P176" s="42">
        <v>2600</v>
      </c>
      <c r="Q176" s="43">
        <v>2100</v>
      </c>
      <c r="R176" s="44">
        <v>2100</v>
      </c>
      <c r="S176" s="1">
        <v>1</v>
      </c>
      <c r="T176" s="1">
        <v>1</v>
      </c>
      <c r="U176" s="2" t="s">
        <v>1400</v>
      </c>
      <c r="V176" s="2">
        <v>1</v>
      </c>
      <c r="W176" s="2">
        <v>1</v>
      </c>
      <c r="X176" s="2">
        <v>1</v>
      </c>
      <c r="Y176" s="2">
        <v>1</v>
      </c>
      <c r="Z176">
        <f t="shared" si="2"/>
        <v>19636.871148459384</v>
      </c>
      <c r="AA176" t="s">
        <v>277</v>
      </c>
    </row>
    <row r="177" spans="1:27" x14ac:dyDescent="0.35">
      <c r="A177" t="s">
        <v>311</v>
      </c>
      <c r="B177" s="7" t="s">
        <v>310</v>
      </c>
      <c r="E177" s="40" t="s">
        <v>374</v>
      </c>
      <c r="F177" s="40" t="s">
        <v>374</v>
      </c>
      <c r="G177" s="41" t="s">
        <v>374</v>
      </c>
      <c r="H177" s="42" t="s">
        <v>374</v>
      </c>
      <c r="I177" s="40" t="s">
        <v>374</v>
      </c>
      <c r="J177" s="40" t="s">
        <v>374</v>
      </c>
      <c r="K177" s="41" t="s">
        <v>374</v>
      </c>
      <c r="L177" s="42" t="s">
        <v>374</v>
      </c>
      <c r="M177" s="40" t="s">
        <v>374</v>
      </c>
      <c r="N177" s="40" t="s">
        <v>374</v>
      </c>
      <c r="O177" s="41" t="s">
        <v>374</v>
      </c>
      <c r="P177" s="42" t="s">
        <v>374</v>
      </c>
      <c r="Q177" s="43" t="s">
        <v>374</v>
      </c>
      <c r="R177" s="44" t="s">
        <v>374</v>
      </c>
      <c r="S177" s="1" t="s">
        <v>1397</v>
      </c>
      <c r="T177" s="1" t="s">
        <v>1397</v>
      </c>
      <c r="U177" s="2" t="s">
        <v>1396</v>
      </c>
      <c r="V177" s="2">
        <v>1</v>
      </c>
      <c r="W177" s="2">
        <v>1</v>
      </c>
      <c r="X177" s="2">
        <v>1</v>
      </c>
      <c r="Y177" s="2">
        <v>1</v>
      </c>
      <c r="Z177">
        <f t="shared" si="2"/>
        <v>0</v>
      </c>
      <c r="AA177" t="s">
        <v>311</v>
      </c>
    </row>
    <row r="178" spans="1:27" ht="29" x14ac:dyDescent="0.35">
      <c r="A178" t="s">
        <v>671</v>
      </c>
      <c r="B178" s="7" t="s">
        <v>672</v>
      </c>
      <c r="E178" s="40" t="s">
        <v>374</v>
      </c>
      <c r="F178" s="40" t="s">
        <v>374</v>
      </c>
      <c r="G178" s="41" t="s">
        <v>374</v>
      </c>
      <c r="H178" s="42" t="s">
        <v>374</v>
      </c>
      <c r="I178" s="40" t="s">
        <v>374</v>
      </c>
      <c r="J178" s="40" t="s">
        <v>374</v>
      </c>
      <c r="K178" s="41" t="s">
        <v>374</v>
      </c>
      <c r="L178" s="42" t="s">
        <v>374</v>
      </c>
      <c r="M178" s="40" t="s">
        <v>374</v>
      </c>
      <c r="N178" s="40" t="s">
        <v>374</v>
      </c>
      <c r="O178" s="41" t="s">
        <v>374</v>
      </c>
      <c r="P178" s="42" t="s">
        <v>374</v>
      </c>
      <c r="Q178" s="43" t="s">
        <v>374</v>
      </c>
      <c r="R178" s="44" t="s">
        <v>374</v>
      </c>
      <c r="S178" s="1" t="s">
        <v>1397</v>
      </c>
      <c r="T178" s="1" t="s">
        <v>1397</v>
      </c>
      <c r="U178" s="2" t="s">
        <v>1396</v>
      </c>
      <c r="V178" s="2">
        <v>1</v>
      </c>
      <c r="W178" s="2">
        <v>1</v>
      </c>
      <c r="X178" s="2">
        <v>1</v>
      </c>
      <c r="Y178" s="2">
        <v>1</v>
      </c>
      <c r="Z178">
        <f t="shared" si="2"/>
        <v>0</v>
      </c>
      <c r="AA178" t="s">
        <v>671</v>
      </c>
    </row>
    <row r="179" spans="1:27" ht="29" x14ac:dyDescent="0.35">
      <c r="A179" t="s">
        <v>257</v>
      </c>
      <c r="B179" s="7" t="s">
        <v>1456</v>
      </c>
      <c r="D179" s="1" t="s">
        <v>1395</v>
      </c>
      <c r="E179" s="40" t="s">
        <v>374</v>
      </c>
      <c r="F179" s="40" t="s">
        <v>374</v>
      </c>
      <c r="G179" s="41">
        <v>4</v>
      </c>
      <c r="H179" s="42">
        <v>4</v>
      </c>
      <c r="I179" s="40" t="s">
        <v>374</v>
      </c>
      <c r="J179" s="40" t="s">
        <v>374</v>
      </c>
      <c r="K179" s="41">
        <v>17.600000000000001</v>
      </c>
      <c r="L179" s="42">
        <v>18</v>
      </c>
      <c r="M179" s="40" t="s">
        <v>374</v>
      </c>
      <c r="N179" s="40" t="s">
        <v>374</v>
      </c>
      <c r="O179" s="41">
        <v>17.600000000000001</v>
      </c>
      <c r="P179" s="42">
        <v>18</v>
      </c>
      <c r="Q179" s="43">
        <v>230</v>
      </c>
      <c r="R179" s="44">
        <v>230</v>
      </c>
      <c r="S179" s="1">
        <v>1</v>
      </c>
      <c r="T179" s="1">
        <v>1</v>
      </c>
      <c r="U179" s="2" t="s">
        <v>1396</v>
      </c>
      <c r="V179" s="2">
        <v>1</v>
      </c>
      <c r="W179" s="2">
        <v>1</v>
      </c>
      <c r="X179" s="2">
        <v>1</v>
      </c>
      <c r="Y179" s="2">
        <v>1</v>
      </c>
      <c r="Z179">
        <f t="shared" si="2"/>
        <v>539.20000000000005</v>
      </c>
      <c r="AA179" t="s">
        <v>257</v>
      </c>
    </row>
    <row r="180" spans="1:27" x14ac:dyDescent="0.35">
      <c r="A180" t="s">
        <v>267</v>
      </c>
      <c r="B180" s="7" t="s">
        <v>674</v>
      </c>
      <c r="D180" s="1" t="s">
        <v>1395</v>
      </c>
      <c r="E180" s="40">
        <v>0.25</v>
      </c>
      <c r="F180" s="40">
        <v>0.25</v>
      </c>
      <c r="G180" s="41">
        <v>32</v>
      </c>
      <c r="H180" s="42">
        <v>32</v>
      </c>
      <c r="I180" s="40">
        <v>6.5</v>
      </c>
      <c r="J180" s="40">
        <v>6.5</v>
      </c>
      <c r="K180" s="41">
        <v>140.80000000000001</v>
      </c>
      <c r="L180" s="42">
        <v>140</v>
      </c>
      <c r="M180" s="40">
        <v>3</v>
      </c>
      <c r="N180" s="40">
        <v>3</v>
      </c>
      <c r="O180" s="41">
        <v>140.80000000000001</v>
      </c>
      <c r="P180" s="42">
        <v>140</v>
      </c>
      <c r="Q180" s="43">
        <v>36</v>
      </c>
      <c r="R180" s="44">
        <v>36</v>
      </c>
      <c r="S180" s="1">
        <v>1</v>
      </c>
      <c r="T180" s="1">
        <v>1</v>
      </c>
      <c r="U180" s="2" t="s">
        <v>1396</v>
      </c>
      <c r="V180" s="2">
        <v>1</v>
      </c>
      <c r="W180" s="2">
        <v>1</v>
      </c>
      <c r="X180" s="2">
        <v>1</v>
      </c>
      <c r="Y180" s="2">
        <v>1</v>
      </c>
      <c r="Z180">
        <f t="shared" si="2"/>
        <v>717.1</v>
      </c>
      <c r="AA180" t="s">
        <v>267</v>
      </c>
    </row>
    <row r="181" spans="1:27" x14ac:dyDescent="0.35">
      <c r="A181" t="s">
        <v>675</v>
      </c>
      <c r="B181" s="7" t="s">
        <v>1457</v>
      </c>
      <c r="D181" s="1" t="s">
        <v>1398</v>
      </c>
      <c r="E181" s="40" t="s">
        <v>374</v>
      </c>
      <c r="F181" s="40" t="s">
        <v>374</v>
      </c>
      <c r="G181" s="41">
        <v>0.54</v>
      </c>
      <c r="H181" s="42">
        <v>0.54</v>
      </c>
      <c r="I181" s="40" t="s">
        <v>374</v>
      </c>
      <c r="J181" s="40" t="s">
        <v>374</v>
      </c>
      <c r="K181" s="41">
        <v>2.3760000000000003</v>
      </c>
      <c r="L181" s="42">
        <v>2.4</v>
      </c>
      <c r="M181" s="40" t="s">
        <v>374</v>
      </c>
      <c r="N181" s="40" t="s">
        <v>374</v>
      </c>
      <c r="O181" s="41">
        <v>2.3760000000000003</v>
      </c>
      <c r="P181" s="42">
        <v>2.4</v>
      </c>
      <c r="Q181" s="43">
        <v>18</v>
      </c>
      <c r="R181" s="44">
        <v>18</v>
      </c>
      <c r="S181" s="1">
        <v>1</v>
      </c>
      <c r="T181" s="1">
        <v>1</v>
      </c>
      <c r="U181" s="2" t="s">
        <v>1396</v>
      </c>
      <c r="V181" s="2">
        <v>1</v>
      </c>
      <c r="W181" s="2">
        <v>1</v>
      </c>
      <c r="X181" s="2">
        <v>1</v>
      </c>
      <c r="Y181" s="2">
        <v>1</v>
      </c>
      <c r="Z181">
        <f t="shared" si="2"/>
        <v>46.631999999999998</v>
      </c>
      <c r="AA181" t="s">
        <v>675</v>
      </c>
    </row>
    <row r="182" spans="1:27" x14ac:dyDescent="0.35">
      <c r="A182" t="s">
        <v>677</v>
      </c>
      <c r="B182" s="7" t="s">
        <v>678</v>
      </c>
      <c r="E182" s="40" t="s">
        <v>374</v>
      </c>
      <c r="F182" s="40" t="s">
        <v>374</v>
      </c>
      <c r="G182" s="41" t="s">
        <v>374</v>
      </c>
      <c r="H182" s="42" t="s">
        <v>374</v>
      </c>
      <c r="I182" s="40" t="s">
        <v>374</v>
      </c>
      <c r="J182" s="40" t="s">
        <v>374</v>
      </c>
      <c r="K182" s="41" t="s">
        <v>374</v>
      </c>
      <c r="L182" s="42" t="s">
        <v>374</v>
      </c>
      <c r="M182" s="40" t="s">
        <v>374</v>
      </c>
      <c r="N182" s="40" t="s">
        <v>374</v>
      </c>
      <c r="O182" s="41" t="s">
        <v>374</v>
      </c>
      <c r="P182" s="42" t="s">
        <v>374</v>
      </c>
      <c r="Q182" s="43" t="s">
        <v>374</v>
      </c>
      <c r="R182" s="44" t="s">
        <v>374</v>
      </c>
      <c r="S182" s="1" t="s">
        <v>1397</v>
      </c>
      <c r="T182" s="1" t="s">
        <v>1397</v>
      </c>
      <c r="U182" s="2" t="s">
        <v>1396</v>
      </c>
      <c r="V182" s="2">
        <v>1</v>
      </c>
      <c r="W182" s="2">
        <v>1</v>
      </c>
      <c r="X182" s="2">
        <v>1</v>
      </c>
      <c r="Y182" s="2">
        <v>1</v>
      </c>
      <c r="Z182">
        <f t="shared" si="2"/>
        <v>0</v>
      </c>
      <c r="AA182" t="s">
        <v>677</v>
      </c>
    </row>
    <row r="183" spans="1:27" x14ac:dyDescent="0.35">
      <c r="A183" t="s">
        <v>679</v>
      </c>
      <c r="B183" s="7" t="s">
        <v>680</v>
      </c>
      <c r="E183" s="40" t="s">
        <v>374</v>
      </c>
      <c r="F183" s="40" t="s">
        <v>374</v>
      </c>
      <c r="G183" s="41" t="s">
        <v>374</v>
      </c>
      <c r="H183" s="42" t="s">
        <v>374</v>
      </c>
      <c r="I183" s="40" t="s">
        <v>374</v>
      </c>
      <c r="J183" s="40" t="s">
        <v>374</v>
      </c>
      <c r="K183" s="41" t="s">
        <v>374</v>
      </c>
      <c r="L183" s="42" t="s">
        <v>374</v>
      </c>
      <c r="M183" s="40" t="s">
        <v>374</v>
      </c>
      <c r="N183" s="40" t="s">
        <v>374</v>
      </c>
      <c r="O183" s="41" t="s">
        <v>374</v>
      </c>
      <c r="P183" s="42" t="s">
        <v>374</v>
      </c>
      <c r="Q183" s="43" t="s">
        <v>374</v>
      </c>
      <c r="R183" s="44" t="s">
        <v>374</v>
      </c>
      <c r="S183" s="1" t="s">
        <v>1397</v>
      </c>
      <c r="T183" s="1" t="s">
        <v>1397</v>
      </c>
      <c r="U183" s="2" t="s">
        <v>1396</v>
      </c>
      <c r="V183" s="2">
        <v>1</v>
      </c>
      <c r="W183" s="2">
        <v>1</v>
      </c>
      <c r="X183" s="2">
        <v>1</v>
      </c>
      <c r="Y183" s="2">
        <v>1</v>
      </c>
      <c r="Z183">
        <f t="shared" si="2"/>
        <v>0</v>
      </c>
      <c r="AA183" t="s">
        <v>679</v>
      </c>
    </row>
    <row r="184" spans="1:27" x14ac:dyDescent="0.35">
      <c r="A184" t="s">
        <v>681</v>
      </c>
      <c r="B184" s="7" t="s">
        <v>682</v>
      </c>
      <c r="D184" s="1" t="s">
        <v>374</v>
      </c>
      <c r="E184" s="40">
        <v>2.1739130434782607E-4</v>
      </c>
      <c r="F184" s="40">
        <v>2.2000000000000001E-4</v>
      </c>
      <c r="G184" s="41" t="s">
        <v>374</v>
      </c>
      <c r="H184" s="42" t="s">
        <v>374</v>
      </c>
      <c r="I184" s="40">
        <v>5.6521739130434775E-3</v>
      </c>
      <c r="J184" s="40">
        <v>5.7000000000000002E-3</v>
      </c>
      <c r="K184" s="41" t="s">
        <v>374</v>
      </c>
      <c r="L184" s="42" t="s">
        <v>374</v>
      </c>
      <c r="M184" s="40">
        <v>2.6086956521739128E-3</v>
      </c>
      <c r="N184" s="40">
        <v>2.5999999999999999E-3</v>
      </c>
      <c r="O184" s="41" t="s">
        <v>374</v>
      </c>
      <c r="P184" s="42" t="s">
        <v>374</v>
      </c>
      <c r="Q184" s="43" t="s">
        <v>374</v>
      </c>
      <c r="R184" s="44" t="s">
        <v>374</v>
      </c>
      <c r="S184" s="1">
        <v>1</v>
      </c>
      <c r="T184" s="1">
        <v>1</v>
      </c>
      <c r="U184" s="2" t="s">
        <v>1396</v>
      </c>
      <c r="V184" s="2">
        <v>1</v>
      </c>
      <c r="W184" s="2">
        <v>1</v>
      </c>
      <c r="X184" s="2">
        <v>1</v>
      </c>
      <c r="Y184" s="2">
        <v>1</v>
      </c>
      <c r="Z184">
        <f t="shared" si="2"/>
        <v>1.699826086956522E-2</v>
      </c>
      <c r="AA184" t="s">
        <v>681</v>
      </c>
    </row>
    <row r="185" spans="1:27" x14ac:dyDescent="0.35">
      <c r="A185">
        <v>200</v>
      </c>
      <c r="B185" s="7" t="s">
        <v>113</v>
      </c>
      <c r="D185" s="1" t="s">
        <v>1395</v>
      </c>
      <c r="E185" s="40">
        <v>0.1</v>
      </c>
      <c r="F185" s="40">
        <v>0.1</v>
      </c>
      <c r="G185" s="41">
        <v>5</v>
      </c>
      <c r="H185" s="42">
        <v>5</v>
      </c>
      <c r="I185" s="40">
        <v>2.6</v>
      </c>
      <c r="J185" s="40">
        <v>2.6</v>
      </c>
      <c r="K185" s="41">
        <v>22</v>
      </c>
      <c r="L185" s="42">
        <v>22</v>
      </c>
      <c r="M185" s="40">
        <v>1.2000000000000002</v>
      </c>
      <c r="N185" s="40">
        <v>1.2</v>
      </c>
      <c r="O185" s="41">
        <v>22</v>
      </c>
      <c r="P185" s="42">
        <v>22</v>
      </c>
      <c r="Q185" s="43" t="s">
        <v>374</v>
      </c>
      <c r="R185" s="44" t="s">
        <v>374</v>
      </c>
      <c r="S185" s="1">
        <v>1</v>
      </c>
      <c r="T185" s="1">
        <v>1</v>
      </c>
      <c r="U185" s="2" t="s">
        <v>1396</v>
      </c>
      <c r="V185" s="2">
        <v>1</v>
      </c>
      <c r="W185" s="2">
        <v>1</v>
      </c>
      <c r="X185" s="2">
        <v>1</v>
      </c>
      <c r="Y185" s="2">
        <v>1</v>
      </c>
      <c r="Z185">
        <f t="shared" si="2"/>
        <v>105.80000000000001</v>
      </c>
      <c r="AA185">
        <v>200</v>
      </c>
    </row>
    <row r="186" spans="1:27" x14ac:dyDescent="0.35">
      <c r="A186" t="s">
        <v>684</v>
      </c>
      <c r="B186" s="7" t="s">
        <v>685</v>
      </c>
      <c r="D186" s="1" t="s">
        <v>1395</v>
      </c>
      <c r="E186" s="40" t="s">
        <v>374</v>
      </c>
      <c r="F186" s="40" t="s">
        <v>374</v>
      </c>
      <c r="G186" s="41">
        <v>0.2</v>
      </c>
      <c r="H186" s="42">
        <v>0.2</v>
      </c>
      <c r="I186" s="40" t="s">
        <v>374</v>
      </c>
      <c r="J186" s="40" t="s">
        <v>374</v>
      </c>
      <c r="K186" s="41">
        <v>0.88000000000000012</v>
      </c>
      <c r="L186" s="42">
        <v>0.88</v>
      </c>
      <c r="M186" s="40" t="s">
        <v>374</v>
      </c>
      <c r="N186" s="40" t="s">
        <v>374</v>
      </c>
      <c r="O186" s="41">
        <v>0.88000000000000012</v>
      </c>
      <c r="P186" s="42">
        <v>0.88</v>
      </c>
      <c r="Q186" s="43" t="s">
        <v>374</v>
      </c>
      <c r="R186" s="44" t="s">
        <v>374</v>
      </c>
      <c r="S186" s="1">
        <v>1</v>
      </c>
      <c r="T186" s="1">
        <v>1</v>
      </c>
      <c r="U186" s="2" t="s">
        <v>1396</v>
      </c>
      <c r="V186" s="2">
        <v>1</v>
      </c>
      <c r="W186" s="2">
        <v>1</v>
      </c>
      <c r="X186" s="2">
        <v>1</v>
      </c>
      <c r="Y186" s="2">
        <v>1</v>
      </c>
      <c r="Z186">
        <f t="shared" si="2"/>
        <v>3.92</v>
      </c>
      <c r="AA186" t="s">
        <v>684</v>
      </c>
    </row>
    <row r="187" spans="1:27" x14ac:dyDescent="0.35">
      <c r="A187" t="s">
        <v>686</v>
      </c>
      <c r="B187" s="7" t="s">
        <v>687</v>
      </c>
      <c r="E187" s="40" t="s">
        <v>374</v>
      </c>
      <c r="F187" s="40" t="s">
        <v>374</v>
      </c>
      <c r="G187" s="41" t="s">
        <v>374</v>
      </c>
      <c r="H187" s="42" t="s">
        <v>374</v>
      </c>
      <c r="I187" s="40" t="s">
        <v>374</v>
      </c>
      <c r="J187" s="40" t="s">
        <v>374</v>
      </c>
      <c r="K187" s="41" t="s">
        <v>374</v>
      </c>
      <c r="L187" s="42" t="s">
        <v>374</v>
      </c>
      <c r="M187" s="40" t="s">
        <v>374</v>
      </c>
      <c r="N187" s="40" t="s">
        <v>374</v>
      </c>
      <c r="O187" s="41" t="s">
        <v>374</v>
      </c>
      <c r="P187" s="42" t="s">
        <v>374</v>
      </c>
      <c r="Q187" s="43" t="s">
        <v>374</v>
      </c>
      <c r="R187" s="44" t="s">
        <v>374</v>
      </c>
      <c r="S187" s="1" t="s">
        <v>1397</v>
      </c>
      <c r="T187" s="1" t="s">
        <v>1397</v>
      </c>
      <c r="U187" s="2" t="s">
        <v>1396</v>
      </c>
      <c r="V187" s="2">
        <v>1</v>
      </c>
      <c r="W187" s="2">
        <v>1</v>
      </c>
      <c r="X187" s="2">
        <v>1</v>
      </c>
      <c r="Y187" s="2">
        <v>1</v>
      </c>
      <c r="Z187">
        <f t="shared" si="2"/>
        <v>0</v>
      </c>
      <c r="AA187" t="s">
        <v>686</v>
      </c>
    </row>
    <row r="188" spans="1:27" x14ac:dyDescent="0.35">
      <c r="A188" t="s">
        <v>688</v>
      </c>
      <c r="B188" s="7" t="s">
        <v>689</v>
      </c>
      <c r="E188" s="40" t="s">
        <v>374</v>
      </c>
      <c r="F188" s="40" t="s">
        <v>374</v>
      </c>
      <c r="G188" s="41" t="s">
        <v>374</v>
      </c>
      <c r="H188" s="42" t="s">
        <v>374</v>
      </c>
      <c r="I188" s="40" t="s">
        <v>374</v>
      </c>
      <c r="J188" s="40" t="s">
        <v>374</v>
      </c>
      <c r="K188" s="41" t="s">
        <v>374</v>
      </c>
      <c r="L188" s="42" t="s">
        <v>374</v>
      </c>
      <c r="M188" s="40" t="s">
        <v>374</v>
      </c>
      <c r="N188" s="40" t="s">
        <v>374</v>
      </c>
      <c r="O188" s="41" t="s">
        <v>374</v>
      </c>
      <c r="P188" s="42" t="s">
        <v>374</v>
      </c>
      <c r="Q188" s="43" t="s">
        <v>374</v>
      </c>
      <c r="R188" s="44" t="s">
        <v>374</v>
      </c>
      <c r="S188" s="1" t="s">
        <v>1397</v>
      </c>
      <c r="T188" s="1" t="s">
        <v>1397</v>
      </c>
      <c r="U188" s="2" t="s">
        <v>1396</v>
      </c>
      <c r="V188" s="2">
        <v>1</v>
      </c>
      <c r="W188" s="2">
        <v>1</v>
      </c>
      <c r="X188" s="2">
        <v>1</v>
      </c>
      <c r="Y188" s="2">
        <v>1</v>
      </c>
      <c r="Z188">
        <f t="shared" si="2"/>
        <v>0</v>
      </c>
      <c r="AA188" t="s">
        <v>688</v>
      </c>
    </row>
    <row r="189" spans="1:27" x14ac:dyDescent="0.35">
      <c r="A189" t="s">
        <v>690</v>
      </c>
      <c r="B189" s="7" t="s">
        <v>691</v>
      </c>
      <c r="D189" s="1" t="s">
        <v>1395</v>
      </c>
      <c r="E189" s="40" t="s">
        <v>374</v>
      </c>
      <c r="F189" s="40" t="s">
        <v>374</v>
      </c>
      <c r="G189" s="41">
        <v>0.1</v>
      </c>
      <c r="H189" s="42">
        <v>0.1</v>
      </c>
      <c r="I189" s="40" t="s">
        <v>374</v>
      </c>
      <c r="J189" s="40" t="s">
        <v>374</v>
      </c>
      <c r="K189" s="41">
        <v>0.44000000000000006</v>
      </c>
      <c r="L189" s="42">
        <v>0.44</v>
      </c>
      <c r="M189" s="40" t="s">
        <v>374</v>
      </c>
      <c r="N189" s="40" t="s">
        <v>374</v>
      </c>
      <c r="O189" s="41">
        <v>0.44000000000000006</v>
      </c>
      <c r="P189" s="42">
        <v>0.44</v>
      </c>
      <c r="Q189" s="43" t="s">
        <v>374</v>
      </c>
      <c r="R189" s="44" t="s">
        <v>374</v>
      </c>
      <c r="S189" s="1">
        <v>1</v>
      </c>
      <c r="T189" s="1">
        <v>1</v>
      </c>
      <c r="U189" s="2" t="s">
        <v>1396</v>
      </c>
      <c r="V189" s="2">
        <v>1</v>
      </c>
      <c r="W189" s="2">
        <v>1</v>
      </c>
      <c r="X189" s="2">
        <v>1</v>
      </c>
      <c r="Y189" s="2">
        <v>1</v>
      </c>
      <c r="Z189">
        <f t="shared" si="2"/>
        <v>1.96</v>
      </c>
      <c r="AA189" t="s">
        <v>690</v>
      </c>
    </row>
    <row r="190" spans="1:27" x14ac:dyDescent="0.35">
      <c r="A190" t="s">
        <v>692</v>
      </c>
      <c r="B190" s="7" t="s">
        <v>693</v>
      </c>
      <c r="D190" s="1" t="s">
        <v>1398</v>
      </c>
      <c r="E190" s="40" t="s">
        <v>374</v>
      </c>
      <c r="F190" s="40" t="s">
        <v>374</v>
      </c>
      <c r="G190" s="41">
        <v>0.3</v>
      </c>
      <c r="H190" s="42">
        <v>0.3</v>
      </c>
      <c r="I190" s="40" t="s">
        <v>374</v>
      </c>
      <c r="J190" s="40" t="s">
        <v>374</v>
      </c>
      <c r="K190" s="41">
        <v>1.32</v>
      </c>
      <c r="L190" s="42">
        <v>1.3</v>
      </c>
      <c r="M190" s="40" t="s">
        <v>374</v>
      </c>
      <c r="N190" s="40" t="s">
        <v>374</v>
      </c>
      <c r="O190" s="41">
        <v>1.32</v>
      </c>
      <c r="P190" s="42">
        <v>1.3</v>
      </c>
      <c r="Q190" s="43" t="s">
        <v>374</v>
      </c>
      <c r="R190" s="44" t="s">
        <v>374</v>
      </c>
      <c r="S190" s="1">
        <v>1</v>
      </c>
      <c r="T190" s="1">
        <v>1</v>
      </c>
      <c r="U190" s="2" t="s">
        <v>1396</v>
      </c>
      <c r="V190" s="2">
        <v>1</v>
      </c>
      <c r="W190" s="2">
        <v>1</v>
      </c>
      <c r="X190" s="2">
        <v>1</v>
      </c>
      <c r="Y190" s="2">
        <v>1</v>
      </c>
      <c r="Z190">
        <f t="shared" si="2"/>
        <v>5.84</v>
      </c>
      <c r="AA190" t="s">
        <v>692</v>
      </c>
    </row>
    <row r="191" spans="1:27" ht="29" x14ac:dyDescent="0.35">
      <c r="A191" t="s">
        <v>694</v>
      </c>
      <c r="B191" s="7" t="s">
        <v>695</v>
      </c>
      <c r="E191" s="40" t="s">
        <v>374</v>
      </c>
      <c r="F191" s="40" t="s">
        <v>374</v>
      </c>
      <c r="G191" s="41" t="s">
        <v>374</v>
      </c>
      <c r="H191" s="42" t="s">
        <v>374</v>
      </c>
      <c r="I191" s="40" t="s">
        <v>374</v>
      </c>
      <c r="J191" s="40" t="s">
        <v>374</v>
      </c>
      <c r="K191" s="41" t="s">
        <v>374</v>
      </c>
      <c r="L191" s="42" t="s">
        <v>374</v>
      </c>
      <c r="M191" s="40" t="s">
        <v>374</v>
      </c>
      <c r="N191" s="40" t="s">
        <v>374</v>
      </c>
      <c r="O191" s="41" t="s">
        <v>374</v>
      </c>
      <c r="P191" s="42" t="s">
        <v>374</v>
      </c>
      <c r="Q191" s="43" t="s">
        <v>374</v>
      </c>
      <c r="R191" s="44" t="s">
        <v>374</v>
      </c>
      <c r="S191" s="1" t="s">
        <v>1397</v>
      </c>
      <c r="T191" s="1" t="s">
        <v>1397</v>
      </c>
      <c r="U191" s="2" t="s">
        <v>1396</v>
      </c>
      <c r="V191" s="2">
        <v>1</v>
      </c>
      <c r="W191" s="2">
        <v>1</v>
      </c>
      <c r="X191" s="2">
        <v>1</v>
      </c>
      <c r="Y191" s="2">
        <v>1</v>
      </c>
      <c r="Z191">
        <f t="shared" si="2"/>
        <v>0</v>
      </c>
      <c r="AA191" t="s">
        <v>694</v>
      </c>
    </row>
    <row r="192" spans="1:27" x14ac:dyDescent="0.35">
      <c r="A192" t="s">
        <v>696</v>
      </c>
      <c r="B192" s="7" t="s">
        <v>697</v>
      </c>
      <c r="E192" s="40" t="s">
        <v>374</v>
      </c>
      <c r="F192" s="40" t="s">
        <v>374</v>
      </c>
      <c r="G192" s="41" t="s">
        <v>374</v>
      </c>
      <c r="H192" s="42" t="s">
        <v>374</v>
      </c>
      <c r="I192" s="40" t="s">
        <v>374</v>
      </c>
      <c r="J192" s="40" t="s">
        <v>374</v>
      </c>
      <c r="K192" s="41" t="s">
        <v>374</v>
      </c>
      <c r="L192" s="42" t="s">
        <v>374</v>
      </c>
      <c r="M192" s="40" t="s">
        <v>374</v>
      </c>
      <c r="N192" s="40" t="s">
        <v>374</v>
      </c>
      <c r="O192" s="41" t="s">
        <v>374</v>
      </c>
      <c r="P192" s="42" t="s">
        <v>374</v>
      </c>
      <c r="Q192" s="43" t="s">
        <v>374</v>
      </c>
      <c r="R192" s="44" t="s">
        <v>374</v>
      </c>
      <c r="S192" s="1" t="s">
        <v>1397</v>
      </c>
      <c r="T192" s="1" t="s">
        <v>1397</v>
      </c>
      <c r="U192" s="2" t="s">
        <v>1396</v>
      </c>
      <c r="V192" s="2">
        <v>1</v>
      </c>
      <c r="W192" s="2">
        <v>1</v>
      </c>
      <c r="X192" s="2">
        <v>1</v>
      </c>
      <c r="Y192" s="2">
        <v>1</v>
      </c>
      <c r="Z192">
        <f t="shared" si="2"/>
        <v>0</v>
      </c>
      <c r="AA192" t="s">
        <v>696</v>
      </c>
    </row>
    <row r="193" spans="1:27" x14ac:dyDescent="0.35">
      <c r="A193" t="s">
        <v>698</v>
      </c>
      <c r="B193" s="7" t="s">
        <v>699</v>
      </c>
      <c r="E193" s="40" t="s">
        <v>374</v>
      </c>
      <c r="F193" s="40" t="s">
        <v>374</v>
      </c>
      <c r="G193" s="41" t="s">
        <v>374</v>
      </c>
      <c r="H193" s="42" t="s">
        <v>374</v>
      </c>
      <c r="I193" s="40" t="s">
        <v>374</v>
      </c>
      <c r="J193" s="40" t="s">
        <v>374</v>
      </c>
      <c r="K193" s="41" t="s">
        <v>374</v>
      </c>
      <c r="L193" s="42" t="s">
        <v>374</v>
      </c>
      <c r="M193" s="40" t="s">
        <v>374</v>
      </c>
      <c r="N193" s="40" t="s">
        <v>374</v>
      </c>
      <c r="O193" s="41" t="s">
        <v>374</v>
      </c>
      <c r="P193" s="42" t="s">
        <v>374</v>
      </c>
      <c r="Q193" s="43" t="s">
        <v>374</v>
      </c>
      <c r="R193" s="44" t="s">
        <v>374</v>
      </c>
      <c r="S193" s="1" t="s">
        <v>1397</v>
      </c>
      <c r="T193" s="1" t="s">
        <v>1397</v>
      </c>
      <c r="U193" s="2" t="s">
        <v>1396</v>
      </c>
      <c r="V193" s="2">
        <v>1</v>
      </c>
      <c r="W193" s="2">
        <v>1</v>
      </c>
      <c r="X193" s="2">
        <v>1</v>
      </c>
      <c r="Y193" s="2">
        <v>1</v>
      </c>
      <c r="Z193">
        <f t="shared" si="2"/>
        <v>0</v>
      </c>
      <c r="AA193" t="s">
        <v>698</v>
      </c>
    </row>
    <row r="194" spans="1:27" x14ac:dyDescent="0.35">
      <c r="A194" t="s">
        <v>700</v>
      </c>
      <c r="B194" s="7" t="s">
        <v>1458</v>
      </c>
      <c r="E194" s="40" t="s">
        <v>374</v>
      </c>
      <c r="F194" s="40" t="s">
        <v>374</v>
      </c>
      <c r="G194" s="41" t="s">
        <v>374</v>
      </c>
      <c r="H194" s="42" t="s">
        <v>374</v>
      </c>
      <c r="I194" s="40" t="s">
        <v>374</v>
      </c>
      <c r="J194" s="40" t="s">
        <v>374</v>
      </c>
      <c r="K194" s="41" t="s">
        <v>374</v>
      </c>
      <c r="L194" s="42" t="s">
        <v>374</v>
      </c>
      <c r="M194" s="40" t="s">
        <v>374</v>
      </c>
      <c r="N194" s="40" t="s">
        <v>374</v>
      </c>
      <c r="O194" s="41" t="s">
        <v>374</v>
      </c>
      <c r="P194" s="42" t="s">
        <v>374</v>
      </c>
      <c r="Q194" s="43" t="s">
        <v>374</v>
      </c>
      <c r="R194" s="44" t="s">
        <v>374</v>
      </c>
      <c r="S194" s="1" t="s">
        <v>1397</v>
      </c>
      <c r="T194" s="1" t="s">
        <v>1397</v>
      </c>
      <c r="U194" s="2" t="s">
        <v>1396</v>
      </c>
      <c r="V194" s="2">
        <v>1</v>
      </c>
      <c r="W194" s="2">
        <v>1</v>
      </c>
      <c r="X194" s="2">
        <v>1</v>
      </c>
      <c r="Y194" s="2">
        <v>1</v>
      </c>
      <c r="Z194">
        <f t="shared" si="2"/>
        <v>0</v>
      </c>
      <c r="AA194" t="s">
        <v>700</v>
      </c>
    </row>
    <row r="195" spans="1:27" x14ac:dyDescent="0.35">
      <c r="A195" t="s">
        <v>702</v>
      </c>
      <c r="B195" s="7" t="s">
        <v>703</v>
      </c>
      <c r="D195" s="1" t="s">
        <v>1398</v>
      </c>
      <c r="E195" s="40" t="s">
        <v>374</v>
      </c>
      <c r="F195" s="40" t="s">
        <v>374</v>
      </c>
      <c r="G195" s="41">
        <v>40000</v>
      </c>
      <c r="H195" s="42">
        <v>40000</v>
      </c>
      <c r="I195" s="40" t="s">
        <v>374</v>
      </c>
      <c r="J195" s="40" t="s">
        <v>374</v>
      </c>
      <c r="K195" s="41">
        <v>176000</v>
      </c>
      <c r="L195" s="42">
        <v>180000</v>
      </c>
      <c r="M195" s="40" t="s">
        <v>374</v>
      </c>
      <c r="N195" s="40" t="s">
        <v>374</v>
      </c>
      <c r="O195" s="41">
        <v>176000</v>
      </c>
      <c r="P195" s="42">
        <v>180000</v>
      </c>
      <c r="Q195" s="43" t="s">
        <v>374</v>
      </c>
      <c r="R195" s="44" t="s">
        <v>374</v>
      </c>
      <c r="S195" s="1">
        <v>1</v>
      </c>
      <c r="T195" s="1">
        <v>1</v>
      </c>
      <c r="U195" s="2" t="s">
        <v>1396</v>
      </c>
      <c r="V195" s="2">
        <v>1</v>
      </c>
      <c r="W195" s="2">
        <v>1</v>
      </c>
      <c r="X195" s="2">
        <v>1</v>
      </c>
      <c r="Y195" s="2">
        <v>1</v>
      </c>
      <c r="Z195">
        <f t="shared" si="2"/>
        <v>792000</v>
      </c>
      <c r="AA195" t="s">
        <v>702</v>
      </c>
    </row>
    <row r="196" spans="1:27" x14ac:dyDescent="0.35">
      <c r="A196" t="s">
        <v>704</v>
      </c>
      <c r="B196" s="7" t="s">
        <v>1459</v>
      </c>
      <c r="E196" s="40" t="s">
        <v>374</v>
      </c>
      <c r="F196" s="40" t="s">
        <v>374</v>
      </c>
      <c r="G196" s="41" t="s">
        <v>374</v>
      </c>
      <c r="H196" s="42" t="s">
        <v>374</v>
      </c>
      <c r="I196" s="40" t="s">
        <v>374</v>
      </c>
      <c r="J196" s="40" t="s">
        <v>374</v>
      </c>
      <c r="K196" s="41" t="s">
        <v>374</v>
      </c>
      <c r="L196" s="42" t="s">
        <v>374</v>
      </c>
      <c r="M196" s="40" t="s">
        <v>374</v>
      </c>
      <c r="N196" s="40" t="s">
        <v>374</v>
      </c>
      <c r="O196" s="41" t="s">
        <v>374</v>
      </c>
      <c r="P196" s="42" t="s">
        <v>374</v>
      </c>
      <c r="Q196" s="43" t="s">
        <v>374</v>
      </c>
      <c r="R196" s="44" t="s">
        <v>374</v>
      </c>
      <c r="S196" s="1" t="s">
        <v>1397</v>
      </c>
      <c r="T196" s="1" t="s">
        <v>1397</v>
      </c>
      <c r="U196" s="2" t="s">
        <v>1396</v>
      </c>
      <c r="V196" s="2">
        <v>1</v>
      </c>
      <c r="W196" s="2">
        <v>1</v>
      </c>
      <c r="X196" s="2">
        <v>1</v>
      </c>
      <c r="Y196" s="2">
        <v>1</v>
      </c>
      <c r="Z196">
        <f t="shared" si="2"/>
        <v>0</v>
      </c>
      <c r="AA196" t="s">
        <v>704</v>
      </c>
    </row>
    <row r="197" spans="1:27" x14ac:dyDescent="0.35">
      <c r="A197" t="s">
        <v>706</v>
      </c>
      <c r="B197" s="7" t="s">
        <v>707</v>
      </c>
      <c r="E197" s="40" t="s">
        <v>374</v>
      </c>
      <c r="F197" s="40" t="s">
        <v>374</v>
      </c>
      <c r="G197" s="41" t="s">
        <v>374</v>
      </c>
      <c r="H197" s="42" t="s">
        <v>374</v>
      </c>
      <c r="I197" s="40" t="s">
        <v>374</v>
      </c>
      <c r="J197" s="40" t="s">
        <v>374</v>
      </c>
      <c r="K197" s="41" t="s">
        <v>374</v>
      </c>
      <c r="L197" s="42" t="s">
        <v>374</v>
      </c>
      <c r="M197" s="40" t="s">
        <v>374</v>
      </c>
      <c r="N197" s="40" t="s">
        <v>374</v>
      </c>
      <c r="O197" s="41" t="s">
        <v>374</v>
      </c>
      <c r="P197" s="42" t="s">
        <v>374</v>
      </c>
      <c r="Q197" s="43" t="s">
        <v>374</v>
      </c>
      <c r="R197" s="44" t="s">
        <v>374</v>
      </c>
      <c r="S197" s="1" t="s">
        <v>1397</v>
      </c>
      <c r="T197" s="1" t="s">
        <v>1397</v>
      </c>
      <c r="U197" s="2" t="s">
        <v>1396</v>
      </c>
      <c r="V197" s="2">
        <v>1</v>
      </c>
      <c r="W197" s="2">
        <v>1</v>
      </c>
      <c r="X197" s="2">
        <v>1</v>
      </c>
      <c r="Y197" s="2">
        <v>1</v>
      </c>
      <c r="Z197">
        <f t="shared" si="2"/>
        <v>0</v>
      </c>
      <c r="AA197" t="s">
        <v>706</v>
      </c>
    </row>
    <row r="198" spans="1:27" x14ac:dyDescent="0.35">
      <c r="A198" t="s">
        <v>708</v>
      </c>
      <c r="B198" s="7" t="s">
        <v>709</v>
      </c>
      <c r="E198" s="40" t="s">
        <v>374</v>
      </c>
      <c r="F198" s="40" t="s">
        <v>374</v>
      </c>
      <c r="G198" s="41" t="s">
        <v>374</v>
      </c>
      <c r="H198" s="42" t="s">
        <v>374</v>
      </c>
      <c r="I198" s="40" t="s">
        <v>374</v>
      </c>
      <c r="J198" s="40" t="s">
        <v>374</v>
      </c>
      <c r="K198" s="41" t="s">
        <v>374</v>
      </c>
      <c r="L198" s="42" t="s">
        <v>374</v>
      </c>
      <c r="M198" s="40" t="s">
        <v>374</v>
      </c>
      <c r="N198" s="40" t="s">
        <v>374</v>
      </c>
      <c r="O198" s="41" t="s">
        <v>374</v>
      </c>
      <c r="P198" s="42" t="s">
        <v>374</v>
      </c>
      <c r="Q198" s="43" t="s">
        <v>374</v>
      </c>
      <c r="R198" s="44" t="s">
        <v>374</v>
      </c>
      <c r="S198" s="1" t="s">
        <v>1397</v>
      </c>
      <c r="T198" s="1" t="s">
        <v>1397</v>
      </c>
      <c r="U198" s="2" t="s">
        <v>1396</v>
      </c>
      <c r="V198" s="2">
        <v>1</v>
      </c>
      <c r="W198" s="2">
        <v>1</v>
      </c>
      <c r="X198" s="2">
        <v>1</v>
      </c>
      <c r="Y198" s="2">
        <v>1</v>
      </c>
      <c r="Z198">
        <f t="shared" si="2"/>
        <v>0</v>
      </c>
      <c r="AA198" t="s">
        <v>708</v>
      </c>
    </row>
    <row r="199" spans="1:27" x14ac:dyDescent="0.35">
      <c r="A199" t="s">
        <v>710</v>
      </c>
      <c r="B199" s="7" t="s">
        <v>711</v>
      </c>
      <c r="D199" s="1" t="s">
        <v>374</v>
      </c>
      <c r="E199" s="40">
        <v>7.6923076923076923E-4</v>
      </c>
      <c r="F199" s="40">
        <v>7.6999999999999996E-4</v>
      </c>
      <c r="G199" s="41" t="s">
        <v>374</v>
      </c>
      <c r="H199" s="42" t="s">
        <v>374</v>
      </c>
      <c r="I199" s="40">
        <v>0.02</v>
      </c>
      <c r="J199" s="40">
        <v>0.02</v>
      </c>
      <c r="K199" s="41" t="s">
        <v>374</v>
      </c>
      <c r="L199" s="42" t="s">
        <v>374</v>
      </c>
      <c r="M199" s="40">
        <v>9.2307692307692299E-3</v>
      </c>
      <c r="N199" s="40">
        <v>9.1999999999999998E-3</v>
      </c>
      <c r="O199" s="41" t="s">
        <v>374</v>
      </c>
      <c r="P199" s="42" t="s">
        <v>374</v>
      </c>
      <c r="Q199" s="43" t="s">
        <v>374</v>
      </c>
      <c r="R199" s="44" t="s">
        <v>374</v>
      </c>
      <c r="S199" s="1">
        <v>1</v>
      </c>
      <c r="T199" s="1">
        <v>1</v>
      </c>
      <c r="U199" s="2" t="s">
        <v>1396</v>
      </c>
      <c r="V199" s="2">
        <v>1</v>
      </c>
      <c r="W199" s="2">
        <v>1</v>
      </c>
      <c r="X199" s="2">
        <v>1</v>
      </c>
      <c r="Y199" s="2">
        <v>1</v>
      </c>
      <c r="Z199">
        <f t="shared" si="2"/>
        <v>5.9970000000000002E-2</v>
      </c>
      <c r="AA199" t="s">
        <v>710</v>
      </c>
    </row>
    <row r="200" spans="1:27" x14ac:dyDescent="0.35">
      <c r="A200" t="s">
        <v>712</v>
      </c>
      <c r="B200" s="7" t="s">
        <v>713</v>
      </c>
      <c r="E200" s="40" t="s">
        <v>374</v>
      </c>
      <c r="F200" s="40" t="s">
        <v>374</v>
      </c>
      <c r="G200" s="41" t="s">
        <v>374</v>
      </c>
      <c r="H200" s="42" t="s">
        <v>374</v>
      </c>
      <c r="I200" s="40" t="s">
        <v>374</v>
      </c>
      <c r="J200" s="40" t="s">
        <v>374</v>
      </c>
      <c r="K200" s="41" t="s">
        <v>374</v>
      </c>
      <c r="L200" s="42" t="s">
        <v>374</v>
      </c>
      <c r="M200" s="40" t="s">
        <v>374</v>
      </c>
      <c r="N200" s="40" t="s">
        <v>374</v>
      </c>
      <c r="O200" s="41" t="s">
        <v>374</v>
      </c>
      <c r="P200" s="42" t="s">
        <v>374</v>
      </c>
      <c r="Q200" s="43" t="s">
        <v>374</v>
      </c>
      <c r="R200" s="44" t="s">
        <v>374</v>
      </c>
      <c r="S200" s="1" t="s">
        <v>1397</v>
      </c>
      <c r="T200" s="1" t="s">
        <v>1397</v>
      </c>
      <c r="U200" s="2" t="s">
        <v>1396</v>
      </c>
      <c r="V200" s="2">
        <v>1</v>
      </c>
      <c r="W200" s="2">
        <v>1</v>
      </c>
      <c r="X200" s="2">
        <v>1</v>
      </c>
      <c r="Y200" s="2">
        <v>1</v>
      </c>
      <c r="Z200">
        <f t="shared" ref="Z200:Z263" si="3">SUM(E200:R200)</f>
        <v>0</v>
      </c>
      <c r="AA200" t="s">
        <v>712</v>
      </c>
    </row>
    <row r="201" spans="1:27" x14ac:dyDescent="0.35">
      <c r="A201" t="s">
        <v>714</v>
      </c>
      <c r="B201" s="7" t="s">
        <v>1460</v>
      </c>
      <c r="E201" s="40" t="s">
        <v>374</v>
      </c>
      <c r="F201" s="40" t="s">
        <v>374</v>
      </c>
      <c r="G201" s="41" t="s">
        <v>374</v>
      </c>
      <c r="H201" s="42" t="s">
        <v>374</v>
      </c>
      <c r="I201" s="40" t="s">
        <v>374</v>
      </c>
      <c r="J201" s="40" t="s">
        <v>374</v>
      </c>
      <c r="K201" s="41" t="s">
        <v>374</v>
      </c>
      <c r="L201" s="42" t="s">
        <v>374</v>
      </c>
      <c r="M201" s="40" t="s">
        <v>374</v>
      </c>
      <c r="N201" s="40" t="s">
        <v>374</v>
      </c>
      <c r="O201" s="41" t="s">
        <v>374</v>
      </c>
      <c r="P201" s="42" t="s">
        <v>374</v>
      </c>
      <c r="Q201" s="43" t="s">
        <v>374</v>
      </c>
      <c r="R201" s="44" t="s">
        <v>374</v>
      </c>
      <c r="S201" s="1" t="s">
        <v>1397</v>
      </c>
      <c r="T201" s="1" t="s">
        <v>1397</v>
      </c>
      <c r="U201" s="2" t="s">
        <v>1396</v>
      </c>
      <c r="V201" s="2">
        <v>1</v>
      </c>
      <c r="W201" s="2">
        <v>1</v>
      </c>
      <c r="X201" s="2">
        <v>1</v>
      </c>
      <c r="Y201" s="2">
        <v>1</v>
      </c>
      <c r="Z201">
        <f t="shared" si="3"/>
        <v>0</v>
      </c>
      <c r="AA201" t="s">
        <v>714</v>
      </c>
    </row>
    <row r="202" spans="1:27" x14ac:dyDescent="0.35">
      <c r="A202" t="s">
        <v>716</v>
      </c>
      <c r="B202" s="7" t="s">
        <v>717</v>
      </c>
      <c r="E202" s="40" t="s">
        <v>374</v>
      </c>
      <c r="F202" s="40" t="s">
        <v>374</v>
      </c>
      <c r="G202" s="41" t="s">
        <v>374</v>
      </c>
      <c r="H202" s="42" t="s">
        <v>374</v>
      </c>
      <c r="I202" s="40" t="s">
        <v>374</v>
      </c>
      <c r="J202" s="40" t="s">
        <v>374</v>
      </c>
      <c r="K202" s="41" t="s">
        <v>374</v>
      </c>
      <c r="L202" s="42" t="s">
        <v>374</v>
      </c>
      <c r="M202" s="40" t="s">
        <v>374</v>
      </c>
      <c r="N202" s="40" t="s">
        <v>374</v>
      </c>
      <c r="O202" s="41" t="s">
        <v>374</v>
      </c>
      <c r="P202" s="42" t="s">
        <v>374</v>
      </c>
      <c r="Q202" s="43" t="s">
        <v>374</v>
      </c>
      <c r="R202" s="44" t="s">
        <v>374</v>
      </c>
      <c r="S202" s="1" t="s">
        <v>1397</v>
      </c>
      <c r="T202" s="1" t="s">
        <v>1397</v>
      </c>
      <c r="U202" s="2" t="s">
        <v>1396</v>
      </c>
      <c r="V202" s="2">
        <v>1</v>
      </c>
      <c r="W202" s="2">
        <v>1</v>
      </c>
      <c r="X202" s="2">
        <v>1</v>
      </c>
      <c r="Y202" s="2">
        <v>1</v>
      </c>
      <c r="Z202">
        <f t="shared" si="3"/>
        <v>0</v>
      </c>
      <c r="AA202" t="s">
        <v>716</v>
      </c>
    </row>
    <row r="203" spans="1:27" x14ac:dyDescent="0.35">
      <c r="A203" t="s">
        <v>718</v>
      </c>
      <c r="B203" s="7" t="s">
        <v>719</v>
      </c>
      <c r="D203" s="1" t="s">
        <v>1395</v>
      </c>
      <c r="E203" s="40" t="s">
        <v>374</v>
      </c>
      <c r="F203" s="40" t="s">
        <v>374</v>
      </c>
      <c r="G203" s="41">
        <v>80</v>
      </c>
      <c r="H203" s="42">
        <v>80</v>
      </c>
      <c r="I203" s="40" t="s">
        <v>374</v>
      </c>
      <c r="J203" s="40" t="s">
        <v>374</v>
      </c>
      <c r="K203" s="41">
        <v>352</v>
      </c>
      <c r="L203" s="42">
        <v>350</v>
      </c>
      <c r="M203" s="40" t="s">
        <v>374</v>
      </c>
      <c r="N203" s="40" t="s">
        <v>374</v>
      </c>
      <c r="O203" s="41">
        <v>352</v>
      </c>
      <c r="P203" s="42">
        <v>350</v>
      </c>
      <c r="Q203" s="43" t="s">
        <v>374</v>
      </c>
      <c r="R203" s="44" t="s">
        <v>374</v>
      </c>
      <c r="S203" s="1">
        <v>1</v>
      </c>
      <c r="T203" s="1">
        <v>1</v>
      </c>
      <c r="U203" s="2" t="s">
        <v>1396</v>
      </c>
      <c r="V203" s="2">
        <v>1</v>
      </c>
      <c r="W203" s="2">
        <v>1</v>
      </c>
      <c r="X203" s="2">
        <v>1</v>
      </c>
      <c r="Y203" s="2">
        <v>1</v>
      </c>
      <c r="Z203">
        <f t="shared" si="3"/>
        <v>1564</v>
      </c>
      <c r="AA203" t="s">
        <v>718</v>
      </c>
    </row>
    <row r="204" spans="1:27" x14ac:dyDescent="0.35">
      <c r="A204" t="s">
        <v>720</v>
      </c>
      <c r="B204" s="7" t="s">
        <v>721</v>
      </c>
      <c r="D204" s="1" t="s">
        <v>1395</v>
      </c>
      <c r="E204" s="40" t="s">
        <v>374</v>
      </c>
      <c r="F204" s="40" t="s">
        <v>374</v>
      </c>
      <c r="G204" s="41" t="s">
        <v>374</v>
      </c>
      <c r="H204" s="42" t="s">
        <v>374</v>
      </c>
      <c r="I204" s="40" t="s">
        <v>374</v>
      </c>
      <c r="J204" s="40" t="s">
        <v>374</v>
      </c>
      <c r="K204" s="41" t="s">
        <v>374</v>
      </c>
      <c r="L204" s="42" t="s">
        <v>374</v>
      </c>
      <c r="M204" s="40" t="s">
        <v>374</v>
      </c>
      <c r="N204" s="40" t="s">
        <v>374</v>
      </c>
      <c r="O204" s="41" t="s">
        <v>374</v>
      </c>
      <c r="P204" s="42" t="s">
        <v>374</v>
      </c>
      <c r="Q204" s="43">
        <v>0.49</v>
      </c>
      <c r="R204" s="44">
        <v>0.49</v>
      </c>
      <c r="S204" s="1">
        <v>1</v>
      </c>
      <c r="T204" s="1">
        <v>1</v>
      </c>
      <c r="U204" s="2" t="s">
        <v>1396</v>
      </c>
      <c r="V204" s="2">
        <v>1</v>
      </c>
      <c r="W204" s="2">
        <v>1</v>
      </c>
      <c r="X204" s="2">
        <v>1</v>
      </c>
      <c r="Y204" s="2">
        <v>1</v>
      </c>
      <c r="Z204">
        <f t="shared" si="3"/>
        <v>0.98</v>
      </c>
      <c r="AA204" t="s">
        <v>720</v>
      </c>
    </row>
    <row r="205" spans="1:27" x14ac:dyDescent="0.35">
      <c r="A205" t="s">
        <v>722</v>
      </c>
      <c r="B205" s="7" t="s">
        <v>723</v>
      </c>
      <c r="E205" s="40" t="s">
        <v>374</v>
      </c>
      <c r="F205" s="40" t="s">
        <v>374</v>
      </c>
      <c r="G205" s="41" t="s">
        <v>374</v>
      </c>
      <c r="H205" s="42" t="s">
        <v>374</v>
      </c>
      <c r="I205" s="40" t="s">
        <v>374</v>
      </c>
      <c r="J205" s="40" t="s">
        <v>374</v>
      </c>
      <c r="K205" s="41" t="s">
        <v>374</v>
      </c>
      <c r="L205" s="42" t="s">
        <v>374</v>
      </c>
      <c r="M205" s="40" t="s">
        <v>374</v>
      </c>
      <c r="N205" s="40" t="s">
        <v>374</v>
      </c>
      <c r="O205" s="41" t="s">
        <v>374</v>
      </c>
      <c r="P205" s="42" t="s">
        <v>374</v>
      </c>
      <c r="Q205" s="43" t="s">
        <v>374</v>
      </c>
      <c r="R205" s="44" t="s">
        <v>374</v>
      </c>
      <c r="S205" s="1" t="s">
        <v>1397</v>
      </c>
      <c r="T205" s="1" t="s">
        <v>1397</v>
      </c>
      <c r="U205" s="2" t="s">
        <v>1396</v>
      </c>
      <c r="V205" s="2">
        <v>1</v>
      </c>
      <c r="W205" s="2">
        <v>1</v>
      </c>
      <c r="X205" s="2">
        <v>1</v>
      </c>
      <c r="Y205" s="2">
        <v>1</v>
      </c>
      <c r="Z205">
        <f t="shared" si="3"/>
        <v>0</v>
      </c>
      <c r="AA205" t="s">
        <v>722</v>
      </c>
    </row>
    <row r="206" spans="1:27" x14ac:dyDescent="0.35">
      <c r="A206" t="s">
        <v>724</v>
      </c>
      <c r="B206" s="7" t="s">
        <v>725</v>
      </c>
      <c r="E206" s="40" t="s">
        <v>374</v>
      </c>
      <c r="F206" s="40" t="s">
        <v>374</v>
      </c>
      <c r="G206" s="41" t="s">
        <v>374</v>
      </c>
      <c r="H206" s="42" t="s">
        <v>374</v>
      </c>
      <c r="I206" s="40" t="s">
        <v>374</v>
      </c>
      <c r="J206" s="40" t="s">
        <v>374</v>
      </c>
      <c r="K206" s="41" t="s">
        <v>374</v>
      </c>
      <c r="L206" s="42" t="s">
        <v>374</v>
      </c>
      <c r="M206" s="40" t="s">
        <v>374</v>
      </c>
      <c r="N206" s="40" t="s">
        <v>374</v>
      </c>
      <c r="O206" s="41" t="s">
        <v>374</v>
      </c>
      <c r="P206" s="42" t="s">
        <v>374</v>
      </c>
      <c r="Q206" s="43" t="s">
        <v>374</v>
      </c>
      <c r="R206" s="44" t="s">
        <v>374</v>
      </c>
      <c r="S206" s="1" t="s">
        <v>1397</v>
      </c>
      <c r="T206" s="1" t="s">
        <v>1397</v>
      </c>
      <c r="U206" s="2" t="s">
        <v>1396</v>
      </c>
      <c r="V206" s="2">
        <v>1</v>
      </c>
      <c r="W206" s="2">
        <v>1</v>
      </c>
      <c r="X206" s="2">
        <v>1</v>
      </c>
      <c r="Y206" s="2">
        <v>1</v>
      </c>
      <c r="Z206">
        <f t="shared" si="3"/>
        <v>0</v>
      </c>
      <c r="AA206" t="s">
        <v>724</v>
      </c>
    </row>
    <row r="207" spans="1:27" x14ac:dyDescent="0.35">
      <c r="A207" t="s">
        <v>726</v>
      </c>
      <c r="B207" s="7" t="s">
        <v>727</v>
      </c>
      <c r="E207" s="40" t="s">
        <v>374</v>
      </c>
      <c r="F207" s="40" t="s">
        <v>374</v>
      </c>
      <c r="G207" s="41" t="s">
        <v>374</v>
      </c>
      <c r="H207" s="42" t="s">
        <v>374</v>
      </c>
      <c r="I207" s="40" t="s">
        <v>374</v>
      </c>
      <c r="J207" s="40" t="s">
        <v>374</v>
      </c>
      <c r="K207" s="41" t="s">
        <v>374</v>
      </c>
      <c r="L207" s="42" t="s">
        <v>374</v>
      </c>
      <c r="M207" s="40" t="s">
        <v>374</v>
      </c>
      <c r="N207" s="40" t="s">
        <v>374</v>
      </c>
      <c r="O207" s="41" t="s">
        <v>374</v>
      </c>
      <c r="P207" s="42" t="s">
        <v>374</v>
      </c>
      <c r="Q207" s="43" t="s">
        <v>374</v>
      </c>
      <c r="R207" s="44" t="s">
        <v>374</v>
      </c>
      <c r="S207" s="1" t="s">
        <v>1397</v>
      </c>
      <c r="T207" s="1" t="s">
        <v>1397</v>
      </c>
      <c r="U207" s="2" t="s">
        <v>1396</v>
      </c>
      <c r="V207" s="2">
        <v>1</v>
      </c>
      <c r="W207" s="2">
        <v>1</v>
      </c>
      <c r="X207" s="2">
        <v>1</v>
      </c>
      <c r="Y207" s="2">
        <v>1</v>
      </c>
      <c r="Z207">
        <f t="shared" si="3"/>
        <v>0</v>
      </c>
      <c r="AA207" t="s">
        <v>726</v>
      </c>
    </row>
    <row r="208" spans="1:27" x14ac:dyDescent="0.35">
      <c r="A208" t="s">
        <v>728</v>
      </c>
      <c r="B208" s="7" t="s">
        <v>729</v>
      </c>
      <c r="E208" s="40" t="s">
        <v>374</v>
      </c>
      <c r="F208" s="40" t="s">
        <v>374</v>
      </c>
      <c r="G208" s="41" t="s">
        <v>374</v>
      </c>
      <c r="H208" s="42" t="s">
        <v>374</v>
      </c>
      <c r="I208" s="40" t="s">
        <v>374</v>
      </c>
      <c r="J208" s="40" t="s">
        <v>374</v>
      </c>
      <c r="K208" s="41" t="s">
        <v>374</v>
      </c>
      <c r="L208" s="42" t="s">
        <v>374</v>
      </c>
      <c r="M208" s="40" t="s">
        <v>374</v>
      </c>
      <c r="N208" s="40" t="s">
        <v>374</v>
      </c>
      <c r="O208" s="41" t="s">
        <v>374</v>
      </c>
      <c r="P208" s="42" t="s">
        <v>374</v>
      </c>
      <c r="Q208" s="43" t="s">
        <v>374</v>
      </c>
      <c r="R208" s="44" t="s">
        <v>374</v>
      </c>
      <c r="S208" s="1" t="s">
        <v>1397</v>
      </c>
      <c r="T208" s="1" t="s">
        <v>1397</v>
      </c>
      <c r="U208" s="2" t="s">
        <v>1396</v>
      </c>
      <c r="V208" s="2">
        <v>1</v>
      </c>
      <c r="W208" s="2">
        <v>1</v>
      </c>
      <c r="X208" s="2">
        <v>1</v>
      </c>
      <c r="Y208" s="2">
        <v>1</v>
      </c>
      <c r="Z208">
        <f t="shared" si="3"/>
        <v>0</v>
      </c>
      <c r="AA208" t="s">
        <v>728</v>
      </c>
    </row>
    <row r="209" spans="1:27" x14ac:dyDescent="0.35">
      <c r="A209" t="s">
        <v>730</v>
      </c>
      <c r="B209" s="7" t="s">
        <v>731</v>
      </c>
      <c r="E209" s="40" t="s">
        <v>374</v>
      </c>
      <c r="F209" s="40" t="s">
        <v>374</v>
      </c>
      <c r="G209" s="41" t="s">
        <v>374</v>
      </c>
      <c r="H209" s="42" t="s">
        <v>374</v>
      </c>
      <c r="I209" s="40" t="s">
        <v>374</v>
      </c>
      <c r="J209" s="40" t="s">
        <v>374</v>
      </c>
      <c r="K209" s="41" t="s">
        <v>374</v>
      </c>
      <c r="L209" s="42" t="s">
        <v>374</v>
      </c>
      <c r="M209" s="40" t="s">
        <v>374</v>
      </c>
      <c r="N209" s="40" t="s">
        <v>374</v>
      </c>
      <c r="O209" s="41" t="s">
        <v>374</v>
      </c>
      <c r="P209" s="42" t="s">
        <v>374</v>
      </c>
      <c r="Q209" s="43" t="s">
        <v>374</v>
      </c>
      <c r="R209" s="44" t="s">
        <v>374</v>
      </c>
      <c r="S209" s="1" t="s">
        <v>1397</v>
      </c>
      <c r="T209" s="1" t="s">
        <v>1397</v>
      </c>
      <c r="U209" s="2" t="s">
        <v>1396</v>
      </c>
      <c r="V209" s="2">
        <v>1</v>
      </c>
      <c r="W209" s="2">
        <v>1</v>
      </c>
      <c r="X209" s="2">
        <v>1</v>
      </c>
      <c r="Y209" s="2">
        <v>1</v>
      </c>
      <c r="Z209">
        <f t="shared" si="3"/>
        <v>0</v>
      </c>
      <c r="AA209" t="s">
        <v>730</v>
      </c>
    </row>
    <row r="210" spans="1:27" x14ac:dyDescent="0.35">
      <c r="A210" t="s">
        <v>732</v>
      </c>
      <c r="B210" s="7" t="s">
        <v>733</v>
      </c>
      <c r="D210" s="1" t="s">
        <v>374</v>
      </c>
      <c r="E210" s="40">
        <v>1.1235955056179775E-2</v>
      </c>
      <c r="F210" s="40">
        <v>1.0999999999999999E-2</v>
      </c>
      <c r="G210" s="41" t="s">
        <v>374</v>
      </c>
      <c r="H210" s="42" t="s">
        <v>374</v>
      </c>
      <c r="I210" s="40">
        <v>0.29213483146067415</v>
      </c>
      <c r="J210" s="40">
        <v>0.28999999999999998</v>
      </c>
      <c r="K210" s="41" t="s">
        <v>374</v>
      </c>
      <c r="L210" s="42" t="s">
        <v>374</v>
      </c>
      <c r="M210" s="40">
        <v>0.1348314606741573</v>
      </c>
      <c r="N210" s="40">
        <v>0.13</v>
      </c>
      <c r="O210" s="41" t="s">
        <v>374</v>
      </c>
      <c r="P210" s="42" t="s">
        <v>374</v>
      </c>
      <c r="Q210" s="43" t="s">
        <v>374</v>
      </c>
      <c r="R210" s="44" t="s">
        <v>374</v>
      </c>
      <c r="S210" s="1">
        <v>1</v>
      </c>
      <c r="T210" s="1">
        <v>1</v>
      </c>
      <c r="U210" s="2" t="s">
        <v>1396</v>
      </c>
      <c r="V210" s="2">
        <v>1</v>
      </c>
      <c r="W210" s="2">
        <v>1</v>
      </c>
      <c r="X210" s="2">
        <v>1</v>
      </c>
      <c r="Y210" s="2">
        <v>1</v>
      </c>
      <c r="Z210">
        <f t="shared" si="3"/>
        <v>0.86920224719101125</v>
      </c>
      <c r="AA210" t="s">
        <v>732</v>
      </c>
    </row>
    <row r="211" spans="1:27" x14ac:dyDescent="0.35">
      <c r="A211" t="s">
        <v>734</v>
      </c>
      <c r="B211" s="7" t="s">
        <v>735</v>
      </c>
      <c r="E211" s="40" t="s">
        <v>374</v>
      </c>
      <c r="F211" s="40" t="s">
        <v>374</v>
      </c>
      <c r="G211" s="41" t="s">
        <v>374</v>
      </c>
      <c r="H211" s="42" t="s">
        <v>374</v>
      </c>
      <c r="I211" s="40" t="s">
        <v>374</v>
      </c>
      <c r="J211" s="40" t="s">
        <v>374</v>
      </c>
      <c r="K211" s="41" t="s">
        <v>374</v>
      </c>
      <c r="L211" s="42" t="s">
        <v>374</v>
      </c>
      <c r="M211" s="40" t="s">
        <v>374</v>
      </c>
      <c r="N211" s="40" t="s">
        <v>374</v>
      </c>
      <c r="O211" s="41" t="s">
        <v>374</v>
      </c>
      <c r="P211" s="42" t="s">
        <v>374</v>
      </c>
      <c r="Q211" s="43" t="s">
        <v>374</v>
      </c>
      <c r="R211" s="44" t="s">
        <v>374</v>
      </c>
      <c r="S211" s="1" t="s">
        <v>1397</v>
      </c>
      <c r="T211" s="1" t="s">
        <v>1397</v>
      </c>
      <c r="U211" s="2" t="s">
        <v>1396</v>
      </c>
      <c r="V211" s="2">
        <v>1</v>
      </c>
      <c r="W211" s="2">
        <v>1</v>
      </c>
      <c r="X211" s="2">
        <v>1</v>
      </c>
      <c r="Y211" s="2">
        <v>1</v>
      </c>
      <c r="Z211">
        <f t="shared" si="3"/>
        <v>0</v>
      </c>
      <c r="AA211" t="s">
        <v>734</v>
      </c>
    </row>
    <row r="212" spans="1:27" x14ac:dyDescent="0.35">
      <c r="A212" t="s">
        <v>736</v>
      </c>
      <c r="B212" s="7" t="s">
        <v>737</v>
      </c>
      <c r="D212" s="1" t="s">
        <v>1395</v>
      </c>
      <c r="E212" s="40">
        <v>0.19999999999999998</v>
      </c>
      <c r="F212" s="40">
        <v>0.2</v>
      </c>
      <c r="G212" s="41">
        <v>30</v>
      </c>
      <c r="H212" s="42">
        <v>30</v>
      </c>
      <c r="I212" s="40">
        <v>5.1999999999999993</v>
      </c>
      <c r="J212" s="40">
        <v>5.2</v>
      </c>
      <c r="K212" s="41">
        <v>132</v>
      </c>
      <c r="L212" s="42">
        <v>130</v>
      </c>
      <c r="M212" s="40">
        <v>2.4</v>
      </c>
      <c r="N212" s="40">
        <v>2.4</v>
      </c>
      <c r="O212" s="41">
        <v>132</v>
      </c>
      <c r="P212" s="42">
        <v>130</v>
      </c>
      <c r="Q212" s="43">
        <v>7200</v>
      </c>
      <c r="R212" s="44">
        <v>7200</v>
      </c>
      <c r="S212" s="1">
        <v>1</v>
      </c>
      <c r="T212" s="1">
        <v>1</v>
      </c>
      <c r="U212" s="2" t="s">
        <v>1396</v>
      </c>
      <c r="V212" s="2">
        <v>1</v>
      </c>
      <c r="W212" s="2">
        <v>1</v>
      </c>
      <c r="X212" s="2">
        <v>1</v>
      </c>
      <c r="Y212" s="2">
        <v>1</v>
      </c>
      <c r="Z212">
        <f t="shared" si="3"/>
        <v>14999.6</v>
      </c>
      <c r="AA212" t="s">
        <v>736</v>
      </c>
    </row>
    <row r="213" spans="1:27" x14ac:dyDescent="0.35">
      <c r="A213" t="s">
        <v>738</v>
      </c>
      <c r="B213" s="7" t="s">
        <v>739</v>
      </c>
      <c r="E213" s="40" t="s">
        <v>374</v>
      </c>
      <c r="F213" s="40" t="s">
        <v>374</v>
      </c>
      <c r="G213" s="41" t="s">
        <v>374</v>
      </c>
      <c r="H213" s="42" t="s">
        <v>374</v>
      </c>
      <c r="I213" s="40" t="s">
        <v>374</v>
      </c>
      <c r="J213" s="40" t="s">
        <v>374</v>
      </c>
      <c r="K213" s="41" t="s">
        <v>374</v>
      </c>
      <c r="L213" s="42" t="s">
        <v>374</v>
      </c>
      <c r="M213" s="40" t="s">
        <v>374</v>
      </c>
      <c r="N213" s="40" t="s">
        <v>374</v>
      </c>
      <c r="O213" s="41" t="s">
        <v>374</v>
      </c>
      <c r="P213" s="42" t="s">
        <v>374</v>
      </c>
      <c r="Q213" s="43" t="s">
        <v>374</v>
      </c>
      <c r="R213" s="44" t="s">
        <v>374</v>
      </c>
      <c r="S213" s="1" t="s">
        <v>1397</v>
      </c>
      <c r="T213" s="1" t="s">
        <v>1397</v>
      </c>
      <c r="U213" s="2" t="s">
        <v>1396</v>
      </c>
      <c r="V213" s="2">
        <v>1</v>
      </c>
      <c r="W213" s="2">
        <v>1</v>
      </c>
      <c r="X213" s="2">
        <v>1</v>
      </c>
      <c r="Y213" s="2">
        <v>1</v>
      </c>
      <c r="Z213">
        <f t="shared" si="3"/>
        <v>0</v>
      </c>
      <c r="AA213" t="s">
        <v>738</v>
      </c>
    </row>
    <row r="214" spans="1:27" ht="29" x14ac:dyDescent="0.35">
      <c r="A214" t="s">
        <v>740</v>
      </c>
      <c r="B214" s="7" t="s">
        <v>1461</v>
      </c>
      <c r="D214" s="1" t="s">
        <v>374</v>
      </c>
      <c r="E214" s="40">
        <v>4.5454545454545452E-3</v>
      </c>
      <c r="F214" s="40">
        <v>4.4999999999999997E-3</v>
      </c>
      <c r="G214" s="41" t="s">
        <v>374</v>
      </c>
      <c r="H214" s="42" t="s">
        <v>374</v>
      </c>
      <c r="I214" s="40">
        <v>0.11818181818181818</v>
      </c>
      <c r="J214" s="40">
        <v>0.12</v>
      </c>
      <c r="K214" s="41" t="s">
        <v>374</v>
      </c>
      <c r="L214" s="42" t="s">
        <v>374</v>
      </c>
      <c r="M214" s="40">
        <v>5.4545454545454543E-2</v>
      </c>
      <c r="N214" s="40">
        <v>5.5E-2</v>
      </c>
      <c r="O214" s="41" t="s">
        <v>374</v>
      </c>
      <c r="P214" s="42" t="s">
        <v>374</v>
      </c>
      <c r="Q214" s="43" t="s">
        <v>374</v>
      </c>
      <c r="R214" s="44" t="s">
        <v>374</v>
      </c>
      <c r="S214" s="1">
        <v>1</v>
      </c>
      <c r="T214" s="1">
        <v>1</v>
      </c>
      <c r="U214" s="2" t="s">
        <v>1396</v>
      </c>
      <c r="V214" s="2">
        <v>1</v>
      </c>
      <c r="W214" s="2">
        <v>1</v>
      </c>
      <c r="X214" s="2">
        <v>1</v>
      </c>
      <c r="Y214" s="2">
        <v>1</v>
      </c>
      <c r="Z214">
        <f t="shared" si="3"/>
        <v>0.35677272727272724</v>
      </c>
      <c r="AA214" t="s">
        <v>740</v>
      </c>
    </row>
    <row r="215" spans="1:27" x14ac:dyDescent="0.35">
      <c r="A215" t="s">
        <v>742</v>
      </c>
      <c r="B215" s="7" t="s">
        <v>743</v>
      </c>
      <c r="E215" s="40" t="s">
        <v>374</v>
      </c>
      <c r="F215" s="40" t="s">
        <v>374</v>
      </c>
      <c r="G215" s="41" t="s">
        <v>374</v>
      </c>
      <c r="H215" s="42" t="s">
        <v>374</v>
      </c>
      <c r="I215" s="40" t="s">
        <v>374</v>
      </c>
      <c r="J215" s="40" t="s">
        <v>374</v>
      </c>
      <c r="K215" s="41" t="s">
        <v>374</v>
      </c>
      <c r="L215" s="42" t="s">
        <v>374</v>
      </c>
      <c r="M215" s="40" t="s">
        <v>374</v>
      </c>
      <c r="N215" s="40" t="s">
        <v>374</v>
      </c>
      <c r="O215" s="41" t="s">
        <v>374</v>
      </c>
      <c r="P215" s="42" t="s">
        <v>374</v>
      </c>
      <c r="Q215" s="43" t="s">
        <v>374</v>
      </c>
      <c r="R215" s="44" t="s">
        <v>374</v>
      </c>
      <c r="S215" s="1" t="s">
        <v>1397</v>
      </c>
      <c r="T215" s="1" t="s">
        <v>1397</v>
      </c>
      <c r="U215" s="2" t="s">
        <v>1396</v>
      </c>
      <c r="V215" s="2">
        <v>1</v>
      </c>
      <c r="W215" s="2">
        <v>1</v>
      </c>
      <c r="X215" s="2">
        <v>1</v>
      </c>
      <c r="Y215" s="2">
        <v>1</v>
      </c>
      <c r="Z215">
        <f t="shared" si="3"/>
        <v>0</v>
      </c>
      <c r="AA215" t="s">
        <v>742</v>
      </c>
    </row>
    <row r="216" spans="1:27" ht="29" x14ac:dyDescent="0.35">
      <c r="A216" t="s">
        <v>744</v>
      </c>
      <c r="B216" s="7" t="s">
        <v>745</v>
      </c>
      <c r="E216" s="40" t="s">
        <v>374</v>
      </c>
      <c r="F216" s="40" t="s">
        <v>374</v>
      </c>
      <c r="G216" s="41" t="s">
        <v>374</v>
      </c>
      <c r="H216" s="42" t="s">
        <v>374</v>
      </c>
      <c r="I216" s="40" t="s">
        <v>374</v>
      </c>
      <c r="J216" s="40" t="s">
        <v>374</v>
      </c>
      <c r="K216" s="41" t="s">
        <v>374</v>
      </c>
      <c r="L216" s="42" t="s">
        <v>374</v>
      </c>
      <c r="M216" s="40" t="s">
        <v>374</v>
      </c>
      <c r="N216" s="40" t="s">
        <v>374</v>
      </c>
      <c r="O216" s="41" t="s">
        <v>374</v>
      </c>
      <c r="P216" s="42" t="s">
        <v>374</v>
      </c>
      <c r="Q216" s="43" t="s">
        <v>374</v>
      </c>
      <c r="R216" s="44" t="s">
        <v>374</v>
      </c>
      <c r="S216" s="1" t="s">
        <v>1397</v>
      </c>
      <c r="T216" s="1" t="s">
        <v>1397</v>
      </c>
      <c r="U216" s="2" t="s">
        <v>1396</v>
      </c>
      <c r="V216" s="2">
        <v>1</v>
      </c>
      <c r="W216" s="2">
        <v>1</v>
      </c>
      <c r="X216" s="2">
        <v>1</v>
      </c>
      <c r="Y216" s="2">
        <v>1</v>
      </c>
      <c r="Z216">
        <f t="shared" si="3"/>
        <v>0</v>
      </c>
      <c r="AA216" t="s">
        <v>744</v>
      </c>
    </row>
    <row r="217" spans="1:27" x14ac:dyDescent="0.35">
      <c r="A217" t="s">
        <v>746</v>
      </c>
      <c r="B217" s="7" t="s">
        <v>747</v>
      </c>
      <c r="D217" s="1" t="s">
        <v>374</v>
      </c>
      <c r="E217" s="40">
        <v>7.1428571428571419E-6</v>
      </c>
      <c r="F217" s="40">
        <v>7.0999999999999998E-6</v>
      </c>
      <c r="G217" s="41" t="s">
        <v>374</v>
      </c>
      <c r="H217" s="42" t="s">
        <v>374</v>
      </c>
      <c r="I217" s="40">
        <v>1.8571428571428569E-4</v>
      </c>
      <c r="J217" s="40">
        <v>1.9000000000000001E-4</v>
      </c>
      <c r="K217" s="41" t="s">
        <v>374</v>
      </c>
      <c r="L217" s="42" t="s">
        <v>374</v>
      </c>
      <c r="M217" s="40">
        <v>8.5714285714285699E-5</v>
      </c>
      <c r="N217" s="40">
        <v>8.6000000000000003E-5</v>
      </c>
      <c r="O217" s="41" t="s">
        <v>374</v>
      </c>
      <c r="P217" s="42" t="s">
        <v>374</v>
      </c>
      <c r="Q217" s="43" t="s">
        <v>374</v>
      </c>
      <c r="R217" s="44" t="s">
        <v>374</v>
      </c>
      <c r="S217" s="1">
        <v>1</v>
      </c>
      <c r="T217" s="1">
        <v>1</v>
      </c>
      <c r="U217" s="2" t="s">
        <v>1396</v>
      </c>
      <c r="V217" s="2">
        <v>1</v>
      </c>
      <c r="W217" s="2">
        <v>1</v>
      </c>
      <c r="X217" s="2">
        <v>1</v>
      </c>
      <c r="Y217" s="2">
        <v>1</v>
      </c>
      <c r="Z217">
        <f t="shared" si="3"/>
        <v>5.6167142857142859E-4</v>
      </c>
      <c r="AA217" t="s">
        <v>746</v>
      </c>
    </row>
    <row r="218" spans="1:27" x14ac:dyDescent="0.35">
      <c r="A218" t="s">
        <v>748</v>
      </c>
      <c r="B218" s="7" t="s">
        <v>749</v>
      </c>
      <c r="D218" s="1" t="s">
        <v>374</v>
      </c>
      <c r="E218" s="40">
        <v>7.1428571428571419E-6</v>
      </c>
      <c r="F218" s="40">
        <v>7.0999999999999998E-6</v>
      </c>
      <c r="G218" s="41" t="s">
        <v>374</v>
      </c>
      <c r="H218" s="42" t="s">
        <v>374</v>
      </c>
      <c r="I218" s="40">
        <v>1.8571428571428569E-4</v>
      </c>
      <c r="J218" s="40">
        <v>1.9000000000000001E-4</v>
      </c>
      <c r="K218" s="41" t="s">
        <v>374</v>
      </c>
      <c r="L218" s="42" t="s">
        <v>374</v>
      </c>
      <c r="M218" s="40">
        <v>8.5714285714285699E-5</v>
      </c>
      <c r="N218" s="40">
        <v>8.6000000000000003E-5</v>
      </c>
      <c r="O218" s="41" t="s">
        <v>374</v>
      </c>
      <c r="P218" s="42" t="s">
        <v>374</v>
      </c>
      <c r="Q218" s="43" t="s">
        <v>374</v>
      </c>
      <c r="R218" s="44" t="s">
        <v>374</v>
      </c>
      <c r="S218" s="1">
        <v>1</v>
      </c>
      <c r="T218" s="1">
        <v>1</v>
      </c>
      <c r="U218" s="2" t="s">
        <v>1396</v>
      </c>
      <c r="V218" s="2">
        <v>1</v>
      </c>
      <c r="W218" s="2">
        <v>1</v>
      </c>
      <c r="X218" s="2">
        <v>1</v>
      </c>
      <c r="Y218" s="2">
        <v>1</v>
      </c>
      <c r="Z218">
        <f t="shared" si="3"/>
        <v>5.6167142857142859E-4</v>
      </c>
      <c r="AA218" t="s">
        <v>748</v>
      </c>
    </row>
    <row r="219" spans="1:27" x14ac:dyDescent="0.35">
      <c r="A219" t="s">
        <v>750</v>
      </c>
      <c r="B219" s="7" t="s">
        <v>751</v>
      </c>
      <c r="D219" s="1" t="s">
        <v>374</v>
      </c>
      <c r="E219" s="40">
        <v>7.1428571428571419E-6</v>
      </c>
      <c r="F219" s="40">
        <v>7.0999999999999998E-6</v>
      </c>
      <c r="G219" s="41" t="s">
        <v>374</v>
      </c>
      <c r="H219" s="42" t="s">
        <v>374</v>
      </c>
      <c r="I219" s="40">
        <v>1.8571428571428569E-4</v>
      </c>
      <c r="J219" s="40">
        <v>1.9000000000000001E-4</v>
      </c>
      <c r="K219" s="41" t="s">
        <v>374</v>
      </c>
      <c r="L219" s="42" t="s">
        <v>374</v>
      </c>
      <c r="M219" s="40">
        <v>8.5714285714285699E-5</v>
      </c>
      <c r="N219" s="40">
        <v>8.6000000000000003E-5</v>
      </c>
      <c r="O219" s="41" t="s">
        <v>374</v>
      </c>
      <c r="P219" s="42" t="s">
        <v>374</v>
      </c>
      <c r="Q219" s="43" t="s">
        <v>374</v>
      </c>
      <c r="R219" s="44" t="s">
        <v>374</v>
      </c>
      <c r="S219" s="1">
        <v>1</v>
      </c>
      <c r="T219" s="1">
        <v>1</v>
      </c>
      <c r="U219" s="2" t="s">
        <v>1396</v>
      </c>
      <c r="V219" s="2">
        <v>1</v>
      </c>
      <c r="W219" s="2">
        <v>1</v>
      </c>
      <c r="X219" s="2">
        <v>1</v>
      </c>
      <c r="Y219" s="2">
        <v>1</v>
      </c>
      <c r="Z219">
        <f t="shared" si="3"/>
        <v>5.6167142857142859E-4</v>
      </c>
      <c r="AA219" t="s">
        <v>750</v>
      </c>
    </row>
    <row r="220" spans="1:27" x14ac:dyDescent="0.35">
      <c r="A220" t="s">
        <v>752</v>
      </c>
      <c r="B220" s="7" t="s">
        <v>753</v>
      </c>
      <c r="E220" s="40" t="s">
        <v>374</v>
      </c>
      <c r="F220" s="40" t="s">
        <v>374</v>
      </c>
      <c r="G220" s="41" t="s">
        <v>374</v>
      </c>
      <c r="H220" s="42" t="s">
        <v>374</v>
      </c>
      <c r="I220" s="40" t="s">
        <v>374</v>
      </c>
      <c r="J220" s="40" t="s">
        <v>374</v>
      </c>
      <c r="K220" s="41" t="s">
        <v>374</v>
      </c>
      <c r="L220" s="42" t="s">
        <v>374</v>
      </c>
      <c r="M220" s="40" t="s">
        <v>374</v>
      </c>
      <c r="N220" s="40" t="s">
        <v>374</v>
      </c>
      <c r="O220" s="41" t="s">
        <v>374</v>
      </c>
      <c r="P220" s="42" t="s">
        <v>374</v>
      </c>
      <c r="Q220" s="43" t="s">
        <v>374</v>
      </c>
      <c r="R220" s="44" t="s">
        <v>374</v>
      </c>
      <c r="S220" s="1" t="s">
        <v>1397</v>
      </c>
      <c r="T220" s="1" t="s">
        <v>1397</v>
      </c>
      <c r="U220" s="2" t="s">
        <v>1396</v>
      </c>
      <c r="V220" s="2">
        <v>1</v>
      </c>
      <c r="W220" s="2">
        <v>1</v>
      </c>
      <c r="X220" s="2">
        <v>1</v>
      </c>
      <c r="Y220" s="2">
        <v>1</v>
      </c>
      <c r="Z220">
        <f t="shared" si="3"/>
        <v>0</v>
      </c>
      <c r="AA220" t="s">
        <v>752</v>
      </c>
    </row>
    <row r="221" spans="1:27" x14ac:dyDescent="0.35">
      <c r="A221" t="s">
        <v>754</v>
      </c>
      <c r="B221" s="7" t="s">
        <v>755</v>
      </c>
      <c r="D221" s="1" t="s">
        <v>1395</v>
      </c>
      <c r="E221" s="40" t="s">
        <v>374</v>
      </c>
      <c r="F221" s="40" t="s">
        <v>374</v>
      </c>
      <c r="G221" s="41" t="s">
        <v>374</v>
      </c>
      <c r="H221" s="42" t="s">
        <v>374</v>
      </c>
      <c r="I221" s="40" t="s">
        <v>374</v>
      </c>
      <c r="J221" s="40" t="s">
        <v>374</v>
      </c>
      <c r="K221" s="41" t="s">
        <v>374</v>
      </c>
      <c r="L221" s="42" t="s">
        <v>374</v>
      </c>
      <c r="M221" s="40" t="s">
        <v>374</v>
      </c>
      <c r="N221" s="40" t="s">
        <v>374</v>
      </c>
      <c r="O221" s="41" t="s">
        <v>374</v>
      </c>
      <c r="P221" s="42" t="s">
        <v>374</v>
      </c>
      <c r="Q221" s="43">
        <v>6</v>
      </c>
      <c r="R221" s="44">
        <v>6</v>
      </c>
      <c r="S221" s="1">
        <v>1</v>
      </c>
      <c r="T221" s="1">
        <v>1</v>
      </c>
      <c r="U221" s="2" t="s">
        <v>1396</v>
      </c>
      <c r="V221" s="2">
        <v>1</v>
      </c>
      <c r="W221" s="2">
        <v>1</v>
      </c>
      <c r="X221" s="2">
        <v>1</v>
      </c>
      <c r="Y221" s="2">
        <v>1</v>
      </c>
      <c r="Z221">
        <f t="shared" si="3"/>
        <v>12</v>
      </c>
      <c r="AA221" t="s">
        <v>754</v>
      </c>
    </row>
    <row r="222" spans="1:27" x14ac:dyDescent="0.35">
      <c r="A222" t="s">
        <v>756</v>
      </c>
      <c r="B222" s="7" t="s">
        <v>757</v>
      </c>
      <c r="D222" s="1" t="s">
        <v>1395</v>
      </c>
      <c r="E222" s="40">
        <v>4.3478260869565216E-2</v>
      </c>
      <c r="F222" s="40">
        <v>4.2999999999999997E-2</v>
      </c>
      <c r="G222" s="41">
        <v>3</v>
      </c>
      <c r="H222" s="42">
        <v>3</v>
      </c>
      <c r="I222" s="40">
        <v>1.1304347826086956</v>
      </c>
      <c r="J222" s="40">
        <v>1.1000000000000001</v>
      </c>
      <c r="K222" s="41">
        <v>13.200000000000001</v>
      </c>
      <c r="L222" s="42">
        <v>13</v>
      </c>
      <c r="M222" s="40">
        <v>0.52173913043478259</v>
      </c>
      <c r="N222" s="40">
        <v>0.52</v>
      </c>
      <c r="O222" s="41">
        <v>13.200000000000001</v>
      </c>
      <c r="P222" s="42">
        <v>13</v>
      </c>
      <c r="Q222" s="43">
        <v>1300</v>
      </c>
      <c r="R222" s="44">
        <v>1300</v>
      </c>
      <c r="S222" s="1">
        <v>1</v>
      </c>
      <c r="T222" s="1">
        <v>1</v>
      </c>
      <c r="U222" s="2" t="s">
        <v>1396</v>
      </c>
      <c r="V222" s="2">
        <v>1</v>
      </c>
      <c r="W222" s="2">
        <v>1</v>
      </c>
      <c r="X222" s="2">
        <v>1</v>
      </c>
      <c r="Y222" s="2">
        <v>1</v>
      </c>
      <c r="Z222">
        <f t="shared" si="3"/>
        <v>2661.7586521739131</v>
      </c>
      <c r="AA222" t="s">
        <v>756</v>
      </c>
    </row>
    <row r="223" spans="1:27" x14ac:dyDescent="0.35">
      <c r="A223" t="s">
        <v>758</v>
      </c>
      <c r="B223" s="7" t="s">
        <v>759</v>
      </c>
      <c r="D223" s="1" t="s">
        <v>1398</v>
      </c>
      <c r="E223" s="40" t="s">
        <v>374</v>
      </c>
      <c r="F223" s="40" t="s">
        <v>374</v>
      </c>
      <c r="G223" s="41">
        <v>20</v>
      </c>
      <c r="H223" s="42">
        <v>20</v>
      </c>
      <c r="I223" s="40" t="s">
        <v>374</v>
      </c>
      <c r="J223" s="40" t="s">
        <v>374</v>
      </c>
      <c r="K223" s="41">
        <v>88</v>
      </c>
      <c r="L223" s="42">
        <v>88</v>
      </c>
      <c r="M223" s="40" t="s">
        <v>374</v>
      </c>
      <c r="N223" s="40" t="s">
        <v>374</v>
      </c>
      <c r="O223" s="41">
        <v>88</v>
      </c>
      <c r="P223" s="42">
        <v>88</v>
      </c>
      <c r="Q223" s="43" t="s">
        <v>374</v>
      </c>
      <c r="R223" s="44" t="s">
        <v>374</v>
      </c>
      <c r="S223" s="1">
        <v>1</v>
      </c>
      <c r="T223" s="1">
        <v>1</v>
      </c>
      <c r="U223" s="2" t="s">
        <v>1396</v>
      </c>
      <c r="V223" s="2">
        <v>1</v>
      </c>
      <c r="W223" s="2">
        <v>1</v>
      </c>
      <c r="X223" s="2">
        <v>1</v>
      </c>
      <c r="Y223" s="2">
        <v>1</v>
      </c>
      <c r="Z223">
        <f t="shared" si="3"/>
        <v>392</v>
      </c>
      <c r="AA223" t="s">
        <v>758</v>
      </c>
    </row>
    <row r="224" spans="1:27" x14ac:dyDescent="0.35">
      <c r="A224">
        <v>227</v>
      </c>
      <c r="B224" s="7" t="s">
        <v>760</v>
      </c>
      <c r="E224" s="40" t="s">
        <v>374</v>
      </c>
      <c r="F224" s="40" t="s">
        <v>374</v>
      </c>
      <c r="G224" s="41" t="s">
        <v>374</v>
      </c>
      <c r="H224" s="42" t="s">
        <v>374</v>
      </c>
      <c r="I224" s="40" t="s">
        <v>374</v>
      </c>
      <c r="J224" s="40" t="s">
        <v>374</v>
      </c>
      <c r="K224" s="41" t="s">
        <v>374</v>
      </c>
      <c r="L224" s="42" t="s">
        <v>374</v>
      </c>
      <c r="M224" s="40" t="s">
        <v>374</v>
      </c>
      <c r="N224" s="40" t="s">
        <v>374</v>
      </c>
      <c r="O224" s="41" t="s">
        <v>374</v>
      </c>
      <c r="P224" s="42" t="s">
        <v>374</v>
      </c>
      <c r="Q224" s="43" t="s">
        <v>374</v>
      </c>
      <c r="R224" s="44" t="s">
        <v>374</v>
      </c>
      <c r="S224" s="1" t="s">
        <v>1397</v>
      </c>
      <c r="T224" s="1" t="s">
        <v>1397</v>
      </c>
      <c r="U224" s="2" t="s">
        <v>1396</v>
      </c>
      <c r="V224" s="2">
        <v>1</v>
      </c>
      <c r="W224" s="2">
        <v>1</v>
      </c>
      <c r="X224" s="2">
        <v>1</v>
      </c>
      <c r="Y224" s="2">
        <v>1</v>
      </c>
      <c r="Z224">
        <f t="shared" si="3"/>
        <v>0</v>
      </c>
      <c r="AA224">
        <v>227</v>
      </c>
    </row>
    <row r="225" spans="1:27" x14ac:dyDescent="0.35">
      <c r="A225" t="s">
        <v>761</v>
      </c>
      <c r="B225" s="7" t="s">
        <v>762</v>
      </c>
      <c r="E225" s="40" t="s">
        <v>374</v>
      </c>
      <c r="F225" s="40" t="s">
        <v>374</v>
      </c>
      <c r="G225" s="41" t="s">
        <v>374</v>
      </c>
      <c r="H225" s="42" t="s">
        <v>374</v>
      </c>
      <c r="I225" s="40" t="s">
        <v>374</v>
      </c>
      <c r="J225" s="40" t="s">
        <v>374</v>
      </c>
      <c r="K225" s="41" t="s">
        <v>374</v>
      </c>
      <c r="L225" s="42" t="s">
        <v>374</v>
      </c>
      <c r="M225" s="40" t="s">
        <v>374</v>
      </c>
      <c r="N225" s="40" t="s">
        <v>374</v>
      </c>
      <c r="O225" s="41" t="s">
        <v>374</v>
      </c>
      <c r="P225" s="42" t="s">
        <v>374</v>
      </c>
      <c r="Q225" s="43" t="s">
        <v>374</v>
      </c>
      <c r="R225" s="44" t="s">
        <v>374</v>
      </c>
      <c r="S225" s="1" t="s">
        <v>1397</v>
      </c>
      <c r="T225" s="1" t="s">
        <v>1397</v>
      </c>
      <c r="U225" s="2" t="s">
        <v>1396</v>
      </c>
      <c r="V225" s="2">
        <v>1</v>
      </c>
      <c r="W225" s="2">
        <v>1</v>
      </c>
      <c r="X225" s="2">
        <v>1</v>
      </c>
      <c r="Y225" s="2">
        <v>1</v>
      </c>
      <c r="Z225">
        <f t="shared" si="3"/>
        <v>0</v>
      </c>
      <c r="AA225" t="s">
        <v>761</v>
      </c>
    </row>
    <row r="226" spans="1:27" x14ac:dyDescent="0.35">
      <c r="A226" t="s">
        <v>763</v>
      </c>
      <c r="B226" s="7" t="s">
        <v>764</v>
      </c>
      <c r="D226" s="1" t="s">
        <v>1395</v>
      </c>
      <c r="E226" s="40" t="s">
        <v>374</v>
      </c>
      <c r="F226" s="40" t="s">
        <v>374</v>
      </c>
      <c r="G226" s="41">
        <v>8</v>
      </c>
      <c r="H226" s="42">
        <v>8</v>
      </c>
      <c r="I226" s="40" t="s">
        <v>374</v>
      </c>
      <c r="J226" s="40" t="s">
        <v>374</v>
      </c>
      <c r="K226" s="41">
        <v>35.200000000000003</v>
      </c>
      <c r="L226" s="42">
        <v>35</v>
      </c>
      <c r="M226" s="40" t="s">
        <v>374</v>
      </c>
      <c r="N226" s="40" t="s">
        <v>374</v>
      </c>
      <c r="O226" s="41">
        <v>35.200000000000003</v>
      </c>
      <c r="P226" s="42">
        <v>35</v>
      </c>
      <c r="Q226" s="43" t="s">
        <v>374</v>
      </c>
      <c r="R226" s="44" t="s">
        <v>374</v>
      </c>
      <c r="S226" s="1">
        <v>1</v>
      </c>
      <c r="T226" s="1">
        <v>1</v>
      </c>
      <c r="U226" s="2" t="s">
        <v>1396</v>
      </c>
      <c r="V226" s="2">
        <v>1</v>
      </c>
      <c r="W226" s="2">
        <v>1</v>
      </c>
      <c r="X226" s="2">
        <v>1</v>
      </c>
      <c r="Y226" s="2">
        <v>1</v>
      </c>
      <c r="Z226">
        <f t="shared" si="3"/>
        <v>156.4</v>
      </c>
      <c r="AA226" t="s">
        <v>763</v>
      </c>
    </row>
    <row r="227" spans="1:27" x14ac:dyDescent="0.35">
      <c r="A227" t="s">
        <v>83</v>
      </c>
      <c r="B227" s="7" t="s">
        <v>84</v>
      </c>
      <c r="D227" s="1" t="s">
        <v>1395</v>
      </c>
      <c r="E227" s="40">
        <v>0.39999999999999997</v>
      </c>
      <c r="F227" s="40">
        <v>0.4</v>
      </c>
      <c r="G227" s="41">
        <v>260</v>
      </c>
      <c r="H227" s="42">
        <v>260</v>
      </c>
      <c r="I227" s="40">
        <v>10.399999999999999</v>
      </c>
      <c r="J227" s="40">
        <v>10</v>
      </c>
      <c r="K227" s="41">
        <v>1144</v>
      </c>
      <c r="L227" s="42">
        <v>1100</v>
      </c>
      <c r="M227" s="40">
        <v>4.8</v>
      </c>
      <c r="N227" s="40">
        <v>4.8</v>
      </c>
      <c r="O227" s="41">
        <v>1144</v>
      </c>
      <c r="P227" s="42">
        <v>1100</v>
      </c>
      <c r="Q227" s="43">
        <v>22000</v>
      </c>
      <c r="R227" s="44">
        <v>22000</v>
      </c>
      <c r="S227" s="1">
        <v>1</v>
      </c>
      <c r="T227" s="1">
        <v>1</v>
      </c>
      <c r="U227" s="2" t="s">
        <v>1396</v>
      </c>
      <c r="V227" s="2">
        <v>1</v>
      </c>
      <c r="W227" s="2">
        <v>1</v>
      </c>
      <c r="X227" s="2">
        <v>1</v>
      </c>
      <c r="Y227" s="2">
        <v>1</v>
      </c>
      <c r="Z227">
        <f t="shared" si="3"/>
        <v>49038.8</v>
      </c>
      <c r="AA227" t="s">
        <v>83</v>
      </c>
    </row>
    <row r="228" spans="1:27" x14ac:dyDescent="0.35">
      <c r="A228" t="s">
        <v>765</v>
      </c>
      <c r="B228" s="7" t="s">
        <v>766</v>
      </c>
      <c r="E228" s="40" t="s">
        <v>374</v>
      </c>
      <c r="F228" s="40" t="s">
        <v>374</v>
      </c>
      <c r="G228" s="41" t="s">
        <v>374</v>
      </c>
      <c r="H228" s="42" t="s">
        <v>374</v>
      </c>
      <c r="I228" s="40" t="s">
        <v>374</v>
      </c>
      <c r="J228" s="40" t="s">
        <v>374</v>
      </c>
      <c r="K228" s="41" t="s">
        <v>374</v>
      </c>
      <c r="L228" s="42" t="s">
        <v>374</v>
      </c>
      <c r="M228" s="40" t="s">
        <v>374</v>
      </c>
      <c r="N228" s="40" t="s">
        <v>374</v>
      </c>
      <c r="O228" s="41" t="s">
        <v>374</v>
      </c>
      <c r="P228" s="42" t="s">
        <v>374</v>
      </c>
      <c r="Q228" s="43" t="s">
        <v>374</v>
      </c>
      <c r="R228" s="44" t="s">
        <v>374</v>
      </c>
      <c r="S228" s="1" t="s">
        <v>1397</v>
      </c>
      <c r="T228" s="1" t="s">
        <v>1397</v>
      </c>
      <c r="U228" s="2" t="s">
        <v>1396</v>
      </c>
      <c r="V228" s="2">
        <v>1</v>
      </c>
      <c r="W228" s="2">
        <v>1</v>
      </c>
      <c r="X228" s="2">
        <v>1</v>
      </c>
      <c r="Y228" s="2">
        <v>1</v>
      </c>
      <c r="Z228">
        <f t="shared" si="3"/>
        <v>0</v>
      </c>
      <c r="AA228" t="s">
        <v>765</v>
      </c>
    </row>
    <row r="229" spans="1:27" ht="29" x14ac:dyDescent="0.35">
      <c r="A229" t="s">
        <v>238</v>
      </c>
      <c r="B229" s="7" t="s">
        <v>1462</v>
      </c>
      <c r="D229" s="1" t="s">
        <v>1395</v>
      </c>
      <c r="E229" s="40">
        <v>1.6666666666666668E-3</v>
      </c>
      <c r="F229" s="40">
        <v>1.6999999999999999E-3</v>
      </c>
      <c r="G229" s="41">
        <v>9</v>
      </c>
      <c r="H229" s="42">
        <v>9</v>
      </c>
      <c r="I229" s="40">
        <v>4.3333333333333335E-2</v>
      </c>
      <c r="J229" s="40">
        <v>4.2999999999999997E-2</v>
      </c>
      <c r="K229" s="41">
        <v>39.6</v>
      </c>
      <c r="L229" s="42">
        <v>40</v>
      </c>
      <c r="M229" s="40">
        <v>0.02</v>
      </c>
      <c r="N229" s="40">
        <v>0.02</v>
      </c>
      <c r="O229" s="41">
        <v>39.6</v>
      </c>
      <c r="P229" s="42">
        <v>40</v>
      </c>
      <c r="Q229" s="43" t="s">
        <v>374</v>
      </c>
      <c r="R229" s="44" t="s">
        <v>374</v>
      </c>
      <c r="S229" s="1">
        <v>1</v>
      </c>
      <c r="T229" s="1">
        <v>1</v>
      </c>
      <c r="U229" s="2" t="s">
        <v>1396</v>
      </c>
      <c r="V229" s="2">
        <v>1</v>
      </c>
      <c r="W229" s="2">
        <v>1</v>
      </c>
      <c r="X229" s="2">
        <v>1</v>
      </c>
      <c r="Y229" s="2">
        <v>1</v>
      </c>
      <c r="Z229">
        <f t="shared" si="3"/>
        <v>177.3297</v>
      </c>
      <c r="AA229" t="s">
        <v>238</v>
      </c>
    </row>
    <row r="230" spans="1:27" ht="29" x14ac:dyDescent="0.35">
      <c r="A230" t="s">
        <v>250</v>
      </c>
      <c r="B230" s="7" t="s">
        <v>1463</v>
      </c>
      <c r="D230" s="1" t="s">
        <v>1395</v>
      </c>
      <c r="E230" s="40">
        <v>3.8461538461538464E-2</v>
      </c>
      <c r="F230" s="40">
        <v>3.7999999999999999E-2</v>
      </c>
      <c r="G230" s="41">
        <v>7</v>
      </c>
      <c r="H230" s="42">
        <v>7</v>
      </c>
      <c r="I230" s="40">
        <v>1</v>
      </c>
      <c r="J230" s="40">
        <v>1</v>
      </c>
      <c r="K230" s="41">
        <v>30.800000000000004</v>
      </c>
      <c r="L230" s="42">
        <v>31</v>
      </c>
      <c r="M230" s="40">
        <v>0.46153846153846156</v>
      </c>
      <c r="N230" s="40">
        <v>0.46</v>
      </c>
      <c r="O230" s="41">
        <v>30.800000000000004</v>
      </c>
      <c r="P230" s="42">
        <v>31</v>
      </c>
      <c r="Q230" s="43" t="s">
        <v>374</v>
      </c>
      <c r="R230" s="44" t="s">
        <v>374</v>
      </c>
      <c r="S230" s="1">
        <v>1</v>
      </c>
      <c r="T230" s="1">
        <v>1</v>
      </c>
      <c r="U230" s="2" t="s">
        <v>1396</v>
      </c>
      <c r="V230" s="2">
        <v>1</v>
      </c>
      <c r="W230" s="2">
        <v>1</v>
      </c>
      <c r="X230" s="2">
        <v>1</v>
      </c>
      <c r="Y230" s="2">
        <v>1</v>
      </c>
      <c r="Z230">
        <f t="shared" si="3"/>
        <v>140.59800000000001</v>
      </c>
      <c r="AA230" t="s">
        <v>250</v>
      </c>
    </row>
    <row r="231" spans="1:27" x14ac:dyDescent="0.35">
      <c r="A231" t="s">
        <v>769</v>
      </c>
      <c r="B231" s="7" t="s">
        <v>770</v>
      </c>
      <c r="D231" s="1" t="s">
        <v>1395</v>
      </c>
      <c r="E231" s="40" t="s">
        <v>374</v>
      </c>
      <c r="F231" s="40" t="s">
        <v>374</v>
      </c>
      <c r="G231" s="41">
        <v>400</v>
      </c>
      <c r="H231" s="42">
        <v>400</v>
      </c>
      <c r="I231" s="40" t="s">
        <v>374</v>
      </c>
      <c r="J231" s="40" t="s">
        <v>374</v>
      </c>
      <c r="K231" s="41">
        <v>1760.0000000000002</v>
      </c>
      <c r="L231" s="42">
        <v>1800</v>
      </c>
      <c r="M231" s="40" t="s">
        <v>374</v>
      </c>
      <c r="N231" s="40" t="s">
        <v>374</v>
      </c>
      <c r="O231" s="41">
        <v>1760.0000000000002</v>
      </c>
      <c r="P231" s="42">
        <v>1800</v>
      </c>
      <c r="Q231" s="43">
        <v>2000</v>
      </c>
      <c r="R231" s="44">
        <v>2000</v>
      </c>
      <c r="S231" s="1">
        <v>1</v>
      </c>
      <c r="T231" s="1">
        <v>1</v>
      </c>
      <c r="U231" s="2" t="s">
        <v>1396</v>
      </c>
      <c r="V231" s="2">
        <v>1</v>
      </c>
      <c r="W231" s="2">
        <v>1</v>
      </c>
      <c r="X231" s="2">
        <v>1</v>
      </c>
      <c r="Y231" s="2">
        <v>1</v>
      </c>
      <c r="Z231">
        <f t="shared" si="3"/>
        <v>11920</v>
      </c>
      <c r="AA231" t="s">
        <v>769</v>
      </c>
    </row>
    <row r="232" spans="1:27" x14ac:dyDescent="0.35">
      <c r="A232" t="s">
        <v>771</v>
      </c>
      <c r="B232" s="7" t="s">
        <v>772</v>
      </c>
      <c r="E232" s="40" t="s">
        <v>374</v>
      </c>
      <c r="F232" s="40" t="s">
        <v>374</v>
      </c>
      <c r="G232" s="41" t="s">
        <v>374</v>
      </c>
      <c r="H232" s="42" t="s">
        <v>374</v>
      </c>
      <c r="I232" s="40" t="s">
        <v>374</v>
      </c>
      <c r="J232" s="40" t="s">
        <v>374</v>
      </c>
      <c r="K232" s="41" t="s">
        <v>374</v>
      </c>
      <c r="L232" s="42" t="s">
        <v>374</v>
      </c>
      <c r="M232" s="40" t="s">
        <v>374</v>
      </c>
      <c r="N232" s="40" t="s">
        <v>374</v>
      </c>
      <c r="O232" s="41" t="s">
        <v>374</v>
      </c>
      <c r="P232" s="42" t="s">
        <v>374</v>
      </c>
      <c r="Q232" s="43" t="s">
        <v>374</v>
      </c>
      <c r="R232" s="44" t="s">
        <v>374</v>
      </c>
      <c r="S232" s="1" t="s">
        <v>1397</v>
      </c>
      <c r="T232" s="1" t="s">
        <v>1397</v>
      </c>
      <c r="U232" s="2" t="s">
        <v>1396</v>
      </c>
      <c r="V232" s="2">
        <v>1</v>
      </c>
      <c r="W232" s="2">
        <v>1</v>
      </c>
      <c r="X232" s="2">
        <v>1</v>
      </c>
      <c r="Y232" s="2">
        <v>1</v>
      </c>
      <c r="Z232">
        <f t="shared" si="3"/>
        <v>0</v>
      </c>
      <c r="AA232" t="s">
        <v>771</v>
      </c>
    </row>
    <row r="233" spans="1:27" x14ac:dyDescent="0.35">
      <c r="A233" t="s">
        <v>773</v>
      </c>
      <c r="B233" s="7" t="s">
        <v>774</v>
      </c>
      <c r="E233" s="40" t="s">
        <v>374</v>
      </c>
      <c r="F233" s="40" t="s">
        <v>374</v>
      </c>
      <c r="G233" s="41" t="s">
        <v>374</v>
      </c>
      <c r="H233" s="42" t="s">
        <v>374</v>
      </c>
      <c r="I233" s="40" t="s">
        <v>374</v>
      </c>
      <c r="J233" s="40" t="s">
        <v>374</v>
      </c>
      <c r="K233" s="41" t="s">
        <v>374</v>
      </c>
      <c r="L233" s="42" t="s">
        <v>374</v>
      </c>
      <c r="M233" s="40" t="s">
        <v>374</v>
      </c>
      <c r="N233" s="40" t="s">
        <v>374</v>
      </c>
      <c r="O233" s="41" t="s">
        <v>374</v>
      </c>
      <c r="P233" s="42" t="s">
        <v>374</v>
      </c>
      <c r="Q233" s="43" t="s">
        <v>374</v>
      </c>
      <c r="R233" s="44" t="s">
        <v>374</v>
      </c>
      <c r="S233" s="1" t="s">
        <v>1397</v>
      </c>
      <c r="T233" s="1" t="s">
        <v>1397</v>
      </c>
      <c r="U233" s="2" t="s">
        <v>1396</v>
      </c>
      <c r="V233" s="2">
        <v>1</v>
      </c>
      <c r="W233" s="2">
        <v>1</v>
      </c>
      <c r="X233" s="2">
        <v>1</v>
      </c>
      <c r="Y233" s="2">
        <v>1</v>
      </c>
      <c r="Z233">
        <f t="shared" si="3"/>
        <v>0</v>
      </c>
      <c r="AA233" t="s">
        <v>773</v>
      </c>
    </row>
    <row r="234" spans="1:27" x14ac:dyDescent="0.35">
      <c r="A234" t="s">
        <v>775</v>
      </c>
      <c r="B234" s="7" t="s">
        <v>776</v>
      </c>
      <c r="D234" s="1" t="s">
        <v>1395</v>
      </c>
      <c r="E234" s="40" t="s">
        <v>374</v>
      </c>
      <c r="F234" s="40" t="s">
        <v>374</v>
      </c>
      <c r="G234" s="41">
        <v>82</v>
      </c>
      <c r="H234" s="42">
        <v>82</v>
      </c>
      <c r="I234" s="40" t="s">
        <v>374</v>
      </c>
      <c r="J234" s="40" t="s">
        <v>374</v>
      </c>
      <c r="K234" s="41">
        <v>360.8</v>
      </c>
      <c r="L234" s="42">
        <v>360</v>
      </c>
      <c r="M234" s="40" t="s">
        <v>374</v>
      </c>
      <c r="N234" s="40" t="s">
        <v>374</v>
      </c>
      <c r="O234" s="41">
        <v>360.8</v>
      </c>
      <c r="P234" s="42">
        <v>360</v>
      </c>
      <c r="Q234" s="43">
        <v>29000</v>
      </c>
      <c r="R234" s="44">
        <v>29000</v>
      </c>
      <c r="S234" s="1">
        <v>1</v>
      </c>
      <c r="T234" s="1">
        <v>1</v>
      </c>
      <c r="U234" s="2" t="s">
        <v>1396</v>
      </c>
      <c r="V234" s="2">
        <v>1</v>
      </c>
      <c r="W234" s="2">
        <v>1</v>
      </c>
      <c r="X234" s="2">
        <v>1</v>
      </c>
      <c r="Y234" s="2">
        <v>1</v>
      </c>
      <c r="Z234">
        <f t="shared" si="3"/>
        <v>59605.599999999999</v>
      </c>
      <c r="AA234" t="s">
        <v>775</v>
      </c>
    </row>
    <row r="235" spans="1:27" x14ac:dyDescent="0.35">
      <c r="A235" t="s">
        <v>777</v>
      </c>
      <c r="B235" s="7" t="s">
        <v>778</v>
      </c>
      <c r="D235" s="1" t="s">
        <v>1395</v>
      </c>
      <c r="E235" s="40" t="s">
        <v>374</v>
      </c>
      <c r="F235" s="40" t="s">
        <v>374</v>
      </c>
      <c r="G235" s="41">
        <v>70</v>
      </c>
      <c r="H235" s="42">
        <v>70</v>
      </c>
      <c r="I235" s="40" t="s">
        <v>374</v>
      </c>
      <c r="J235" s="40" t="s">
        <v>374</v>
      </c>
      <c r="K235" s="41">
        <v>308</v>
      </c>
      <c r="L235" s="42">
        <v>310</v>
      </c>
      <c r="M235" s="40" t="s">
        <v>374</v>
      </c>
      <c r="N235" s="40" t="s">
        <v>374</v>
      </c>
      <c r="O235" s="41">
        <v>308</v>
      </c>
      <c r="P235" s="42">
        <v>310</v>
      </c>
      <c r="Q235" s="43">
        <v>370</v>
      </c>
      <c r="R235" s="44">
        <v>370</v>
      </c>
      <c r="S235" s="1">
        <v>1</v>
      </c>
      <c r="T235" s="1">
        <v>1</v>
      </c>
      <c r="U235" s="2" t="s">
        <v>1396</v>
      </c>
      <c r="V235" s="2">
        <v>1</v>
      </c>
      <c r="W235" s="2">
        <v>1</v>
      </c>
      <c r="X235" s="2">
        <v>1</v>
      </c>
      <c r="Y235" s="2">
        <v>1</v>
      </c>
      <c r="Z235">
        <f t="shared" si="3"/>
        <v>2116</v>
      </c>
      <c r="AA235" t="s">
        <v>777</v>
      </c>
    </row>
    <row r="236" spans="1:27" ht="29" x14ac:dyDescent="0.35">
      <c r="A236" t="s">
        <v>779</v>
      </c>
      <c r="B236" s="7" t="s">
        <v>780</v>
      </c>
      <c r="D236" s="1" t="s">
        <v>1395</v>
      </c>
      <c r="E236" s="40" t="s">
        <v>374</v>
      </c>
      <c r="F236" s="40" t="s">
        <v>374</v>
      </c>
      <c r="G236" s="41">
        <v>60</v>
      </c>
      <c r="H236" s="42">
        <v>60</v>
      </c>
      <c r="I236" s="40" t="s">
        <v>374</v>
      </c>
      <c r="J236" s="40" t="s">
        <v>374</v>
      </c>
      <c r="K236" s="41">
        <v>264</v>
      </c>
      <c r="L236" s="42">
        <v>260</v>
      </c>
      <c r="M236" s="40" t="s">
        <v>374</v>
      </c>
      <c r="N236" s="40" t="s">
        <v>374</v>
      </c>
      <c r="O236" s="41">
        <v>264</v>
      </c>
      <c r="P236" s="42">
        <v>260</v>
      </c>
      <c r="Q236" s="43">
        <v>140</v>
      </c>
      <c r="R236" s="44">
        <v>140</v>
      </c>
      <c r="S236" s="1">
        <v>1</v>
      </c>
      <c r="T236" s="1">
        <v>1</v>
      </c>
      <c r="U236" s="2" t="s">
        <v>1396</v>
      </c>
      <c r="V236" s="2">
        <v>1</v>
      </c>
      <c r="W236" s="2">
        <v>1</v>
      </c>
      <c r="X236" s="2">
        <v>1</v>
      </c>
      <c r="Y236" s="2">
        <v>1</v>
      </c>
      <c r="Z236">
        <f t="shared" si="3"/>
        <v>1448</v>
      </c>
      <c r="AA236" t="s">
        <v>779</v>
      </c>
    </row>
    <row r="237" spans="1:27" x14ac:dyDescent="0.35">
      <c r="A237" t="s">
        <v>781</v>
      </c>
      <c r="B237" s="7" t="s">
        <v>782</v>
      </c>
      <c r="D237" s="1" t="s">
        <v>1395</v>
      </c>
      <c r="E237" s="40" t="s">
        <v>374</v>
      </c>
      <c r="F237" s="40" t="s">
        <v>374</v>
      </c>
      <c r="G237" s="41">
        <v>60</v>
      </c>
      <c r="H237" s="42">
        <v>60</v>
      </c>
      <c r="I237" s="40" t="s">
        <v>374</v>
      </c>
      <c r="J237" s="40" t="s">
        <v>374</v>
      </c>
      <c r="K237" s="41">
        <v>264</v>
      </c>
      <c r="L237" s="42">
        <v>260</v>
      </c>
      <c r="M237" s="40" t="s">
        <v>374</v>
      </c>
      <c r="N237" s="40" t="s">
        <v>374</v>
      </c>
      <c r="O237" s="41">
        <v>264</v>
      </c>
      <c r="P237" s="42">
        <v>260</v>
      </c>
      <c r="Q237" s="43">
        <v>93</v>
      </c>
      <c r="R237" s="44">
        <v>93</v>
      </c>
      <c r="S237" s="1">
        <v>1</v>
      </c>
      <c r="T237" s="1">
        <v>1</v>
      </c>
      <c r="U237" s="2" t="s">
        <v>1396</v>
      </c>
      <c r="V237" s="2">
        <v>1</v>
      </c>
      <c r="W237" s="2">
        <v>1</v>
      </c>
      <c r="X237" s="2">
        <v>1</v>
      </c>
      <c r="Y237" s="2">
        <v>1</v>
      </c>
      <c r="Z237">
        <f t="shared" si="3"/>
        <v>1354</v>
      </c>
      <c r="AA237" t="s">
        <v>781</v>
      </c>
    </row>
    <row r="238" spans="1:27" ht="29" x14ac:dyDescent="0.35">
      <c r="A238" t="s">
        <v>783</v>
      </c>
      <c r="B238" s="7" t="s">
        <v>784</v>
      </c>
      <c r="D238" s="1" t="s">
        <v>1395</v>
      </c>
      <c r="E238" s="40" t="s">
        <v>374</v>
      </c>
      <c r="F238" s="40" t="s">
        <v>374</v>
      </c>
      <c r="G238" s="41">
        <v>1</v>
      </c>
      <c r="H238" s="42">
        <v>1</v>
      </c>
      <c r="I238" s="40" t="s">
        <v>374</v>
      </c>
      <c r="J238" s="40" t="s">
        <v>374</v>
      </c>
      <c r="K238" s="41">
        <v>4.4000000000000004</v>
      </c>
      <c r="L238" s="42">
        <v>4.4000000000000004</v>
      </c>
      <c r="M238" s="40" t="s">
        <v>374</v>
      </c>
      <c r="N238" s="40" t="s">
        <v>374</v>
      </c>
      <c r="O238" s="41">
        <v>4.4000000000000004</v>
      </c>
      <c r="P238" s="42">
        <v>4.4000000000000004</v>
      </c>
      <c r="Q238" s="43" t="s">
        <v>374</v>
      </c>
      <c r="R238" s="44" t="s">
        <v>374</v>
      </c>
      <c r="S238" s="1">
        <v>1</v>
      </c>
      <c r="T238" s="1">
        <v>1</v>
      </c>
      <c r="U238" s="2" t="s">
        <v>1396</v>
      </c>
      <c r="V238" s="2">
        <v>1</v>
      </c>
      <c r="W238" s="2">
        <v>1</v>
      </c>
      <c r="X238" s="2">
        <v>1</v>
      </c>
      <c r="Y238" s="2">
        <v>1</v>
      </c>
      <c r="Z238">
        <f t="shared" si="3"/>
        <v>19.600000000000001</v>
      </c>
      <c r="AA238" t="s">
        <v>783</v>
      </c>
    </row>
    <row r="239" spans="1:27" x14ac:dyDescent="0.35">
      <c r="A239" t="s">
        <v>785</v>
      </c>
      <c r="B239" s="7" t="s">
        <v>786</v>
      </c>
      <c r="E239" s="40" t="s">
        <v>374</v>
      </c>
      <c r="F239" s="40" t="s">
        <v>374</v>
      </c>
      <c r="G239" s="41" t="s">
        <v>374</v>
      </c>
      <c r="H239" s="42" t="s">
        <v>374</v>
      </c>
      <c r="I239" s="40" t="s">
        <v>374</v>
      </c>
      <c r="J239" s="40" t="s">
        <v>374</v>
      </c>
      <c r="K239" s="41" t="s">
        <v>374</v>
      </c>
      <c r="L239" s="42" t="s">
        <v>374</v>
      </c>
      <c r="M239" s="40" t="s">
        <v>374</v>
      </c>
      <c r="N239" s="40" t="s">
        <v>374</v>
      </c>
      <c r="O239" s="41" t="s">
        <v>374</v>
      </c>
      <c r="P239" s="42" t="s">
        <v>374</v>
      </c>
      <c r="Q239" s="43" t="s">
        <v>374</v>
      </c>
      <c r="R239" s="44" t="s">
        <v>374</v>
      </c>
      <c r="S239" s="1" t="s">
        <v>1397</v>
      </c>
      <c r="T239" s="1" t="s">
        <v>1397</v>
      </c>
      <c r="U239" s="2" t="s">
        <v>1396</v>
      </c>
      <c r="V239" s="2">
        <v>1</v>
      </c>
      <c r="W239" s="2">
        <v>1</v>
      </c>
      <c r="X239" s="2">
        <v>1</v>
      </c>
      <c r="Y239" s="2">
        <v>1</v>
      </c>
      <c r="Z239">
        <f t="shared" si="3"/>
        <v>0</v>
      </c>
      <c r="AA239" t="s">
        <v>785</v>
      </c>
    </row>
    <row r="240" spans="1:27" x14ac:dyDescent="0.35">
      <c r="A240" t="s">
        <v>787</v>
      </c>
      <c r="B240" s="7" t="s">
        <v>1464</v>
      </c>
      <c r="E240" s="40" t="s">
        <v>374</v>
      </c>
      <c r="F240" s="40" t="s">
        <v>374</v>
      </c>
      <c r="G240" s="41" t="s">
        <v>374</v>
      </c>
      <c r="H240" s="42" t="s">
        <v>374</v>
      </c>
      <c r="I240" s="40" t="s">
        <v>374</v>
      </c>
      <c r="J240" s="40" t="s">
        <v>374</v>
      </c>
      <c r="K240" s="41" t="s">
        <v>374</v>
      </c>
      <c r="L240" s="42" t="s">
        <v>374</v>
      </c>
      <c r="M240" s="40" t="s">
        <v>374</v>
      </c>
      <c r="N240" s="40" t="s">
        <v>374</v>
      </c>
      <c r="O240" s="41" t="s">
        <v>374</v>
      </c>
      <c r="P240" s="42" t="s">
        <v>374</v>
      </c>
      <c r="Q240" s="43" t="s">
        <v>374</v>
      </c>
      <c r="R240" s="44" t="s">
        <v>374</v>
      </c>
      <c r="S240" s="1" t="s">
        <v>1397</v>
      </c>
      <c r="T240" s="1" t="s">
        <v>1397</v>
      </c>
      <c r="U240" s="2" t="s">
        <v>1396</v>
      </c>
      <c r="V240" s="2">
        <v>1</v>
      </c>
      <c r="W240" s="2">
        <v>1</v>
      </c>
      <c r="X240" s="2">
        <v>1</v>
      </c>
      <c r="Y240" s="2">
        <v>1</v>
      </c>
      <c r="Z240">
        <f t="shared" si="3"/>
        <v>0</v>
      </c>
      <c r="AA240" t="s">
        <v>787</v>
      </c>
    </row>
    <row r="241" spans="1:27" x14ac:dyDescent="0.35">
      <c r="A241" t="s">
        <v>789</v>
      </c>
      <c r="B241" s="7" t="s">
        <v>790</v>
      </c>
      <c r="C241" s="1" t="s">
        <v>1399</v>
      </c>
      <c r="D241" s="1" t="s">
        <v>1395</v>
      </c>
      <c r="E241" s="40">
        <v>1.9607843137254901E-4</v>
      </c>
      <c r="F241" s="40">
        <v>2.0000000000000001E-4</v>
      </c>
      <c r="G241" s="41">
        <v>30</v>
      </c>
      <c r="H241" s="42">
        <v>30</v>
      </c>
      <c r="I241" s="40">
        <v>2.0634920634920633E-3</v>
      </c>
      <c r="J241" s="40">
        <v>2.0999999999999999E-3</v>
      </c>
      <c r="K241" s="41">
        <v>132</v>
      </c>
      <c r="L241" s="42">
        <v>130</v>
      </c>
      <c r="M241" s="40">
        <v>4.0000000000000001E-3</v>
      </c>
      <c r="N241" s="40">
        <v>4.0000000000000001E-3</v>
      </c>
      <c r="O241" s="41">
        <v>132</v>
      </c>
      <c r="P241" s="42">
        <v>130</v>
      </c>
      <c r="Q241" s="43">
        <v>160</v>
      </c>
      <c r="R241" s="44">
        <v>160</v>
      </c>
      <c r="S241" s="1">
        <v>1</v>
      </c>
      <c r="T241" s="1">
        <v>1</v>
      </c>
      <c r="U241" s="2" t="s">
        <v>1400</v>
      </c>
      <c r="V241" s="2">
        <v>1</v>
      </c>
      <c r="W241" s="2">
        <v>1</v>
      </c>
      <c r="X241" s="2">
        <v>1</v>
      </c>
      <c r="Y241" s="2">
        <v>1</v>
      </c>
      <c r="Z241">
        <f t="shared" si="3"/>
        <v>904.01255957049489</v>
      </c>
      <c r="AA241" t="s">
        <v>789</v>
      </c>
    </row>
    <row r="242" spans="1:27" x14ac:dyDescent="0.35">
      <c r="A242" t="s">
        <v>791</v>
      </c>
      <c r="B242" s="7" t="s">
        <v>792</v>
      </c>
      <c r="D242" s="1" t="s">
        <v>374</v>
      </c>
      <c r="E242" s="40">
        <v>7.6923076923076927E-2</v>
      </c>
      <c r="F242" s="40">
        <v>7.6999999999999999E-2</v>
      </c>
      <c r="G242" s="41" t="s">
        <v>374</v>
      </c>
      <c r="H242" s="42" t="s">
        <v>374</v>
      </c>
      <c r="I242" s="40">
        <v>2</v>
      </c>
      <c r="J242" s="40">
        <v>2</v>
      </c>
      <c r="K242" s="41" t="s">
        <v>374</v>
      </c>
      <c r="L242" s="42" t="s">
        <v>374</v>
      </c>
      <c r="M242" s="40">
        <v>0.92307692307692313</v>
      </c>
      <c r="N242" s="40">
        <v>0.92</v>
      </c>
      <c r="O242" s="41" t="s">
        <v>374</v>
      </c>
      <c r="P242" s="42" t="s">
        <v>374</v>
      </c>
      <c r="Q242" s="43" t="s">
        <v>374</v>
      </c>
      <c r="R242" s="44" t="s">
        <v>374</v>
      </c>
      <c r="S242" s="1">
        <v>1</v>
      </c>
      <c r="T242" s="1">
        <v>1</v>
      </c>
      <c r="U242" s="2" t="s">
        <v>1396</v>
      </c>
      <c r="V242" s="2">
        <v>1</v>
      </c>
      <c r="W242" s="2">
        <v>1</v>
      </c>
      <c r="X242" s="2">
        <v>1</v>
      </c>
      <c r="Y242" s="2">
        <v>1</v>
      </c>
      <c r="Z242">
        <f t="shared" si="3"/>
        <v>5.9969999999999999</v>
      </c>
      <c r="AA242" t="s">
        <v>791</v>
      </c>
    </row>
    <row r="243" spans="1:27" x14ac:dyDescent="0.35">
      <c r="A243" t="s">
        <v>793</v>
      </c>
      <c r="B243" s="7" t="s">
        <v>1465</v>
      </c>
      <c r="E243" s="40" t="s">
        <v>374</v>
      </c>
      <c r="F243" s="40" t="s">
        <v>374</v>
      </c>
      <c r="G243" s="41" t="s">
        <v>374</v>
      </c>
      <c r="H243" s="42" t="s">
        <v>374</v>
      </c>
      <c r="I243" s="40" t="s">
        <v>374</v>
      </c>
      <c r="J243" s="40" t="s">
        <v>374</v>
      </c>
      <c r="K243" s="41" t="s">
        <v>374</v>
      </c>
      <c r="L243" s="42" t="s">
        <v>374</v>
      </c>
      <c r="M243" s="40" t="s">
        <v>374</v>
      </c>
      <c r="N243" s="40" t="s">
        <v>374</v>
      </c>
      <c r="O243" s="41" t="s">
        <v>374</v>
      </c>
      <c r="P243" s="42" t="s">
        <v>374</v>
      </c>
      <c r="Q243" s="43" t="s">
        <v>374</v>
      </c>
      <c r="R243" s="44" t="s">
        <v>374</v>
      </c>
      <c r="S243" s="1" t="s">
        <v>1397</v>
      </c>
      <c r="T243" s="1" t="s">
        <v>1397</v>
      </c>
      <c r="U243" s="2" t="s">
        <v>1396</v>
      </c>
      <c r="V243" s="2">
        <v>1</v>
      </c>
      <c r="W243" s="2">
        <v>1</v>
      </c>
      <c r="X243" s="2">
        <v>1</v>
      </c>
      <c r="Y243" s="2">
        <v>1</v>
      </c>
      <c r="Z243">
        <f t="shared" si="3"/>
        <v>0</v>
      </c>
      <c r="AA243" t="s">
        <v>793</v>
      </c>
    </row>
    <row r="244" spans="1:27" x14ac:dyDescent="0.35">
      <c r="A244">
        <v>239</v>
      </c>
      <c r="B244" s="7" t="s">
        <v>795</v>
      </c>
      <c r="C244" s="1" t="s">
        <v>1415</v>
      </c>
      <c r="D244" s="1" t="s">
        <v>1395</v>
      </c>
      <c r="E244" s="40" t="s">
        <v>374</v>
      </c>
      <c r="F244" s="40" t="s">
        <v>374</v>
      </c>
      <c r="G244" s="41">
        <v>2.2807017543859649</v>
      </c>
      <c r="H244" s="42">
        <v>2.2999999999999998</v>
      </c>
      <c r="I244" s="40" t="s">
        <v>374</v>
      </c>
      <c r="J244" s="40" t="s">
        <v>374</v>
      </c>
      <c r="K244" s="41">
        <v>19.724137931034488</v>
      </c>
      <c r="L244" s="42">
        <v>20</v>
      </c>
      <c r="M244" s="40" t="s">
        <v>374</v>
      </c>
      <c r="N244" s="40" t="s">
        <v>374</v>
      </c>
      <c r="O244" s="41">
        <v>19.724137931034484</v>
      </c>
      <c r="P244" s="42">
        <v>20</v>
      </c>
      <c r="Q244" s="43">
        <v>240</v>
      </c>
      <c r="R244" s="44">
        <v>240</v>
      </c>
      <c r="S244" s="1">
        <v>1</v>
      </c>
      <c r="T244" s="1">
        <v>1</v>
      </c>
      <c r="U244" s="2" t="s">
        <v>1396</v>
      </c>
      <c r="V244" s="2">
        <v>1</v>
      </c>
      <c r="W244" s="2">
        <v>1</v>
      </c>
      <c r="X244" s="2">
        <v>5.7</v>
      </c>
      <c r="Y244" s="2">
        <v>2.9</v>
      </c>
      <c r="Z244">
        <f t="shared" si="3"/>
        <v>564.02897761645499</v>
      </c>
      <c r="AA244">
        <v>239</v>
      </c>
    </row>
    <row r="245" spans="1:27" x14ac:dyDescent="0.35">
      <c r="A245" t="s">
        <v>796</v>
      </c>
      <c r="B245" s="7" t="s">
        <v>797</v>
      </c>
      <c r="D245" s="1" t="s">
        <v>1395</v>
      </c>
      <c r="E245" s="40" t="s">
        <v>374</v>
      </c>
      <c r="F245" s="40" t="s">
        <v>374</v>
      </c>
      <c r="G245" s="41" t="s">
        <v>374</v>
      </c>
      <c r="H245" s="42" t="s">
        <v>374</v>
      </c>
      <c r="I245" s="40" t="s">
        <v>374</v>
      </c>
      <c r="J245" s="40" t="s">
        <v>374</v>
      </c>
      <c r="K245" s="41" t="s">
        <v>374</v>
      </c>
      <c r="L245" s="42" t="s">
        <v>374</v>
      </c>
      <c r="M245" s="40" t="s">
        <v>374</v>
      </c>
      <c r="N245" s="40" t="s">
        <v>374</v>
      </c>
      <c r="O245" s="41" t="s">
        <v>374</v>
      </c>
      <c r="P245" s="42" t="s">
        <v>374</v>
      </c>
      <c r="Q245" s="43">
        <v>16</v>
      </c>
      <c r="R245" s="44">
        <v>16</v>
      </c>
      <c r="S245" s="1">
        <v>1</v>
      </c>
      <c r="T245" s="1">
        <v>1</v>
      </c>
      <c r="U245" s="2" t="s">
        <v>1396</v>
      </c>
      <c r="V245" s="2">
        <v>1</v>
      </c>
      <c r="W245" s="2">
        <v>1</v>
      </c>
      <c r="X245" s="2">
        <v>1</v>
      </c>
      <c r="Y245" s="2">
        <v>1</v>
      </c>
      <c r="Z245">
        <f t="shared" si="3"/>
        <v>32</v>
      </c>
      <c r="AA245" t="s">
        <v>796</v>
      </c>
    </row>
    <row r="246" spans="1:27" x14ac:dyDescent="0.35">
      <c r="A246" t="s">
        <v>55</v>
      </c>
      <c r="B246" s="7" t="s">
        <v>56</v>
      </c>
      <c r="D246" s="1" t="s">
        <v>1395</v>
      </c>
      <c r="E246" s="40">
        <v>0.16666666666666666</v>
      </c>
      <c r="F246" s="40">
        <v>0.17</v>
      </c>
      <c r="G246" s="41">
        <v>9</v>
      </c>
      <c r="H246" s="42">
        <v>9</v>
      </c>
      <c r="I246" s="40">
        <v>4.333333333333333</v>
      </c>
      <c r="J246" s="40">
        <v>4.3</v>
      </c>
      <c r="K246" s="41">
        <v>39.6</v>
      </c>
      <c r="L246" s="42">
        <v>40</v>
      </c>
      <c r="M246" s="40">
        <v>2</v>
      </c>
      <c r="N246" s="40">
        <v>2</v>
      </c>
      <c r="O246" s="41">
        <v>39.6</v>
      </c>
      <c r="P246" s="42">
        <v>40</v>
      </c>
      <c r="Q246" s="43">
        <v>49</v>
      </c>
      <c r="R246" s="44">
        <v>49</v>
      </c>
      <c r="S246" s="1">
        <v>1</v>
      </c>
      <c r="T246" s="1">
        <v>1</v>
      </c>
      <c r="U246" s="2" t="s">
        <v>1396</v>
      </c>
      <c r="V246" s="2">
        <v>1</v>
      </c>
      <c r="W246" s="2">
        <v>1</v>
      </c>
      <c r="X246" s="2">
        <v>1</v>
      </c>
      <c r="Y246" s="2">
        <v>1</v>
      </c>
      <c r="Z246">
        <f t="shared" si="3"/>
        <v>288.16999999999996</v>
      </c>
      <c r="AA246" t="s">
        <v>55</v>
      </c>
    </row>
    <row r="247" spans="1:27" x14ac:dyDescent="0.35">
      <c r="A247" t="s">
        <v>798</v>
      </c>
      <c r="B247" s="7" t="s">
        <v>799</v>
      </c>
      <c r="E247" s="40" t="s">
        <v>374</v>
      </c>
      <c r="F247" s="40" t="s">
        <v>374</v>
      </c>
      <c r="G247" s="41" t="s">
        <v>374</v>
      </c>
      <c r="H247" s="42" t="s">
        <v>374</v>
      </c>
      <c r="I247" s="40" t="s">
        <v>374</v>
      </c>
      <c r="J247" s="40" t="s">
        <v>374</v>
      </c>
      <c r="K247" s="41" t="s">
        <v>374</v>
      </c>
      <c r="L247" s="42" t="s">
        <v>374</v>
      </c>
      <c r="M247" s="40" t="s">
        <v>374</v>
      </c>
      <c r="N247" s="40" t="s">
        <v>374</v>
      </c>
      <c r="O247" s="41" t="s">
        <v>374</v>
      </c>
      <c r="P247" s="42" t="s">
        <v>374</v>
      </c>
      <c r="Q247" s="43" t="s">
        <v>374</v>
      </c>
      <c r="R247" s="44" t="s">
        <v>374</v>
      </c>
      <c r="S247" s="1" t="s">
        <v>1397</v>
      </c>
      <c r="T247" s="1" t="s">
        <v>1397</v>
      </c>
      <c r="U247" s="2" t="s">
        <v>1396</v>
      </c>
      <c r="V247" s="2">
        <v>1</v>
      </c>
      <c r="W247" s="2">
        <v>1</v>
      </c>
      <c r="X247" s="2">
        <v>1</v>
      </c>
      <c r="Y247" s="2">
        <v>1</v>
      </c>
      <c r="Z247">
        <f t="shared" si="3"/>
        <v>0</v>
      </c>
      <c r="AA247" t="s">
        <v>798</v>
      </c>
    </row>
    <row r="248" spans="1:27" x14ac:dyDescent="0.35">
      <c r="A248" t="s">
        <v>800</v>
      </c>
      <c r="B248" s="7" t="s">
        <v>801</v>
      </c>
      <c r="E248" s="40" t="s">
        <v>374</v>
      </c>
      <c r="F248" s="40" t="s">
        <v>374</v>
      </c>
      <c r="G248" s="41" t="s">
        <v>374</v>
      </c>
      <c r="H248" s="42" t="s">
        <v>374</v>
      </c>
      <c r="I248" s="40" t="s">
        <v>374</v>
      </c>
      <c r="J248" s="40" t="s">
        <v>374</v>
      </c>
      <c r="K248" s="41" t="s">
        <v>374</v>
      </c>
      <c r="L248" s="42" t="s">
        <v>374</v>
      </c>
      <c r="M248" s="40" t="s">
        <v>374</v>
      </c>
      <c r="N248" s="40" t="s">
        <v>374</v>
      </c>
      <c r="O248" s="41" t="s">
        <v>374</v>
      </c>
      <c r="P248" s="42" t="s">
        <v>374</v>
      </c>
      <c r="Q248" s="43" t="s">
        <v>374</v>
      </c>
      <c r="R248" s="44" t="s">
        <v>374</v>
      </c>
      <c r="S248" s="1" t="s">
        <v>1397</v>
      </c>
      <c r="T248" s="1" t="s">
        <v>1397</v>
      </c>
      <c r="U248" s="2" t="s">
        <v>1396</v>
      </c>
      <c r="V248" s="2">
        <v>1</v>
      </c>
      <c r="W248" s="2">
        <v>1</v>
      </c>
      <c r="X248" s="2">
        <v>1</v>
      </c>
      <c r="Y248" s="2">
        <v>1</v>
      </c>
      <c r="Z248">
        <f t="shared" si="3"/>
        <v>0</v>
      </c>
      <c r="AA248" t="s">
        <v>800</v>
      </c>
    </row>
    <row r="249" spans="1:27" x14ac:dyDescent="0.35">
      <c r="A249" t="s">
        <v>802</v>
      </c>
      <c r="B249" s="7" t="s">
        <v>803</v>
      </c>
      <c r="E249" s="40" t="s">
        <v>374</v>
      </c>
      <c r="F249" s="40" t="s">
        <v>374</v>
      </c>
      <c r="G249" s="41" t="s">
        <v>374</v>
      </c>
      <c r="H249" s="42" t="s">
        <v>374</v>
      </c>
      <c r="I249" s="40" t="s">
        <v>374</v>
      </c>
      <c r="J249" s="40" t="s">
        <v>374</v>
      </c>
      <c r="K249" s="41" t="s">
        <v>374</v>
      </c>
      <c r="L249" s="42" t="s">
        <v>374</v>
      </c>
      <c r="M249" s="40" t="s">
        <v>374</v>
      </c>
      <c r="N249" s="40" t="s">
        <v>374</v>
      </c>
      <c r="O249" s="41" t="s">
        <v>374</v>
      </c>
      <c r="P249" s="42" t="s">
        <v>374</v>
      </c>
      <c r="Q249" s="43" t="s">
        <v>374</v>
      </c>
      <c r="R249" s="44" t="s">
        <v>374</v>
      </c>
      <c r="S249" s="1" t="s">
        <v>1397</v>
      </c>
      <c r="T249" s="1" t="s">
        <v>1397</v>
      </c>
      <c r="U249" s="2" t="s">
        <v>1396</v>
      </c>
      <c r="V249" s="2">
        <v>1</v>
      </c>
      <c r="W249" s="2">
        <v>1</v>
      </c>
      <c r="X249" s="2">
        <v>1</v>
      </c>
      <c r="Y249" s="2">
        <v>1</v>
      </c>
      <c r="Z249">
        <f t="shared" si="3"/>
        <v>0</v>
      </c>
      <c r="AA249" t="s">
        <v>802</v>
      </c>
    </row>
    <row r="250" spans="1:27" x14ac:dyDescent="0.35">
      <c r="A250">
        <v>352</v>
      </c>
      <c r="B250" s="7" t="s">
        <v>804</v>
      </c>
      <c r="E250" s="40" t="s">
        <v>374</v>
      </c>
      <c r="F250" s="40" t="s">
        <v>374</v>
      </c>
      <c r="G250" s="41" t="s">
        <v>374</v>
      </c>
      <c r="H250" s="42" t="s">
        <v>374</v>
      </c>
      <c r="I250" s="40" t="s">
        <v>374</v>
      </c>
      <c r="J250" s="40" t="s">
        <v>374</v>
      </c>
      <c r="K250" s="41" t="s">
        <v>374</v>
      </c>
      <c r="L250" s="42" t="s">
        <v>374</v>
      </c>
      <c r="M250" s="40" t="s">
        <v>374</v>
      </c>
      <c r="N250" s="40" t="s">
        <v>374</v>
      </c>
      <c r="O250" s="41" t="s">
        <v>374</v>
      </c>
      <c r="P250" s="42" t="s">
        <v>374</v>
      </c>
      <c r="Q250" s="43" t="s">
        <v>374</v>
      </c>
      <c r="R250" s="44" t="s">
        <v>374</v>
      </c>
      <c r="S250" s="1" t="s">
        <v>1397</v>
      </c>
      <c r="T250" s="1" t="s">
        <v>1397</v>
      </c>
      <c r="U250" s="2" t="s">
        <v>1396</v>
      </c>
      <c r="V250" s="2">
        <v>1</v>
      </c>
      <c r="W250" s="2">
        <v>1</v>
      </c>
      <c r="X250" s="2">
        <v>1</v>
      </c>
      <c r="Y250" s="2">
        <v>1</v>
      </c>
      <c r="Z250">
        <f t="shared" si="3"/>
        <v>0</v>
      </c>
      <c r="AA250">
        <v>352</v>
      </c>
    </row>
    <row r="251" spans="1:27" x14ac:dyDescent="0.35">
      <c r="A251" t="s">
        <v>805</v>
      </c>
      <c r="B251" s="7" t="s">
        <v>806</v>
      </c>
      <c r="D251" s="1" t="s">
        <v>1398</v>
      </c>
      <c r="E251" s="40" t="s">
        <v>374</v>
      </c>
      <c r="F251" s="40" t="s">
        <v>374</v>
      </c>
      <c r="G251" s="41">
        <v>0.08</v>
      </c>
      <c r="H251" s="42">
        <v>0.08</v>
      </c>
      <c r="I251" s="40" t="s">
        <v>374</v>
      </c>
      <c r="J251" s="40" t="s">
        <v>374</v>
      </c>
      <c r="K251" s="41">
        <v>0.35200000000000004</v>
      </c>
      <c r="L251" s="42">
        <v>0.35</v>
      </c>
      <c r="M251" s="40" t="s">
        <v>374</v>
      </c>
      <c r="N251" s="40" t="s">
        <v>374</v>
      </c>
      <c r="O251" s="41">
        <v>0.35200000000000004</v>
      </c>
      <c r="P251" s="42">
        <v>0.35</v>
      </c>
      <c r="Q251" s="43">
        <v>4.0999999999999996</v>
      </c>
      <c r="R251" s="44">
        <v>4.0999999999999996</v>
      </c>
      <c r="S251" s="1">
        <v>1</v>
      </c>
      <c r="T251" s="1">
        <v>1</v>
      </c>
      <c r="U251" s="2" t="s">
        <v>1396</v>
      </c>
      <c r="V251" s="2">
        <v>1</v>
      </c>
      <c r="W251" s="2">
        <v>1</v>
      </c>
      <c r="X251" s="2">
        <v>1</v>
      </c>
      <c r="Y251" s="2">
        <v>1</v>
      </c>
      <c r="Z251">
        <f t="shared" si="3"/>
        <v>9.7639999999999993</v>
      </c>
      <c r="AA251" t="s">
        <v>805</v>
      </c>
    </row>
    <row r="252" spans="1:27" x14ac:dyDescent="0.35">
      <c r="A252" t="s">
        <v>807</v>
      </c>
      <c r="B252" s="7" t="s">
        <v>808</v>
      </c>
      <c r="E252" s="40" t="s">
        <v>374</v>
      </c>
      <c r="F252" s="40" t="s">
        <v>374</v>
      </c>
      <c r="G252" s="41" t="s">
        <v>374</v>
      </c>
      <c r="H252" s="42" t="s">
        <v>374</v>
      </c>
      <c r="I252" s="40" t="s">
        <v>374</v>
      </c>
      <c r="J252" s="40" t="s">
        <v>374</v>
      </c>
      <c r="K252" s="41" t="s">
        <v>374</v>
      </c>
      <c r="L252" s="42" t="s">
        <v>374</v>
      </c>
      <c r="M252" s="40" t="s">
        <v>374</v>
      </c>
      <c r="N252" s="40" t="s">
        <v>374</v>
      </c>
      <c r="O252" s="41" t="s">
        <v>374</v>
      </c>
      <c r="P252" s="42" t="s">
        <v>374</v>
      </c>
      <c r="Q252" s="43" t="s">
        <v>374</v>
      </c>
      <c r="R252" s="44" t="s">
        <v>374</v>
      </c>
      <c r="S252" s="1" t="s">
        <v>1397</v>
      </c>
      <c r="T252" s="1" t="s">
        <v>1397</v>
      </c>
      <c r="U252" s="2" t="s">
        <v>1396</v>
      </c>
      <c r="V252" s="2">
        <v>1</v>
      </c>
      <c r="W252" s="2">
        <v>1</v>
      </c>
      <c r="X252" s="2">
        <v>1</v>
      </c>
      <c r="Y252" s="2">
        <v>1</v>
      </c>
      <c r="Z252">
        <f t="shared" si="3"/>
        <v>0</v>
      </c>
      <c r="AA252" t="s">
        <v>807</v>
      </c>
    </row>
    <row r="253" spans="1:27" x14ac:dyDescent="0.35">
      <c r="A253" t="s">
        <v>809</v>
      </c>
      <c r="B253" s="7" t="s">
        <v>810</v>
      </c>
      <c r="E253" s="40" t="s">
        <v>374</v>
      </c>
      <c r="F253" s="40" t="s">
        <v>374</v>
      </c>
      <c r="G253" s="41" t="s">
        <v>374</v>
      </c>
      <c r="H253" s="42" t="s">
        <v>374</v>
      </c>
      <c r="I253" s="40" t="s">
        <v>374</v>
      </c>
      <c r="J253" s="40" t="s">
        <v>374</v>
      </c>
      <c r="K253" s="41" t="s">
        <v>374</v>
      </c>
      <c r="L253" s="42" t="s">
        <v>374</v>
      </c>
      <c r="M253" s="40" t="s">
        <v>374</v>
      </c>
      <c r="N253" s="40" t="s">
        <v>374</v>
      </c>
      <c r="O253" s="41" t="s">
        <v>374</v>
      </c>
      <c r="P253" s="42" t="s">
        <v>374</v>
      </c>
      <c r="Q253" s="43" t="s">
        <v>374</v>
      </c>
      <c r="R253" s="44" t="s">
        <v>374</v>
      </c>
      <c r="S253" s="1" t="s">
        <v>1397</v>
      </c>
      <c r="T253" s="1" t="s">
        <v>1397</v>
      </c>
      <c r="U253" s="2" t="s">
        <v>1396</v>
      </c>
      <c r="V253" s="2">
        <v>1</v>
      </c>
      <c r="W253" s="2">
        <v>1</v>
      </c>
      <c r="X253" s="2">
        <v>1</v>
      </c>
      <c r="Y253" s="2">
        <v>1</v>
      </c>
      <c r="Z253">
        <f t="shared" si="3"/>
        <v>0</v>
      </c>
      <c r="AA253" t="s">
        <v>809</v>
      </c>
    </row>
    <row r="254" spans="1:27" x14ac:dyDescent="0.35">
      <c r="A254" t="s">
        <v>811</v>
      </c>
      <c r="B254" s="7" t="s">
        <v>812</v>
      </c>
      <c r="E254" s="40" t="s">
        <v>374</v>
      </c>
      <c r="F254" s="40" t="s">
        <v>374</v>
      </c>
      <c r="G254" s="41" t="s">
        <v>374</v>
      </c>
      <c r="H254" s="42" t="s">
        <v>374</v>
      </c>
      <c r="I254" s="40" t="s">
        <v>374</v>
      </c>
      <c r="J254" s="40" t="s">
        <v>374</v>
      </c>
      <c r="K254" s="41" t="s">
        <v>374</v>
      </c>
      <c r="L254" s="42" t="s">
        <v>374</v>
      </c>
      <c r="M254" s="40" t="s">
        <v>374</v>
      </c>
      <c r="N254" s="40" t="s">
        <v>374</v>
      </c>
      <c r="O254" s="41" t="s">
        <v>374</v>
      </c>
      <c r="P254" s="42" t="s">
        <v>374</v>
      </c>
      <c r="Q254" s="43" t="s">
        <v>374</v>
      </c>
      <c r="R254" s="44" t="s">
        <v>374</v>
      </c>
      <c r="S254" s="1" t="s">
        <v>1397</v>
      </c>
      <c r="T254" s="1" t="s">
        <v>1397</v>
      </c>
      <c r="U254" s="2" t="s">
        <v>1396</v>
      </c>
      <c r="V254" s="2">
        <v>1</v>
      </c>
      <c r="W254" s="2">
        <v>1</v>
      </c>
      <c r="X254" s="2">
        <v>1</v>
      </c>
      <c r="Y254" s="2">
        <v>1</v>
      </c>
      <c r="Z254">
        <f t="shared" si="3"/>
        <v>0</v>
      </c>
      <c r="AA254" t="s">
        <v>811</v>
      </c>
    </row>
    <row r="255" spans="1:27" x14ac:dyDescent="0.35">
      <c r="A255" t="s">
        <v>813</v>
      </c>
      <c r="B255" s="7" t="s">
        <v>814</v>
      </c>
      <c r="E255" s="40" t="s">
        <v>374</v>
      </c>
      <c r="F255" s="40" t="s">
        <v>374</v>
      </c>
      <c r="G255" s="41" t="s">
        <v>374</v>
      </c>
      <c r="H255" s="42" t="s">
        <v>374</v>
      </c>
      <c r="I255" s="40" t="s">
        <v>374</v>
      </c>
      <c r="J255" s="40" t="s">
        <v>374</v>
      </c>
      <c r="K255" s="41" t="s">
        <v>374</v>
      </c>
      <c r="L255" s="42" t="s">
        <v>374</v>
      </c>
      <c r="M255" s="40" t="s">
        <v>374</v>
      </c>
      <c r="N255" s="40" t="s">
        <v>374</v>
      </c>
      <c r="O255" s="41" t="s">
        <v>374</v>
      </c>
      <c r="P255" s="42" t="s">
        <v>374</v>
      </c>
      <c r="Q255" s="43" t="s">
        <v>374</v>
      </c>
      <c r="R255" s="44" t="s">
        <v>374</v>
      </c>
      <c r="S255" s="1" t="s">
        <v>1397</v>
      </c>
      <c r="T255" s="1" t="s">
        <v>1397</v>
      </c>
      <c r="U255" s="2" t="s">
        <v>1396</v>
      </c>
      <c r="V255" s="2">
        <v>1</v>
      </c>
      <c r="W255" s="2">
        <v>1</v>
      </c>
      <c r="X255" s="2">
        <v>1</v>
      </c>
      <c r="Y255" s="2">
        <v>1</v>
      </c>
      <c r="Z255">
        <f t="shared" si="3"/>
        <v>0</v>
      </c>
      <c r="AA255" t="s">
        <v>813</v>
      </c>
    </row>
    <row r="256" spans="1:27" x14ac:dyDescent="0.35">
      <c r="A256" t="s">
        <v>815</v>
      </c>
      <c r="B256" s="7" t="s">
        <v>816</v>
      </c>
      <c r="D256" s="1" t="s">
        <v>374</v>
      </c>
      <c r="E256" s="40">
        <v>7.6923076923076923E-4</v>
      </c>
      <c r="F256" s="40">
        <v>7.6999999999999996E-4</v>
      </c>
      <c r="G256" s="41" t="s">
        <v>374</v>
      </c>
      <c r="H256" s="42" t="s">
        <v>374</v>
      </c>
      <c r="I256" s="40">
        <v>0.02</v>
      </c>
      <c r="J256" s="40">
        <v>0.02</v>
      </c>
      <c r="K256" s="41" t="s">
        <v>374</v>
      </c>
      <c r="L256" s="42" t="s">
        <v>374</v>
      </c>
      <c r="M256" s="40">
        <v>9.2307692307692299E-3</v>
      </c>
      <c r="N256" s="40">
        <v>9.1999999999999998E-3</v>
      </c>
      <c r="O256" s="41" t="s">
        <v>374</v>
      </c>
      <c r="P256" s="42" t="s">
        <v>374</v>
      </c>
      <c r="Q256" s="43" t="s">
        <v>374</v>
      </c>
      <c r="R256" s="44" t="s">
        <v>374</v>
      </c>
      <c r="S256" s="1">
        <v>1</v>
      </c>
      <c r="T256" s="1">
        <v>1</v>
      </c>
      <c r="U256" s="2" t="s">
        <v>1396</v>
      </c>
      <c r="V256" s="2">
        <v>1</v>
      </c>
      <c r="W256" s="2">
        <v>1</v>
      </c>
      <c r="X256" s="2">
        <v>1</v>
      </c>
      <c r="Y256" s="2">
        <v>1</v>
      </c>
      <c r="Z256">
        <f t="shared" si="3"/>
        <v>5.9970000000000002E-2</v>
      </c>
      <c r="AA256" t="s">
        <v>815</v>
      </c>
    </row>
    <row r="257" spans="1:27" x14ac:dyDescent="0.35">
      <c r="A257" t="s">
        <v>817</v>
      </c>
      <c r="B257" s="7" t="s">
        <v>818</v>
      </c>
      <c r="D257" s="1" t="s">
        <v>374</v>
      </c>
      <c r="E257" s="40">
        <v>3.8461538461538462E-4</v>
      </c>
      <c r="F257" s="40">
        <v>3.8000000000000002E-4</v>
      </c>
      <c r="G257" s="41" t="s">
        <v>374</v>
      </c>
      <c r="H257" s="42" t="s">
        <v>374</v>
      </c>
      <c r="I257" s="40">
        <v>0.01</v>
      </c>
      <c r="J257" s="40">
        <v>0.01</v>
      </c>
      <c r="K257" s="41" t="s">
        <v>374</v>
      </c>
      <c r="L257" s="42" t="s">
        <v>374</v>
      </c>
      <c r="M257" s="40">
        <v>4.6153846153846149E-3</v>
      </c>
      <c r="N257" s="40">
        <v>4.5999999999999999E-3</v>
      </c>
      <c r="O257" s="41" t="s">
        <v>374</v>
      </c>
      <c r="P257" s="42" t="s">
        <v>374</v>
      </c>
      <c r="Q257" s="43" t="s">
        <v>374</v>
      </c>
      <c r="R257" s="44" t="s">
        <v>374</v>
      </c>
      <c r="S257" s="1">
        <v>1</v>
      </c>
      <c r="T257" s="1">
        <v>1</v>
      </c>
      <c r="U257" s="2" t="s">
        <v>1396</v>
      </c>
      <c r="V257" s="2">
        <v>1</v>
      </c>
      <c r="W257" s="2">
        <v>1</v>
      </c>
      <c r="X257" s="2">
        <v>1</v>
      </c>
      <c r="Y257" s="2">
        <v>1</v>
      </c>
      <c r="Z257">
        <f t="shared" si="3"/>
        <v>2.998E-2</v>
      </c>
      <c r="AA257" t="s">
        <v>817</v>
      </c>
    </row>
    <row r="258" spans="1:27" x14ac:dyDescent="0.35">
      <c r="A258" t="s">
        <v>318</v>
      </c>
      <c r="B258" s="7" t="s">
        <v>317</v>
      </c>
      <c r="D258" s="1" t="s">
        <v>374</v>
      </c>
      <c r="E258" s="40">
        <v>1.9607843137254902E-3</v>
      </c>
      <c r="F258" s="40">
        <v>2E-3</v>
      </c>
      <c r="G258" s="41" t="s">
        <v>374</v>
      </c>
      <c r="H258" s="42" t="s">
        <v>374</v>
      </c>
      <c r="I258" s="40">
        <v>5.0980392156862744E-2</v>
      </c>
      <c r="J258" s="40">
        <v>5.0999999999999997E-2</v>
      </c>
      <c r="K258" s="41" t="s">
        <v>374</v>
      </c>
      <c r="L258" s="42" t="s">
        <v>374</v>
      </c>
      <c r="M258" s="40">
        <v>2.3529411764705882E-2</v>
      </c>
      <c r="N258" s="40">
        <v>2.4E-2</v>
      </c>
      <c r="O258" s="41" t="s">
        <v>374</v>
      </c>
      <c r="P258" s="42" t="s">
        <v>374</v>
      </c>
      <c r="Q258" s="43" t="s">
        <v>374</v>
      </c>
      <c r="R258" s="44" t="s">
        <v>374</v>
      </c>
      <c r="S258" s="1">
        <v>1</v>
      </c>
      <c r="T258" s="1">
        <v>1</v>
      </c>
      <c r="U258" s="2" t="s">
        <v>1396</v>
      </c>
      <c r="V258" s="2">
        <v>1</v>
      </c>
      <c r="W258" s="2">
        <v>1</v>
      </c>
      <c r="X258" s="2">
        <v>1</v>
      </c>
      <c r="Y258" s="2">
        <v>1</v>
      </c>
      <c r="Z258">
        <f t="shared" si="3"/>
        <v>0.15347058823529411</v>
      </c>
      <c r="AA258" t="s">
        <v>318</v>
      </c>
    </row>
    <row r="259" spans="1:27" x14ac:dyDescent="0.35">
      <c r="A259" t="s">
        <v>376</v>
      </c>
      <c r="B259" s="7" t="s">
        <v>269</v>
      </c>
      <c r="D259" s="1" t="s">
        <v>374</v>
      </c>
      <c r="E259" s="40">
        <v>4.5454545454545456E-2</v>
      </c>
      <c r="F259" s="40">
        <v>4.4999999999999998E-2</v>
      </c>
      <c r="G259" s="41" t="s">
        <v>374</v>
      </c>
      <c r="H259" s="42" t="s">
        <v>374</v>
      </c>
      <c r="I259" s="40">
        <v>1.1818181818181819</v>
      </c>
      <c r="J259" s="40">
        <v>1.2</v>
      </c>
      <c r="K259" s="41" t="s">
        <v>374</v>
      </c>
      <c r="L259" s="42" t="s">
        <v>374</v>
      </c>
      <c r="M259" s="40">
        <v>0.54545454545454541</v>
      </c>
      <c r="N259" s="40">
        <v>0.55000000000000004</v>
      </c>
      <c r="O259" s="41" t="s">
        <v>374</v>
      </c>
      <c r="P259" s="42" t="s">
        <v>374</v>
      </c>
      <c r="Q259" s="43" t="s">
        <v>374</v>
      </c>
      <c r="R259" s="44" t="s">
        <v>374</v>
      </c>
      <c r="S259" s="1">
        <v>1</v>
      </c>
      <c r="T259" s="1">
        <v>1</v>
      </c>
      <c r="U259" s="2" t="s">
        <v>1396</v>
      </c>
      <c r="V259" s="2">
        <v>1</v>
      </c>
      <c r="W259" s="2">
        <v>1</v>
      </c>
      <c r="X259" s="2">
        <v>1</v>
      </c>
      <c r="Y259" s="2">
        <v>1</v>
      </c>
      <c r="Z259">
        <f t="shared" si="3"/>
        <v>3.5677272727272733</v>
      </c>
      <c r="AA259" t="s">
        <v>376</v>
      </c>
    </row>
    <row r="260" spans="1:27" ht="29" x14ac:dyDescent="0.35">
      <c r="A260" t="s">
        <v>819</v>
      </c>
      <c r="B260" s="7" t="s">
        <v>820</v>
      </c>
      <c r="C260" s="1" t="s">
        <v>1415</v>
      </c>
      <c r="D260" s="1" t="s">
        <v>374</v>
      </c>
      <c r="E260" s="40">
        <v>1.6835016835016833E-4</v>
      </c>
      <c r="F260" s="40">
        <v>1.7000000000000001E-4</v>
      </c>
      <c r="G260" s="41" t="s">
        <v>374</v>
      </c>
      <c r="H260" s="42" t="s">
        <v>374</v>
      </c>
      <c r="I260" s="40">
        <v>1.8181818181818177E-2</v>
      </c>
      <c r="J260" s="40">
        <v>1.7999999999999999E-2</v>
      </c>
      <c r="K260" s="41" t="s">
        <v>374</v>
      </c>
      <c r="L260" s="42" t="s">
        <v>374</v>
      </c>
      <c r="M260" s="40">
        <v>8.3916083916083899E-3</v>
      </c>
      <c r="N260" s="40">
        <v>8.3999999999999995E-3</v>
      </c>
      <c r="O260" s="41" t="s">
        <v>374</v>
      </c>
      <c r="P260" s="42" t="s">
        <v>374</v>
      </c>
      <c r="Q260" s="43" t="s">
        <v>374</v>
      </c>
      <c r="R260" s="44" t="s">
        <v>374</v>
      </c>
      <c r="S260" s="1">
        <v>1</v>
      </c>
      <c r="T260" s="1">
        <v>1</v>
      </c>
      <c r="U260" s="2" t="s">
        <v>1396</v>
      </c>
      <c r="V260" s="2">
        <v>5.4</v>
      </c>
      <c r="W260" s="2">
        <v>1.3</v>
      </c>
      <c r="X260" s="2">
        <v>1</v>
      </c>
      <c r="Y260" s="2">
        <v>1</v>
      </c>
      <c r="Z260">
        <f t="shared" si="3"/>
        <v>5.3311776741776735E-2</v>
      </c>
      <c r="AA260" t="s">
        <v>819</v>
      </c>
    </row>
    <row r="261" spans="1:27" x14ac:dyDescent="0.35">
      <c r="A261" t="s">
        <v>821</v>
      </c>
      <c r="B261" s="7" t="s">
        <v>1466</v>
      </c>
      <c r="C261" s="1" t="s">
        <v>1415</v>
      </c>
      <c r="D261" s="1" t="s">
        <v>374</v>
      </c>
      <c r="E261" s="40">
        <v>1.6835016835016833E-4</v>
      </c>
      <c r="F261" s="40">
        <v>1.7000000000000001E-4</v>
      </c>
      <c r="G261" s="41" t="s">
        <v>374</v>
      </c>
      <c r="H261" s="42" t="s">
        <v>374</v>
      </c>
      <c r="I261" s="40">
        <v>1.8181818181818177E-2</v>
      </c>
      <c r="J261" s="40">
        <v>1.7999999999999999E-2</v>
      </c>
      <c r="K261" s="41" t="s">
        <v>374</v>
      </c>
      <c r="L261" s="42" t="s">
        <v>374</v>
      </c>
      <c r="M261" s="40">
        <v>8.3916083916083899E-3</v>
      </c>
      <c r="N261" s="40">
        <v>8.3999999999999995E-3</v>
      </c>
      <c r="O261" s="41" t="s">
        <v>374</v>
      </c>
      <c r="P261" s="42" t="s">
        <v>374</v>
      </c>
      <c r="Q261" s="43" t="s">
        <v>374</v>
      </c>
      <c r="R261" s="44" t="s">
        <v>374</v>
      </c>
      <c r="S261" s="1">
        <v>1</v>
      </c>
      <c r="T261" s="1">
        <v>1</v>
      </c>
      <c r="U261" s="2" t="s">
        <v>1396</v>
      </c>
      <c r="V261" s="2">
        <v>5.4</v>
      </c>
      <c r="W261" s="2">
        <v>1.3</v>
      </c>
      <c r="X261" s="2">
        <v>1</v>
      </c>
      <c r="Y261" s="2">
        <v>1</v>
      </c>
      <c r="Z261">
        <f t="shared" si="3"/>
        <v>5.3311776741776735E-2</v>
      </c>
      <c r="AA261" t="s">
        <v>821</v>
      </c>
    </row>
    <row r="262" spans="1:27" x14ac:dyDescent="0.35">
      <c r="A262" t="s">
        <v>823</v>
      </c>
      <c r="B262" s="7" t="s">
        <v>1467</v>
      </c>
      <c r="C262" s="1" t="s">
        <v>1415</v>
      </c>
      <c r="D262" s="1" t="s">
        <v>374</v>
      </c>
      <c r="E262" s="40">
        <v>1.6835016835016833E-4</v>
      </c>
      <c r="F262" s="40">
        <v>1.7000000000000001E-4</v>
      </c>
      <c r="G262" s="41" t="s">
        <v>374</v>
      </c>
      <c r="H262" s="42" t="s">
        <v>374</v>
      </c>
      <c r="I262" s="40">
        <v>1.8181818181818177E-2</v>
      </c>
      <c r="J262" s="40">
        <v>1.7999999999999999E-2</v>
      </c>
      <c r="K262" s="41" t="s">
        <v>374</v>
      </c>
      <c r="L262" s="42" t="s">
        <v>374</v>
      </c>
      <c r="M262" s="40">
        <v>8.3916083916083899E-3</v>
      </c>
      <c r="N262" s="40">
        <v>8.3999999999999995E-3</v>
      </c>
      <c r="O262" s="41" t="s">
        <v>374</v>
      </c>
      <c r="P262" s="42" t="s">
        <v>374</v>
      </c>
      <c r="Q262" s="43" t="s">
        <v>374</v>
      </c>
      <c r="R262" s="44" t="s">
        <v>374</v>
      </c>
      <c r="S262" s="1">
        <v>1</v>
      </c>
      <c r="T262" s="1">
        <v>1</v>
      </c>
      <c r="U262" s="2" t="s">
        <v>1396</v>
      </c>
      <c r="V262" s="2">
        <v>5.4</v>
      </c>
      <c r="W262" s="2">
        <v>1.3</v>
      </c>
      <c r="X262" s="2">
        <v>1</v>
      </c>
      <c r="Y262" s="2">
        <v>1</v>
      </c>
      <c r="Z262">
        <f t="shared" si="3"/>
        <v>5.3311776741776735E-2</v>
      </c>
      <c r="AA262" t="s">
        <v>823</v>
      </c>
    </row>
    <row r="263" spans="1:27" ht="29" x14ac:dyDescent="0.35">
      <c r="A263" t="s">
        <v>825</v>
      </c>
      <c r="B263" s="7" t="s">
        <v>1468</v>
      </c>
      <c r="C263" s="1" t="s">
        <v>1415</v>
      </c>
      <c r="D263" s="1" t="s">
        <v>374</v>
      </c>
      <c r="E263" s="40">
        <v>5.9737156511350056E-4</v>
      </c>
      <c r="F263" s="40">
        <v>5.9999999999999995E-4</v>
      </c>
      <c r="G263" s="41" t="s">
        <v>374</v>
      </c>
      <c r="H263" s="42" t="s">
        <v>374</v>
      </c>
      <c r="I263" s="40">
        <v>6.4516129032258063E-2</v>
      </c>
      <c r="J263" s="40">
        <v>6.5000000000000002E-2</v>
      </c>
      <c r="K263" s="41" t="s">
        <v>374</v>
      </c>
      <c r="L263" s="42" t="s">
        <v>374</v>
      </c>
      <c r="M263" s="40">
        <v>2.9776674937965261E-2</v>
      </c>
      <c r="N263" s="40">
        <v>0.03</v>
      </c>
      <c r="O263" s="41" t="s">
        <v>374</v>
      </c>
      <c r="P263" s="42" t="s">
        <v>374</v>
      </c>
      <c r="Q263" s="43" t="s">
        <v>374</v>
      </c>
      <c r="R263" s="44" t="s">
        <v>374</v>
      </c>
      <c r="S263" s="1">
        <v>1</v>
      </c>
      <c r="T263" s="1">
        <v>1</v>
      </c>
      <c r="U263" s="2" t="s">
        <v>1396</v>
      </c>
      <c r="V263" s="2">
        <v>5.4</v>
      </c>
      <c r="W263" s="2">
        <v>1.3</v>
      </c>
      <c r="X263" s="2">
        <v>1</v>
      </c>
      <c r="Y263" s="2">
        <v>1</v>
      </c>
      <c r="Z263">
        <f t="shared" si="3"/>
        <v>0.19049017553533684</v>
      </c>
      <c r="AA263" t="s">
        <v>825</v>
      </c>
    </row>
    <row r="264" spans="1:27" x14ac:dyDescent="0.35">
      <c r="A264" t="s">
        <v>827</v>
      </c>
      <c r="B264" s="7" t="s">
        <v>828</v>
      </c>
      <c r="D264" s="1" t="s">
        <v>1395</v>
      </c>
      <c r="E264" s="40" t="s">
        <v>374</v>
      </c>
      <c r="F264" s="40" t="s">
        <v>374</v>
      </c>
      <c r="G264" s="41">
        <v>0.2</v>
      </c>
      <c r="H264" s="42">
        <v>0.2</v>
      </c>
      <c r="I264" s="40" t="s">
        <v>374</v>
      </c>
      <c r="J264" s="40" t="s">
        <v>374</v>
      </c>
      <c r="K264" s="41">
        <v>0.88000000000000012</v>
      </c>
      <c r="L264" s="42">
        <v>0.88</v>
      </c>
      <c r="M264" s="40" t="s">
        <v>374</v>
      </c>
      <c r="N264" s="40" t="s">
        <v>374</v>
      </c>
      <c r="O264" s="41">
        <v>0.88000000000000012</v>
      </c>
      <c r="P264" s="42">
        <v>0.88</v>
      </c>
      <c r="Q264" s="43">
        <v>110</v>
      </c>
      <c r="R264" s="44">
        <v>110</v>
      </c>
      <c r="S264" s="1">
        <v>1</v>
      </c>
      <c r="T264" s="1">
        <v>1</v>
      </c>
      <c r="U264" s="2" t="s">
        <v>1396</v>
      </c>
      <c r="V264" s="2">
        <v>1</v>
      </c>
      <c r="W264" s="2">
        <v>1</v>
      </c>
      <c r="X264" s="2">
        <v>1</v>
      </c>
      <c r="Y264" s="2">
        <v>1</v>
      </c>
      <c r="Z264">
        <f t="shared" ref="Z264:Z327" si="4">SUM(E264:R264)</f>
        <v>223.92000000000002</v>
      </c>
      <c r="AA264" t="s">
        <v>827</v>
      </c>
    </row>
    <row r="265" spans="1:27" x14ac:dyDescent="0.35">
      <c r="A265" t="s">
        <v>829</v>
      </c>
      <c r="B265" s="7" t="s">
        <v>830</v>
      </c>
      <c r="D265" s="1" t="s">
        <v>1395</v>
      </c>
      <c r="E265" s="40" t="s">
        <v>374</v>
      </c>
      <c r="F265" s="40" t="s">
        <v>374</v>
      </c>
      <c r="G265" s="41">
        <v>30</v>
      </c>
      <c r="H265" s="42">
        <v>30</v>
      </c>
      <c r="I265" s="40" t="s">
        <v>374</v>
      </c>
      <c r="J265" s="40" t="s">
        <v>374</v>
      </c>
      <c r="K265" s="41">
        <v>132</v>
      </c>
      <c r="L265" s="42">
        <v>130</v>
      </c>
      <c r="M265" s="40" t="s">
        <v>374</v>
      </c>
      <c r="N265" s="40" t="s">
        <v>374</v>
      </c>
      <c r="O265" s="41">
        <v>132</v>
      </c>
      <c r="P265" s="42">
        <v>130</v>
      </c>
      <c r="Q265" s="43">
        <v>58000</v>
      </c>
      <c r="R265" s="44">
        <v>58000</v>
      </c>
      <c r="S265" s="1">
        <v>1</v>
      </c>
      <c r="T265" s="1">
        <v>1</v>
      </c>
      <c r="U265" s="2" t="s">
        <v>1396</v>
      </c>
      <c r="V265" s="2">
        <v>1</v>
      </c>
      <c r="W265" s="2">
        <v>1</v>
      </c>
      <c r="X265" s="2">
        <v>1</v>
      </c>
      <c r="Y265" s="2">
        <v>1</v>
      </c>
      <c r="Z265">
        <f t="shared" si="4"/>
        <v>116584</v>
      </c>
      <c r="AA265" t="s">
        <v>829</v>
      </c>
    </row>
    <row r="266" spans="1:27" x14ac:dyDescent="0.35">
      <c r="A266" t="s">
        <v>831</v>
      </c>
      <c r="B266" s="7" t="s">
        <v>832</v>
      </c>
      <c r="E266" s="40" t="s">
        <v>374</v>
      </c>
      <c r="F266" s="40" t="s">
        <v>374</v>
      </c>
      <c r="G266" s="41" t="s">
        <v>374</v>
      </c>
      <c r="H266" s="42" t="s">
        <v>374</v>
      </c>
      <c r="I266" s="40" t="s">
        <v>374</v>
      </c>
      <c r="J266" s="40" t="s">
        <v>374</v>
      </c>
      <c r="K266" s="41" t="s">
        <v>374</v>
      </c>
      <c r="L266" s="42" t="s">
        <v>374</v>
      </c>
      <c r="M266" s="40" t="s">
        <v>374</v>
      </c>
      <c r="N266" s="40" t="s">
        <v>374</v>
      </c>
      <c r="O266" s="41" t="s">
        <v>374</v>
      </c>
      <c r="P266" s="42" t="s">
        <v>374</v>
      </c>
      <c r="Q266" s="43" t="s">
        <v>374</v>
      </c>
      <c r="R266" s="44" t="s">
        <v>374</v>
      </c>
      <c r="S266" s="1" t="s">
        <v>1397</v>
      </c>
      <c r="T266" s="1" t="s">
        <v>1397</v>
      </c>
      <c r="U266" s="2" t="s">
        <v>1396</v>
      </c>
      <c r="V266" s="2">
        <v>1</v>
      </c>
      <c r="W266" s="2">
        <v>1</v>
      </c>
      <c r="X266" s="2">
        <v>1</v>
      </c>
      <c r="Y266" s="2">
        <v>1</v>
      </c>
      <c r="Z266">
        <f t="shared" si="4"/>
        <v>0</v>
      </c>
      <c r="AA266" t="s">
        <v>831</v>
      </c>
    </row>
    <row r="267" spans="1:27" x14ac:dyDescent="0.35">
      <c r="A267" t="s">
        <v>833</v>
      </c>
      <c r="B267" s="7" t="s">
        <v>834</v>
      </c>
      <c r="D267" s="1" t="s">
        <v>1398</v>
      </c>
      <c r="E267" s="40" t="s">
        <v>374</v>
      </c>
      <c r="F267" s="40" t="s">
        <v>374</v>
      </c>
      <c r="G267" s="41">
        <v>6.9000000000000006E-2</v>
      </c>
      <c r="H267" s="42">
        <v>6.9000000000000006E-2</v>
      </c>
      <c r="I267" s="40" t="s">
        <v>374</v>
      </c>
      <c r="J267" s="40" t="s">
        <v>374</v>
      </c>
      <c r="K267" s="41">
        <v>0.30360000000000004</v>
      </c>
      <c r="L267" s="42">
        <v>0.3</v>
      </c>
      <c r="M267" s="40" t="s">
        <v>374</v>
      </c>
      <c r="N267" s="40" t="s">
        <v>374</v>
      </c>
      <c r="O267" s="41">
        <v>0.30360000000000004</v>
      </c>
      <c r="P267" s="42">
        <v>0.3</v>
      </c>
      <c r="Q267" s="43">
        <v>0.21</v>
      </c>
      <c r="R267" s="44">
        <v>0.21</v>
      </c>
      <c r="S267" s="1">
        <v>1</v>
      </c>
      <c r="T267" s="1">
        <v>1</v>
      </c>
      <c r="U267" s="2" t="s">
        <v>1396</v>
      </c>
      <c r="V267" s="2">
        <v>1</v>
      </c>
      <c r="W267" s="2">
        <v>1</v>
      </c>
      <c r="X267" s="2">
        <v>1</v>
      </c>
      <c r="Y267" s="2">
        <v>1</v>
      </c>
      <c r="Z267">
        <f t="shared" si="4"/>
        <v>1.7652000000000001</v>
      </c>
      <c r="AA267" t="s">
        <v>833</v>
      </c>
    </row>
    <row r="268" spans="1:27" x14ac:dyDescent="0.35">
      <c r="A268" t="s">
        <v>85</v>
      </c>
      <c r="B268" s="7" t="s">
        <v>86</v>
      </c>
      <c r="D268" s="1" t="s">
        <v>1395</v>
      </c>
      <c r="E268" s="40" t="s">
        <v>374</v>
      </c>
      <c r="F268" s="40" t="s">
        <v>374</v>
      </c>
      <c r="G268" s="41">
        <v>700</v>
      </c>
      <c r="H268" s="42">
        <v>700</v>
      </c>
      <c r="I268" s="40" t="s">
        <v>374</v>
      </c>
      <c r="J268" s="40" t="s">
        <v>374</v>
      </c>
      <c r="K268" s="41">
        <v>3080.0000000000005</v>
      </c>
      <c r="L268" s="42">
        <v>3100</v>
      </c>
      <c r="M268" s="40" t="s">
        <v>374</v>
      </c>
      <c r="N268" s="40" t="s">
        <v>374</v>
      </c>
      <c r="O268" s="41">
        <v>3080.0000000000005</v>
      </c>
      <c r="P268" s="42">
        <v>3100</v>
      </c>
      <c r="Q268" s="43" t="s">
        <v>374</v>
      </c>
      <c r="R268" s="44" t="s">
        <v>374</v>
      </c>
      <c r="S268" s="1">
        <v>1</v>
      </c>
      <c r="T268" s="1">
        <v>1</v>
      </c>
      <c r="U268" s="2" t="s">
        <v>1396</v>
      </c>
      <c r="V268" s="2">
        <v>1</v>
      </c>
      <c r="W268" s="2">
        <v>1</v>
      </c>
      <c r="X268" s="2">
        <v>1</v>
      </c>
      <c r="Y268" s="2">
        <v>1</v>
      </c>
      <c r="Z268">
        <f t="shared" si="4"/>
        <v>13760</v>
      </c>
      <c r="AA268" t="s">
        <v>85</v>
      </c>
    </row>
    <row r="269" spans="1:27" x14ac:dyDescent="0.35">
      <c r="A269" t="s">
        <v>835</v>
      </c>
      <c r="B269" s="7" t="s">
        <v>836</v>
      </c>
      <c r="D269" s="1" t="s">
        <v>1395</v>
      </c>
      <c r="E269" s="40">
        <v>2.0408163265306123E-4</v>
      </c>
      <c r="F269" s="40">
        <v>2.0000000000000001E-4</v>
      </c>
      <c r="G269" s="41">
        <v>0.03</v>
      </c>
      <c r="H269" s="42">
        <v>0.03</v>
      </c>
      <c r="I269" s="40">
        <v>5.3061224489795921E-3</v>
      </c>
      <c r="J269" s="40">
        <v>5.3E-3</v>
      </c>
      <c r="K269" s="41">
        <v>0.13200000000000001</v>
      </c>
      <c r="L269" s="42">
        <v>0.13</v>
      </c>
      <c r="M269" s="40">
        <v>2.4489795918367346E-3</v>
      </c>
      <c r="N269" s="40">
        <v>2.3999999999999998E-3</v>
      </c>
      <c r="O269" s="41">
        <v>0.13200000000000001</v>
      </c>
      <c r="P269" s="42">
        <v>0.13</v>
      </c>
      <c r="Q269" s="43">
        <v>5.2</v>
      </c>
      <c r="R269" s="44">
        <v>5.2</v>
      </c>
      <c r="S269" s="1">
        <v>1</v>
      </c>
      <c r="T269" s="1">
        <v>1</v>
      </c>
      <c r="U269" s="2" t="s">
        <v>1396</v>
      </c>
      <c r="V269" s="2">
        <v>1</v>
      </c>
      <c r="W269" s="2">
        <v>1</v>
      </c>
      <c r="X269" s="2">
        <v>1</v>
      </c>
      <c r="Y269" s="2">
        <v>1</v>
      </c>
      <c r="Z269">
        <f t="shared" si="4"/>
        <v>10.99985918367347</v>
      </c>
      <c r="AA269" t="s">
        <v>835</v>
      </c>
    </row>
    <row r="270" spans="1:27" x14ac:dyDescent="0.35">
      <c r="A270" t="s">
        <v>837</v>
      </c>
      <c r="B270" s="7" t="s">
        <v>1469</v>
      </c>
      <c r="E270" s="40" t="s">
        <v>374</v>
      </c>
      <c r="F270" s="40" t="s">
        <v>374</v>
      </c>
      <c r="G270" s="41" t="s">
        <v>374</v>
      </c>
      <c r="H270" s="42" t="s">
        <v>374</v>
      </c>
      <c r="I270" s="40" t="s">
        <v>374</v>
      </c>
      <c r="J270" s="40" t="s">
        <v>374</v>
      </c>
      <c r="K270" s="41" t="s">
        <v>374</v>
      </c>
      <c r="L270" s="42" t="s">
        <v>374</v>
      </c>
      <c r="M270" s="40" t="s">
        <v>374</v>
      </c>
      <c r="N270" s="40" t="s">
        <v>374</v>
      </c>
      <c r="O270" s="41" t="s">
        <v>374</v>
      </c>
      <c r="P270" s="42" t="s">
        <v>374</v>
      </c>
      <c r="Q270" s="43" t="s">
        <v>374</v>
      </c>
      <c r="R270" s="44" t="s">
        <v>374</v>
      </c>
      <c r="S270" s="1" t="s">
        <v>1397</v>
      </c>
      <c r="T270" s="1" t="s">
        <v>1397</v>
      </c>
      <c r="U270" s="2" t="s">
        <v>1396</v>
      </c>
      <c r="V270" s="2">
        <v>1</v>
      </c>
      <c r="W270" s="2">
        <v>1</v>
      </c>
      <c r="X270" s="2">
        <v>1</v>
      </c>
      <c r="Y270" s="2">
        <v>1</v>
      </c>
      <c r="Z270">
        <f t="shared" si="4"/>
        <v>0</v>
      </c>
      <c r="AA270" t="s">
        <v>837</v>
      </c>
    </row>
    <row r="271" spans="1:27" x14ac:dyDescent="0.35">
      <c r="A271" t="s">
        <v>111</v>
      </c>
      <c r="B271" s="7" t="s">
        <v>112</v>
      </c>
      <c r="D271" s="1" t="s">
        <v>1395</v>
      </c>
      <c r="E271" s="40" t="s">
        <v>374</v>
      </c>
      <c r="F271" s="40" t="s">
        <v>374</v>
      </c>
      <c r="G271" s="41">
        <v>20</v>
      </c>
      <c r="H271" s="42">
        <v>20</v>
      </c>
      <c r="I271" s="40" t="s">
        <v>374</v>
      </c>
      <c r="J271" s="40" t="s">
        <v>374</v>
      </c>
      <c r="K271" s="41">
        <v>88</v>
      </c>
      <c r="L271" s="42">
        <v>88</v>
      </c>
      <c r="M271" s="40" t="s">
        <v>374</v>
      </c>
      <c r="N271" s="40" t="s">
        <v>374</v>
      </c>
      <c r="O271" s="41">
        <v>88</v>
      </c>
      <c r="P271" s="42">
        <v>88</v>
      </c>
      <c r="Q271" s="43">
        <v>2100</v>
      </c>
      <c r="R271" s="44">
        <v>2100</v>
      </c>
      <c r="S271" s="1">
        <v>1</v>
      </c>
      <c r="T271" s="1">
        <v>1</v>
      </c>
      <c r="U271" s="2" t="s">
        <v>1396</v>
      </c>
      <c r="V271" s="2">
        <v>1</v>
      </c>
      <c r="W271" s="2">
        <v>1</v>
      </c>
      <c r="X271" s="2">
        <v>1</v>
      </c>
      <c r="Y271" s="2">
        <v>1</v>
      </c>
      <c r="Z271">
        <f t="shared" si="4"/>
        <v>4592</v>
      </c>
      <c r="AA271" t="s">
        <v>111</v>
      </c>
    </row>
    <row r="272" spans="1:27" x14ac:dyDescent="0.35">
      <c r="A272" t="s">
        <v>201</v>
      </c>
      <c r="B272" s="7" t="s">
        <v>839</v>
      </c>
      <c r="E272" s="40" t="s">
        <v>374</v>
      </c>
      <c r="F272" s="40" t="s">
        <v>374</v>
      </c>
      <c r="G272" s="41" t="s">
        <v>374</v>
      </c>
      <c r="H272" s="42" t="s">
        <v>374</v>
      </c>
      <c r="I272" s="40" t="s">
        <v>374</v>
      </c>
      <c r="J272" s="40" t="s">
        <v>374</v>
      </c>
      <c r="K272" s="41" t="s">
        <v>374</v>
      </c>
      <c r="L272" s="42" t="s">
        <v>374</v>
      </c>
      <c r="M272" s="40" t="s">
        <v>374</v>
      </c>
      <c r="N272" s="40" t="s">
        <v>374</v>
      </c>
      <c r="O272" s="41" t="s">
        <v>374</v>
      </c>
      <c r="P272" s="42" t="s">
        <v>374</v>
      </c>
      <c r="Q272" s="43" t="s">
        <v>374</v>
      </c>
      <c r="R272" s="44" t="s">
        <v>374</v>
      </c>
      <c r="S272" s="1" t="s">
        <v>1397</v>
      </c>
      <c r="T272" s="1" t="s">
        <v>1397</v>
      </c>
      <c r="U272" s="2" t="s">
        <v>1396</v>
      </c>
      <c r="V272" s="2">
        <v>1</v>
      </c>
      <c r="W272" s="2">
        <v>1</v>
      </c>
      <c r="X272" s="2">
        <v>1</v>
      </c>
      <c r="Y272" s="2">
        <v>1</v>
      </c>
      <c r="Z272">
        <f t="shared" si="4"/>
        <v>0</v>
      </c>
      <c r="AA272" t="s">
        <v>201</v>
      </c>
    </row>
    <row r="273" spans="1:27" x14ac:dyDescent="0.35">
      <c r="A273" t="s">
        <v>199</v>
      </c>
      <c r="B273" s="7" t="s">
        <v>840</v>
      </c>
      <c r="C273" s="1" t="s">
        <v>1415</v>
      </c>
      <c r="D273" s="1" t="s">
        <v>1395</v>
      </c>
      <c r="E273" s="40" t="s">
        <v>374</v>
      </c>
      <c r="F273" s="40" t="s">
        <v>374</v>
      </c>
      <c r="G273" s="41">
        <v>2.1311475409836067</v>
      </c>
      <c r="H273" s="42">
        <v>2.1</v>
      </c>
      <c r="I273" s="40" t="s">
        <v>374</v>
      </c>
      <c r="J273" s="40" t="s">
        <v>374</v>
      </c>
      <c r="K273" s="41">
        <v>19.066666666666666</v>
      </c>
      <c r="L273" s="42">
        <v>19</v>
      </c>
      <c r="M273" s="40" t="s">
        <v>374</v>
      </c>
      <c r="N273" s="40" t="s">
        <v>374</v>
      </c>
      <c r="O273" s="41">
        <v>19.066666666666666</v>
      </c>
      <c r="P273" s="42">
        <v>19</v>
      </c>
      <c r="Q273" s="43">
        <v>16</v>
      </c>
      <c r="R273" s="44">
        <v>16</v>
      </c>
      <c r="S273" s="1">
        <v>1</v>
      </c>
      <c r="T273" s="1">
        <v>1</v>
      </c>
      <c r="U273" s="2" t="s">
        <v>1396</v>
      </c>
      <c r="V273" s="2">
        <v>1</v>
      </c>
      <c r="W273" s="2">
        <v>1</v>
      </c>
      <c r="X273" s="2">
        <v>6.1</v>
      </c>
      <c r="Y273" s="2">
        <v>3</v>
      </c>
      <c r="Z273">
        <f t="shared" si="4"/>
        <v>112.36448087431694</v>
      </c>
      <c r="AA273" t="s">
        <v>199</v>
      </c>
    </row>
    <row r="274" spans="1:27" x14ac:dyDescent="0.35">
      <c r="A274" t="s">
        <v>841</v>
      </c>
      <c r="B274" s="7" t="s">
        <v>842</v>
      </c>
      <c r="D274" s="1" t="s">
        <v>1395</v>
      </c>
      <c r="E274" s="40" t="s">
        <v>374</v>
      </c>
      <c r="F274" s="40" t="s">
        <v>374</v>
      </c>
      <c r="G274" s="41">
        <v>2</v>
      </c>
      <c r="H274" s="42">
        <v>2</v>
      </c>
      <c r="I274" s="40" t="s">
        <v>374</v>
      </c>
      <c r="J274" s="40" t="s">
        <v>374</v>
      </c>
      <c r="K274" s="41">
        <v>8.8000000000000007</v>
      </c>
      <c r="L274" s="42">
        <v>8.8000000000000007</v>
      </c>
      <c r="M274" s="40" t="s">
        <v>374</v>
      </c>
      <c r="N274" s="40" t="s">
        <v>374</v>
      </c>
      <c r="O274" s="41">
        <v>8.8000000000000007</v>
      </c>
      <c r="P274" s="42">
        <v>8.8000000000000007</v>
      </c>
      <c r="Q274" s="43">
        <v>98</v>
      </c>
      <c r="R274" s="44">
        <v>98</v>
      </c>
      <c r="S274" s="1">
        <v>1</v>
      </c>
      <c r="T274" s="1">
        <v>1</v>
      </c>
      <c r="U274" s="2" t="s">
        <v>1396</v>
      </c>
      <c r="V274" s="2">
        <v>1</v>
      </c>
      <c r="W274" s="2">
        <v>1</v>
      </c>
      <c r="X274" s="2">
        <v>1</v>
      </c>
      <c r="Y274" s="2">
        <v>1</v>
      </c>
      <c r="Z274">
        <f t="shared" si="4"/>
        <v>235.2</v>
      </c>
      <c r="AA274" t="s">
        <v>841</v>
      </c>
    </row>
    <row r="275" spans="1:27" x14ac:dyDescent="0.35">
      <c r="A275" t="s">
        <v>843</v>
      </c>
      <c r="B275" s="7" t="s">
        <v>844</v>
      </c>
      <c r="E275" s="40" t="s">
        <v>374</v>
      </c>
      <c r="F275" s="40" t="s">
        <v>374</v>
      </c>
      <c r="G275" s="41" t="s">
        <v>374</v>
      </c>
      <c r="H275" s="42" t="s">
        <v>374</v>
      </c>
      <c r="I275" s="40" t="s">
        <v>374</v>
      </c>
      <c r="J275" s="40" t="s">
        <v>374</v>
      </c>
      <c r="K275" s="41" t="s">
        <v>374</v>
      </c>
      <c r="L275" s="42" t="s">
        <v>374</v>
      </c>
      <c r="M275" s="40" t="s">
        <v>374</v>
      </c>
      <c r="N275" s="40" t="s">
        <v>374</v>
      </c>
      <c r="O275" s="41" t="s">
        <v>374</v>
      </c>
      <c r="P275" s="42" t="s">
        <v>374</v>
      </c>
      <c r="Q275" s="43" t="s">
        <v>374</v>
      </c>
      <c r="R275" s="44" t="s">
        <v>374</v>
      </c>
      <c r="S275" s="1" t="s">
        <v>1397</v>
      </c>
      <c r="T275" s="1" t="s">
        <v>1397</v>
      </c>
      <c r="U275" s="2" t="s">
        <v>1396</v>
      </c>
      <c r="V275" s="2">
        <v>1</v>
      </c>
      <c r="W275" s="2">
        <v>1</v>
      </c>
      <c r="X275" s="2">
        <v>1</v>
      </c>
      <c r="Y275" s="2">
        <v>1</v>
      </c>
      <c r="Z275">
        <f t="shared" si="4"/>
        <v>0</v>
      </c>
      <c r="AA275" t="s">
        <v>843</v>
      </c>
    </row>
    <row r="276" spans="1:27" x14ac:dyDescent="0.35">
      <c r="A276" t="s">
        <v>1470</v>
      </c>
      <c r="B276" s="7" t="s">
        <v>846</v>
      </c>
      <c r="E276" s="40" t="s">
        <v>374</v>
      </c>
      <c r="F276" s="40" t="s">
        <v>374</v>
      </c>
      <c r="G276" s="41" t="s">
        <v>374</v>
      </c>
      <c r="H276" s="42" t="s">
        <v>374</v>
      </c>
      <c r="I276" s="40" t="s">
        <v>374</v>
      </c>
      <c r="J276" s="40" t="s">
        <v>374</v>
      </c>
      <c r="K276" s="41" t="s">
        <v>374</v>
      </c>
      <c r="L276" s="42" t="s">
        <v>374</v>
      </c>
      <c r="M276" s="40" t="s">
        <v>374</v>
      </c>
      <c r="N276" s="40" t="s">
        <v>374</v>
      </c>
      <c r="O276" s="41" t="s">
        <v>374</v>
      </c>
      <c r="P276" s="42" t="s">
        <v>374</v>
      </c>
      <c r="Q276" s="43" t="s">
        <v>374</v>
      </c>
      <c r="R276" s="44" t="s">
        <v>374</v>
      </c>
      <c r="S276" s="1" t="s">
        <v>1397</v>
      </c>
      <c r="T276" s="1" t="s">
        <v>1397</v>
      </c>
      <c r="U276" s="2" t="s">
        <v>1396</v>
      </c>
      <c r="V276" s="2">
        <v>1</v>
      </c>
      <c r="W276" s="2">
        <v>1</v>
      </c>
      <c r="X276" s="2">
        <v>1</v>
      </c>
      <c r="Y276" s="2">
        <v>1</v>
      </c>
      <c r="Z276">
        <f t="shared" si="4"/>
        <v>0</v>
      </c>
      <c r="AA276" t="s">
        <v>1470</v>
      </c>
    </row>
    <row r="277" spans="1:27" x14ac:dyDescent="0.35">
      <c r="A277" t="s">
        <v>847</v>
      </c>
      <c r="B277" s="7" t="s">
        <v>848</v>
      </c>
      <c r="E277" s="40" t="s">
        <v>374</v>
      </c>
      <c r="F277" s="40" t="s">
        <v>374</v>
      </c>
      <c r="G277" s="41" t="s">
        <v>374</v>
      </c>
      <c r="H277" s="42" t="s">
        <v>374</v>
      </c>
      <c r="I277" s="40" t="s">
        <v>374</v>
      </c>
      <c r="J277" s="40" t="s">
        <v>374</v>
      </c>
      <c r="K277" s="41" t="s">
        <v>374</v>
      </c>
      <c r="L277" s="42" t="s">
        <v>374</v>
      </c>
      <c r="M277" s="40" t="s">
        <v>374</v>
      </c>
      <c r="N277" s="40" t="s">
        <v>374</v>
      </c>
      <c r="O277" s="41" t="s">
        <v>374</v>
      </c>
      <c r="P277" s="42" t="s">
        <v>374</v>
      </c>
      <c r="Q277" s="43" t="s">
        <v>374</v>
      </c>
      <c r="R277" s="44" t="s">
        <v>374</v>
      </c>
      <c r="S277" s="1" t="s">
        <v>1397</v>
      </c>
      <c r="T277" s="1" t="s">
        <v>1397</v>
      </c>
      <c r="U277" s="2" t="s">
        <v>1396</v>
      </c>
      <c r="V277" s="2">
        <v>1</v>
      </c>
      <c r="W277" s="2">
        <v>1</v>
      </c>
      <c r="X277" s="2">
        <v>1</v>
      </c>
      <c r="Y277" s="2">
        <v>1</v>
      </c>
      <c r="Z277">
        <f t="shared" si="4"/>
        <v>0</v>
      </c>
      <c r="AA277" t="s">
        <v>847</v>
      </c>
    </row>
    <row r="278" spans="1:27" x14ac:dyDescent="0.35">
      <c r="A278" t="s">
        <v>849</v>
      </c>
      <c r="B278" s="7" t="s">
        <v>850</v>
      </c>
      <c r="D278" s="1" t="s">
        <v>1395</v>
      </c>
      <c r="E278" s="40" t="s">
        <v>374</v>
      </c>
      <c r="F278" s="40" t="s">
        <v>374</v>
      </c>
      <c r="G278" s="41">
        <v>2000</v>
      </c>
      <c r="H278" s="42">
        <v>2000</v>
      </c>
      <c r="I278" s="40" t="s">
        <v>374</v>
      </c>
      <c r="J278" s="40" t="s">
        <v>374</v>
      </c>
      <c r="K278" s="41">
        <v>8800</v>
      </c>
      <c r="L278" s="42">
        <v>8800</v>
      </c>
      <c r="M278" s="40" t="s">
        <v>374</v>
      </c>
      <c r="N278" s="40" t="s">
        <v>374</v>
      </c>
      <c r="O278" s="41">
        <v>8800</v>
      </c>
      <c r="P278" s="42">
        <v>8800</v>
      </c>
      <c r="Q278" s="43" t="s">
        <v>374</v>
      </c>
      <c r="R278" s="44" t="s">
        <v>374</v>
      </c>
      <c r="S278" s="1">
        <v>1</v>
      </c>
      <c r="T278" s="1">
        <v>1</v>
      </c>
      <c r="U278" s="2" t="s">
        <v>1396</v>
      </c>
      <c r="V278" s="2">
        <v>1</v>
      </c>
      <c r="W278" s="2">
        <v>1</v>
      </c>
      <c r="X278" s="2">
        <v>1</v>
      </c>
      <c r="Y278" s="2">
        <v>1</v>
      </c>
      <c r="Z278">
        <f t="shared" si="4"/>
        <v>39200</v>
      </c>
      <c r="AA278" t="s">
        <v>849</v>
      </c>
    </row>
    <row r="279" spans="1:27" ht="29" x14ac:dyDescent="0.35">
      <c r="A279" t="s">
        <v>851</v>
      </c>
      <c r="B279" s="7" t="s">
        <v>852</v>
      </c>
      <c r="E279" s="40" t="s">
        <v>374</v>
      </c>
      <c r="F279" s="40" t="s">
        <v>374</v>
      </c>
      <c r="G279" s="41" t="s">
        <v>374</v>
      </c>
      <c r="H279" s="42" t="s">
        <v>374</v>
      </c>
      <c r="I279" s="40" t="s">
        <v>374</v>
      </c>
      <c r="J279" s="40" t="s">
        <v>374</v>
      </c>
      <c r="K279" s="41" t="s">
        <v>374</v>
      </c>
      <c r="L279" s="42" t="s">
        <v>374</v>
      </c>
      <c r="M279" s="40" t="s">
        <v>374</v>
      </c>
      <c r="N279" s="40" t="s">
        <v>374</v>
      </c>
      <c r="O279" s="41" t="s">
        <v>374</v>
      </c>
      <c r="P279" s="42" t="s">
        <v>374</v>
      </c>
      <c r="Q279" s="43" t="s">
        <v>374</v>
      </c>
      <c r="R279" s="44" t="s">
        <v>374</v>
      </c>
      <c r="S279" s="1" t="s">
        <v>1397</v>
      </c>
      <c r="T279" s="1" t="s">
        <v>1397</v>
      </c>
      <c r="U279" s="2" t="s">
        <v>1396</v>
      </c>
      <c r="V279" s="2">
        <v>1</v>
      </c>
      <c r="W279" s="2">
        <v>1</v>
      </c>
      <c r="X279" s="2">
        <v>1</v>
      </c>
      <c r="Y279" s="2">
        <v>1</v>
      </c>
      <c r="Z279">
        <f t="shared" si="4"/>
        <v>0</v>
      </c>
      <c r="AA279" t="s">
        <v>851</v>
      </c>
    </row>
    <row r="280" spans="1:27" x14ac:dyDescent="0.35">
      <c r="A280" t="s">
        <v>853</v>
      </c>
      <c r="B280" s="7" t="s">
        <v>854</v>
      </c>
      <c r="D280" s="1" t="s">
        <v>1395</v>
      </c>
      <c r="E280" s="40" t="s">
        <v>374</v>
      </c>
      <c r="F280" s="40" t="s">
        <v>374</v>
      </c>
      <c r="G280" s="41">
        <v>200</v>
      </c>
      <c r="H280" s="42">
        <v>200</v>
      </c>
      <c r="I280" s="40" t="s">
        <v>374</v>
      </c>
      <c r="J280" s="40" t="s">
        <v>374</v>
      </c>
      <c r="K280" s="41">
        <v>880.00000000000011</v>
      </c>
      <c r="L280" s="42">
        <v>880</v>
      </c>
      <c r="M280" s="40" t="s">
        <v>374</v>
      </c>
      <c r="N280" s="40" t="s">
        <v>374</v>
      </c>
      <c r="O280" s="41">
        <v>880.00000000000011</v>
      </c>
      <c r="P280" s="42">
        <v>880</v>
      </c>
      <c r="Q280" s="43">
        <v>3200</v>
      </c>
      <c r="R280" s="44">
        <v>3200</v>
      </c>
      <c r="S280" s="1">
        <v>1</v>
      </c>
      <c r="T280" s="1">
        <v>1</v>
      </c>
      <c r="U280" s="2" t="s">
        <v>1396</v>
      </c>
      <c r="V280" s="2">
        <v>1</v>
      </c>
      <c r="W280" s="2">
        <v>1</v>
      </c>
      <c r="X280" s="2">
        <v>1</v>
      </c>
      <c r="Y280" s="2">
        <v>1</v>
      </c>
      <c r="Z280">
        <f t="shared" si="4"/>
        <v>10320</v>
      </c>
      <c r="AA280" t="s">
        <v>853</v>
      </c>
    </row>
    <row r="281" spans="1:27" x14ac:dyDescent="0.35">
      <c r="A281" t="s">
        <v>855</v>
      </c>
      <c r="B281" s="7" t="s">
        <v>1471</v>
      </c>
      <c r="D281" s="1" t="s">
        <v>1395</v>
      </c>
      <c r="E281" s="40" t="s">
        <v>374</v>
      </c>
      <c r="F281" s="40" t="s">
        <v>374</v>
      </c>
      <c r="G281" s="41">
        <v>400</v>
      </c>
      <c r="H281" s="42">
        <v>400</v>
      </c>
      <c r="I281" s="40" t="s">
        <v>374</v>
      </c>
      <c r="J281" s="40" t="s">
        <v>374</v>
      </c>
      <c r="K281" s="41">
        <v>1760.0000000000002</v>
      </c>
      <c r="L281" s="42">
        <v>1800</v>
      </c>
      <c r="M281" s="40" t="s">
        <v>374</v>
      </c>
      <c r="N281" s="40" t="s">
        <v>374</v>
      </c>
      <c r="O281" s="41">
        <v>1760.0000000000002</v>
      </c>
      <c r="P281" s="42">
        <v>1800</v>
      </c>
      <c r="Q281" s="43" t="s">
        <v>374</v>
      </c>
      <c r="R281" s="44" t="s">
        <v>374</v>
      </c>
      <c r="S281" s="1">
        <v>1</v>
      </c>
      <c r="T281" s="1">
        <v>1</v>
      </c>
      <c r="U281" s="2" t="s">
        <v>1396</v>
      </c>
      <c r="V281" s="2">
        <v>1</v>
      </c>
      <c r="W281" s="2">
        <v>1</v>
      </c>
      <c r="X281" s="2">
        <v>1</v>
      </c>
      <c r="Y281" s="2">
        <v>1</v>
      </c>
      <c r="Z281">
        <f t="shared" si="4"/>
        <v>7920</v>
      </c>
      <c r="AA281" t="s">
        <v>855</v>
      </c>
    </row>
    <row r="282" spans="1:27" x14ac:dyDescent="0.35">
      <c r="A282" t="s">
        <v>857</v>
      </c>
      <c r="B282" s="7" t="s">
        <v>1472</v>
      </c>
      <c r="E282" s="40" t="s">
        <v>374</v>
      </c>
      <c r="F282" s="40" t="s">
        <v>374</v>
      </c>
      <c r="G282" s="41" t="s">
        <v>374</v>
      </c>
      <c r="H282" s="42" t="s">
        <v>374</v>
      </c>
      <c r="I282" s="40" t="s">
        <v>374</v>
      </c>
      <c r="J282" s="40" t="s">
        <v>374</v>
      </c>
      <c r="K282" s="41" t="s">
        <v>374</v>
      </c>
      <c r="L282" s="42" t="s">
        <v>374</v>
      </c>
      <c r="M282" s="40" t="s">
        <v>374</v>
      </c>
      <c r="N282" s="40" t="s">
        <v>374</v>
      </c>
      <c r="O282" s="41" t="s">
        <v>374</v>
      </c>
      <c r="P282" s="42" t="s">
        <v>374</v>
      </c>
      <c r="Q282" s="43" t="s">
        <v>374</v>
      </c>
      <c r="R282" s="44" t="s">
        <v>374</v>
      </c>
      <c r="S282" s="1" t="s">
        <v>1397</v>
      </c>
      <c r="T282" s="1" t="s">
        <v>1397</v>
      </c>
      <c r="U282" s="2" t="s">
        <v>1396</v>
      </c>
      <c r="V282" s="2">
        <v>1</v>
      </c>
      <c r="W282" s="2">
        <v>1</v>
      </c>
      <c r="X282" s="2">
        <v>1</v>
      </c>
      <c r="Y282" s="2">
        <v>1</v>
      </c>
      <c r="Z282">
        <f t="shared" si="4"/>
        <v>0</v>
      </c>
      <c r="AA282" t="s">
        <v>857</v>
      </c>
    </row>
    <row r="283" spans="1:27" x14ac:dyDescent="0.35">
      <c r="A283" t="s">
        <v>859</v>
      </c>
      <c r="B283" s="7" t="s">
        <v>860</v>
      </c>
      <c r="E283" s="40" t="s">
        <v>374</v>
      </c>
      <c r="F283" s="40" t="s">
        <v>374</v>
      </c>
      <c r="G283" s="41" t="s">
        <v>374</v>
      </c>
      <c r="H283" s="42" t="s">
        <v>374</v>
      </c>
      <c r="I283" s="40" t="s">
        <v>374</v>
      </c>
      <c r="J283" s="40" t="s">
        <v>374</v>
      </c>
      <c r="K283" s="41" t="s">
        <v>374</v>
      </c>
      <c r="L283" s="42" t="s">
        <v>374</v>
      </c>
      <c r="M283" s="40" t="s">
        <v>374</v>
      </c>
      <c r="N283" s="40" t="s">
        <v>374</v>
      </c>
      <c r="O283" s="41" t="s">
        <v>374</v>
      </c>
      <c r="P283" s="42" t="s">
        <v>374</v>
      </c>
      <c r="Q283" s="43" t="s">
        <v>374</v>
      </c>
      <c r="R283" s="44" t="s">
        <v>374</v>
      </c>
      <c r="S283" s="1" t="s">
        <v>1397</v>
      </c>
      <c r="T283" s="1" t="s">
        <v>1397</v>
      </c>
      <c r="U283" s="2" t="s">
        <v>1396</v>
      </c>
      <c r="V283" s="2">
        <v>1</v>
      </c>
      <c r="W283" s="2">
        <v>1</v>
      </c>
      <c r="X283" s="2">
        <v>1</v>
      </c>
      <c r="Y283" s="2">
        <v>1</v>
      </c>
      <c r="Z283">
        <f t="shared" si="4"/>
        <v>0</v>
      </c>
      <c r="AA283" t="s">
        <v>859</v>
      </c>
    </row>
    <row r="284" spans="1:27" x14ac:dyDescent="0.35">
      <c r="A284" t="s">
        <v>87</v>
      </c>
      <c r="B284" s="7" t="s">
        <v>88</v>
      </c>
      <c r="C284" s="1" t="s">
        <v>1425</v>
      </c>
      <c r="D284" s="1" t="s">
        <v>1395</v>
      </c>
      <c r="E284" s="40" t="s">
        <v>374</v>
      </c>
      <c r="F284" s="40" t="s">
        <v>374</v>
      </c>
      <c r="G284" s="41">
        <v>0.15</v>
      </c>
      <c r="H284" s="42">
        <v>0.15</v>
      </c>
      <c r="I284" s="40" t="s">
        <v>374</v>
      </c>
      <c r="J284" s="40" t="s">
        <v>374</v>
      </c>
      <c r="K284" s="41">
        <v>0.66</v>
      </c>
      <c r="L284" s="42">
        <v>0.66</v>
      </c>
      <c r="M284" s="40" t="s">
        <v>374</v>
      </c>
      <c r="N284" s="40" t="s">
        <v>374</v>
      </c>
      <c r="O284" s="41">
        <v>0.66</v>
      </c>
      <c r="P284" s="42">
        <v>0.66</v>
      </c>
      <c r="Q284" s="43">
        <v>0.15</v>
      </c>
      <c r="R284" s="44">
        <v>0.15</v>
      </c>
      <c r="S284" s="1">
        <v>1</v>
      </c>
      <c r="T284" s="1">
        <v>1</v>
      </c>
      <c r="U284" s="2" t="s">
        <v>1396</v>
      </c>
      <c r="V284" s="2">
        <v>11</v>
      </c>
      <c r="W284" s="2">
        <v>5.8</v>
      </c>
      <c r="X284" s="2">
        <v>1</v>
      </c>
      <c r="Y284" s="2">
        <v>1</v>
      </c>
      <c r="Z284">
        <f t="shared" si="4"/>
        <v>3.24</v>
      </c>
      <c r="AA284" t="s">
        <v>87</v>
      </c>
    </row>
    <row r="285" spans="1:27" x14ac:dyDescent="0.35">
      <c r="A285" t="s">
        <v>861</v>
      </c>
      <c r="B285" s="7" t="s">
        <v>1473</v>
      </c>
      <c r="E285" s="40" t="s">
        <v>374</v>
      </c>
      <c r="F285" s="40" t="s">
        <v>374</v>
      </c>
      <c r="G285" s="41" t="s">
        <v>374</v>
      </c>
      <c r="H285" s="42" t="s">
        <v>374</v>
      </c>
      <c r="I285" s="40" t="s">
        <v>374</v>
      </c>
      <c r="J285" s="40" t="s">
        <v>374</v>
      </c>
      <c r="K285" s="41" t="s">
        <v>374</v>
      </c>
      <c r="L285" s="42" t="s">
        <v>374</v>
      </c>
      <c r="M285" s="40" t="s">
        <v>374</v>
      </c>
      <c r="N285" s="40" t="s">
        <v>374</v>
      </c>
      <c r="O285" s="41" t="s">
        <v>374</v>
      </c>
      <c r="P285" s="42" t="s">
        <v>374</v>
      </c>
      <c r="Q285" s="43" t="s">
        <v>374</v>
      </c>
      <c r="R285" s="44" t="s">
        <v>374</v>
      </c>
      <c r="S285" s="1" t="s">
        <v>1397</v>
      </c>
      <c r="T285" s="1" t="s">
        <v>1397</v>
      </c>
      <c r="U285" s="2" t="s">
        <v>1396</v>
      </c>
      <c r="V285" s="2">
        <v>1</v>
      </c>
      <c r="W285" s="2">
        <v>1</v>
      </c>
      <c r="X285" s="2">
        <v>1</v>
      </c>
      <c r="Y285" s="2">
        <v>1</v>
      </c>
      <c r="Z285">
        <f t="shared" si="4"/>
        <v>0</v>
      </c>
      <c r="AA285" t="s">
        <v>861</v>
      </c>
    </row>
    <row r="286" spans="1:27" x14ac:dyDescent="0.35">
      <c r="A286" t="s">
        <v>863</v>
      </c>
      <c r="B286" s="7" t="s">
        <v>864</v>
      </c>
      <c r="D286" s="1" t="s">
        <v>1398</v>
      </c>
      <c r="E286" s="40" t="s">
        <v>374</v>
      </c>
      <c r="F286" s="40" t="s">
        <v>374</v>
      </c>
      <c r="G286" s="41">
        <v>0.7</v>
      </c>
      <c r="H286" s="42">
        <v>0.7</v>
      </c>
      <c r="I286" s="40" t="s">
        <v>374</v>
      </c>
      <c r="J286" s="40" t="s">
        <v>374</v>
      </c>
      <c r="K286" s="41">
        <v>3.08</v>
      </c>
      <c r="L286" s="42">
        <v>3.1</v>
      </c>
      <c r="M286" s="40" t="s">
        <v>374</v>
      </c>
      <c r="N286" s="40" t="s">
        <v>374</v>
      </c>
      <c r="O286" s="41">
        <v>3.08</v>
      </c>
      <c r="P286" s="42">
        <v>3.1</v>
      </c>
      <c r="Q286" s="43" t="s">
        <v>374</v>
      </c>
      <c r="R286" s="44" t="s">
        <v>374</v>
      </c>
      <c r="S286" s="1">
        <v>1</v>
      </c>
      <c r="T286" s="1">
        <v>1</v>
      </c>
      <c r="U286" s="2" t="s">
        <v>1396</v>
      </c>
      <c r="V286" s="2">
        <v>1</v>
      </c>
      <c r="W286" s="2">
        <v>1</v>
      </c>
      <c r="X286" s="2">
        <v>1</v>
      </c>
      <c r="Y286" s="2">
        <v>1</v>
      </c>
      <c r="Z286">
        <f t="shared" si="4"/>
        <v>13.76</v>
      </c>
      <c r="AA286" t="s">
        <v>863</v>
      </c>
    </row>
    <row r="287" spans="1:27" x14ac:dyDescent="0.35">
      <c r="A287" t="s">
        <v>89</v>
      </c>
      <c r="B287" s="7" t="s">
        <v>90</v>
      </c>
      <c r="C287" s="1" t="s">
        <v>1401</v>
      </c>
      <c r="D287" s="1" t="s">
        <v>1395</v>
      </c>
      <c r="E287" s="40" t="s">
        <v>374</v>
      </c>
      <c r="F287" s="40" t="s">
        <v>374</v>
      </c>
      <c r="G287" s="41">
        <v>0.09</v>
      </c>
      <c r="H287" s="42">
        <v>0.09</v>
      </c>
      <c r="I287" s="40" t="s">
        <v>374</v>
      </c>
      <c r="J287" s="40" t="s">
        <v>374</v>
      </c>
      <c r="K287" s="41">
        <v>0.39600000000000002</v>
      </c>
      <c r="L287" s="42">
        <v>0.4</v>
      </c>
      <c r="M287" s="40" t="s">
        <v>374</v>
      </c>
      <c r="N287" s="40" t="s">
        <v>374</v>
      </c>
      <c r="O287" s="41">
        <v>0.39600000000000002</v>
      </c>
      <c r="P287" s="42">
        <v>0.4</v>
      </c>
      <c r="Q287" s="43">
        <v>0.3</v>
      </c>
      <c r="R287" s="44">
        <v>0.3</v>
      </c>
      <c r="S287" s="1">
        <v>1</v>
      </c>
      <c r="T287" s="1">
        <v>1</v>
      </c>
      <c r="U287" s="2" t="s">
        <v>1396</v>
      </c>
      <c r="V287" s="2">
        <v>1</v>
      </c>
      <c r="W287" s="2">
        <v>1</v>
      </c>
      <c r="X287" s="2">
        <v>1</v>
      </c>
      <c r="Y287" s="2">
        <v>1</v>
      </c>
      <c r="Z287">
        <f t="shared" si="4"/>
        <v>2.3719999999999999</v>
      </c>
      <c r="AA287" t="s">
        <v>89</v>
      </c>
    </row>
    <row r="288" spans="1:27" x14ac:dyDescent="0.35">
      <c r="A288" t="s">
        <v>865</v>
      </c>
      <c r="B288" s="7" t="s">
        <v>866</v>
      </c>
      <c r="E288" s="40" t="s">
        <v>374</v>
      </c>
      <c r="F288" s="40" t="s">
        <v>374</v>
      </c>
      <c r="G288" s="41" t="s">
        <v>374</v>
      </c>
      <c r="H288" s="42" t="s">
        <v>374</v>
      </c>
      <c r="I288" s="40" t="s">
        <v>374</v>
      </c>
      <c r="J288" s="40" t="s">
        <v>374</v>
      </c>
      <c r="K288" s="41" t="s">
        <v>374</v>
      </c>
      <c r="L288" s="42" t="s">
        <v>374</v>
      </c>
      <c r="M288" s="40" t="s">
        <v>374</v>
      </c>
      <c r="N288" s="40" t="s">
        <v>374</v>
      </c>
      <c r="O288" s="41" t="s">
        <v>374</v>
      </c>
      <c r="P288" s="42" t="s">
        <v>374</v>
      </c>
      <c r="Q288" s="43" t="s">
        <v>374</v>
      </c>
      <c r="R288" s="44" t="s">
        <v>374</v>
      </c>
      <c r="S288" s="1" t="s">
        <v>1397</v>
      </c>
      <c r="T288" s="1" t="s">
        <v>1397</v>
      </c>
      <c r="U288" s="2" t="s">
        <v>1396</v>
      </c>
      <c r="V288" s="2">
        <v>1</v>
      </c>
      <c r="W288" s="2">
        <v>1</v>
      </c>
      <c r="X288" s="2">
        <v>1</v>
      </c>
      <c r="Y288" s="2">
        <v>1</v>
      </c>
      <c r="Z288">
        <f t="shared" si="4"/>
        <v>0</v>
      </c>
      <c r="AA288" t="s">
        <v>865</v>
      </c>
    </row>
    <row r="289" spans="1:27" x14ac:dyDescent="0.35">
      <c r="A289" t="s">
        <v>867</v>
      </c>
      <c r="B289" s="7" t="s">
        <v>868</v>
      </c>
      <c r="E289" s="40" t="s">
        <v>374</v>
      </c>
      <c r="F289" s="40" t="s">
        <v>374</v>
      </c>
      <c r="G289" s="41" t="s">
        <v>374</v>
      </c>
      <c r="H289" s="42" t="s">
        <v>374</v>
      </c>
      <c r="I289" s="40" t="s">
        <v>374</v>
      </c>
      <c r="J289" s="40" t="s">
        <v>374</v>
      </c>
      <c r="K289" s="41" t="s">
        <v>374</v>
      </c>
      <c r="L289" s="42" t="s">
        <v>374</v>
      </c>
      <c r="M289" s="40" t="s">
        <v>374</v>
      </c>
      <c r="N289" s="40" t="s">
        <v>374</v>
      </c>
      <c r="O289" s="41" t="s">
        <v>374</v>
      </c>
      <c r="P289" s="42" t="s">
        <v>374</v>
      </c>
      <c r="Q289" s="43" t="s">
        <v>374</v>
      </c>
      <c r="R289" s="44" t="s">
        <v>374</v>
      </c>
      <c r="S289" s="1" t="s">
        <v>1397</v>
      </c>
      <c r="T289" s="1" t="s">
        <v>1397</v>
      </c>
      <c r="U289" s="2" t="s">
        <v>1396</v>
      </c>
      <c r="V289" s="2">
        <v>1</v>
      </c>
      <c r="W289" s="2">
        <v>1</v>
      </c>
      <c r="X289" s="2">
        <v>1</v>
      </c>
      <c r="Y289" s="2">
        <v>1</v>
      </c>
      <c r="Z289">
        <f t="shared" si="4"/>
        <v>0</v>
      </c>
      <c r="AA289" t="s">
        <v>867</v>
      </c>
    </row>
    <row r="290" spans="1:27" x14ac:dyDescent="0.35">
      <c r="A290" t="s">
        <v>91</v>
      </c>
      <c r="B290" s="7" t="s">
        <v>92</v>
      </c>
      <c r="C290" s="1" t="s">
        <v>1425</v>
      </c>
      <c r="D290" s="1" t="s">
        <v>1395</v>
      </c>
      <c r="E290" s="40" t="s">
        <v>374</v>
      </c>
      <c r="F290" s="40" t="s">
        <v>374</v>
      </c>
      <c r="G290" s="41">
        <v>7.6923076923076927E-2</v>
      </c>
      <c r="H290" s="42">
        <v>7.6999999999999999E-2</v>
      </c>
      <c r="I290" s="40" t="s">
        <v>374</v>
      </c>
      <c r="J290" s="40" t="s">
        <v>374</v>
      </c>
      <c r="K290" s="41">
        <v>0.62857142857142856</v>
      </c>
      <c r="L290" s="42">
        <v>0.63</v>
      </c>
      <c r="M290" s="40" t="s">
        <v>374</v>
      </c>
      <c r="N290" s="40" t="s">
        <v>374</v>
      </c>
      <c r="O290" s="41">
        <v>0.62857142857142856</v>
      </c>
      <c r="P290" s="42">
        <v>0.63</v>
      </c>
      <c r="Q290" s="43">
        <v>0.6</v>
      </c>
      <c r="R290" s="44">
        <v>0.6</v>
      </c>
      <c r="S290" s="1">
        <v>1</v>
      </c>
      <c r="T290" s="1">
        <v>1</v>
      </c>
      <c r="U290" s="2" t="s">
        <v>1396</v>
      </c>
      <c r="V290" s="2">
        <v>1</v>
      </c>
      <c r="W290" s="2">
        <v>1</v>
      </c>
      <c r="X290" s="2">
        <v>3.9</v>
      </c>
      <c r="Y290" s="2">
        <v>2.1</v>
      </c>
      <c r="Z290">
        <f t="shared" si="4"/>
        <v>3.8710659340659341</v>
      </c>
      <c r="AA290" t="s">
        <v>91</v>
      </c>
    </row>
    <row r="291" spans="1:27" x14ac:dyDescent="0.35">
      <c r="A291" t="s">
        <v>869</v>
      </c>
      <c r="B291" s="7" t="s">
        <v>1474</v>
      </c>
      <c r="E291" s="40" t="s">
        <v>374</v>
      </c>
      <c r="F291" s="40" t="s">
        <v>374</v>
      </c>
      <c r="G291" s="41" t="s">
        <v>374</v>
      </c>
      <c r="H291" s="42" t="s">
        <v>374</v>
      </c>
      <c r="I291" s="40" t="s">
        <v>374</v>
      </c>
      <c r="J291" s="40" t="s">
        <v>374</v>
      </c>
      <c r="K291" s="41" t="s">
        <v>374</v>
      </c>
      <c r="L291" s="42" t="s">
        <v>374</v>
      </c>
      <c r="M291" s="40" t="s">
        <v>374</v>
      </c>
      <c r="N291" s="40" t="s">
        <v>374</v>
      </c>
      <c r="O291" s="41" t="s">
        <v>374</v>
      </c>
      <c r="P291" s="42" t="s">
        <v>374</v>
      </c>
      <c r="Q291" s="43" t="s">
        <v>374</v>
      </c>
      <c r="R291" s="44" t="s">
        <v>374</v>
      </c>
      <c r="S291" s="1" t="s">
        <v>1397</v>
      </c>
      <c r="T291" s="1" t="s">
        <v>1397</v>
      </c>
      <c r="U291" s="2" t="s">
        <v>1396</v>
      </c>
      <c r="V291" s="2">
        <v>1</v>
      </c>
      <c r="W291" s="2">
        <v>1</v>
      </c>
      <c r="X291" s="2">
        <v>1</v>
      </c>
      <c r="Y291" s="2">
        <v>1</v>
      </c>
      <c r="Z291">
        <f t="shared" si="4"/>
        <v>0</v>
      </c>
      <c r="AA291" t="s">
        <v>869</v>
      </c>
    </row>
    <row r="292" spans="1:27" x14ac:dyDescent="0.35">
      <c r="A292" t="s">
        <v>871</v>
      </c>
      <c r="B292" s="7" t="s">
        <v>1475</v>
      </c>
      <c r="E292" s="40" t="s">
        <v>374</v>
      </c>
      <c r="F292" s="40" t="s">
        <v>374</v>
      </c>
      <c r="G292" s="41" t="s">
        <v>374</v>
      </c>
      <c r="H292" s="42" t="s">
        <v>374</v>
      </c>
      <c r="I292" s="40" t="s">
        <v>374</v>
      </c>
      <c r="J292" s="40" t="s">
        <v>374</v>
      </c>
      <c r="K292" s="41" t="s">
        <v>374</v>
      </c>
      <c r="L292" s="42" t="s">
        <v>374</v>
      </c>
      <c r="M292" s="40" t="s">
        <v>374</v>
      </c>
      <c r="N292" s="40" t="s">
        <v>374</v>
      </c>
      <c r="O292" s="41" t="s">
        <v>374</v>
      </c>
      <c r="P292" s="42" t="s">
        <v>374</v>
      </c>
      <c r="Q292" s="43" t="s">
        <v>374</v>
      </c>
      <c r="R292" s="44" t="s">
        <v>374</v>
      </c>
      <c r="S292" s="1" t="s">
        <v>1397</v>
      </c>
      <c r="T292" s="1" t="s">
        <v>1397</v>
      </c>
      <c r="U292" s="2" t="s">
        <v>1396</v>
      </c>
      <c r="V292" s="2">
        <v>1</v>
      </c>
      <c r="W292" s="2">
        <v>1</v>
      </c>
      <c r="X292" s="2">
        <v>1</v>
      </c>
      <c r="Y292" s="2">
        <v>1</v>
      </c>
      <c r="Z292">
        <f t="shared" si="4"/>
        <v>0</v>
      </c>
      <c r="AA292" t="s">
        <v>871</v>
      </c>
    </row>
    <row r="293" spans="1:27" x14ac:dyDescent="0.35">
      <c r="A293" t="s">
        <v>873</v>
      </c>
      <c r="B293" s="7" t="s">
        <v>1476</v>
      </c>
      <c r="E293" s="40" t="s">
        <v>374</v>
      </c>
      <c r="F293" s="40" t="s">
        <v>374</v>
      </c>
      <c r="G293" s="41" t="s">
        <v>374</v>
      </c>
      <c r="H293" s="42" t="s">
        <v>374</v>
      </c>
      <c r="I293" s="40" t="s">
        <v>374</v>
      </c>
      <c r="J293" s="40" t="s">
        <v>374</v>
      </c>
      <c r="K293" s="41" t="s">
        <v>374</v>
      </c>
      <c r="L293" s="42" t="s">
        <v>374</v>
      </c>
      <c r="M293" s="40" t="s">
        <v>374</v>
      </c>
      <c r="N293" s="40" t="s">
        <v>374</v>
      </c>
      <c r="O293" s="41" t="s">
        <v>374</v>
      </c>
      <c r="P293" s="42" t="s">
        <v>374</v>
      </c>
      <c r="Q293" s="43" t="s">
        <v>374</v>
      </c>
      <c r="R293" s="44" t="s">
        <v>374</v>
      </c>
      <c r="S293" s="1" t="s">
        <v>1397</v>
      </c>
      <c r="T293" s="1" t="s">
        <v>1397</v>
      </c>
      <c r="U293" s="2" t="s">
        <v>1396</v>
      </c>
      <c r="V293" s="2">
        <v>1</v>
      </c>
      <c r="W293" s="2">
        <v>1</v>
      </c>
      <c r="X293" s="2">
        <v>1</v>
      </c>
      <c r="Y293" s="2">
        <v>1</v>
      </c>
      <c r="Z293">
        <f t="shared" si="4"/>
        <v>0</v>
      </c>
      <c r="AA293" t="s">
        <v>873</v>
      </c>
    </row>
    <row r="294" spans="1:27" x14ac:dyDescent="0.35">
      <c r="A294" t="s">
        <v>875</v>
      </c>
      <c r="B294" s="7" t="s">
        <v>876</v>
      </c>
      <c r="D294" s="1" t="s">
        <v>1395</v>
      </c>
      <c r="E294" s="40" t="s">
        <v>374</v>
      </c>
      <c r="F294" s="40" t="s">
        <v>374</v>
      </c>
      <c r="G294" s="41">
        <v>4000</v>
      </c>
      <c r="H294" s="42">
        <v>4000</v>
      </c>
      <c r="I294" s="40" t="s">
        <v>374</v>
      </c>
      <c r="J294" s="40" t="s">
        <v>374</v>
      </c>
      <c r="K294" s="41">
        <v>17600</v>
      </c>
      <c r="L294" s="42">
        <v>18000</v>
      </c>
      <c r="M294" s="40" t="s">
        <v>374</v>
      </c>
      <c r="N294" s="40" t="s">
        <v>374</v>
      </c>
      <c r="O294" s="41">
        <v>17600</v>
      </c>
      <c r="P294" s="42">
        <v>18000</v>
      </c>
      <c r="Q294" s="43">
        <v>28000</v>
      </c>
      <c r="R294" s="44">
        <v>28000</v>
      </c>
      <c r="S294" s="1">
        <v>1</v>
      </c>
      <c r="T294" s="1">
        <v>1</v>
      </c>
      <c r="U294" s="2" t="s">
        <v>1396</v>
      </c>
      <c r="V294" s="2">
        <v>1</v>
      </c>
      <c r="W294" s="2">
        <v>1</v>
      </c>
      <c r="X294" s="2">
        <v>1</v>
      </c>
      <c r="Y294" s="2">
        <v>1</v>
      </c>
      <c r="Z294">
        <f t="shared" si="4"/>
        <v>135200</v>
      </c>
      <c r="AA294" t="s">
        <v>875</v>
      </c>
    </row>
    <row r="295" spans="1:27" x14ac:dyDescent="0.35">
      <c r="A295" t="s">
        <v>877</v>
      </c>
      <c r="B295" s="7" t="s">
        <v>878</v>
      </c>
      <c r="E295" s="40" t="s">
        <v>374</v>
      </c>
      <c r="F295" s="40" t="s">
        <v>374</v>
      </c>
      <c r="G295" s="41" t="s">
        <v>374</v>
      </c>
      <c r="H295" s="42" t="s">
        <v>374</v>
      </c>
      <c r="I295" s="40" t="s">
        <v>374</v>
      </c>
      <c r="J295" s="40" t="s">
        <v>374</v>
      </c>
      <c r="K295" s="41" t="s">
        <v>374</v>
      </c>
      <c r="L295" s="42" t="s">
        <v>374</v>
      </c>
      <c r="M295" s="40" t="s">
        <v>374</v>
      </c>
      <c r="N295" s="40" t="s">
        <v>374</v>
      </c>
      <c r="O295" s="41" t="s">
        <v>374</v>
      </c>
      <c r="P295" s="42" t="s">
        <v>374</v>
      </c>
      <c r="Q295" s="43" t="s">
        <v>374</v>
      </c>
      <c r="R295" s="44" t="s">
        <v>374</v>
      </c>
      <c r="S295" s="1" t="s">
        <v>1397</v>
      </c>
      <c r="T295" s="1" t="s">
        <v>1397</v>
      </c>
      <c r="U295" s="2" t="s">
        <v>1396</v>
      </c>
      <c r="V295" s="2">
        <v>1</v>
      </c>
      <c r="W295" s="2">
        <v>1</v>
      </c>
      <c r="X295" s="2">
        <v>1</v>
      </c>
      <c r="Y295" s="2">
        <v>1</v>
      </c>
      <c r="Z295">
        <f t="shared" si="4"/>
        <v>0</v>
      </c>
      <c r="AA295" t="s">
        <v>877</v>
      </c>
    </row>
    <row r="296" spans="1:27" ht="43.5" x14ac:dyDescent="0.35">
      <c r="A296" t="s">
        <v>879</v>
      </c>
      <c r="B296" s="7" t="s">
        <v>1477</v>
      </c>
      <c r="E296" s="40" t="s">
        <v>374</v>
      </c>
      <c r="F296" s="40" t="s">
        <v>374</v>
      </c>
      <c r="G296" s="41" t="s">
        <v>374</v>
      </c>
      <c r="H296" s="42" t="s">
        <v>374</v>
      </c>
      <c r="I296" s="40" t="s">
        <v>374</v>
      </c>
      <c r="J296" s="40" t="s">
        <v>374</v>
      </c>
      <c r="K296" s="41" t="s">
        <v>374</v>
      </c>
      <c r="L296" s="42" t="s">
        <v>374</v>
      </c>
      <c r="M296" s="40" t="s">
        <v>374</v>
      </c>
      <c r="N296" s="40" t="s">
        <v>374</v>
      </c>
      <c r="O296" s="41" t="s">
        <v>374</v>
      </c>
      <c r="P296" s="42" t="s">
        <v>374</v>
      </c>
      <c r="Q296" s="43" t="s">
        <v>374</v>
      </c>
      <c r="R296" s="44" t="s">
        <v>374</v>
      </c>
      <c r="S296" s="1" t="s">
        <v>1397</v>
      </c>
      <c r="T296" s="1" t="s">
        <v>1397</v>
      </c>
      <c r="U296" s="2" t="s">
        <v>1396</v>
      </c>
      <c r="V296" s="2">
        <v>1</v>
      </c>
      <c r="W296" s="2">
        <v>1</v>
      </c>
      <c r="X296" s="2">
        <v>1</v>
      </c>
      <c r="Y296" s="2">
        <v>1</v>
      </c>
      <c r="Z296">
        <f t="shared" si="4"/>
        <v>0</v>
      </c>
      <c r="AA296" t="s">
        <v>879</v>
      </c>
    </row>
    <row r="297" spans="1:27" ht="18.75" customHeight="1" x14ac:dyDescent="0.35">
      <c r="A297" t="s">
        <v>881</v>
      </c>
      <c r="B297" s="7" t="s">
        <v>1478</v>
      </c>
      <c r="D297" s="1" t="s">
        <v>374</v>
      </c>
      <c r="E297" s="40">
        <v>2.3255813953488372E-3</v>
      </c>
      <c r="F297" s="40">
        <v>2.3E-3</v>
      </c>
      <c r="G297" s="41" t="s">
        <v>374</v>
      </c>
      <c r="H297" s="42" t="s">
        <v>374</v>
      </c>
      <c r="I297" s="40">
        <v>6.0465116279069767E-2</v>
      </c>
      <c r="J297" s="40">
        <v>0.06</v>
      </c>
      <c r="K297" s="41" t="s">
        <v>374</v>
      </c>
      <c r="L297" s="42" t="s">
        <v>374</v>
      </c>
      <c r="M297" s="40">
        <v>2.7906976744186046E-2</v>
      </c>
      <c r="N297" s="40">
        <v>2.8000000000000001E-2</v>
      </c>
      <c r="O297" s="41" t="s">
        <v>374</v>
      </c>
      <c r="P297" s="42" t="s">
        <v>374</v>
      </c>
      <c r="Q297" s="43" t="s">
        <v>374</v>
      </c>
      <c r="R297" s="44" t="s">
        <v>374</v>
      </c>
      <c r="S297" s="1">
        <v>1</v>
      </c>
      <c r="T297" s="1">
        <v>1</v>
      </c>
      <c r="U297" s="2" t="s">
        <v>1396</v>
      </c>
      <c r="V297" s="2">
        <v>1</v>
      </c>
      <c r="W297" s="2">
        <v>1</v>
      </c>
      <c r="X297" s="2">
        <v>1</v>
      </c>
      <c r="Y297" s="2">
        <v>1</v>
      </c>
      <c r="Z297">
        <f t="shared" si="4"/>
        <v>0.18099767441860465</v>
      </c>
      <c r="AA297" t="s">
        <v>881</v>
      </c>
    </row>
    <row r="298" spans="1:27" ht="18.75" customHeight="1" x14ac:dyDescent="0.35">
      <c r="A298" t="s">
        <v>883</v>
      </c>
      <c r="B298" s="7" t="s">
        <v>884</v>
      </c>
      <c r="D298" s="1" t="s">
        <v>1398</v>
      </c>
      <c r="E298" s="40">
        <v>3.0193236714975844E-4</v>
      </c>
      <c r="F298" s="40">
        <v>2.9999999999999997E-4</v>
      </c>
      <c r="G298" s="41">
        <v>20</v>
      </c>
      <c r="H298" s="42">
        <v>20</v>
      </c>
      <c r="I298" s="40">
        <v>2.2608695652173914E-2</v>
      </c>
      <c r="J298" s="40">
        <v>2.3E-2</v>
      </c>
      <c r="K298" s="41">
        <v>88</v>
      </c>
      <c r="L298" s="42">
        <v>88</v>
      </c>
      <c r="M298" s="40">
        <v>1.0434782608695653E-2</v>
      </c>
      <c r="N298" s="40">
        <v>0.01</v>
      </c>
      <c r="O298" s="41">
        <v>88</v>
      </c>
      <c r="P298" s="42">
        <v>88</v>
      </c>
      <c r="Q298" s="43" t="s">
        <v>374</v>
      </c>
      <c r="R298" s="44" t="s">
        <v>374</v>
      </c>
      <c r="S298" s="1">
        <v>1</v>
      </c>
      <c r="T298" s="1">
        <v>1</v>
      </c>
      <c r="U298" s="2" t="s">
        <v>1396</v>
      </c>
      <c r="V298" s="2">
        <v>7.2</v>
      </c>
      <c r="W298" s="2">
        <v>2.5</v>
      </c>
      <c r="X298" s="2">
        <v>1</v>
      </c>
      <c r="Y298" s="2">
        <v>1</v>
      </c>
      <c r="Z298">
        <f t="shared" si="4"/>
        <v>392.06664541062798</v>
      </c>
      <c r="AA298" t="s">
        <v>883</v>
      </c>
    </row>
    <row r="299" spans="1:27" ht="29" x14ac:dyDescent="0.35">
      <c r="A299" t="s">
        <v>885</v>
      </c>
      <c r="B299" s="7" t="s">
        <v>1479</v>
      </c>
      <c r="E299" s="40" t="s">
        <v>374</v>
      </c>
      <c r="F299" s="40" t="s">
        <v>374</v>
      </c>
      <c r="G299" s="41" t="s">
        <v>374</v>
      </c>
      <c r="H299" s="42" t="s">
        <v>374</v>
      </c>
      <c r="I299" s="40" t="s">
        <v>374</v>
      </c>
      <c r="J299" s="40" t="s">
        <v>374</v>
      </c>
      <c r="K299" s="41" t="s">
        <v>374</v>
      </c>
      <c r="L299" s="42" t="s">
        <v>374</v>
      </c>
      <c r="M299" s="40" t="s">
        <v>374</v>
      </c>
      <c r="N299" s="40" t="s">
        <v>374</v>
      </c>
      <c r="O299" s="41" t="s">
        <v>374</v>
      </c>
      <c r="P299" s="42" t="s">
        <v>374</v>
      </c>
      <c r="Q299" s="43" t="s">
        <v>374</v>
      </c>
      <c r="R299" s="44" t="s">
        <v>374</v>
      </c>
      <c r="S299" s="1" t="s">
        <v>1397</v>
      </c>
      <c r="T299" s="1" t="s">
        <v>1397</v>
      </c>
      <c r="U299" s="2" t="s">
        <v>1396</v>
      </c>
      <c r="V299" s="2">
        <v>1</v>
      </c>
      <c r="W299" s="2">
        <v>1</v>
      </c>
      <c r="X299" s="2">
        <v>1</v>
      </c>
      <c r="Y299" s="2">
        <v>1</v>
      </c>
      <c r="Z299">
        <f t="shared" si="4"/>
        <v>0</v>
      </c>
      <c r="AA299" t="s">
        <v>885</v>
      </c>
    </row>
    <row r="300" spans="1:27" x14ac:dyDescent="0.35">
      <c r="A300" t="s">
        <v>887</v>
      </c>
      <c r="B300" s="7" t="s">
        <v>1480</v>
      </c>
      <c r="E300" s="40" t="s">
        <v>374</v>
      </c>
      <c r="F300" s="40" t="s">
        <v>374</v>
      </c>
      <c r="G300" s="41" t="s">
        <v>374</v>
      </c>
      <c r="H300" s="42" t="s">
        <v>374</v>
      </c>
      <c r="I300" s="40" t="s">
        <v>374</v>
      </c>
      <c r="J300" s="40" t="s">
        <v>374</v>
      </c>
      <c r="K300" s="41" t="s">
        <v>374</v>
      </c>
      <c r="L300" s="42" t="s">
        <v>374</v>
      </c>
      <c r="M300" s="40" t="s">
        <v>374</v>
      </c>
      <c r="N300" s="40" t="s">
        <v>374</v>
      </c>
      <c r="O300" s="41" t="s">
        <v>374</v>
      </c>
      <c r="P300" s="42" t="s">
        <v>374</v>
      </c>
      <c r="Q300" s="43" t="s">
        <v>374</v>
      </c>
      <c r="R300" s="44" t="s">
        <v>374</v>
      </c>
      <c r="S300" s="1" t="s">
        <v>1397</v>
      </c>
      <c r="T300" s="1" t="s">
        <v>1397</v>
      </c>
      <c r="U300" s="2" t="s">
        <v>1396</v>
      </c>
      <c r="V300" s="2">
        <v>1</v>
      </c>
      <c r="W300" s="2">
        <v>1</v>
      </c>
      <c r="X300" s="2">
        <v>1</v>
      </c>
      <c r="Y300" s="2">
        <v>1</v>
      </c>
      <c r="Z300">
        <f t="shared" si="4"/>
        <v>0</v>
      </c>
      <c r="AA300" t="s">
        <v>887</v>
      </c>
    </row>
    <row r="301" spans="1:27" ht="29" x14ac:dyDescent="0.35">
      <c r="A301" t="s">
        <v>889</v>
      </c>
      <c r="B301" s="7" t="s">
        <v>1481</v>
      </c>
      <c r="E301" s="40" t="s">
        <v>374</v>
      </c>
      <c r="F301" s="40" t="s">
        <v>374</v>
      </c>
      <c r="G301" s="41" t="s">
        <v>374</v>
      </c>
      <c r="H301" s="42" t="s">
        <v>374</v>
      </c>
      <c r="I301" s="40" t="s">
        <v>374</v>
      </c>
      <c r="J301" s="40" t="s">
        <v>374</v>
      </c>
      <c r="K301" s="41" t="s">
        <v>374</v>
      </c>
      <c r="L301" s="42" t="s">
        <v>374</v>
      </c>
      <c r="M301" s="40" t="s">
        <v>374</v>
      </c>
      <c r="N301" s="40" t="s">
        <v>374</v>
      </c>
      <c r="O301" s="41" t="s">
        <v>374</v>
      </c>
      <c r="P301" s="42" t="s">
        <v>374</v>
      </c>
      <c r="Q301" s="43" t="s">
        <v>374</v>
      </c>
      <c r="R301" s="44" t="s">
        <v>374</v>
      </c>
      <c r="S301" s="1" t="s">
        <v>1397</v>
      </c>
      <c r="T301" s="1" t="s">
        <v>1397</v>
      </c>
      <c r="U301" s="2" t="s">
        <v>1396</v>
      </c>
      <c r="V301" s="2">
        <v>1</v>
      </c>
      <c r="W301" s="2">
        <v>1</v>
      </c>
      <c r="X301" s="2">
        <v>1</v>
      </c>
      <c r="Y301" s="2">
        <v>1</v>
      </c>
      <c r="Z301">
        <f t="shared" si="4"/>
        <v>0</v>
      </c>
      <c r="AA301" t="s">
        <v>889</v>
      </c>
    </row>
    <row r="302" spans="1:27" ht="29" x14ac:dyDescent="0.35">
      <c r="A302" t="s">
        <v>891</v>
      </c>
      <c r="B302" s="7" t="s">
        <v>892</v>
      </c>
      <c r="D302" s="1" t="s">
        <v>1395</v>
      </c>
      <c r="E302" s="40" t="s">
        <v>374</v>
      </c>
      <c r="F302" s="40" t="s">
        <v>374</v>
      </c>
      <c r="G302" s="41">
        <v>0.08</v>
      </c>
      <c r="H302" s="42">
        <v>0.08</v>
      </c>
      <c r="I302" s="40" t="s">
        <v>374</v>
      </c>
      <c r="J302" s="40" t="s">
        <v>374</v>
      </c>
      <c r="K302" s="41">
        <v>0.35200000000000004</v>
      </c>
      <c r="L302" s="42">
        <v>0.35</v>
      </c>
      <c r="M302" s="40" t="s">
        <v>374</v>
      </c>
      <c r="N302" s="40" t="s">
        <v>374</v>
      </c>
      <c r="O302" s="41">
        <v>0.35200000000000004</v>
      </c>
      <c r="P302" s="42">
        <v>0.35</v>
      </c>
      <c r="Q302" s="43">
        <v>12</v>
      </c>
      <c r="R302" s="44">
        <v>12</v>
      </c>
      <c r="S302" s="1">
        <v>1</v>
      </c>
      <c r="T302" s="1">
        <v>1</v>
      </c>
      <c r="U302" s="2" t="s">
        <v>1396</v>
      </c>
      <c r="V302" s="2">
        <v>1</v>
      </c>
      <c r="W302" s="2">
        <v>1</v>
      </c>
      <c r="X302" s="2">
        <v>1</v>
      </c>
      <c r="Y302" s="2">
        <v>1</v>
      </c>
      <c r="Z302">
        <f t="shared" si="4"/>
        <v>25.564</v>
      </c>
      <c r="AA302" t="s">
        <v>891</v>
      </c>
    </row>
    <row r="303" spans="1:27" x14ac:dyDescent="0.35">
      <c r="A303" t="s">
        <v>893</v>
      </c>
      <c r="B303" s="7" t="s">
        <v>894</v>
      </c>
      <c r="E303" s="40" t="s">
        <v>374</v>
      </c>
      <c r="F303" s="40" t="s">
        <v>374</v>
      </c>
      <c r="G303" s="41" t="s">
        <v>374</v>
      </c>
      <c r="H303" s="42" t="s">
        <v>374</v>
      </c>
      <c r="I303" s="40" t="s">
        <v>374</v>
      </c>
      <c r="J303" s="40" t="s">
        <v>374</v>
      </c>
      <c r="K303" s="41" t="s">
        <v>374</v>
      </c>
      <c r="L303" s="42" t="s">
        <v>374</v>
      </c>
      <c r="M303" s="40" t="s">
        <v>374</v>
      </c>
      <c r="N303" s="40" t="s">
        <v>374</v>
      </c>
      <c r="O303" s="41" t="s">
        <v>374</v>
      </c>
      <c r="P303" s="42" t="s">
        <v>374</v>
      </c>
      <c r="Q303" s="43" t="s">
        <v>374</v>
      </c>
      <c r="R303" s="44" t="s">
        <v>374</v>
      </c>
      <c r="S303" s="1" t="s">
        <v>1397</v>
      </c>
      <c r="T303" s="1" t="s">
        <v>1397</v>
      </c>
      <c r="U303" s="2" t="s">
        <v>1396</v>
      </c>
      <c r="V303" s="2">
        <v>1</v>
      </c>
      <c r="W303" s="2">
        <v>1</v>
      </c>
      <c r="X303" s="2">
        <v>1</v>
      </c>
      <c r="Y303" s="2">
        <v>1</v>
      </c>
      <c r="Z303">
        <f t="shared" si="4"/>
        <v>0</v>
      </c>
      <c r="AA303" t="s">
        <v>893</v>
      </c>
    </row>
    <row r="304" spans="1:27" x14ac:dyDescent="0.35">
      <c r="A304" t="s">
        <v>895</v>
      </c>
      <c r="B304" s="7" t="s">
        <v>896</v>
      </c>
      <c r="E304" s="40" t="s">
        <v>374</v>
      </c>
      <c r="F304" s="40" t="s">
        <v>374</v>
      </c>
      <c r="G304" s="41" t="s">
        <v>374</v>
      </c>
      <c r="H304" s="42" t="s">
        <v>374</v>
      </c>
      <c r="I304" s="40" t="s">
        <v>374</v>
      </c>
      <c r="J304" s="40" t="s">
        <v>374</v>
      </c>
      <c r="K304" s="41" t="s">
        <v>374</v>
      </c>
      <c r="L304" s="42" t="s">
        <v>374</v>
      </c>
      <c r="M304" s="40" t="s">
        <v>374</v>
      </c>
      <c r="N304" s="40" t="s">
        <v>374</v>
      </c>
      <c r="O304" s="41" t="s">
        <v>374</v>
      </c>
      <c r="P304" s="42" t="s">
        <v>374</v>
      </c>
      <c r="Q304" s="43" t="s">
        <v>374</v>
      </c>
      <c r="R304" s="44" t="s">
        <v>374</v>
      </c>
      <c r="S304" s="1" t="s">
        <v>1397</v>
      </c>
      <c r="T304" s="1" t="s">
        <v>1397</v>
      </c>
      <c r="U304" s="2" t="s">
        <v>1396</v>
      </c>
      <c r="V304" s="2">
        <v>1</v>
      </c>
      <c r="W304" s="2">
        <v>1</v>
      </c>
      <c r="X304" s="2">
        <v>1</v>
      </c>
      <c r="Y304" s="2">
        <v>1</v>
      </c>
      <c r="Z304">
        <f t="shared" si="4"/>
        <v>0</v>
      </c>
      <c r="AA304" t="s">
        <v>895</v>
      </c>
    </row>
    <row r="305" spans="1:27" x14ac:dyDescent="0.35">
      <c r="A305" t="s">
        <v>897</v>
      </c>
      <c r="B305" s="7" t="s">
        <v>1482</v>
      </c>
      <c r="E305" s="40" t="s">
        <v>374</v>
      </c>
      <c r="F305" s="40" t="s">
        <v>374</v>
      </c>
      <c r="G305" s="41" t="s">
        <v>374</v>
      </c>
      <c r="H305" s="42" t="s">
        <v>374</v>
      </c>
      <c r="I305" s="40" t="s">
        <v>374</v>
      </c>
      <c r="J305" s="40" t="s">
        <v>374</v>
      </c>
      <c r="K305" s="41" t="s">
        <v>374</v>
      </c>
      <c r="L305" s="42" t="s">
        <v>374</v>
      </c>
      <c r="M305" s="40" t="s">
        <v>374</v>
      </c>
      <c r="N305" s="40" t="s">
        <v>374</v>
      </c>
      <c r="O305" s="41" t="s">
        <v>374</v>
      </c>
      <c r="P305" s="42" t="s">
        <v>374</v>
      </c>
      <c r="Q305" s="43" t="s">
        <v>374</v>
      </c>
      <c r="R305" s="44" t="s">
        <v>374</v>
      </c>
      <c r="S305" s="1" t="s">
        <v>1397</v>
      </c>
      <c r="T305" s="1" t="s">
        <v>1397</v>
      </c>
      <c r="U305" s="2" t="s">
        <v>1396</v>
      </c>
      <c r="V305" s="2">
        <v>1</v>
      </c>
      <c r="W305" s="2">
        <v>1</v>
      </c>
      <c r="X305" s="2">
        <v>1</v>
      </c>
      <c r="Y305" s="2">
        <v>1</v>
      </c>
      <c r="Z305">
        <f t="shared" si="4"/>
        <v>0</v>
      </c>
      <c r="AA305" t="s">
        <v>897</v>
      </c>
    </row>
    <row r="306" spans="1:27" ht="29" x14ac:dyDescent="0.35">
      <c r="A306" t="s">
        <v>279</v>
      </c>
      <c r="B306" s="7" t="s">
        <v>1483</v>
      </c>
      <c r="D306" s="1" t="s">
        <v>1395</v>
      </c>
      <c r="E306" s="40" t="s">
        <v>374</v>
      </c>
      <c r="F306" s="40" t="s">
        <v>374</v>
      </c>
      <c r="G306" s="41">
        <v>3000</v>
      </c>
      <c r="H306" s="42">
        <v>3000</v>
      </c>
      <c r="I306" s="40" t="s">
        <v>374</v>
      </c>
      <c r="J306" s="40" t="s">
        <v>374</v>
      </c>
      <c r="K306" s="41">
        <v>13200.000000000002</v>
      </c>
      <c r="L306" s="42">
        <v>13000</v>
      </c>
      <c r="M306" s="40" t="s">
        <v>374</v>
      </c>
      <c r="N306" s="40" t="s">
        <v>374</v>
      </c>
      <c r="O306" s="41">
        <v>13200.000000000002</v>
      </c>
      <c r="P306" s="42">
        <v>13000</v>
      </c>
      <c r="Q306" s="43" t="s">
        <v>374</v>
      </c>
      <c r="R306" s="44" t="s">
        <v>374</v>
      </c>
      <c r="S306" s="1">
        <v>1</v>
      </c>
      <c r="T306" s="1">
        <v>1</v>
      </c>
      <c r="U306" s="2" t="s">
        <v>1396</v>
      </c>
      <c r="V306" s="2">
        <v>1</v>
      </c>
      <c r="W306" s="2">
        <v>1</v>
      </c>
      <c r="X306" s="2">
        <v>1</v>
      </c>
      <c r="Y306" s="2">
        <v>1</v>
      </c>
      <c r="Z306">
        <f t="shared" si="4"/>
        <v>58400</v>
      </c>
      <c r="AA306" t="s">
        <v>279</v>
      </c>
    </row>
    <row r="307" spans="1:27" x14ac:dyDescent="0.35">
      <c r="A307" t="s">
        <v>900</v>
      </c>
      <c r="B307" s="7" t="s">
        <v>901</v>
      </c>
      <c r="D307" s="1" t="s">
        <v>1395</v>
      </c>
      <c r="E307" s="40" t="s">
        <v>374</v>
      </c>
      <c r="F307" s="40" t="s">
        <v>374</v>
      </c>
      <c r="G307" s="41">
        <v>1</v>
      </c>
      <c r="H307" s="42">
        <v>1</v>
      </c>
      <c r="I307" s="40" t="s">
        <v>374</v>
      </c>
      <c r="J307" s="40" t="s">
        <v>374</v>
      </c>
      <c r="K307" s="41">
        <v>4.4000000000000004</v>
      </c>
      <c r="L307" s="42">
        <v>4.4000000000000004</v>
      </c>
      <c r="M307" s="40" t="s">
        <v>374</v>
      </c>
      <c r="N307" s="40" t="s">
        <v>374</v>
      </c>
      <c r="O307" s="41">
        <v>4.4000000000000004</v>
      </c>
      <c r="P307" s="42">
        <v>4.4000000000000004</v>
      </c>
      <c r="Q307" s="43" t="s">
        <v>374</v>
      </c>
      <c r="R307" s="44" t="s">
        <v>374</v>
      </c>
      <c r="S307" s="1">
        <v>1</v>
      </c>
      <c r="T307" s="1">
        <v>1</v>
      </c>
      <c r="U307" s="2" t="s">
        <v>1396</v>
      </c>
      <c r="V307" s="2">
        <v>1</v>
      </c>
      <c r="W307" s="2">
        <v>1</v>
      </c>
      <c r="X307" s="2">
        <v>1</v>
      </c>
      <c r="Y307" s="2">
        <v>1</v>
      </c>
      <c r="Z307">
        <f t="shared" si="4"/>
        <v>19.600000000000001</v>
      </c>
      <c r="AA307" t="s">
        <v>900</v>
      </c>
    </row>
    <row r="308" spans="1:27" ht="29" x14ac:dyDescent="0.35">
      <c r="A308" t="s">
        <v>902</v>
      </c>
      <c r="B308" s="7" t="s">
        <v>1484</v>
      </c>
      <c r="E308" s="40" t="s">
        <v>374</v>
      </c>
      <c r="F308" s="40" t="s">
        <v>374</v>
      </c>
      <c r="G308" s="41" t="s">
        <v>374</v>
      </c>
      <c r="H308" s="42" t="s">
        <v>374</v>
      </c>
      <c r="I308" s="40" t="s">
        <v>374</v>
      </c>
      <c r="J308" s="40" t="s">
        <v>374</v>
      </c>
      <c r="K308" s="41" t="s">
        <v>374</v>
      </c>
      <c r="L308" s="42" t="s">
        <v>374</v>
      </c>
      <c r="M308" s="40" t="s">
        <v>374</v>
      </c>
      <c r="N308" s="40" t="s">
        <v>374</v>
      </c>
      <c r="O308" s="41" t="s">
        <v>374</v>
      </c>
      <c r="P308" s="42" t="s">
        <v>374</v>
      </c>
      <c r="Q308" s="43" t="s">
        <v>374</v>
      </c>
      <c r="R308" s="44" t="s">
        <v>374</v>
      </c>
      <c r="S308" s="1" t="s">
        <v>1397</v>
      </c>
      <c r="T308" s="1" t="s">
        <v>1397</v>
      </c>
      <c r="U308" s="2" t="s">
        <v>1396</v>
      </c>
      <c r="V308" s="2">
        <v>1</v>
      </c>
      <c r="W308" s="2">
        <v>1</v>
      </c>
      <c r="X308" s="2">
        <v>1</v>
      </c>
      <c r="Y308" s="2">
        <v>1</v>
      </c>
      <c r="Z308">
        <f t="shared" si="4"/>
        <v>0</v>
      </c>
      <c r="AA308" t="s">
        <v>902</v>
      </c>
    </row>
    <row r="309" spans="1:27" x14ac:dyDescent="0.35">
      <c r="A309" t="s">
        <v>904</v>
      </c>
      <c r="B309" s="7" t="s">
        <v>905</v>
      </c>
      <c r="D309" s="1" t="s">
        <v>1398</v>
      </c>
      <c r="E309" s="40" t="s">
        <v>374</v>
      </c>
      <c r="F309" s="40" t="s">
        <v>374</v>
      </c>
      <c r="G309" s="41">
        <v>700</v>
      </c>
      <c r="H309" s="42">
        <v>700</v>
      </c>
      <c r="I309" s="40" t="s">
        <v>374</v>
      </c>
      <c r="J309" s="40" t="s">
        <v>374</v>
      </c>
      <c r="K309" s="41">
        <v>3080.0000000000005</v>
      </c>
      <c r="L309" s="42">
        <v>3100</v>
      </c>
      <c r="M309" s="40" t="s">
        <v>374</v>
      </c>
      <c r="N309" s="40" t="s">
        <v>374</v>
      </c>
      <c r="O309" s="41">
        <v>3080.0000000000005</v>
      </c>
      <c r="P309" s="42">
        <v>3100</v>
      </c>
      <c r="Q309" s="43" t="s">
        <v>374</v>
      </c>
      <c r="R309" s="44" t="s">
        <v>374</v>
      </c>
      <c r="S309" s="1">
        <v>1</v>
      </c>
      <c r="T309" s="1">
        <v>1</v>
      </c>
      <c r="U309" s="2" t="s">
        <v>1396</v>
      </c>
      <c r="V309" s="2">
        <v>1</v>
      </c>
      <c r="W309" s="2">
        <v>1</v>
      </c>
      <c r="X309" s="2">
        <v>1</v>
      </c>
      <c r="Y309" s="2">
        <v>1</v>
      </c>
      <c r="Z309">
        <f t="shared" si="4"/>
        <v>13760</v>
      </c>
      <c r="AA309" t="s">
        <v>904</v>
      </c>
    </row>
    <row r="310" spans="1:27" x14ac:dyDescent="0.35">
      <c r="A310" t="s">
        <v>906</v>
      </c>
      <c r="B310" s="7" t="s">
        <v>1485</v>
      </c>
      <c r="E310" s="40" t="s">
        <v>374</v>
      </c>
      <c r="F310" s="40" t="s">
        <v>374</v>
      </c>
      <c r="G310" s="41" t="s">
        <v>374</v>
      </c>
      <c r="H310" s="42" t="s">
        <v>374</v>
      </c>
      <c r="I310" s="40" t="s">
        <v>374</v>
      </c>
      <c r="J310" s="40" t="s">
        <v>374</v>
      </c>
      <c r="K310" s="41" t="s">
        <v>374</v>
      </c>
      <c r="L310" s="42" t="s">
        <v>374</v>
      </c>
      <c r="M310" s="40" t="s">
        <v>374</v>
      </c>
      <c r="N310" s="40" t="s">
        <v>374</v>
      </c>
      <c r="O310" s="41" t="s">
        <v>374</v>
      </c>
      <c r="P310" s="42" t="s">
        <v>374</v>
      </c>
      <c r="Q310" s="43" t="s">
        <v>374</v>
      </c>
      <c r="R310" s="44" t="s">
        <v>374</v>
      </c>
      <c r="S310" s="1" t="s">
        <v>1397</v>
      </c>
      <c r="T310" s="1" t="s">
        <v>1397</v>
      </c>
      <c r="U310" s="2" t="s">
        <v>1396</v>
      </c>
      <c r="V310" s="2">
        <v>1</v>
      </c>
      <c r="W310" s="2">
        <v>1</v>
      </c>
      <c r="X310" s="2">
        <v>1</v>
      </c>
      <c r="Y310" s="2">
        <v>1</v>
      </c>
      <c r="Z310">
        <f t="shared" si="4"/>
        <v>0</v>
      </c>
      <c r="AA310" t="s">
        <v>906</v>
      </c>
    </row>
    <row r="311" spans="1:27" x14ac:dyDescent="0.35">
      <c r="A311" t="s">
        <v>908</v>
      </c>
      <c r="B311" s="7" t="s">
        <v>909</v>
      </c>
      <c r="E311" s="40" t="s">
        <v>374</v>
      </c>
      <c r="F311" s="40" t="s">
        <v>374</v>
      </c>
      <c r="G311" s="41" t="s">
        <v>374</v>
      </c>
      <c r="H311" s="42" t="s">
        <v>374</v>
      </c>
      <c r="I311" s="40" t="s">
        <v>374</v>
      </c>
      <c r="J311" s="40" t="s">
        <v>374</v>
      </c>
      <c r="K311" s="41" t="s">
        <v>374</v>
      </c>
      <c r="L311" s="42" t="s">
        <v>374</v>
      </c>
      <c r="M311" s="40" t="s">
        <v>374</v>
      </c>
      <c r="N311" s="40" t="s">
        <v>374</v>
      </c>
      <c r="O311" s="41" t="s">
        <v>374</v>
      </c>
      <c r="P311" s="42" t="s">
        <v>374</v>
      </c>
      <c r="Q311" s="43" t="s">
        <v>374</v>
      </c>
      <c r="R311" s="44" t="s">
        <v>374</v>
      </c>
      <c r="S311" s="1" t="s">
        <v>1397</v>
      </c>
      <c r="T311" s="1" t="s">
        <v>1397</v>
      </c>
      <c r="U311" s="2" t="s">
        <v>1396</v>
      </c>
      <c r="V311" s="2">
        <v>1</v>
      </c>
      <c r="W311" s="2">
        <v>1</v>
      </c>
      <c r="X311" s="2">
        <v>1</v>
      </c>
      <c r="Y311" s="2">
        <v>1</v>
      </c>
      <c r="Z311">
        <f t="shared" si="4"/>
        <v>0</v>
      </c>
      <c r="AA311" t="s">
        <v>908</v>
      </c>
    </row>
    <row r="312" spans="1:27" ht="29" x14ac:dyDescent="0.35">
      <c r="A312" t="s">
        <v>910</v>
      </c>
      <c r="B312" s="7" t="s">
        <v>1486</v>
      </c>
      <c r="E312" s="40" t="s">
        <v>374</v>
      </c>
      <c r="F312" s="40" t="s">
        <v>374</v>
      </c>
      <c r="G312" s="41" t="s">
        <v>374</v>
      </c>
      <c r="H312" s="42" t="s">
        <v>374</v>
      </c>
      <c r="I312" s="40" t="s">
        <v>374</v>
      </c>
      <c r="J312" s="40" t="s">
        <v>374</v>
      </c>
      <c r="K312" s="41" t="s">
        <v>374</v>
      </c>
      <c r="L312" s="42" t="s">
        <v>374</v>
      </c>
      <c r="M312" s="40" t="s">
        <v>374</v>
      </c>
      <c r="N312" s="40" t="s">
        <v>374</v>
      </c>
      <c r="O312" s="41" t="s">
        <v>374</v>
      </c>
      <c r="P312" s="42" t="s">
        <v>374</v>
      </c>
      <c r="Q312" s="43" t="s">
        <v>374</v>
      </c>
      <c r="R312" s="44" t="s">
        <v>374</v>
      </c>
      <c r="S312" s="1" t="s">
        <v>1397</v>
      </c>
      <c r="T312" s="1" t="s">
        <v>1397</v>
      </c>
      <c r="U312" s="2" t="s">
        <v>1396</v>
      </c>
      <c r="V312" s="2">
        <v>1</v>
      </c>
      <c r="W312" s="2">
        <v>1</v>
      </c>
      <c r="X312" s="2">
        <v>1</v>
      </c>
      <c r="Y312" s="2">
        <v>1</v>
      </c>
      <c r="Z312">
        <f t="shared" si="4"/>
        <v>0</v>
      </c>
      <c r="AA312" t="s">
        <v>910</v>
      </c>
    </row>
    <row r="313" spans="1:27" x14ac:dyDescent="0.35">
      <c r="A313" t="s">
        <v>912</v>
      </c>
      <c r="B313" s="7" t="s">
        <v>1487</v>
      </c>
      <c r="E313" s="40" t="s">
        <v>374</v>
      </c>
      <c r="F313" s="40" t="s">
        <v>374</v>
      </c>
      <c r="G313" s="41" t="s">
        <v>374</v>
      </c>
      <c r="H313" s="42" t="s">
        <v>374</v>
      </c>
      <c r="I313" s="40" t="s">
        <v>374</v>
      </c>
      <c r="J313" s="40" t="s">
        <v>374</v>
      </c>
      <c r="K313" s="41" t="s">
        <v>374</v>
      </c>
      <c r="L313" s="42" t="s">
        <v>374</v>
      </c>
      <c r="M313" s="40" t="s">
        <v>374</v>
      </c>
      <c r="N313" s="40" t="s">
        <v>374</v>
      </c>
      <c r="O313" s="41" t="s">
        <v>374</v>
      </c>
      <c r="P313" s="42" t="s">
        <v>374</v>
      </c>
      <c r="Q313" s="43" t="s">
        <v>374</v>
      </c>
      <c r="R313" s="44" t="s">
        <v>374</v>
      </c>
      <c r="S313" s="1" t="s">
        <v>1397</v>
      </c>
      <c r="T313" s="1" t="s">
        <v>1397</v>
      </c>
      <c r="U313" s="2" t="s">
        <v>1396</v>
      </c>
      <c r="V313" s="2">
        <v>1</v>
      </c>
      <c r="W313" s="2">
        <v>1</v>
      </c>
      <c r="X313" s="2">
        <v>1</v>
      </c>
      <c r="Y313" s="2">
        <v>1</v>
      </c>
      <c r="Z313">
        <f t="shared" si="4"/>
        <v>0</v>
      </c>
      <c r="AA313" t="s">
        <v>912</v>
      </c>
    </row>
    <row r="314" spans="1:27" x14ac:dyDescent="0.35">
      <c r="A314" t="s">
        <v>914</v>
      </c>
      <c r="B314" s="7" t="s">
        <v>1488</v>
      </c>
      <c r="E314" s="40" t="s">
        <v>374</v>
      </c>
      <c r="F314" s="40" t="s">
        <v>374</v>
      </c>
      <c r="G314" s="41" t="s">
        <v>374</v>
      </c>
      <c r="H314" s="42" t="s">
        <v>374</v>
      </c>
      <c r="I314" s="40" t="s">
        <v>374</v>
      </c>
      <c r="J314" s="40" t="s">
        <v>374</v>
      </c>
      <c r="K314" s="41" t="s">
        <v>374</v>
      </c>
      <c r="L314" s="42" t="s">
        <v>374</v>
      </c>
      <c r="M314" s="40" t="s">
        <v>374</v>
      </c>
      <c r="N314" s="40" t="s">
        <v>374</v>
      </c>
      <c r="O314" s="41" t="s">
        <v>374</v>
      </c>
      <c r="P314" s="42" t="s">
        <v>374</v>
      </c>
      <c r="Q314" s="43" t="s">
        <v>374</v>
      </c>
      <c r="R314" s="44" t="s">
        <v>374</v>
      </c>
      <c r="S314" s="1" t="s">
        <v>1397</v>
      </c>
      <c r="T314" s="1" t="s">
        <v>1397</v>
      </c>
      <c r="U314" s="2" t="s">
        <v>1396</v>
      </c>
      <c r="V314" s="2">
        <v>1</v>
      </c>
      <c r="W314" s="2">
        <v>1</v>
      </c>
      <c r="X314" s="2">
        <v>1</v>
      </c>
      <c r="Y314" s="2">
        <v>1</v>
      </c>
      <c r="Z314">
        <f t="shared" si="4"/>
        <v>0</v>
      </c>
      <c r="AA314" t="s">
        <v>914</v>
      </c>
    </row>
    <row r="315" spans="1:27" x14ac:dyDescent="0.35">
      <c r="A315" t="s">
        <v>916</v>
      </c>
      <c r="B315" s="7" t="s">
        <v>917</v>
      </c>
      <c r="E315" s="40" t="s">
        <v>374</v>
      </c>
      <c r="F315" s="40" t="s">
        <v>374</v>
      </c>
      <c r="G315" s="41" t="s">
        <v>374</v>
      </c>
      <c r="H315" s="42" t="s">
        <v>374</v>
      </c>
      <c r="I315" s="40" t="s">
        <v>374</v>
      </c>
      <c r="J315" s="40" t="s">
        <v>374</v>
      </c>
      <c r="K315" s="41" t="s">
        <v>374</v>
      </c>
      <c r="L315" s="42" t="s">
        <v>374</v>
      </c>
      <c r="M315" s="40" t="s">
        <v>374</v>
      </c>
      <c r="N315" s="40" t="s">
        <v>374</v>
      </c>
      <c r="O315" s="41" t="s">
        <v>374</v>
      </c>
      <c r="P315" s="42" t="s">
        <v>374</v>
      </c>
      <c r="Q315" s="43" t="s">
        <v>374</v>
      </c>
      <c r="R315" s="44" t="s">
        <v>374</v>
      </c>
      <c r="S315" s="1" t="s">
        <v>1397</v>
      </c>
      <c r="T315" s="1" t="s">
        <v>1397</v>
      </c>
      <c r="U315" s="2" t="s">
        <v>1396</v>
      </c>
      <c r="V315" s="2">
        <v>1</v>
      </c>
      <c r="W315" s="2">
        <v>1</v>
      </c>
      <c r="X315" s="2">
        <v>1</v>
      </c>
      <c r="Y315" s="2">
        <v>1</v>
      </c>
      <c r="Z315">
        <f t="shared" si="4"/>
        <v>0</v>
      </c>
      <c r="AA315" t="s">
        <v>916</v>
      </c>
    </row>
    <row r="316" spans="1:27" x14ac:dyDescent="0.35">
      <c r="A316" t="s">
        <v>918</v>
      </c>
      <c r="B316" s="7" t="s">
        <v>1489</v>
      </c>
      <c r="D316" s="1" t="s">
        <v>1395</v>
      </c>
      <c r="E316" s="40">
        <v>3.8461538461538458</v>
      </c>
      <c r="F316" s="40">
        <v>3.8</v>
      </c>
      <c r="G316" s="41">
        <v>8000</v>
      </c>
      <c r="H316" s="42">
        <v>8000</v>
      </c>
      <c r="I316" s="40">
        <v>99.999999999999986</v>
      </c>
      <c r="J316" s="40">
        <v>100</v>
      </c>
      <c r="K316" s="41">
        <v>35200</v>
      </c>
      <c r="L316" s="42">
        <v>35000</v>
      </c>
      <c r="M316" s="40">
        <v>46.153846153846146</v>
      </c>
      <c r="N316" s="40">
        <v>46</v>
      </c>
      <c r="O316" s="41">
        <v>35200</v>
      </c>
      <c r="P316" s="42">
        <v>35000</v>
      </c>
      <c r="Q316" s="43">
        <v>8000</v>
      </c>
      <c r="R316" s="44">
        <v>8000</v>
      </c>
      <c r="S316" s="1">
        <v>1</v>
      </c>
      <c r="T316" s="1">
        <v>1</v>
      </c>
      <c r="U316" s="2" t="s">
        <v>1396</v>
      </c>
      <c r="V316" s="2">
        <v>1</v>
      </c>
      <c r="W316" s="2">
        <v>1</v>
      </c>
      <c r="X316" s="2">
        <v>1</v>
      </c>
      <c r="Y316" s="2">
        <v>1</v>
      </c>
      <c r="Z316">
        <f t="shared" si="4"/>
        <v>172699.8</v>
      </c>
      <c r="AA316" t="s">
        <v>918</v>
      </c>
    </row>
    <row r="317" spans="1:27" x14ac:dyDescent="0.35">
      <c r="A317" t="s">
        <v>920</v>
      </c>
      <c r="B317" s="7" t="s">
        <v>921</v>
      </c>
      <c r="E317" s="40" t="s">
        <v>374</v>
      </c>
      <c r="F317" s="40" t="s">
        <v>374</v>
      </c>
      <c r="G317" s="41" t="s">
        <v>374</v>
      </c>
      <c r="H317" s="42" t="s">
        <v>374</v>
      </c>
      <c r="I317" s="40" t="s">
        <v>374</v>
      </c>
      <c r="J317" s="40" t="s">
        <v>374</v>
      </c>
      <c r="K317" s="41" t="s">
        <v>374</v>
      </c>
      <c r="L317" s="42" t="s">
        <v>374</v>
      </c>
      <c r="M317" s="40" t="s">
        <v>374</v>
      </c>
      <c r="N317" s="40" t="s">
        <v>374</v>
      </c>
      <c r="O317" s="41" t="s">
        <v>374</v>
      </c>
      <c r="P317" s="42" t="s">
        <v>374</v>
      </c>
      <c r="Q317" s="43" t="s">
        <v>374</v>
      </c>
      <c r="R317" s="44" t="s">
        <v>374</v>
      </c>
      <c r="S317" s="1" t="s">
        <v>1397</v>
      </c>
      <c r="T317" s="1" t="s">
        <v>1397</v>
      </c>
      <c r="U317" s="2" t="s">
        <v>1396</v>
      </c>
      <c r="V317" s="2">
        <v>1</v>
      </c>
      <c r="W317" s="2">
        <v>1</v>
      </c>
      <c r="X317" s="2">
        <v>1</v>
      </c>
      <c r="Y317" s="2">
        <v>1</v>
      </c>
      <c r="Z317">
        <f t="shared" si="4"/>
        <v>0</v>
      </c>
      <c r="AA317" t="s">
        <v>920</v>
      </c>
    </row>
    <row r="318" spans="1:27" x14ac:dyDescent="0.35">
      <c r="A318" t="s">
        <v>922</v>
      </c>
      <c r="B318" s="7" t="s">
        <v>923</v>
      </c>
      <c r="D318" s="1" t="s">
        <v>374</v>
      </c>
      <c r="E318" s="40">
        <v>4.0000000000000001E-3</v>
      </c>
      <c r="F318" s="40">
        <v>4.0000000000000001E-3</v>
      </c>
      <c r="G318" s="41" t="s">
        <v>374</v>
      </c>
      <c r="H318" s="42" t="s">
        <v>374</v>
      </c>
      <c r="I318" s="40">
        <v>0.10400000000000001</v>
      </c>
      <c r="J318" s="40">
        <v>0.1</v>
      </c>
      <c r="K318" s="41" t="s">
        <v>374</v>
      </c>
      <c r="L318" s="42" t="s">
        <v>374</v>
      </c>
      <c r="M318" s="40">
        <v>4.8000000000000001E-2</v>
      </c>
      <c r="N318" s="40">
        <v>4.8000000000000001E-2</v>
      </c>
      <c r="O318" s="41" t="s">
        <v>374</v>
      </c>
      <c r="P318" s="42" t="s">
        <v>374</v>
      </c>
      <c r="Q318" s="43" t="s">
        <v>374</v>
      </c>
      <c r="R318" s="44" t="s">
        <v>374</v>
      </c>
      <c r="S318" s="1">
        <v>1</v>
      </c>
      <c r="T318" s="1">
        <v>1</v>
      </c>
      <c r="U318" s="2" t="s">
        <v>1396</v>
      </c>
      <c r="V318" s="2">
        <v>1</v>
      </c>
      <c r="W318" s="2">
        <v>1</v>
      </c>
      <c r="X318" s="2">
        <v>1</v>
      </c>
      <c r="Y318" s="2">
        <v>1</v>
      </c>
      <c r="Z318">
        <f t="shared" si="4"/>
        <v>0.308</v>
      </c>
      <c r="AA318" t="s">
        <v>922</v>
      </c>
    </row>
    <row r="319" spans="1:27" ht="87" x14ac:dyDescent="0.35">
      <c r="A319">
        <v>349</v>
      </c>
      <c r="B319" s="7" t="s">
        <v>924</v>
      </c>
      <c r="E319" s="40" t="s">
        <v>374</v>
      </c>
      <c r="F319" s="40" t="s">
        <v>374</v>
      </c>
      <c r="G319" s="41" t="s">
        <v>374</v>
      </c>
      <c r="H319" s="42" t="s">
        <v>374</v>
      </c>
      <c r="I319" s="40" t="s">
        <v>374</v>
      </c>
      <c r="J319" s="40" t="s">
        <v>374</v>
      </c>
      <c r="K319" s="41" t="s">
        <v>374</v>
      </c>
      <c r="L319" s="42" t="s">
        <v>374</v>
      </c>
      <c r="M319" s="40" t="s">
        <v>374</v>
      </c>
      <c r="N319" s="40" t="s">
        <v>374</v>
      </c>
      <c r="O319" s="41" t="s">
        <v>374</v>
      </c>
      <c r="P319" s="42" t="s">
        <v>374</v>
      </c>
      <c r="Q319" s="43" t="s">
        <v>374</v>
      </c>
      <c r="R319" s="44" t="s">
        <v>374</v>
      </c>
      <c r="S319" s="1" t="s">
        <v>1397</v>
      </c>
      <c r="T319" s="1" t="s">
        <v>1397</v>
      </c>
      <c r="U319" s="2" t="s">
        <v>1396</v>
      </c>
      <c r="V319" s="2">
        <v>1</v>
      </c>
      <c r="W319" s="2">
        <v>1</v>
      </c>
      <c r="X319" s="2">
        <v>1</v>
      </c>
      <c r="Y319" s="2">
        <v>1</v>
      </c>
      <c r="Z319">
        <f t="shared" si="4"/>
        <v>0</v>
      </c>
      <c r="AA319">
        <v>349</v>
      </c>
    </row>
    <row r="320" spans="1:27" ht="101.5" x14ac:dyDescent="0.35">
      <c r="A320">
        <v>350</v>
      </c>
      <c r="B320" s="7" t="s">
        <v>925</v>
      </c>
      <c r="E320" s="40" t="s">
        <v>374</v>
      </c>
      <c r="F320" s="40" t="s">
        <v>374</v>
      </c>
      <c r="G320" s="41" t="s">
        <v>374</v>
      </c>
      <c r="H320" s="42" t="s">
        <v>374</v>
      </c>
      <c r="I320" s="40" t="s">
        <v>374</v>
      </c>
      <c r="J320" s="40" t="s">
        <v>374</v>
      </c>
      <c r="K320" s="41" t="s">
        <v>374</v>
      </c>
      <c r="L320" s="42" t="s">
        <v>374</v>
      </c>
      <c r="M320" s="40" t="s">
        <v>374</v>
      </c>
      <c r="N320" s="40" t="s">
        <v>374</v>
      </c>
      <c r="O320" s="41" t="s">
        <v>374</v>
      </c>
      <c r="P320" s="42" t="s">
        <v>374</v>
      </c>
      <c r="Q320" s="43" t="s">
        <v>374</v>
      </c>
      <c r="R320" s="44" t="s">
        <v>374</v>
      </c>
      <c r="S320" s="1" t="s">
        <v>1397</v>
      </c>
      <c r="T320" s="1" t="s">
        <v>1397</v>
      </c>
      <c r="U320" s="2" t="s">
        <v>1396</v>
      </c>
      <c r="V320" s="2">
        <v>1</v>
      </c>
      <c r="W320" s="2">
        <v>1</v>
      </c>
      <c r="X320" s="2">
        <v>1</v>
      </c>
      <c r="Y320" s="2">
        <v>1</v>
      </c>
      <c r="Z320">
        <f t="shared" si="4"/>
        <v>0</v>
      </c>
      <c r="AA320">
        <v>350</v>
      </c>
    </row>
    <row r="321" spans="1:27" x14ac:dyDescent="0.35">
      <c r="A321" t="s">
        <v>926</v>
      </c>
      <c r="B321" s="7" t="s">
        <v>927</v>
      </c>
      <c r="E321" s="40" t="s">
        <v>374</v>
      </c>
      <c r="F321" s="40" t="s">
        <v>374</v>
      </c>
      <c r="G321" s="41" t="s">
        <v>374</v>
      </c>
      <c r="H321" s="42" t="s">
        <v>374</v>
      </c>
      <c r="I321" s="40" t="s">
        <v>374</v>
      </c>
      <c r="J321" s="40" t="s">
        <v>374</v>
      </c>
      <c r="K321" s="41" t="s">
        <v>374</v>
      </c>
      <c r="L321" s="42" t="s">
        <v>374</v>
      </c>
      <c r="M321" s="40" t="s">
        <v>374</v>
      </c>
      <c r="N321" s="40" t="s">
        <v>374</v>
      </c>
      <c r="O321" s="41" t="s">
        <v>374</v>
      </c>
      <c r="P321" s="42" t="s">
        <v>374</v>
      </c>
      <c r="Q321" s="43" t="s">
        <v>374</v>
      </c>
      <c r="R321" s="44" t="s">
        <v>374</v>
      </c>
      <c r="S321" s="1" t="s">
        <v>1397</v>
      </c>
      <c r="T321" s="1" t="s">
        <v>1397</v>
      </c>
      <c r="U321" s="2" t="s">
        <v>1396</v>
      </c>
      <c r="V321" s="2">
        <v>1</v>
      </c>
      <c r="W321" s="2">
        <v>1</v>
      </c>
      <c r="X321" s="2">
        <v>1</v>
      </c>
      <c r="Y321" s="2">
        <v>1</v>
      </c>
      <c r="Z321">
        <f t="shared" si="4"/>
        <v>0</v>
      </c>
      <c r="AA321" t="s">
        <v>926</v>
      </c>
    </row>
    <row r="322" spans="1:27" x14ac:dyDescent="0.35">
      <c r="A322" t="s">
        <v>928</v>
      </c>
      <c r="B322" s="7" t="s">
        <v>929</v>
      </c>
      <c r="E322" s="40" t="s">
        <v>374</v>
      </c>
      <c r="F322" s="40" t="s">
        <v>374</v>
      </c>
      <c r="G322" s="41" t="s">
        <v>374</v>
      </c>
      <c r="H322" s="42" t="s">
        <v>374</v>
      </c>
      <c r="I322" s="40" t="s">
        <v>374</v>
      </c>
      <c r="J322" s="40" t="s">
        <v>374</v>
      </c>
      <c r="K322" s="41" t="s">
        <v>374</v>
      </c>
      <c r="L322" s="42" t="s">
        <v>374</v>
      </c>
      <c r="M322" s="40" t="s">
        <v>374</v>
      </c>
      <c r="N322" s="40" t="s">
        <v>374</v>
      </c>
      <c r="O322" s="41" t="s">
        <v>374</v>
      </c>
      <c r="P322" s="42" t="s">
        <v>374</v>
      </c>
      <c r="Q322" s="43" t="s">
        <v>374</v>
      </c>
      <c r="R322" s="44" t="s">
        <v>374</v>
      </c>
      <c r="S322" s="1" t="s">
        <v>1397</v>
      </c>
      <c r="T322" s="1" t="s">
        <v>1397</v>
      </c>
      <c r="U322" s="2" t="s">
        <v>1396</v>
      </c>
      <c r="V322" s="2">
        <v>1</v>
      </c>
      <c r="W322" s="2">
        <v>1</v>
      </c>
      <c r="X322" s="2">
        <v>1</v>
      </c>
      <c r="Y322" s="2">
        <v>1</v>
      </c>
      <c r="Z322">
        <f t="shared" si="4"/>
        <v>0</v>
      </c>
      <c r="AA322" t="s">
        <v>928</v>
      </c>
    </row>
    <row r="323" spans="1:27" x14ac:dyDescent="0.35">
      <c r="A323" t="s">
        <v>93</v>
      </c>
      <c r="B323" s="7" t="s">
        <v>94</v>
      </c>
      <c r="E323" s="40" t="s">
        <v>374</v>
      </c>
      <c r="F323" s="40" t="s">
        <v>374</v>
      </c>
      <c r="G323" s="41" t="s">
        <v>374</v>
      </c>
      <c r="H323" s="42" t="s">
        <v>374</v>
      </c>
      <c r="I323" s="40" t="s">
        <v>374</v>
      </c>
      <c r="J323" s="40" t="s">
        <v>374</v>
      </c>
      <c r="K323" s="41" t="s">
        <v>374</v>
      </c>
      <c r="L323" s="42" t="s">
        <v>374</v>
      </c>
      <c r="M323" s="40" t="s">
        <v>374</v>
      </c>
      <c r="N323" s="40" t="s">
        <v>374</v>
      </c>
      <c r="O323" s="41" t="s">
        <v>374</v>
      </c>
      <c r="P323" s="42" t="s">
        <v>374</v>
      </c>
      <c r="Q323" s="43" t="s">
        <v>374</v>
      </c>
      <c r="R323" s="44" t="s">
        <v>374</v>
      </c>
      <c r="S323" s="1" t="s">
        <v>1397</v>
      </c>
      <c r="T323" s="1" t="s">
        <v>1397</v>
      </c>
      <c r="U323" s="2" t="s">
        <v>1396</v>
      </c>
      <c r="V323" s="2">
        <v>1</v>
      </c>
      <c r="W323" s="2">
        <v>1</v>
      </c>
      <c r="X323" s="2">
        <v>1</v>
      </c>
      <c r="Y323" s="2">
        <v>1</v>
      </c>
      <c r="Z323">
        <f t="shared" si="4"/>
        <v>0</v>
      </c>
      <c r="AA323" t="s">
        <v>93</v>
      </c>
    </row>
    <row r="324" spans="1:27" x14ac:dyDescent="0.35">
      <c r="A324" t="s">
        <v>930</v>
      </c>
      <c r="B324" s="7" t="s">
        <v>931</v>
      </c>
      <c r="E324" s="40" t="s">
        <v>374</v>
      </c>
      <c r="F324" s="40" t="s">
        <v>374</v>
      </c>
      <c r="G324" s="41" t="s">
        <v>374</v>
      </c>
      <c r="H324" s="42" t="s">
        <v>374</v>
      </c>
      <c r="I324" s="40" t="s">
        <v>374</v>
      </c>
      <c r="J324" s="40" t="s">
        <v>374</v>
      </c>
      <c r="K324" s="41" t="s">
        <v>374</v>
      </c>
      <c r="L324" s="42" t="s">
        <v>374</v>
      </c>
      <c r="M324" s="40" t="s">
        <v>374</v>
      </c>
      <c r="N324" s="40" t="s">
        <v>374</v>
      </c>
      <c r="O324" s="41" t="s">
        <v>374</v>
      </c>
      <c r="P324" s="42" t="s">
        <v>374</v>
      </c>
      <c r="Q324" s="43" t="s">
        <v>374</v>
      </c>
      <c r="R324" s="44" t="s">
        <v>374</v>
      </c>
      <c r="S324" s="1" t="s">
        <v>1397</v>
      </c>
      <c r="T324" s="1" t="s">
        <v>1397</v>
      </c>
      <c r="U324" s="2" t="s">
        <v>1396</v>
      </c>
      <c r="V324" s="2">
        <v>1</v>
      </c>
      <c r="W324" s="2">
        <v>1</v>
      </c>
      <c r="X324" s="2">
        <v>1</v>
      </c>
      <c r="Y324" s="2">
        <v>1</v>
      </c>
      <c r="Z324">
        <f t="shared" si="4"/>
        <v>0</v>
      </c>
      <c r="AA324" t="s">
        <v>930</v>
      </c>
    </row>
    <row r="325" spans="1:27" x14ac:dyDescent="0.35">
      <c r="A325" t="s">
        <v>932</v>
      </c>
      <c r="B325" s="7" t="s">
        <v>933</v>
      </c>
      <c r="E325" s="40" t="s">
        <v>374</v>
      </c>
      <c r="F325" s="40" t="s">
        <v>374</v>
      </c>
      <c r="G325" s="41" t="s">
        <v>374</v>
      </c>
      <c r="H325" s="42" t="s">
        <v>374</v>
      </c>
      <c r="I325" s="40" t="s">
        <v>374</v>
      </c>
      <c r="J325" s="40" t="s">
        <v>374</v>
      </c>
      <c r="K325" s="41" t="s">
        <v>374</v>
      </c>
      <c r="L325" s="42" t="s">
        <v>374</v>
      </c>
      <c r="M325" s="40" t="s">
        <v>374</v>
      </c>
      <c r="N325" s="40" t="s">
        <v>374</v>
      </c>
      <c r="O325" s="41" t="s">
        <v>374</v>
      </c>
      <c r="P325" s="42" t="s">
        <v>374</v>
      </c>
      <c r="Q325" s="43" t="s">
        <v>374</v>
      </c>
      <c r="R325" s="44" t="s">
        <v>374</v>
      </c>
      <c r="S325" s="1" t="s">
        <v>1397</v>
      </c>
      <c r="T325" s="1" t="s">
        <v>1397</v>
      </c>
      <c r="U325" s="2" t="s">
        <v>1396</v>
      </c>
      <c r="V325" s="2">
        <v>1</v>
      </c>
      <c r="W325" s="2">
        <v>1</v>
      </c>
      <c r="X325" s="2">
        <v>1</v>
      </c>
      <c r="Y325" s="2">
        <v>1</v>
      </c>
      <c r="Z325">
        <f t="shared" si="4"/>
        <v>0</v>
      </c>
      <c r="AA325" t="s">
        <v>932</v>
      </c>
    </row>
    <row r="326" spans="1:27" x14ac:dyDescent="0.35">
      <c r="A326" t="s">
        <v>61</v>
      </c>
      <c r="B326" s="7" t="s">
        <v>62</v>
      </c>
      <c r="C326" s="1" t="s">
        <v>1415</v>
      </c>
      <c r="D326" s="1" t="s">
        <v>1395</v>
      </c>
      <c r="E326" s="40">
        <v>2.9411764705882353E-2</v>
      </c>
      <c r="F326" s="40">
        <v>2.9000000000000001E-2</v>
      </c>
      <c r="G326" s="41">
        <v>3.7</v>
      </c>
      <c r="H326" s="42">
        <v>3.7</v>
      </c>
      <c r="I326" s="40">
        <v>0.76470588235294112</v>
      </c>
      <c r="J326" s="40">
        <v>0.76</v>
      </c>
      <c r="K326" s="41">
        <v>16.28</v>
      </c>
      <c r="L326" s="42">
        <v>16</v>
      </c>
      <c r="M326" s="40">
        <v>0.3529411764705882</v>
      </c>
      <c r="N326" s="40">
        <v>0.35</v>
      </c>
      <c r="O326" s="41">
        <v>16.28</v>
      </c>
      <c r="P326" s="42">
        <v>16</v>
      </c>
      <c r="Q326" s="43">
        <v>200</v>
      </c>
      <c r="R326" s="44">
        <v>200</v>
      </c>
      <c r="S326" s="1">
        <v>1</v>
      </c>
      <c r="T326" s="1">
        <v>1</v>
      </c>
      <c r="U326" s="2" t="s">
        <v>1396</v>
      </c>
      <c r="V326" s="2">
        <v>1</v>
      </c>
      <c r="W326" s="2">
        <v>1</v>
      </c>
      <c r="X326" s="2">
        <v>1</v>
      </c>
      <c r="Y326" s="2">
        <v>1</v>
      </c>
      <c r="Z326">
        <f t="shared" si="4"/>
        <v>474.24605882352944</v>
      </c>
      <c r="AA326" t="s">
        <v>61</v>
      </c>
    </row>
    <row r="327" spans="1:27" x14ac:dyDescent="0.35">
      <c r="A327" t="s">
        <v>95</v>
      </c>
      <c r="B327" s="7" t="s">
        <v>96</v>
      </c>
      <c r="C327" s="1" t="s">
        <v>1490</v>
      </c>
      <c r="E327" s="40">
        <v>3.8461538461538464E-3</v>
      </c>
      <c r="F327" s="40">
        <v>3.8E-3</v>
      </c>
      <c r="G327" s="41">
        <v>1.4E-2</v>
      </c>
      <c r="H327" s="42">
        <v>1.4E-2</v>
      </c>
      <c r="I327" s="40">
        <v>0.1</v>
      </c>
      <c r="J327" s="40">
        <v>0.1</v>
      </c>
      <c r="K327" s="41">
        <v>6.1600000000000009E-2</v>
      </c>
      <c r="L327" s="42">
        <v>6.2E-2</v>
      </c>
      <c r="M327" s="40">
        <v>4.6153846153846156E-2</v>
      </c>
      <c r="N327" s="40">
        <v>4.5999999999999999E-2</v>
      </c>
      <c r="O327" s="41">
        <v>6.1600000000000009E-2</v>
      </c>
      <c r="P327" s="42">
        <v>6.2E-2</v>
      </c>
      <c r="Q327" s="43">
        <v>0.2</v>
      </c>
      <c r="R327" s="44">
        <v>0.2</v>
      </c>
      <c r="S327" s="1">
        <v>1</v>
      </c>
      <c r="T327" s="1" t="s">
        <v>1397</v>
      </c>
      <c r="U327" s="2" t="s">
        <v>1396</v>
      </c>
      <c r="V327" s="2">
        <v>1</v>
      </c>
      <c r="W327" s="2">
        <v>1</v>
      </c>
      <c r="X327" s="2">
        <v>1</v>
      </c>
      <c r="Y327" s="2">
        <v>1</v>
      </c>
      <c r="Z327">
        <f t="shared" si="4"/>
        <v>0.97499999999999987</v>
      </c>
      <c r="AA327" t="s">
        <v>95</v>
      </c>
    </row>
    <row r="328" spans="1:27" x14ac:dyDescent="0.35">
      <c r="A328">
        <v>365</v>
      </c>
      <c r="B328" s="7" t="s">
        <v>934</v>
      </c>
      <c r="C328" s="1" t="s">
        <v>1490</v>
      </c>
      <c r="D328" s="1" t="s">
        <v>1395</v>
      </c>
      <c r="E328" s="40">
        <v>3.8461538461538464E-3</v>
      </c>
      <c r="F328" s="40">
        <v>3.8E-3</v>
      </c>
      <c r="G328" s="41">
        <v>1.4E-2</v>
      </c>
      <c r="H328" s="42">
        <v>1.4E-2</v>
      </c>
      <c r="I328" s="40">
        <v>0.1</v>
      </c>
      <c r="J328" s="40">
        <v>0.1</v>
      </c>
      <c r="K328" s="41">
        <v>6.1600000000000009E-2</v>
      </c>
      <c r="L328" s="42">
        <v>6.2E-2</v>
      </c>
      <c r="M328" s="40">
        <v>4.6153846153846156E-2</v>
      </c>
      <c r="N328" s="40">
        <v>4.5999999999999999E-2</v>
      </c>
      <c r="O328" s="41">
        <v>6.1600000000000009E-2</v>
      </c>
      <c r="P328" s="42">
        <v>6.2E-2</v>
      </c>
      <c r="Q328" s="43">
        <v>0.2</v>
      </c>
      <c r="R328" s="44">
        <v>0.2</v>
      </c>
      <c r="S328" s="1">
        <v>1</v>
      </c>
      <c r="T328" s="1">
        <v>1</v>
      </c>
      <c r="U328" s="2" t="s">
        <v>1396</v>
      </c>
      <c r="V328" s="2">
        <v>1</v>
      </c>
      <c r="W328" s="2">
        <v>1</v>
      </c>
      <c r="X328" s="2">
        <v>1</v>
      </c>
      <c r="Y328" s="2">
        <v>1</v>
      </c>
      <c r="Z328">
        <f t="shared" ref="Z328:Z391" si="5">SUM(E328:R328)</f>
        <v>0.97499999999999987</v>
      </c>
      <c r="AA328">
        <v>365</v>
      </c>
    </row>
    <row r="329" spans="1:27" x14ac:dyDescent="0.35">
      <c r="A329" t="s">
        <v>95</v>
      </c>
      <c r="B329" s="7" t="s">
        <v>1491</v>
      </c>
      <c r="E329" s="40">
        <v>4.0000000000000001E-3</v>
      </c>
      <c r="F329" s="40">
        <v>4.0000000000000001E-3</v>
      </c>
      <c r="G329" s="41" t="s">
        <v>374</v>
      </c>
      <c r="H329" s="42" t="s">
        <v>374</v>
      </c>
      <c r="I329" s="40">
        <v>0.10400000000000001</v>
      </c>
      <c r="J329" s="40">
        <v>0.1</v>
      </c>
      <c r="K329" s="41" t="s">
        <v>374</v>
      </c>
      <c r="L329" s="42" t="s">
        <v>374</v>
      </c>
      <c r="M329" s="40">
        <v>4.8000000000000001E-2</v>
      </c>
      <c r="N329" s="40">
        <v>4.8000000000000001E-2</v>
      </c>
      <c r="O329" s="41" t="s">
        <v>374</v>
      </c>
      <c r="P329" s="42" t="s">
        <v>374</v>
      </c>
      <c r="Q329" s="43" t="s">
        <v>374</v>
      </c>
      <c r="R329" s="44" t="s">
        <v>374</v>
      </c>
      <c r="S329" s="1">
        <v>1</v>
      </c>
      <c r="T329" s="1" t="s">
        <v>1397</v>
      </c>
      <c r="U329" s="2" t="s">
        <v>1396</v>
      </c>
      <c r="V329" s="2">
        <v>1</v>
      </c>
      <c r="W329" s="2">
        <v>1</v>
      </c>
      <c r="X329" s="2">
        <v>1</v>
      </c>
      <c r="Y329" s="2">
        <v>1</v>
      </c>
      <c r="Z329">
        <f t="shared" si="5"/>
        <v>0.308</v>
      </c>
      <c r="AA329" t="s">
        <v>95</v>
      </c>
    </row>
    <row r="330" spans="1:27" x14ac:dyDescent="0.35">
      <c r="A330" t="s">
        <v>935</v>
      </c>
      <c r="B330" s="7" t="s">
        <v>936</v>
      </c>
      <c r="E330" s="40">
        <v>4.0000000000000001E-3</v>
      </c>
      <c r="F330" s="40">
        <v>4.0000000000000001E-3</v>
      </c>
      <c r="G330" s="41">
        <v>0.02</v>
      </c>
      <c r="H330" s="42">
        <v>0.02</v>
      </c>
      <c r="I330" s="40">
        <v>0.10400000000000001</v>
      </c>
      <c r="J330" s="40">
        <v>0.1</v>
      </c>
      <c r="K330" s="41">
        <v>8.8000000000000009E-2</v>
      </c>
      <c r="L330" s="42">
        <v>8.7999999999999995E-2</v>
      </c>
      <c r="M330" s="40">
        <v>4.8000000000000001E-2</v>
      </c>
      <c r="N330" s="40">
        <v>4.8000000000000001E-2</v>
      </c>
      <c r="O330" s="41">
        <v>8.8000000000000009E-2</v>
      </c>
      <c r="P330" s="42">
        <v>8.7999999999999995E-2</v>
      </c>
      <c r="Q330" s="43">
        <v>0.2</v>
      </c>
      <c r="R330" s="44">
        <v>0.2</v>
      </c>
      <c r="S330" s="1">
        <v>1</v>
      </c>
      <c r="T330" s="1" t="s">
        <v>1397</v>
      </c>
      <c r="U330" s="2" t="s">
        <v>1396</v>
      </c>
      <c r="V330" s="2">
        <v>1</v>
      </c>
      <c r="W330" s="2">
        <v>1</v>
      </c>
      <c r="X330" s="2">
        <v>1</v>
      </c>
      <c r="Y330" s="2">
        <v>1</v>
      </c>
      <c r="Z330">
        <f t="shared" si="5"/>
        <v>1.0999999999999999</v>
      </c>
      <c r="AA330" t="s">
        <v>935</v>
      </c>
    </row>
    <row r="331" spans="1:27" x14ac:dyDescent="0.35">
      <c r="A331" t="s">
        <v>937</v>
      </c>
      <c r="B331" s="7" t="s">
        <v>938</v>
      </c>
      <c r="E331" s="40">
        <v>4.0000000000000001E-3</v>
      </c>
      <c r="F331" s="40">
        <v>4.0000000000000001E-3</v>
      </c>
      <c r="G331" s="41">
        <v>1.4E-2</v>
      </c>
      <c r="H331" s="42">
        <v>1.4E-2</v>
      </c>
      <c r="I331" s="40">
        <v>0.10400000000000001</v>
      </c>
      <c r="J331" s="40">
        <v>0.1</v>
      </c>
      <c r="K331" s="41">
        <v>6.1600000000000009E-2</v>
      </c>
      <c r="L331" s="42">
        <v>6.2E-2</v>
      </c>
      <c r="M331" s="40">
        <v>4.8000000000000001E-2</v>
      </c>
      <c r="N331" s="40">
        <v>4.8000000000000001E-2</v>
      </c>
      <c r="O331" s="41">
        <v>6.1600000000000009E-2</v>
      </c>
      <c r="P331" s="42">
        <v>6.2E-2</v>
      </c>
      <c r="Q331" s="43">
        <v>0.2</v>
      </c>
      <c r="R331" s="44">
        <v>0.2</v>
      </c>
      <c r="S331" s="1">
        <v>1</v>
      </c>
      <c r="T331" s="1" t="s">
        <v>1397</v>
      </c>
      <c r="U331" s="2" t="s">
        <v>1396</v>
      </c>
      <c r="V331" s="2">
        <v>1</v>
      </c>
      <c r="W331" s="2">
        <v>1</v>
      </c>
      <c r="X331" s="2">
        <v>1</v>
      </c>
      <c r="Y331" s="2">
        <v>1</v>
      </c>
      <c r="Z331">
        <f t="shared" si="5"/>
        <v>0.98319999999999985</v>
      </c>
      <c r="AA331" t="s">
        <v>937</v>
      </c>
    </row>
    <row r="332" spans="1:27" x14ac:dyDescent="0.35">
      <c r="A332" t="s">
        <v>939</v>
      </c>
      <c r="B332" s="7" t="s">
        <v>940</v>
      </c>
      <c r="E332" s="40">
        <v>4.0000000000000001E-3</v>
      </c>
      <c r="F332" s="40">
        <v>4.0000000000000001E-3</v>
      </c>
      <c r="G332" s="41" t="s">
        <v>374</v>
      </c>
      <c r="H332" s="42" t="s">
        <v>374</v>
      </c>
      <c r="I332" s="40">
        <v>0.10400000000000001</v>
      </c>
      <c r="J332" s="40">
        <v>0.1</v>
      </c>
      <c r="K332" s="41" t="s">
        <v>374</v>
      </c>
      <c r="L332" s="42" t="s">
        <v>374</v>
      </c>
      <c r="M332" s="40">
        <v>4.8000000000000001E-2</v>
      </c>
      <c r="N332" s="40">
        <v>4.8000000000000001E-2</v>
      </c>
      <c r="O332" s="41" t="s">
        <v>374</v>
      </c>
      <c r="P332" s="42" t="s">
        <v>374</v>
      </c>
      <c r="Q332" s="43" t="s">
        <v>374</v>
      </c>
      <c r="R332" s="44" t="s">
        <v>374</v>
      </c>
      <c r="S332" s="1">
        <v>1</v>
      </c>
      <c r="T332" s="1" t="s">
        <v>1397</v>
      </c>
      <c r="U332" s="2" t="s">
        <v>1396</v>
      </c>
      <c r="V332" s="2">
        <v>1</v>
      </c>
      <c r="W332" s="2">
        <v>1</v>
      </c>
      <c r="X332" s="2">
        <v>1</v>
      </c>
      <c r="Y332" s="2">
        <v>1</v>
      </c>
      <c r="Z332">
        <f t="shared" si="5"/>
        <v>0.308</v>
      </c>
      <c r="AA332" t="s">
        <v>939</v>
      </c>
    </row>
    <row r="333" spans="1:27" x14ac:dyDescent="0.35">
      <c r="A333">
        <v>368</v>
      </c>
      <c r="B333" s="7" t="s">
        <v>941</v>
      </c>
      <c r="C333" s="1" t="s">
        <v>1490</v>
      </c>
      <c r="D333" s="1" t="s">
        <v>1395</v>
      </c>
      <c r="E333" s="40" t="s">
        <v>374</v>
      </c>
      <c r="F333" s="40" t="s">
        <v>374</v>
      </c>
      <c r="G333" s="41">
        <v>1.4E-2</v>
      </c>
      <c r="H333" s="42">
        <v>1.4E-2</v>
      </c>
      <c r="I333" s="40" t="s">
        <v>374</v>
      </c>
      <c r="J333" s="40" t="s">
        <v>374</v>
      </c>
      <c r="K333" s="41">
        <v>6.1600000000000009E-2</v>
      </c>
      <c r="L333" s="42">
        <v>6.2E-2</v>
      </c>
      <c r="M333" s="40" t="s">
        <v>374</v>
      </c>
      <c r="N333" s="40" t="s">
        <v>374</v>
      </c>
      <c r="O333" s="41">
        <v>6.1600000000000009E-2</v>
      </c>
      <c r="P333" s="42">
        <v>6.2E-2</v>
      </c>
      <c r="Q333" s="43">
        <v>0.2</v>
      </c>
      <c r="R333" s="44">
        <v>0.2</v>
      </c>
      <c r="S333" s="1">
        <v>1</v>
      </c>
      <c r="T333" s="1">
        <v>1</v>
      </c>
      <c r="U333" s="2" t="s">
        <v>1396</v>
      </c>
      <c r="V333" s="2">
        <v>1</v>
      </c>
      <c r="W333" s="2">
        <v>1</v>
      </c>
      <c r="X333" s="2">
        <v>1</v>
      </c>
      <c r="Y333" s="2">
        <v>1</v>
      </c>
      <c r="Z333">
        <f t="shared" si="5"/>
        <v>0.67520000000000002</v>
      </c>
      <c r="AA333">
        <v>368</v>
      </c>
    </row>
    <row r="334" spans="1:27" x14ac:dyDescent="0.35">
      <c r="A334" t="s">
        <v>942</v>
      </c>
      <c r="B334" s="7" t="s">
        <v>943</v>
      </c>
      <c r="E334" s="40">
        <v>3.8461538461538464E-3</v>
      </c>
      <c r="F334" s="40">
        <v>3.8E-3</v>
      </c>
      <c r="G334" s="41">
        <v>0.01</v>
      </c>
      <c r="H334" s="42">
        <v>0.01</v>
      </c>
      <c r="I334" s="40">
        <v>0.1</v>
      </c>
      <c r="J334" s="40">
        <v>0.1</v>
      </c>
      <c r="K334" s="41">
        <v>4.4000000000000004E-2</v>
      </c>
      <c r="L334" s="42">
        <v>4.3999999999999997E-2</v>
      </c>
      <c r="M334" s="40">
        <v>4.6153846153846156E-2</v>
      </c>
      <c r="N334" s="40">
        <v>4.5999999999999999E-2</v>
      </c>
      <c r="O334" s="41">
        <v>4.4000000000000004E-2</v>
      </c>
      <c r="P334" s="42">
        <v>4.3999999999999997E-2</v>
      </c>
      <c r="Q334" s="43">
        <v>0.2</v>
      </c>
      <c r="R334" s="44">
        <v>0.2</v>
      </c>
      <c r="S334" s="1">
        <v>1</v>
      </c>
      <c r="T334" s="1" t="s">
        <v>1397</v>
      </c>
      <c r="U334" s="2" t="s">
        <v>1396</v>
      </c>
      <c r="V334" s="2">
        <v>1</v>
      </c>
      <c r="W334" s="2">
        <v>1</v>
      </c>
      <c r="X334" s="2">
        <v>1</v>
      </c>
      <c r="Y334" s="2">
        <v>1</v>
      </c>
      <c r="Z334">
        <f t="shared" si="5"/>
        <v>0.89579999999999993</v>
      </c>
      <c r="AA334" t="s">
        <v>942</v>
      </c>
    </row>
    <row r="335" spans="1:27" x14ac:dyDescent="0.35">
      <c r="A335" t="s">
        <v>944</v>
      </c>
      <c r="B335" s="7" t="s">
        <v>945</v>
      </c>
      <c r="E335" s="40">
        <v>3.8461538461538464E-3</v>
      </c>
      <c r="F335" s="40">
        <v>3.8E-3</v>
      </c>
      <c r="G335" s="41">
        <v>0.01</v>
      </c>
      <c r="H335" s="42">
        <v>0.01</v>
      </c>
      <c r="I335" s="40">
        <v>0.1</v>
      </c>
      <c r="J335" s="40">
        <v>0.1</v>
      </c>
      <c r="K335" s="41">
        <v>4.4000000000000004E-2</v>
      </c>
      <c r="L335" s="42">
        <v>4.3999999999999997E-2</v>
      </c>
      <c r="M335" s="40">
        <v>4.6153846153846156E-2</v>
      </c>
      <c r="N335" s="40">
        <v>4.5999999999999999E-2</v>
      </c>
      <c r="O335" s="41">
        <v>4.4000000000000004E-2</v>
      </c>
      <c r="P335" s="42">
        <v>4.3999999999999997E-2</v>
      </c>
      <c r="Q335" s="43">
        <v>0.2</v>
      </c>
      <c r="R335" s="44">
        <v>0.2</v>
      </c>
      <c r="S335" s="1">
        <v>1</v>
      </c>
      <c r="T335" s="1" t="s">
        <v>1397</v>
      </c>
      <c r="U335" s="2" t="s">
        <v>1396</v>
      </c>
      <c r="V335" s="2">
        <v>1</v>
      </c>
      <c r="W335" s="2">
        <v>1</v>
      </c>
      <c r="X335" s="2">
        <v>1</v>
      </c>
      <c r="Y335" s="2">
        <v>1</v>
      </c>
      <c r="Z335">
        <f t="shared" si="5"/>
        <v>0.89579999999999993</v>
      </c>
      <c r="AA335" t="s">
        <v>944</v>
      </c>
    </row>
    <row r="336" spans="1:27" x14ac:dyDescent="0.35">
      <c r="A336" t="s">
        <v>946</v>
      </c>
      <c r="B336" s="7" t="s">
        <v>947</v>
      </c>
      <c r="E336" s="40" t="s">
        <v>374</v>
      </c>
      <c r="F336" s="40" t="s">
        <v>374</v>
      </c>
      <c r="G336" s="41">
        <v>0.01</v>
      </c>
      <c r="H336" s="42">
        <v>0.01</v>
      </c>
      <c r="I336" s="40" t="s">
        <v>374</v>
      </c>
      <c r="J336" s="40" t="s">
        <v>374</v>
      </c>
      <c r="K336" s="41">
        <v>4.4000000000000004E-2</v>
      </c>
      <c r="L336" s="42">
        <v>4.3999999999999997E-2</v>
      </c>
      <c r="M336" s="40" t="s">
        <v>374</v>
      </c>
      <c r="N336" s="40" t="s">
        <v>374</v>
      </c>
      <c r="O336" s="41">
        <v>4.4000000000000004E-2</v>
      </c>
      <c r="P336" s="42">
        <v>4.3999999999999997E-2</v>
      </c>
      <c r="Q336" s="43" t="s">
        <v>374</v>
      </c>
      <c r="R336" s="44" t="s">
        <v>374</v>
      </c>
      <c r="S336" s="1">
        <v>1</v>
      </c>
      <c r="T336" s="1" t="s">
        <v>1397</v>
      </c>
      <c r="U336" s="2" t="s">
        <v>1396</v>
      </c>
      <c r="V336" s="2">
        <v>1</v>
      </c>
      <c r="W336" s="2">
        <v>1</v>
      </c>
      <c r="X336" s="2">
        <v>1</v>
      </c>
      <c r="Y336" s="2">
        <v>1</v>
      </c>
      <c r="Z336">
        <f t="shared" si="5"/>
        <v>0.19600000000000001</v>
      </c>
      <c r="AA336" t="s">
        <v>946</v>
      </c>
    </row>
    <row r="337" spans="1:27" x14ac:dyDescent="0.35">
      <c r="A337" t="s">
        <v>948</v>
      </c>
      <c r="B337" s="7" t="s">
        <v>949</v>
      </c>
      <c r="E337" s="40">
        <v>3.8461538461538464E-3</v>
      </c>
      <c r="F337" s="40">
        <v>3.8E-3</v>
      </c>
      <c r="G337" s="41">
        <v>0.01</v>
      </c>
      <c r="H337" s="42">
        <v>0.01</v>
      </c>
      <c r="I337" s="40">
        <v>0.1</v>
      </c>
      <c r="J337" s="40">
        <v>0.1</v>
      </c>
      <c r="K337" s="41">
        <v>4.4000000000000004E-2</v>
      </c>
      <c r="L337" s="42">
        <v>4.3999999999999997E-2</v>
      </c>
      <c r="M337" s="40">
        <v>4.6153846153846156E-2</v>
      </c>
      <c r="N337" s="40">
        <v>4.5999999999999999E-2</v>
      </c>
      <c r="O337" s="41">
        <v>4.4000000000000004E-2</v>
      </c>
      <c r="P337" s="42">
        <v>4.3999999999999997E-2</v>
      </c>
      <c r="Q337" s="43">
        <v>0.2</v>
      </c>
      <c r="R337" s="44">
        <v>0.2</v>
      </c>
      <c r="S337" s="1">
        <v>1</v>
      </c>
      <c r="T337" s="1" t="s">
        <v>1397</v>
      </c>
      <c r="U337" s="2" t="s">
        <v>1396</v>
      </c>
      <c r="V337" s="2">
        <v>1</v>
      </c>
      <c r="W337" s="2">
        <v>1</v>
      </c>
      <c r="X337" s="2">
        <v>1</v>
      </c>
      <c r="Y337" s="2">
        <v>1</v>
      </c>
      <c r="Z337">
        <f t="shared" si="5"/>
        <v>0.89579999999999993</v>
      </c>
      <c r="AA337" t="s">
        <v>948</v>
      </c>
    </row>
    <row r="338" spans="1:27" x14ac:dyDescent="0.35">
      <c r="A338" t="s">
        <v>950</v>
      </c>
      <c r="B338" s="7" t="s">
        <v>951</v>
      </c>
      <c r="E338" s="40" t="s">
        <v>374</v>
      </c>
      <c r="F338" s="40" t="s">
        <v>374</v>
      </c>
      <c r="G338" s="41">
        <v>0.01</v>
      </c>
      <c r="H338" s="42">
        <v>0.01</v>
      </c>
      <c r="I338" s="40" t="s">
        <v>374</v>
      </c>
      <c r="J338" s="40" t="s">
        <v>374</v>
      </c>
      <c r="K338" s="41">
        <v>4.4000000000000004E-2</v>
      </c>
      <c r="L338" s="42">
        <v>4.3999999999999997E-2</v>
      </c>
      <c r="M338" s="40" t="s">
        <v>374</v>
      </c>
      <c r="N338" s="40" t="s">
        <v>374</v>
      </c>
      <c r="O338" s="41">
        <v>4.4000000000000004E-2</v>
      </c>
      <c r="P338" s="42">
        <v>4.3999999999999997E-2</v>
      </c>
      <c r="Q338" s="43" t="s">
        <v>374</v>
      </c>
      <c r="R338" s="44" t="s">
        <v>374</v>
      </c>
      <c r="S338" s="1">
        <v>1</v>
      </c>
      <c r="T338" s="1" t="s">
        <v>1397</v>
      </c>
      <c r="U338" s="2" t="s">
        <v>1396</v>
      </c>
      <c r="V338" s="2">
        <v>1</v>
      </c>
      <c r="W338" s="2">
        <v>1</v>
      </c>
      <c r="X338" s="2">
        <v>1</v>
      </c>
      <c r="Y338" s="2">
        <v>1</v>
      </c>
      <c r="Z338">
        <f t="shared" si="5"/>
        <v>0.19600000000000001</v>
      </c>
      <c r="AA338" t="s">
        <v>950</v>
      </c>
    </row>
    <row r="339" spans="1:27" x14ac:dyDescent="0.35">
      <c r="A339" t="s">
        <v>952</v>
      </c>
      <c r="B339" s="7" t="s">
        <v>953</v>
      </c>
      <c r="E339" s="40">
        <v>3.8461538461538464E-3</v>
      </c>
      <c r="F339" s="40">
        <v>3.8E-3</v>
      </c>
      <c r="G339" s="41">
        <v>0.01</v>
      </c>
      <c r="H339" s="42">
        <v>0.01</v>
      </c>
      <c r="I339" s="40">
        <v>0.1</v>
      </c>
      <c r="J339" s="40">
        <v>0.1</v>
      </c>
      <c r="K339" s="41">
        <v>4.4000000000000004E-2</v>
      </c>
      <c r="L339" s="42">
        <v>4.3999999999999997E-2</v>
      </c>
      <c r="M339" s="40">
        <v>4.6153846153846156E-2</v>
      </c>
      <c r="N339" s="40">
        <v>4.5999999999999999E-2</v>
      </c>
      <c r="O339" s="41">
        <v>4.4000000000000004E-2</v>
      </c>
      <c r="P339" s="42">
        <v>4.3999999999999997E-2</v>
      </c>
      <c r="Q339" s="43">
        <v>0.2</v>
      </c>
      <c r="R339" s="44">
        <v>0.2</v>
      </c>
      <c r="S339" s="1">
        <v>1</v>
      </c>
      <c r="T339" s="1" t="s">
        <v>1397</v>
      </c>
      <c r="U339" s="2" t="s">
        <v>1396</v>
      </c>
      <c r="V339" s="2">
        <v>1</v>
      </c>
      <c r="W339" s="2">
        <v>1</v>
      </c>
      <c r="X339" s="2">
        <v>1</v>
      </c>
      <c r="Y339" s="2">
        <v>1</v>
      </c>
      <c r="Z339">
        <f t="shared" si="5"/>
        <v>0.89579999999999993</v>
      </c>
      <c r="AA339" t="s">
        <v>952</v>
      </c>
    </row>
    <row r="340" spans="1:27" x14ac:dyDescent="0.35">
      <c r="A340" t="s">
        <v>954</v>
      </c>
      <c r="B340" s="7" t="s">
        <v>955</v>
      </c>
      <c r="E340" s="40" t="s">
        <v>374</v>
      </c>
      <c r="F340" s="40" t="s">
        <v>374</v>
      </c>
      <c r="G340" s="41">
        <v>0.01</v>
      </c>
      <c r="H340" s="42">
        <v>0.01</v>
      </c>
      <c r="I340" s="40" t="s">
        <v>374</v>
      </c>
      <c r="J340" s="40" t="s">
        <v>374</v>
      </c>
      <c r="K340" s="41">
        <v>4.4000000000000004E-2</v>
      </c>
      <c r="L340" s="42">
        <v>4.3999999999999997E-2</v>
      </c>
      <c r="M340" s="40" t="s">
        <v>374</v>
      </c>
      <c r="N340" s="40" t="s">
        <v>374</v>
      </c>
      <c r="O340" s="41">
        <v>4.4000000000000004E-2</v>
      </c>
      <c r="P340" s="42">
        <v>4.3999999999999997E-2</v>
      </c>
      <c r="Q340" s="43" t="s">
        <v>374</v>
      </c>
      <c r="R340" s="44" t="s">
        <v>374</v>
      </c>
      <c r="S340" s="1">
        <v>1</v>
      </c>
      <c r="T340" s="1" t="s">
        <v>1397</v>
      </c>
      <c r="U340" s="2" t="s">
        <v>1396</v>
      </c>
      <c r="V340" s="2">
        <v>1</v>
      </c>
      <c r="W340" s="2">
        <v>1</v>
      </c>
      <c r="X340" s="2">
        <v>1</v>
      </c>
      <c r="Y340" s="2">
        <v>1</v>
      </c>
      <c r="Z340">
        <f t="shared" si="5"/>
        <v>0.19600000000000001</v>
      </c>
      <c r="AA340" t="s">
        <v>954</v>
      </c>
    </row>
    <row r="341" spans="1:27" x14ac:dyDescent="0.35">
      <c r="A341" t="s">
        <v>956</v>
      </c>
      <c r="B341" s="7" t="s">
        <v>957</v>
      </c>
      <c r="E341" s="40" t="s">
        <v>374</v>
      </c>
      <c r="F341" s="40" t="s">
        <v>374</v>
      </c>
      <c r="G341" s="41">
        <v>0.01</v>
      </c>
      <c r="H341" s="42">
        <v>0.01</v>
      </c>
      <c r="I341" s="40" t="s">
        <v>374</v>
      </c>
      <c r="J341" s="40" t="s">
        <v>374</v>
      </c>
      <c r="K341" s="41">
        <v>4.4000000000000004E-2</v>
      </c>
      <c r="L341" s="42">
        <v>4.3999999999999997E-2</v>
      </c>
      <c r="M341" s="40" t="s">
        <v>374</v>
      </c>
      <c r="N341" s="40" t="s">
        <v>374</v>
      </c>
      <c r="O341" s="41">
        <v>4.4000000000000004E-2</v>
      </c>
      <c r="P341" s="42">
        <v>4.3999999999999997E-2</v>
      </c>
      <c r="Q341" s="43" t="s">
        <v>374</v>
      </c>
      <c r="R341" s="44" t="s">
        <v>374</v>
      </c>
      <c r="S341" s="1">
        <v>1</v>
      </c>
      <c r="T341" s="1" t="s">
        <v>1397</v>
      </c>
      <c r="U341" s="2" t="s">
        <v>1396</v>
      </c>
      <c r="V341" s="2">
        <v>1</v>
      </c>
      <c r="W341" s="2">
        <v>1</v>
      </c>
      <c r="X341" s="2">
        <v>1</v>
      </c>
      <c r="Y341" s="2">
        <v>1</v>
      </c>
      <c r="Z341">
        <f t="shared" si="5"/>
        <v>0.19600000000000001</v>
      </c>
      <c r="AA341" t="s">
        <v>956</v>
      </c>
    </row>
    <row r="342" spans="1:27" x14ac:dyDescent="0.35">
      <c r="A342" t="s">
        <v>958</v>
      </c>
      <c r="B342" s="7" t="s">
        <v>959</v>
      </c>
      <c r="E342" s="40" t="s">
        <v>374</v>
      </c>
      <c r="F342" s="40" t="s">
        <v>374</v>
      </c>
      <c r="G342" s="41">
        <v>0.01</v>
      </c>
      <c r="H342" s="42">
        <v>0.01</v>
      </c>
      <c r="I342" s="40" t="s">
        <v>374</v>
      </c>
      <c r="J342" s="40" t="s">
        <v>374</v>
      </c>
      <c r="K342" s="41">
        <v>4.4000000000000004E-2</v>
      </c>
      <c r="L342" s="42">
        <v>4.3999999999999997E-2</v>
      </c>
      <c r="M342" s="40" t="s">
        <v>374</v>
      </c>
      <c r="N342" s="40" t="s">
        <v>374</v>
      </c>
      <c r="O342" s="41">
        <v>4.4000000000000004E-2</v>
      </c>
      <c r="P342" s="42">
        <v>4.3999999999999997E-2</v>
      </c>
      <c r="Q342" s="43" t="s">
        <v>374</v>
      </c>
      <c r="R342" s="44" t="s">
        <v>374</v>
      </c>
      <c r="S342" s="1">
        <v>1</v>
      </c>
      <c r="T342" s="1" t="s">
        <v>1397</v>
      </c>
      <c r="U342" s="2" t="s">
        <v>1396</v>
      </c>
      <c r="V342" s="2">
        <v>1</v>
      </c>
      <c r="W342" s="2">
        <v>1</v>
      </c>
      <c r="X342" s="2">
        <v>1</v>
      </c>
      <c r="Y342" s="2">
        <v>1</v>
      </c>
      <c r="Z342">
        <f t="shared" si="5"/>
        <v>0.19600000000000001</v>
      </c>
      <c r="AA342" t="s">
        <v>958</v>
      </c>
    </row>
    <row r="343" spans="1:27" x14ac:dyDescent="0.35">
      <c r="A343" t="s">
        <v>960</v>
      </c>
      <c r="B343" s="7" t="s">
        <v>961</v>
      </c>
      <c r="E343" s="40">
        <v>3.8461538461538464E-3</v>
      </c>
      <c r="F343" s="40">
        <v>3.8E-3</v>
      </c>
      <c r="G343" s="41">
        <v>0.01</v>
      </c>
      <c r="H343" s="42">
        <v>0.01</v>
      </c>
      <c r="I343" s="40">
        <v>0.1</v>
      </c>
      <c r="J343" s="40">
        <v>0.1</v>
      </c>
      <c r="K343" s="41">
        <v>4.4000000000000004E-2</v>
      </c>
      <c r="L343" s="42">
        <v>4.3999999999999997E-2</v>
      </c>
      <c r="M343" s="40">
        <v>4.6153846153846156E-2</v>
      </c>
      <c r="N343" s="40">
        <v>4.5999999999999999E-2</v>
      </c>
      <c r="O343" s="41">
        <v>4.4000000000000004E-2</v>
      </c>
      <c r="P343" s="42">
        <v>4.3999999999999997E-2</v>
      </c>
      <c r="Q343" s="43">
        <v>0.2</v>
      </c>
      <c r="R343" s="44">
        <v>0.2</v>
      </c>
      <c r="S343" s="1">
        <v>1</v>
      </c>
      <c r="T343" s="1" t="s">
        <v>1397</v>
      </c>
      <c r="U343" s="2" t="s">
        <v>1396</v>
      </c>
      <c r="V343" s="2">
        <v>1</v>
      </c>
      <c r="W343" s="2">
        <v>1</v>
      </c>
      <c r="X343" s="2">
        <v>1</v>
      </c>
      <c r="Y343" s="2">
        <v>1</v>
      </c>
      <c r="Z343">
        <f t="shared" si="5"/>
        <v>0.89579999999999993</v>
      </c>
      <c r="AA343" t="s">
        <v>960</v>
      </c>
    </row>
    <row r="344" spans="1:27" x14ac:dyDescent="0.35">
      <c r="A344" t="s">
        <v>962</v>
      </c>
      <c r="B344" s="7" t="s">
        <v>963</v>
      </c>
      <c r="E344" s="40" t="s">
        <v>374</v>
      </c>
      <c r="F344" s="40" t="s">
        <v>374</v>
      </c>
      <c r="G344" s="41" t="s">
        <v>374</v>
      </c>
      <c r="H344" s="42" t="s">
        <v>374</v>
      </c>
      <c r="I344" s="40" t="s">
        <v>374</v>
      </c>
      <c r="J344" s="40" t="s">
        <v>374</v>
      </c>
      <c r="K344" s="41" t="s">
        <v>374</v>
      </c>
      <c r="L344" s="42" t="s">
        <v>374</v>
      </c>
      <c r="M344" s="40" t="s">
        <v>374</v>
      </c>
      <c r="N344" s="40" t="s">
        <v>374</v>
      </c>
      <c r="O344" s="41" t="s">
        <v>374</v>
      </c>
      <c r="P344" s="42" t="s">
        <v>374</v>
      </c>
      <c r="Q344" s="43" t="s">
        <v>374</v>
      </c>
      <c r="R344" s="44" t="s">
        <v>374</v>
      </c>
      <c r="S344" s="1" t="s">
        <v>1397</v>
      </c>
      <c r="T344" s="1" t="s">
        <v>1397</v>
      </c>
      <c r="U344" s="2" t="s">
        <v>1396</v>
      </c>
      <c r="V344" s="2">
        <v>1</v>
      </c>
      <c r="W344" s="2">
        <v>1</v>
      </c>
      <c r="X344" s="2">
        <v>1</v>
      </c>
      <c r="Y344" s="2">
        <v>1</v>
      </c>
      <c r="Z344">
        <f t="shared" si="5"/>
        <v>0</v>
      </c>
      <c r="AA344" t="s">
        <v>962</v>
      </c>
    </row>
    <row r="345" spans="1:27" x14ac:dyDescent="0.35">
      <c r="A345" t="s">
        <v>964</v>
      </c>
      <c r="B345" s="7" t="s">
        <v>965</v>
      </c>
      <c r="D345" s="1" t="s">
        <v>1398</v>
      </c>
      <c r="E345" s="40" t="s">
        <v>374</v>
      </c>
      <c r="F345" s="40" t="s">
        <v>374</v>
      </c>
      <c r="G345" s="41" t="s">
        <v>374</v>
      </c>
      <c r="H345" s="42" t="s">
        <v>374</v>
      </c>
      <c r="I345" s="40" t="s">
        <v>374</v>
      </c>
      <c r="J345" s="40" t="s">
        <v>374</v>
      </c>
      <c r="K345" s="41" t="s">
        <v>374</v>
      </c>
      <c r="L345" s="42" t="s">
        <v>374</v>
      </c>
      <c r="M345" s="40" t="s">
        <v>374</v>
      </c>
      <c r="N345" s="40" t="s">
        <v>374</v>
      </c>
      <c r="O345" s="41" t="s">
        <v>374</v>
      </c>
      <c r="P345" s="42" t="s">
        <v>374</v>
      </c>
      <c r="Q345" s="43">
        <v>86</v>
      </c>
      <c r="R345" s="44">
        <v>86</v>
      </c>
      <c r="S345" s="1">
        <v>1</v>
      </c>
      <c r="T345" s="1">
        <v>1</v>
      </c>
      <c r="U345" s="2" t="s">
        <v>1396</v>
      </c>
      <c r="V345" s="2">
        <v>1</v>
      </c>
      <c r="W345" s="2">
        <v>1</v>
      </c>
      <c r="X345" s="2">
        <v>1</v>
      </c>
      <c r="Y345" s="2">
        <v>1</v>
      </c>
      <c r="Z345">
        <f t="shared" si="5"/>
        <v>172</v>
      </c>
      <c r="AA345" t="s">
        <v>964</v>
      </c>
    </row>
    <row r="346" spans="1:27" x14ac:dyDescent="0.35">
      <c r="A346" t="s">
        <v>966</v>
      </c>
      <c r="B346" s="7" t="s">
        <v>967</v>
      </c>
      <c r="E346" s="40" t="s">
        <v>374</v>
      </c>
      <c r="F346" s="40" t="s">
        <v>374</v>
      </c>
      <c r="G346" s="41" t="s">
        <v>374</v>
      </c>
      <c r="H346" s="42" t="s">
        <v>374</v>
      </c>
      <c r="I346" s="40" t="s">
        <v>374</v>
      </c>
      <c r="J346" s="40" t="s">
        <v>374</v>
      </c>
      <c r="K346" s="41" t="s">
        <v>374</v>
      </c>
      <c r="L346" s="42" t="s">
        <v>374</v>
      </c>
      <c r="M346" s="40" t="s">
        <v>374</v>
      </c>
      <c r="N346" s="40" t="s">
        <v>374</v>
      </c>
      <c r="O346" s="41" t="s">
        <v>374</v>
      </c>
      <c r="P346" s="42" t="s">
        <v>374</v>
      </c>
      <c r="Q346" s="43" t="s">
        <v>374</v>
      </c>
      <c r="R346" s="44" t="s">
        <v>374</v>
      </c>
      <c r="S346" s="1" t="s">
        <v>1397</v>
      </c>
      <c r="T346" s="1" t="s">
        <v>1397</v>
      </c>
      <c r="U346" s="2" t="s">
        <v>1396</v>
      </c>
      <c r="V346" s="2">
        <v>1</v>
      </c>
      <c r="W346" s="2">
        <v>1</v>
      </c>
      <c r="X346" s="2">
        <v>1</v>
      </c>
      <c r="Y346" s="2">
        <v>1</v>
      </c>
      <c r="Z346">
        <f t="shared" si="5"/>
        <v>0</v>
      </c>
      <c r="AA346" t="s">
        <v>966</v>
      </c>
    </row>
    <row r="347" spans="1:27" ht="29" x14ac:dyDescent="0.35">
      <c r="A347" t="s">
        <v>968</v>
      </c>
      <c r="B347" s="7" t="s">
        <v>969</v>
      </c>
      <c r="E347" s="40" t="s">
        <v>374</v>
      </c>
      <c r="F347" s="40" t="s">
        <v>374</v>
      </c>
      <c r="G347" s="41" t="s">
        <v>374</v>
      </c>
      <c r="H347" s="42" t="s">
        <v>374</v>
      </c>
      <c r="I347" s="40" t="s">
        <v>374</v>
      </c>
      <c r="J347" s="40" t="s">
        <v>374</v>
      </c>
      <c r="K347" s="41" t="s">
        <v>374</v>
      </c>
      <c r="L347" s="42" t="s">
        <v>374</v>
      </c>
      <c r="M347" s="40" t="s">
        <v>374</v>
      </c>
      <c r="N347" s="40" t="s">
        <v>374</v>
      </c>
      <c r="O347" s="41" t="s">
        <v>374</v>
      </c>
      <c r="P347" s="42" t="s">
        <v>374</v>
      </c>
      <c r="Q347" s="43" t="s">
        <v>374</v>
      </c>
      <c r="R347" s="44" t="s">
        <v>374</v>
      </c>
      <c r="S347" s="1" t="s">
        <v>1397</v>
      </c>
      <c r="T347" s="1" t="s">
        <v>1397</v>
      </c>
      <c r="U347" s="2" t="s">
        <v>1396</v>
      </c>
      <c r="V347" s="2">
        <v>1</v>
      </c>
      <c r="W347" s="2">
        <v>1</v>
      </c>
      <c r="X347" s="2">
        <v>1</v>
      </c>
      <c r="Y347" s="2">
        <v>1</v>
      </c>
      <c r="Z347">
        <f t="shared" si="5"/>
        <v>0</v>
      </c>
      <c r="AA347" t="s">
        <v>968</v>
      </c>
    </row>
    <row r="348" spans="1:27" x14ac:dyDescent="0.35">
      <c r="A348" t="s">
        <v>970</v>
      </c>
      <c r="B348" s="7" t="s">
        <v>1492</v>
      </c>
      <c r="E348" s="40" t="s">
        <v>374</v>
      </c>
      <c r="F348" s="40" t="s">
        <v>374</v>
      </c>
      <c r="G348" s="41" t="s">
        <v>374</v>
      </c>
      <c r="H348" s="42" t="s">
        <v>374</v>
      </c>
      <c r="I348" s="40" t="s">
        <v>374</v>
      </c>
      <c r="J348" s="40" t="s">
        <v>374</v>
      </c>
      <c r="K348" s="41" t="s">
        <v>374</v>
      </c>
      <c r="L348" s="42" t="s">
        <v>374</v>
      </c>
      <c r="M348" s="40" t="s">
        <v>374</v>
      </c>
      <c r="N348" s="40" t="s">
        <v>374</v>
      </c>
      <c r="O348" s="41" t="s">
        <v>374</v>
      </c>
      <c r="P348" s="42" t="s">
        <v>374</v>
      </c>
      <c r="Q348" s="43" t="s">
        <v>374</v>
      </c>
      <c r="R348" s="44" t="s">
        <v>374</v>
      </c>
      <c r="S348" s="1" t="s">
        <v>1397</v>
      </c>
      <c r="T348" s="1" t="s">
        <v>1397</v>
      </c>
      <c r="U348" s="2" t="s">
        <v>1396</v>
      </c>
      <c r="V348" s="2">
        <v>1</v>
      </c>
      <c r="W348" s="2">
        <v>1</v>
      </c>
      <c r="X348" s="2">
        <v>1</v>
      </c>
      <c r="Y348" s="2">
        <v>1</v>
      </c>
      <c r="Z348">
        <f t="shared" si="5"/>
        <v>0</v>
      </c>
      <c r="AA348" t="s">
        <v>970</v>
      </c>
    </row>
    <row r="349" spans="1:27" x14ac:dyDescent="0.35">
      <c r="A349" t="s">
        <v>972</v>
      </c>
      <c r="B349" s="7" t="s">
        <v>973</v>
      </c>
      <c r="D349" s="1" t="s">
        <v>1395</v>
      </c>
      <c r="E349" s="40">
        <v>2.4999999999999998E-2</v>
      </c>
      <c r="F349" s="40">
        <v>2.5000000000000001E-2</v>
      </c>
      <c r="G349" s="41">
        <v>9</v>
      </c>
      <c r="H349" s="42">
        <v>9</v>
      </c>
      <c r="I349" s="40">
        <v>0.64999999999999991</v>
      </c>
      <c r="J349" s="40">
        <v>0.65</v>
      </c>
      <c r="K349" s="41">
        <v>39.6</v>
      </c>
      <c r="L349" s="42">
        <v>40</v>
      </c>
      <c r="M349" s="40">
        <v>0.3</v>
      </c>
      <c r="N349" s="40">
        <v>0.3</v>
      </c>
      <c r="O349" s="41">
        <v>39.6</v>
      </c>
      <c r="P349" s="42">
        <v>40</v>
      </c>
      <c r="Q349" s="43" t="s">
        <v>374</v>
      </c>
      <c r="R349" s="44" t="s">
        <v>374</v>
      </c>
      <c r="S349" s="1">
        <v>1</v>
      </c>
      <c r="T349" s="1">
        <v>1</v>
      </c>
      <c r="U349" s="2" t="s">
        <v>1396</v>
      </c>
      <c r="V349" s="2">
        <v>1</v>
      </c>
      <c r="W349" s="2">
        <v>1</v>
      </c>
      <c r="X349" s="2">
        <v>1</v>
      </c>
      <c r="Y349" s="2">
        <v>1</v>
      </c>
      <c r="Z349">
        <f t="shared" si="5"/>
        <v>179.15</v>
      </c>
      <c r="AA349" t="s">
        <v>972</v>
      </c>
    </row>
    <row r="350" spans="1:27" x14ac:dyDescent="0.35">
      <c r="A350" t="s">
        <v>974</v>
      </c>
      <c r="B350" s="7" t="s">
        <v>975</v>
      </c>
      <c r="E350" s="40" t="s">
        <v>374</v>
      </c>
      <c r="F350" s="40" t="s">
        <v>374</v>
      </c>
      <c r="G350" s="41" t="s">
        <v>374</v>
      </c>
      <c r="H350" s="42" t="s">
        <v>374</v>
      </c>
      <c r="I350" s="40" t="s">
        <v>374</v>
      </c>
      <c r="J350" s="40" t="s">
        <v>374</v>
      </c>
      <c r="K350" s="41" t="s">
        <v>374</v>
      </c>
      <c r="L350" s="42" t="s">
        <v>374</v>
      </c>
      <c r="M350" s="40" t="s">
        <v>374</v>
      </c>
      <c r="N350" s="40" t="s">
        <v>374</v>
      </c>
      <c r="O350" s="41" t="s">
        <v>374</v>
      </c>
      <c r="P350" s="42" t="s">
        <v>374</v>
      </c>
      <c r="Q350" s="43" t="s">
        <v>374</v>
      </c>
      <c r="R350" s="44" t="s">
        <v>374</v>
      </c>
      <c r="S350" s="1" t="s">
        <v>1397</v>
      </c>
      <c r="T350" s="1" t="s">
        <v>1397</v>
      </c>
      <c r="U350" s="2" t="s">
        <v>1396</v>
      </c>
      <c r="V350" s="2">
        <v>1</v>
      </c>
      <c r="W350" s="2">
        <v>1</v>
      </c>
      <c r="X350" s="2">
        <v>1</v>
      </c>
      <c r="Y350" s="2">
        <v>1</v>
      </c>
      <c r="Z350">
        <f t="shared" si="5"/>
        <v>0</v>
      </c>
      <c r="AA350" t="s">
        <v>974</v>
      </c>
    </row>
    <row r="351" spans="1:27" x14ac:dyDescent="0.35">
      <c r="A351" t="s">
        <v>976</v>
      </c>
      <c r="B351" s="7" t="s">
        <v>977</v>
      </c>
      <c r="E351" s="40" t="s">
        <v>374</v>
      </c>
      <c r="F351" s="40" t="s">
        <v>374</v>
      </c>
      <c r="G351" s="41" t="s">
        <v>374</v>
      </c>
      <c r="H351" s="42" t="s">
        <v>374</v>
      </c>
      <c r="I351" s="40" t="s">
        <v>374</v>
      </c>
      <c r="J351" s="40" t="s">
        <v>374</v>
      </c>
      <c r="K351" s="41" t="s">
        <v>374</v>
      </c>
      <c r="L351" s="42" t="s">
        <v>374</v>
      </c>
      <c r="M351" s="40" t="s">
        <v>374</v>
      </c>
      <c r="N351" s="40" t="s">
        <v>374</v>
      </c>
      <c r="O351" s="41" t="s">
        <v>374</v>
      </c>
      <c r="P351" s="42" t="s">
        <v>374</v>
      </c>
      <c r="Q351" s="43" t="s">
        <v>374</v>
      </c>
      <c r="R351" s="44" t="s">
        <v>374</v>
      </c>
      <c r="S351" s="1" t="s">
        <v>1397</v>
      </c>
      <c r="T351" s="1" t="s">
        <v>1397</v>
      </c>
      <c r="U351" s="2" t="s">
        <v>1396</v>
      </c>
      <c r="V351" s="2">
        <v>1</v>
      </c>
      <c r="W351" s="2">
        <v>1</v>
      </c>
      <c r="X351" s="2">
        <v>1</v>
      </c>
      <c r="Y351" s="2">
        <v>1</v>
      </c>
      <c r="Z351">
        <f t="shared" si="5"/>
        <v>0</v>
      </c>
      <c r="AA351" t="s">
        <v>976</v>
      </c>
    </row>
    <row r="352" spans="1:27" x14ac:dyDescent="0.35">
      <c r="A352" t="s">
        <v>978</v>
      </c>
      <c r="B352" s="7" t="s">
        <v>979</v>
      </c>
      <c r="E352" s="40" t="s">
        <v>374</v>
      </c>
      <c r="F352" s="40" t="s">
        <v>374</v>
      </c>
      <c r="G352" s="41" t="s">
        <v>374</v>
      </c>
      <c r="H352" s="42" t="s">
        <v>374</v>
      </c>
      <c r="I352" s="40" t="s">
        <v>374</v>
      </c>
      <c r="J352" s="40" t="s">
        <v>374</v>
      </c>
      <c r="K352" s="41" t="s">
        <v>374</v>
      </c>
      <c r="L352" s="42" t="s">
        <v>374</v>
      </c>
      <c r="M352" s="40" t="s">
        <v>374</v>
      </c>
      <c r="N352" s="40" t="s">
        <v>374</v>
      </c>
      <c r="O352" s="41" t="s">
        <v>374</v>
      </c>
      <c r="P352" s="42" t="s">
        <v>374</v>
      </c>
      <c r="Q352" s="43" t="s">
        <v>374</v>
      </c>
      <c r="R352" s="44" t="s">
        <v>374</v>
      </c>
      <c r="S352" s="1" t="s">
        <v>1397</v>
      </c>
      <c r="T352" s="1" t="s">
        <v>1397</v>
      </c>
      <c r="U352" s="2" t="s">
        <v>1396</v>
      </c>
      <c r="V352" s="2">
        <v>1</v>
      </c>
      <c r="W352" s="2">
        <v>1</v>
      </c>
      <c r="X352" s="2">
        <v>1</v>
      </c>
      <c r="Y352" s="2">
        <v>1</v>
      </c>
      <c r="Z352">
        <f t="shared" si="5"/>
        <v>0</v>
      </c>
      <c r="AA352" t="s">
        <v>978</v>
      </c>
    </row>
    <row r="353" spans="1:27" ht="29" x14ac:dyDescent="0.35">
      <c r="A353" t="s">
        <v>980</v>
      </c>
      <c r="B353" s="7" t="s">
        <v>981</v>
      </c>
      <c r="E353" s="40" t="s">
        <v>374</v>
      </c>
      <c r="F353" s="40" t="s">
        <v>374</v>
      </c>
      <c r="G353" s="41" t="s">
        <v>374</v>
      </c>
      <c r="H353" s="42" t="s">
        <v>374</v>
      </c>
      <c r="I353" s="40" t="s">
        <v>374</v>
      </c>
      <c r="J353" s="40" t="s">
        <v>374</v>
      </c>
      <c r="K353" s="41" t="s">
        <v>374</v>
      </c>
      <c r="L353" s="42" t="s">
        <v>374</v>
      </c>
      <c r="M353" s="40" t="s">
        <v>374</v>
      </c>
      <c r="N353" s="40" t="s">
        <v>374</v>
      </c>
      <c r="O353" s="41" t="s">
        <v>374</v>
      </c>
      <c r="P353" s="42" t="s">
        <v>374</v>
      </c>
      <c r="Q353" s="43" t="s">
        <v>374</v>
      </c>
      <c r="R353" s="44" t="s">
        <v>374</v>
      </c>
      <c r="S353" s="1" t="s">
        <v>1397</v>
      </c>
      <c r="T353" s="1" t="s">
        <v>1397</v>
      </c>
      <c r="U353" s="2" t="s">
        <v>1396</v>
      </c>
      <c r="V353" s="2">
        <v>1</v>
      </c>
      <c r="W353" s="2">
        <v>1</v>
      </c>
      <c r="X353" s="2">
        <v>1</v>
      </c>
      <c r="Y353" s="2">
        <v>1</v>
      </c>
      <c r="Z353">
        <f t="shared" si="5"/>
        <v>0</v>
      </c>
      <c r="AA353" t="s">
        <v>980</v>
      </c>
    </row>
    <row r="354" spans="1:27" ht="29" x14ac:dyDescent="0.35">
      <c r="A354" t="s">
        <v>982</v>
      </c>
      <c r="B354" s="7" t="s">
        <v>1493</v>
      </c>
      <c r="E354" s="40" t="s">
        <v>374</v>
      </c>
      <c r="F354" s="40" t="s">
        <v>374</v>
      </c>
      <c r="G354" s="41" t="s">
        <v>374</v>
      </c>
      <c r="H354" s="42" t="s">
        <v>374</v>
      </c>
      <c r="I354" s="40" t="s">
        <v>374</v>
      </c>
      <c r="J354" s="40" t="s">
        <v>374</v>
      </c>
      <c r="K354" s="41" t="s">
        <v>374</v>
      </c>
      <c r="L354" s="42" t="s">
        <v>374</v>
      </c>
      <c r="M354" s="40" t="s">
        <v>374</v>
      </c>
      <c r="N354" s="40" t="s">
        <v>374</v>
      </c>
      <c r="O354" s="41" t="s">
        <v>374</v>
      </c>
      <c r="P354" s="42" t="s">
        <v>374</v>
      </c>
      <c r="Q354" s="43" t="s">
        <v>374</v>
      </c>
      <c r="R354" s="44" t="s">
        <v>374</v>
      </c>
      <c r="S354" s="1" t="s">
        <v>1397</v>
      </c>
      <c r="T354" s="1" t="s">
        <v>1397</v>
      </c>
      <c r="U354" s="2" t="s">
        <v>1396</v>
      </c>
      <c r="V354" s="2">
        <v>1</v>
      </c>
      <c r="W354" s="2">
        <v>1</v>
      </c>
      <c r="X354" s="2">
        <v>1</v>
      </c>
      <c r="Y354" s="2">
        <v>1</v>
      </c>
      <c r="Z354">
        <f t="shared" si="5"/>
        <v>0</v>
      </c>
      <c r="AA354" t="s">
        <v>982</v>
      </c>
    </row>
    <row r="355" spans="1:27" x14ac:dyDescent="0.35">
      <c r="A355" t="s">
        <v>984</v>
      </c>
      <c r="B355" s="7" t="s">
        <v>985</v>
      </c>
      <c r="E355" s="40" t="s">
        <v>374</v>
      </c>
      <c r="F355" s="40" t="s">
        <v>374</v>
      </c>
      <c r="G355" s="41" t="s">
        <v>374</v>
      </c>
      <c r="H355" s="42" t="s">
        <v>374</v>
      </c>
      <c r="I355" s="40" t="s">
        <v>374</v>
      </c>
      <c r="J355" s="40" t="s">
        <v>374</v>
      </c>
      <c r="K355" s="41" t="s">
        <v>374</v>
      </c>
      <c r="L355" s="42" t="s">
        <v>374</v>
      </c>
      <c r="M355" s="40" t="s">
        <v>374</v>
      </c>
      <c r="N355" s="40" t="s">
        <v>374</v>
      </c>
      <c r="O355" s="41" t="s">
        <v>374</v>
      </c>
      <c r="P355" s="42" t="s">
        <v>374</v>
      </c>
      <c r="Q355" s="43" t="s">
        <v>374</v>
      </c>
      <c r="R355" s="44" t="s">
        <v>374</v>
      </c>
      <c r="S355" s="1" t="s">
        <v>1397</v>
      </c>
      <c r="T355" s="1" t="s">
        <v>1397</v>
      </c>
      <c r="U355" s="2" t="s">
        <v>1396</v>
      </c>
      <c r="V355" s="2">
        <v>1</v>
      </c>
      <c r="W355" s="2">
        <v>1</v>
      </c>
      <c r="X355" s="2">
        <v>1</v>
      </c>
      <c r="Y355" s="2">
        <v>1</v>
      </c>
      <c r="Z355">
        <f t="shared" si="5"/>
        <v>0</v>
      </c>
      <c r="AA355" t="s">
        <v>984</v>
      </c>
    </row>
    <row r="356" spans="1:27" x14ac:dyDescent="0.35">
      <c r="A356" t="s">
        <v>986</v>
      </c>
      <c r="B356" s="7" t="s">
        <v>987</v>
      </c>
      <c r="E356" s="40" t="s">
        <v>374</v>
      </c>
      <c r="F356" s="40" t="s">
        <v>374</v>
      </c>
      <c r="G356" s="41" t="s">
        <v>374</v>
      </c>
      <c r="H356" s="42" t="s">
        <v>374</v>
      </c>
      <c r="I356" s="40" t="s">
        <v>374</v>
      </c>
      <c r="J356" s="40" t="s">
        <v>374</v>
      </c>
      <c r="K356" s="41" t="s">
        <v>374</v>
      </c>
      <c r="L356" s="42" t="s">
        <v>374</v>
      </c>
      <c r="M356" s="40" t="s">
        <v>374</v>
      </c>
      <c r="N356" s="40" t="s">
        <v>374</v>
      </c>
      <c r="O356" s="41" t="s">
        <v>374</v>
      </c>
      <c r="P356" s="42" t="s">
        <v>374</v>
      </c>
      <c r="Q356" s="43" t="s">
        <v>374</v>
      </c>
      <c r="R356" s="44" t="s">
        <v>374</v>
      </c>
      <c r="S356" s="1" t="s">
        <v>1397</v>
      </c>
      <c r="T356" s="1" t="s">
        <v>1397</v>
      </c>
      <c r="U356" s="2" t="s">
        <v>1396</v>
      </c>
      <c r="V356" s="2">
        <v>1</v>
      </c>
      <c r="W356" s="2">
        <v>1</v>
      </c>
      <c r="X356" s="2">
        <v>1</v>
      </c>
      <c r="Y356" s="2">
        <v>1</v>
      </c>
      <c r="Z356">
        <f t="shared" si="5"/>
        <v>0</v>
      </c>
      <c r="AA356" t="s">
        <v>986</v>
      </c>
    </row>
    <row r="357" spans="1:27" x14ac:dyDescent="0.35">
      <c r="A357" t="s">
        <v>988</v>
      </c>
      <c r="B357" s="7" t="s">
        <v>989</v>
      </c>
      <c r="D357" s="1" t="s">
        <v>1395</v>
      </c>
      <c r="E357" s="40" t="s">
        <v>374</v>
      </c>
      <c r="F357" s="40" t="s">
        <v>374</v>
      </c>
      <c r="G357" s="41">
        <v>20</v>
      </c>
      <c r="H357" s="42">
        <v>20</v>
      </c>
      <c r="I357" s="40" t="s">
        <v>374</v>
      </c>
      <c r="J357" s="40" t="s">
        <v>374</v>
      </c>
      <c r="K357" s="41">
        <v>88</v>
      </c>
      <c r="L357" s="42">
        <v>88</v>
      </c>
      <c r="M357" s="40" t="s">
        <v>374</v>
      </c>
      <c r="N357" s="40" t="s">
        <v>374</v>
      </c>
      <c r="O357" s="41">
        <v>88</v>
      </c>
      <c r="P357" s="42">
        <v>88</v>
      </c>
      <c r="Q357" s="43" t="s">
        <v>374</v>
      </c>
      <c r="R357" s="44" t="s">
        <v>374</v>
      </c>
      <c r="S357" s="1">
        <v>1</v>
      </c>
      <c r="T357" s="1">
        <v>1</v>
      </c>
      <c r="U357" s="2" t="s">
        <v>1396</v>
      </c>
      <c r="V357" s="2">
        <v>1</v>
      </c>
      <c r="W357" s="2">
        <v>1</v>
      </c>
      <c r="X357" s="2">
        <v>1</v>
      </c>
      <c r="Y357" s="2">
        <v>1</v>
      </c>
      <c r="Z357">
        <f t="shared" si="5"/>
        <v>392</v>
      </c>
      <c r="AA357" t="s">
        <v>988</v>
      </c>
    </row>
    <row r="358" spans="1:27" x14ac:dyDescent="0.35">
      <c r="A358" t="s">
        <v>990</v>
      </c>
      <c r="B358" s="7" t="s">
        <v>991</v>
      </c>
      <c r="D358" s="1" t="s">
        <v>374</v>
      </c>
      <c r="E358" s="40">
        <v>3.2258064516129032E-4</v>
      </c>
      <c r="F358" s="40">
        <v>3.2000000000000003E-4</v>
      </c>
      <c r="G358" s="41" t="s">
        <v>374</v>
      </c>
      <c r="H358" s="42" t="s">
        <v>374</v>
      </c>
      <c r="I358" s="40">
        <v>8.3870967741935479E-3</v>
      </c>
      <c r="J358" s="40">
        <v>8.3999999999999995E-3</v>
      </c>
      <c r="K358" s="41" t="s">
        <v>374</v>
      </c>
      <c r="L358" s="42" t="s">
        <v>374</v>
      </c>
      <c r="M358" s="40">
        <v>3.8709677419354839E-3</v>
      </c>
      <c r="N358" s="40">
        <v>3.8999999999999998E-3</v>
      </c>
      <c r="O358" s="41" t="s">
        <v>374</v>
      </c>
      <c r="P358" s="42" t="s">
        <v>374</v>
      </c>
      <c r="Q358" s="43" t="s">
        <v>374</v>
      </c>
      <c r="R358" s="44" t="s">
        <v>374</v>
      </c>
      <c r="S358" s="1">
        <v>1</v>
      </c>
      <c r="T358" s="1">
        <v>1</v>
      </c>
      <c r="U358" s="2" t="s">
        <v>1396</v>
      </c>
      <c r="V358" s="2">
        <v>1</v>
      </c>
      <c r="W358" s="2">
        <v>1</v>
      </c>
      <c r="X358" s="2">
        <v>1</v>
      </c>
      <c r="Y358" s="2">
        <v>1</v>
      </c>
      <c r="Z358">
        <f t="shared" si="5"/>
        <v>2.5200645161290326E-2</v>
      </c>
      <c r="AA358" t="s">
        <v>990</v>
      </c>
    </row>
    <row r="359" spans="1:27" x14ac:dyDescent="0.35">
      <c r="A359" t="s">
        <v>992</v>
      </c>
      <c r="B359" s="7" t="s">
        <v>993</v>
      </c>
      <c r="E359" s="40" t="s">
        <v>374</v>
      </c>
      <c r="F359" s="40" t="s">
        <v>374</v>
      </c>
      <c r="G359" s="41" t="s">
        <v>374</v>
      </c>
      <c r="H359" s="42" t="s">
        <v>374</v>
      </c>
      <c r="I359" s="40" t="s">
        <v>374</v>
      </c>
      <c r="J359" s="40" t="s">
        <v>374</v>
      </c>
      <c r="K359" s="41" t="s">
        <v>374</v>
      </c>
      <c r="L359" s="42" t="s">
        <v>374</v>
      </c>
      <c r="M359" s="40" t="s">
        <v>374</v>
      </c>
      <c r="N359" s="40" t="s">
        <v>374</v>
      </c>
      <c r="O359" s="41" t="s">
        <v>374</v>
      </c>
      <c r="P359" s="42" t="s">
        <v>374</v>
      </c>
      <c r="Q359" s="43" t="s">
        <v>374</v>
      </c>
      <c r="R359" s="44" t="s">
        <v>374</v>
      </c>
      <c r="S359" s="1" t="s">
        <v>1397</v>
      </c>
      <c r="T359" s="1" t="s">
        <v>1397</v>
      </c>
      <c r="U359" s="2" t="s">
        <v>1396</v>
      </c>
      <c r="V359" s="2">
        <v>1</v>
      </c>
      <c r="W359" s="2">
        <v>1</v>
      </c>
      <c r="X359" s="2">
        <v>1</v>
      </c>
      <c r="Y359" s="2">
        <v>1</v>
      </c>
      <c r="Z359">
        <f t="shared" si="5"/>
        <v>0</v>
      </c>
      <c r="AA359" t="s">
        <v>992</v>
      </c>
    </row>
    <row r="360" spans="1:27" x14ac:dyDescent="0.35">
      <c r="A360" t="s">
        <v>994</v>
      </c>
      <c r="B360" s="7" t="s">
        <v>995</v>
      </c>
      <c r="C360" s="1" t="s">
        <v>1399</v>
      </c>
      <c r="D360" s="1" t="s">
        <v>374</v>
      </c>
      <c r="E360" s="40">
        <v>5.8823529411764701E-5</v>
      </c>
      <c r="F360" s="40">
        <v>5.8999999999999998E-5</v>
      </c>
      <c r="G360" s="41" t="s">
        <v>374</v>
      </c>
      <c r="H360" s="42" t="s">
        <v>374</v>
      </c>
      <c r="I360" s="40">
        <v>6.19047619047619E-4</v>
      </c>
      <c r="J360" s="40">
        <v>6.2E-4</v>
      </c>
      <c r="K360" s="41" t="s">
        <v>374</v>
      </c>
      <c r="L360" s="42" t="s">
        <v>374</v>
      </c>
      <c r="M360" s="40">
        <v>1.1999999999999999E-3</v>
      </c>
      <c r="N360" s="40">
        <v>1.1999999999999999E-3</v>
      </c>
      <c r="O360" s="41" t="s">
        <v>374</v>
      </c>
      <c r="P360" s="42" t="s">
        <v>374</v>
      </c>
      <c r="Q360" s="43" t="s">
        <v>374</v>
      </c>
      <c r="R360" s="44" t="s">
        <v>374</v>
      </c>
      <c r="S360" s="1">
        <v>1</v>
      </c>
      <c r="T360" s="1">
        <v>1</v>
      </c>
      <c r="U360" s="2" t="s">
        <v>1400</v>
      </c>
      <c r="V360" s="2">
        <v>1</v>
      </c>
      <c r="W360" s="2">
        <v>1</v>
      </c>
      <c r="X360" s="2">
        <v>1</v>
      </c>
      <c r="Y360" s="2">
        <v>1</v>
      </c>
      <c r="Z360">
        <f t="shared" si="5"/>
        <v>3.756871148459383E-3</v>
      </c>
      <c r="AA360" t="s">
        <v>994</v>
      </c>
    </row>
    <row r="361" spans="1:27" x14ac:dyDescent="0.35">
      <c r="A361" t="s">
        <v>996</v>
      </c>
      <c r="B361" s="7" t="s">
        <v>997</v>
      </c>
      <c r="C361" s="1" t="s">
        <v>1399</v>
      </c>
      <c r="D361" s="1" t="s">
        <v>374</v>
      </c>
      <c r="E361" s="40">
        <v>1.2787723785166239E-4</v>
      </c>
      <c r="F361" s="40">
        <v>1.2999999999999999E-4</v>
      </c>
      <c r="G361" s="41" t="s">
        <v>374</v>
      </c>
      <c r="H361" s="42" t="s">
        <v>374</v>
      </c>
      <c r="I361" s="40">
        <v>1.3457556935817802E-3</v>
      </c>
      <c r="J361" s="40">
        <v>1.2999999999999999E-3</v>
      </c>
      <c r="K361" s="41" t="s">
        <v>374</v>
      </c>
      <c r="L361" s="42" t="s">
        <v>374</v>
      </c>
      <c r="M361" s="40">
        <v>2.6086956521739128E-3</v>
      </c>
      <c r="N361" s="40">
        <v>2.5999999999999999E-3</v>
      </c>
      <c r="O361" s="41" t="s">
        <v>374</v>
      </c>
      <c r="P361" s="42" t="s">
        <v>374</v>
      </c>
      <c r="Q361" s="43" t="s">
        <v>374</v>
      </c>
      <c r="R361" s="44" t="s">
        <v>374</v>
      </c>
      <c r="S361" s="1">
        <v>1</v>
      </c>
      <c r="T361" s="1">
        <v>1</v>
      </c>
      <c r="U361" s="2" t="s">
        <v>1400</v>
      </c>
      <c r="V361" s="2">
        <v>1</v>
      </c>
      <c r="W361" s="2">
        <v>1</v>
      </c>
      <c r="X361" s="2">
        <v>1</v>
      </c>
      <c r="Y361" s="2">
        <v>1</v>
      </c>
      <c r="Z361">
        <f t="shared" si="5"/>
        <v>8.1123285836073554E-3</v>
      </c>
      <c r="AA361" t="s">
        <v>996</v>
      </c>
    </row>
    <row r="362" spans="1:27" x14ac:dyDescent="0.35">
      <c r="A362" t="s">
        <v>998</v>
      </c>
      <c r="B362" s="7" t="s">
        <v>999</v>
      </c>
      <c r="D362" s="1" t="s">
        <v>374</v>
      </c>
      <c r="E362" s="40">
        <v>0.38461538461538458</v>
      </c>
      <c r="F362" s="40">
        <v>0.38</v>
      </c>
      <c r="G362" s="41" t="s">
        <v>374</v>
      </c>
      <c r="H362" s="42" t="s">
        <v>374</v>
      </c>
      <c r="I362" s="40">
        <v>10</v>
      </c>
      <c r="J362" s="40">
        <v>10</v>
      </c>
      <c r="K362" s="41" t="s">
        <v>374</v>
      </c>
      <c r="L362" s="42" t="s">
        <v>374</v>
      </c>
      <c r="M362" s="40">
        <v>4.615384615384615</v>
      </c>
      <c r="N362" s="40">
        <v>4.5999999999999996</v>
      </c>
      <c r="O362" s="41" t="s">
        <v>374</v>
      </c>
      <c r="P362" s="42" t="s">
        <v>374</v>
      </c>
      <c r="Q362" s="43" t="s">
        <v>374</v>
      </c>
      <c r="R362" s="44" t="s">
        <v>374</v>
      </c>
      <c r="S362" s="1">
        <v>1</v>
      </c>
      <c r="T362" s="1">
        <v>1</v>
      </c>
      <c r="U362" s="2" t="s">
        <v>1396</v>
      </c>
      <c r="V362" s="2">
        <v>1</v>
      </c>
      <c r="W362" s="2">
        <v>1</v>
      </c>
      <c r="X362" s="2">
        <v>1</v>
      </c>
      <c r="Y362" s="2">
        <v>1</v>
      </c>
      <c r="Z362">
        <f t="shared" si="5"/>
        <v>29.979999999999997</v>
      </c>
      <c r="AA362" t="s">
        <v>998</v>
      </c>
    </row>
    <row r="363" spans="1:27" x14ac:dyDescent="0.35">
      <c r="A363" t="s">
        <v>1000</v>
      </c>
      <c r="B363" s="7" t="s">
        <v>1494</v>
      </c>
      <c r="D363" s="1" t="s">
        <v>374</v>
      </c>
      <c r="E363" s="40">
        <v>0.15873015873015872</v>
      </c>
      <c r="F363" s="40">
        <v>0.16</v>
      </c>
      <c r="G363" s="41" t="s">
        <v>374</v>
      </c>
      <c r="H363" s="42" t="s">
        <v>374</v>
      </c>
      <c r="I363" s="40">
        <v>4.1269841269841265</v>
      </c>
      <c r="J363" s="40">
        <v>4.0999999999999996</v>
      </c>
      <c r="K363" s="41" t="s">
        <v>374</v>
      </c>
      <c r="L363" s="42" t="s">
        <v>374</v>
      </c>
      <c r="M363" s="40">
        <v>1.9047619047619047</v>
      </c>
      <c r="N363" s="40">
        <v>1.9</v>
      </c>
      <c r="O363" s="41" t="s">
        <v>374</v>
      </c>
      <c r="P363" s="42" t="s">
        <v>374</v>
      </c>
      <c r="Q363" s="43" t="s">
        <v>374</v>
      </c>
      <c r="R363" s="44" t="s">
        <v>374</v>
      </c>
      <c r="S363" s="1">
        <v>1</v>
      </c>
      <c r="T363" s="1">
        <v>1</v>
      </c>
      <c r="U363" s="2" t="s">
        <v>1396</v>
      </c>
      <c r="V363" s="2">
        <v>1</v>
      </c>
      <c r="W363" s="2">
        <v>1</v>
      </c>
      <c r="X363" s="2">
        <v>1</v>
      </c>
      <c r="Y363" s="2">
        <v>1</v>
      </c>
      <c r="Z363">
        <f t="shared" si="5"/>
        <v>12.35047619047619</v>
      </c>
      <c r="AA363" t="s">
        <v>1000</v>
      </c>
    </row>
    <row r="364" spans="1:27" x14ac:dyDescent="0.35">
      <c r="A364" t="s">
        <v>1002</v>
      </c>
      <c r="B364" s="7" t="s">
        <v>1495</v>
      </c>
      <c r="D364" s="1" t="s">
        <v>374</v>
      </c>
      <c r="E364" s="40">
        <v>5.0000000000000001E-4</v>
      </c>
      <c r="F364" s="40">
        <v>5.0000000000000001E-4</v>
      </c>
      <c r="G364" s="41" t="s">
        <v>374</v>
      </c>
      <c r="H364" s="42" t="s">
        <v>374</v>
      </c>
      <c r="I364" s="40">
        <v>1.3000000000000001E-2</v>
      </c>
      <c r="J364" s="40">
        <v>1.2999999999999999E-2</v>
      </c>
      <c r="K364" s="41" t="s">
        <v>374</v>
      </c>
      <c r="L364" s="42" t="s">
        <v>374</v>
      </c>
      <c r="M364" s="40">
        <v>6.0000000000000001E-3</v>
      </c>
      <c r="N364" s="40">
        <v>6.0000000000000001E-3</v>
      </c>
      <c r="O364" s="41" t="s">
        <v>374</v>
      </c>
      <c r="P364" s="42" t="s">
        <v>374</v>
      </c>
      <c r="Q364" s="43" t="s">
        <v>374</v>
      </c>
      <c r="R364" s="44" t="s">
        <v>374</v>
      </c>
      <c r="S364" s="1">
        <v>1</v>
      </c>
      <c r="T364" s="1">
        <v>1</v>
      </c>
      <c r="U364" s="2" t="s">
        <v>1396</v>
      </c>
      <c r="V364" s="2">
        <v>1</v>
      </c>
      <c r="W364" s="2">
        <v>1</v>
      </c>
      <c r="X364" s="2">
        <v>1</v>
      </c>
      <c r="Y364" s="2">
        <v>1</v>
      </c>
      <c r="Z364">
        <f t="shared" si="5"/>
        <v>3.9E-2</v>
      </c>
      <c r="AA364" t="s">
        <v>1002</v>
      </c>
    </row>
    <row r="365" spans="1:27" x14ac:dyDescent="0.35">
      <c r="A365" t="s">
        <v>1004</v>
      </c>
      <c r="B365" s="7" t="s">
        <v>1005</v>
      </c>
      <c r="D365" s="1" t="s">
        <v>374</v>
      </c>
      <c r="E365" s="40">
        <v>1.5873015873015873E-4</v>
      </c>
      <c r="F365" s="40">
        <v>1.6000000000000001E-4</v>
      </c>
      <c r="G365" s="41" t="s">
        <v>374</v>
      </c>
      <c r="H365" s="42" t="s">
        <v>374</v>
      </c>
      <c r="I365" s="40">
        <v>4.1269841269841265E-3</v>
      </c>
      <c r="J365" s="40">
        <v>4.1000000000000003E-3</v>
      </c>
      <c r="K365" s="41" t="s">
        <v>374</v>
      </c>
      <c r="L365" s="42" t="s">
        <v>374</v>
      </c>
      <c r="M365" s="40">
        <v>1.9047619047619048E-3</v>
      </c>
      <c r="N365" s="40">
        <v>1.9E-3</v>
      </c>
      <c r="O365" s="41" t="s">
        <v>374</v>
      </c>
      <c r="P365" s="42" t="s">
        <v>374</v>
      </c>
      <c r="Q365" s="43" t="s">
        <v>374</v>
      </c>
      <c r="R365" s="44" t="s">
        <v>374</v>
      </c>
      <c r="S365" s="1">
        <v>1</v>
      </c>
      <c r="T365" s="1">
        <v>1</v>
      </c>
      <c r="U365" s="2" t="s">
        <v>1396</v>
      </c>
      <c r="V365" s="2">
        <v>1</v>
      </c>
      <c r="W365" s="2">
        <v>1</v>
      </c>
      <c r="X365" s="2">
        <v>1</v>
      </c>
      <c r="Y365" s="2">
        <v>1</v>
      </c>
      <c r="Z365">
        <f t="shared" si="5"/>
        <v>1.2350476190476191E-2</v>
      </c>
      <c r="AA365" t="s">
        <v>1004</v>
      </c>
    </row>
    <row r="366" spans="1:27" x14ac:dyDescent="0.35">
      <c r="A366" t="s">
        <v>1006</v>
      </c>
      <c r="B366" s="7" t="s">
        <v>1007</v>
      </c>
      <c r="E366" s="40" t="s">
        <v>374</v>
      </c>
      <c r="F366" s="40" t="s">
        <v>374</v>
      </c>
      <c r="G366" s="41" t="s">
        <v>374</v>
      </c>
      <c r="H366" s="42" t="s">
        <v>374</v>
      </c>
      <c r="I366" s="40" t="s">
        <v>374</v>
      </c>
      <c r="J366" s="40" t="s">
        <v>374</v>
      </c>
      <c r="K366" s="41" t="s">
        <v>374</v>
      </c>
      <c r="L366" s="42" t="s">
        <v>374</v>
      </c>
      <c r="M366" s="40" t="s">
        <v>374</v>
      </c>
      <c r="N366" s="40" t="s">
        <v>374</v>
      </c>
      <c r="O366" s="41" t="s">
        <v>374</v>
      </c>
      <c r="P366" s="42" t="s">
        <v>374</v>
      </c>
      <c r="Q366" s="43" t="s">
        <v>374</v>
      </c>
      <c r="R366" s="44" t="s">
        <v>374</v>
      </c>
      <c r="S366" s="1" t="s">
        <v>1397</v>
      </c>
      <c r="T366" s="1" t="s">
        <v>1397</v>
      </c>
      <c r="U366" s="2" t="s">
        <v>1396</v>
      </c>
      <c r="V366" s="2">
        <v>1</v>
      </c>
      <c r="W366" s="2">
        <v>1</v>
      </c>
      <c r="X366" s="2">
        <v>1</v>
      </c>
      <c r="Y366" s="2">
        <v>1</v>
      </c>
      <c r="Z366">
        <f t="shared" si="5"/>
        <v>0</v>
      </c>
      <c r="AA366" t="s">
        <v>1006</v>
      </c>
    </row>
    <row r="367" spans="1:27" x14ac:dyDescent="0.35">
      <c r="A367" t="s">
        <v>1008</v>
      </c>
      <c r="B367" s="7" t="s">
        <v>1496</v>
      </c>
      <c r="E367" s="40" t="s">
        <v>374</v>
      </c>
      <c r="F367" s="40" t="s">
        <v>374</v>
      </c>
      <c r="G367" s="41" t="s">
        <v>374</v>
      </c>
      <c r="H367" s="42" t="s">
        <v>374</v>
      </c>
      <c r="I367" s="40" t="s">
        <v>374</v>
      </c>
      <c r="J367" s="40" t="s">
        <v>374</v>
      </c>
      <c r="K367" s="41" t="s">
        <v>374</v>
      </c>
      <c r="L367" s="42" t="s">
        <v>374</v>
      </c>
      <c r="M367" s="40" t="s">
        <v>374</v>
      </c>
      <c r="N367" s="40" t="s">
        <v>374</v>
      </c>
      <c r="O367" s="41" t="s">
        <v>374</v>
      </c>
      <c r="P367" s="42" t="s">
        <v>374</v>
      </c>
      <c r="Q367" s="43" t="s">
        <v>374</v>
      </c>
      <c r="R367" s="44" t="s">
        <v>374</v>
      </c>
      <c r="S367" s="1" t="s">
        <v>1397</v>
      </c>
      <c r="T367" s="1" t="s">
        <v>1397</v>
      </c>
      <c r="U367" s="2" t="s">
        <v>1396</v>
      </c>
      <c r="V367" s="2">
        <v>1</v>
      </c>
      <c r="W367" s="2">
        <v>1</v>
      </c>
      <c r="X367" s="2">
        <v>1</v>
      </c>
      <c r="Y367" s="2">
        <v>1</v>
      </c>
      <c r="Z367">
        <f t="shared" si="5"/>
        <v>0</v>
      </c>
      <c r="AA367" t="s">
        <v>1008</v>
      </c>
    </row>
    <row r="368" spans="1:27" x14ac:dyDescent="0.35">
      <c r="A368" t="s">
        <v>1010</v>
      </c>
      <c r="B368" s="7" t="s">
        <v>1497</v>
      </c>
      <c r="E368" s="40" t="s">
        <v>374</v>
      </c>
      <c r="F368" s="40" t="s">
        <v>374</v>
      </c>
      <c r="G368" s="41" t="s">
        <v>374</v>
      </c>
      <c r="H368" s="42" t="s">
        <v>374</v>
      </c>
      <c r="I368" s="40" t="s">
        <v>374</v>
      </c>
      <c r="J368" s="40" t="s">
        <v>374</v>
      </c>
      <c r="K368" s="41" t="s">
        <v>374</v>
      </c>
      <c r="L368" s="42" t="s">
        <v>374</v>
      </c>
      <c r="M368" s="40" t="s">
        <v>374</v>
      </c>
      <c r="N368" s="40" t="s">
        <v>374</v>
      </c>
      <c r="O368" s="41" t="s">
        <v>374</v>
      </c>
      <c r="P368" s="42" t="s">
        <v>374</v>
      </c>
      <c r="Q368" s="43" t="s">
        <v>374</v>
      </c>
      <c r="R368" s="44" t="s">
        <v>374</v>
      </c>
      <c r="S368" s="1" t="s">
        <v>1397</v>
      </c>
      <c r="T368" s="1" t="s">
        <v>1397</v>
      </c>
      <c r="U368" s="2" t="s">
        <v>1396</v>
      </c>
      <c r="V368" s="2">
        <v>1</v>
      </c>
      <c r="W368" s="2">
        <v>1</v>
      </c>
      <c r="X368" s="2">
        <v>1</v>
      </c>
      <c r="Y368" s="2">
        <v>1</v>
      </c>
      <c r="Z368">
        <f t="shared" si="5"/>
        <v>0</v>
      </c>
      <c r="AA368" t="s">
        <v>1010</v>
      </c>
    </row>
    <row r="369" spans="1:27" x14ac:dyDescent="0.35">
      <c r="A369" t="s">
        <v>1012</v>
      </c>
      <c r="B369" s="7" t="s">
        <v>1013</v>
      </c>
      <c r="D369" s="1" t="s">
        <v>374</v>
      </c>
      <c r="E369" s="40">
        <v>5.263157894736842E-4</v>
      </c>
      <c r="F369" s="40">
        <v>5.2999999999999998E-4</v>
      </c>
      <c r="G369" s="41" t="s">
        <v>374</v>
      </c>
      <c r="H369" s="42" t="s">
        <v>374</v>
      </c>
      <c r="I369" s="40">
        <v>1.3684210526315788E-2</v>
      </c>
      <c r="J369" s="40">
        <v>1.4E-2</v>
      </c>
      <c r="K369" s="41" t="s">
        <v>374</v>
      </c>
      <c r="L369" s="42" t="s">
        <v>374</v>
      </c>
      <c r="M369" s="40">
        <v>6.3157894736842104E-3</v>
      </c>
      <c r="N369" s="40">
        <v>6.3E-3</v>
      </c>
      <c r="O369" s="41" t="s">
        <v>374</v>
      </c>
      <c r="P369" s="42" t="s">
        <v>374</v>
      </c>
      <c r="Q369" s="43" t="s">
        <v>374</v>
      </c>
      <c r="R369" s="44" t="s">
        <v>374</v>
      </c>
      <c r="S369" s="1">
        <v>1</v>
      </c>
      <c r="T369" s="1">
        <v>1</v>
      </c>
      <c r="U369" s="2" t="s">
        <v>1396</v>
      </c>
      <c r="V369" s="2">
        <v>1</v>
      </c>
      <c r="W369" s="2">
        <v>1</v>
      </c>
      <c r="X369" s="2">
        <v>1</v>
      </c>
      <c r="Y369" s="2">
        <v>1</v>
      </c>
      <c r="Z369">
        <f t="shared" si="5"/>
        <v>4.1356315789473685E-2</v>
      </c>
      <c r="AA369" t="s">
        <v>1012</v>
      </c>
    </row>
    <row r="370" spans="1:27" x14ac:dyDescent="0.35">
      <c r="A370" t="s">
        <v>1014</v>
      </c>
      <c r="B370" s="7" t="s">
        <v>1015</v>
      </c>
      <c r="E370" s="40" t="s">
        <v>374</v>
      </c>
      <c r="F370" s="40" t="s">
        <v>374</v>
      </c>
      <c r="G370" s="41" t="s">
        <v>374</v>
      </c>
      <c r="H370" s="42" t="s">
        <v>374</v>
      </c>
      <c r="I370" s="40" t="s">
        <v>374</v>
      </c>
      <c r="J370" s="40" t="s">
        <v>374</v>
      </c>
      <c r="K370" s="41" t="s">
        <v>374</v>
      </c>
      <c r="L370" s="42" t="s">
        <v>374</v>
      </c>
      <c r="M370" s="40" t="s">
        <v>374</v>
      </c>
      <c r="N370" s="40" t="s">
        <v>374</v>
      </c>
      <c r="O370" s="41" t="s">
        <v>374</v>
      </c>
      <c r="P370" s="42" t="s">
        <v>374</v>
      </c>
      <c r="Q370" s="43" t="s">
        <v>374</v>
      </c>
      <c r="R370" s="44" t="s">
        <v>374</v>
      </c>
      <c r="S370" s="1" t="s">
        <v>1397</v>
      </c>
      <c r="T370" s="1" t="s">
        <v>1397</v>
      </c>
      <c r="U370" s="2" t="s">
        <v>1396</v>
      </c>
      <c r="V370" s="2">
        <v>1</v>
      </c>
      <c r="W370" s="2">
        <v>1</v>
      </c>
      <c r="X370" s="2">
        <v>1</v>
      </c>
      <c r="Y370" s="2">
        <v>1</v>
      </c>
      <c r="Z370">
        <f t="shared" si="5"/>
        <v>0</v>
      </c>
      <c r="AA370" t="s">
        <v>1014</v>
      </c>
    </row>
    <row r="371" spans="1:27" x14ac:dyDescent="0.35">
      <c r="A371" t="s">
        <v>1016</v>
      </c>
      <c r="B371" s="7" t="s">
        <v>1017</v>
      </c>
      <c r="D371" s="1" t="s">
        <v>374</v>
      </c>
      <c r="E371" s="40">
        <v>3.7037037037037035E-4</v>
      </c>
      <c r="F371" s="40">
        <v>3.6999999999999999E-4</v>
      </c>
      <c r="G371" s="41" t="s">
        <v>374</v>
      </c>
      <c r="H371" s="42" t="s">
        <v>374</v>
      </c>
      <c r="I371" s="40">
        <v>9.6296296296296286E-3</v>
      </c>
      <c r="J371" s="40">
        <v>9.5999999999999992E-3</v>
      </c>
      <c r="K371" s="41" t="s">
        <v>374</v>
      </c>
      <c r="L371" s="42" t="s">
        <v>374</v>
      </c>
      <c r="M371" s="40">
        <v>4.4444444444444444E-3</v>
      </c>
      <c r="N371" s="40">
        <v>4.4000000000000003E-3</v>
      </c>
      <c r="O371" s="41" t="s">
        <v>374</v>
      </c>
      <c r="P371" s="42" t="s">
        <v>374</v>
      </c>
      <c r="Q371" s="43" t="s">
        <v>374</v>
      </c>
      <c r="R371" s="44" t="s">
        <v>374</v>
      </c>
      <c r="S371" s="1">
        <v>1</v>
      </c>
      <c r="T371" s="1">
        <v>1</v>
      </c>
      <c r="U371" s="2" t="s">
        <v>1396</v>
      </c>
      <c r="V371" s="2">
        <v>1</v>
      </c>
      <c r="W371" s="2">
        <v>1</v>
      </c>
      <c r="X371" s="2">
        <v>1</v>
      </c>
      <c r="Y371" s="2">
        <v>1</v>
      </c>
      <c r="Z371">
        <f t="shared" si="5"/>
        <v>2.8814444444444445E-2</v>
      </c>
      <c r="AA371" t="s">
        <v>1016</v>
      </c>
    </row>
    <row r="372" spans="1:27" x14ac:dyDescent="0.35">
      <c r="A372" t="s">
        <v>1018</v>
      </c>
      <c r="B372" s="7" t="s">
        <v>1019</v>
      </c>
      <c r="D372" s="1" t="s">
        <v>374</v>
      </c>
      <c r="E372" s="40">
        <v>1.6666666666666668E-3</v>
      </c>
      <c r="F372" s="40">
        <v>1.6999999999999999E-3</v>
      </c>
      <c r="G372" s="41" t="s">
        <v>374</v>
      </c>
      <c r="H372" s="42" t="s">
        <v>374</v>
      </c>
      <c r="I372" s="40">
        <v>4.3333333333333335E-2</v>
      </c>
      <c r="J372" s="40">
        <v>4.2999999999999997E-2</v>
      </c>
      <c r="K372" s="41" t="s">
        <v>374</v>
      </c>
      <c r="L372" s="42" t="s">
        <v>374</v>
      </c>
      <c r="M372" s="40">
        <v>0.02</v>
      </c>
      <c r="N372" s="40">
        <v>0.02</v>
      </c>
      <c r="O372" s="41" t="s">
        <v>374</v>
      </c>
      <c r="P372" s="42" t="s">
        <v>374</v>
      </c>
      <c r="Q372" s="43" t="s">
        <v>374</v>
      </c>
      <c r="R372" s="44" t="s">
        <v>374</v>
      </c>
      <c r="S372" s="1">
        <v>1</v>
      </c>
      <c r="T372" s="1">
        <v>1</v>
      </c>
      <c r="U372" s="2" t="s">
        <v>1396</v>
      </c>
      <c r="V372" s="2">
        <v>1</v>
      </c>
      <c r="W372" s="2">
        <v>1</v>
      </c>
      <c r="X372" s="2">
        <v>1</v>
      </c>
      <c r="Y372" s="2">
        <v>1</v>
      </c>
      <c r="Z372">
        <f t="shared" si="5"/>
        <v>0.12970000000000001</v>
      </c>
      <c r="AA372" t="s">
        <v>1018</v>
      </c>
    </row>
    <row r="373" spans="1:27" x14ac:dyDescent="0.35">
      <c r="A373" t="s">
        <v>1020</v>
      </c>
      <c r="B373" s="7" t="s">
        <v>1498</v>
      </c>
      <c r="E373" s="40" t="s">
        <v>374</v>
      </c>
      <c r="F373" s="40" t="s">
        <v>374</v>
      </c>
      <c r="G373" s="41" t="s">
        <v>374</v>
      </c>
      <c r="H373" s="42" t="s">
        <v>374</v>
      </c>
      <c r="I373" s="40" t="s">
        <v>374</v>
      </c>
      <c r="J373" s="40" t="s">
        <v>374</v>
      </c>
      <c r="K373" s="41" t="s">
        <v>374</v>
      </c>
      <c r="L373" s="42" t="s">
        <v>374</v>
      </c>
      <c r="M373" s="40" t="s">
        <v>374</v>
      </c>
      <c r="N373" s="40" t="s">
        <v>374</v>
      </c>
      <c r="O373" s="41" t="s">
        <v>374</v>
      </c>
      <c r="P373" s="42" t="s">
        <v>374</v>
      </c>
      <c r="Q373" s="43" t="s">
        <v>374</v>
      </c>
      <c r="R373" s="44" t="s">
        <v>374</v>
      </c>
      <c r="S373" s="1" t="s">
        <v>1397</v>
      </c>
      <c r="T373" s="1" t="s">
        <v>1397</v>
      </c>
      <c r="U373" s="2" t="s">
        <v>1396</v>
      </c>
      <c r="V373" s="2">
        <v>1</v>
      </c>
      <c r="W373" s="2">
        <v>1</v>
      </c>
      <c r="X373" s="2">
        <v>1</v>
      </c>
      <c r="Y373" s="2">
        <v>1</v>
      </c>
      <c r="Z373">
        <f t="shared" si="5"/>
        <v>0</v>
      </c>
      <c r="AA373" t="s">
        <v>1020</v>
      </c>
    </row>
    <row r="374" spans="1:27" x14ac:dyDescent="0.35">
      <c r="A374" t="s">
        <v>1022</v>
      </c>
      <c r="B374" s="7" t="s">
        <v>1499</v>
      </c>
      <c r="E374" s="40" t="s">
        <v>374</v>
      </c>
      <c r="F374" s="40" t="s">
        <v>374</v>
      </c>
      <c r="G374" s="41" t="s">
        <v>374</v>
      </c>
      <c r="H374" s="42" t="s">
        <v>374</v>
      </c>
      <c r="I374" s="40" t="s">
        <v>374</v>
      </c>
      <c r="J374" s="40" t="s">
        <v>374</v>
      </c>
      <c r="K374" s="41" t="s">
        <v>374</v>
      </c>
      <c r="L374" s="42" t="s">
        <v>374</v>
      </c>
      <c r="M374" s="40" t="s">
        <v>374</v>
      </c>
      <c r="N374" s="40" t="s">
        <v>374</v>
      </c>
      <c r="O374" s="41" t="s">
        <v>374</v>
      </c>
      <c r="P374" s="42" t="s">
        <v>374</v>
      </c>
      <c r="Q374" s="43" t="s">
        <v>374</v>
      </c>
      <c r="R374" s="44" t="s">
        <v>374</v>
      </c>
      <c r="S374" s="1" t="s">
        <v>1397</v>
      </c>
      <c r="T374" s="1" t="s">
        <v>1397</v>
      </c>
      <c r="U374" s="2" t="s">
        <v>1396</v>
      </c>
      <c r="V374" s="2">
        <v>1</v>
      </c>
      <c r="W374" s="2">
        <v>1</v>
      </c>
      <c r="X374" s="2">
        <v>1</v>
      </c>
      <c r="Y374" s="2">
        <v>1</v>
      </c>
      <c r="Z374">
        <f t="shared" si="5"/>
        <v>0</v>
      </c>
      <c r="AA374" t="s">
        <v>1022</v>
      </c>
    </row>
    <row r="375" spans="1:27" x14ac:dyDescent="0.35">
      <c r="A375" t="s">
        <v>1024</v>
      </c>
      <c r="B375" s="7" t="s">
        <v>1025</v>
      </c>
      <c r="D375" s="1" t="s">
        <v>1395</v>
      </c>
      <c r="E375" s="40" t="s">
        <v>374</v>
      </c>
      <c r="F375" s="40" t="s">
        <v>374</v>
      </c>
      <c r="G375" s="41" t="s">
        <v>374</v>
      </c>
      <c r="H375" s="42" t="s">
        <v>374</v>
      </c>
      <c r="I375" s="40" t="s">
        <v>374</v>
      </c>
      <c r="J375" s="40" t="s">
        <v>374</v>
      </c>
      <c r="K375" s="41" t="s">
        <v>374</v>
      </c>
      <c r="L375" s="42" t="s">
        <v>374</v>
      </c>
      <c r="M375" s="40" t="s">
        <v>374</v>
      </c>
      <c r="N375" s="40" t="s">
        <v>374</v>
      </c>
      <c r="O375" s="41" t="s">
        <v>374</v>
      </c>
      <c r="P375" s="42" t="s">
        <v>374</v>
      </c>
      <c r="Q375" s="43">
        <v>120</v>
      </c>
      <c r="R375" s="44">
        <v>120</v>
      </c>
      <c r="S375" s="1">
        <v>1</v>
      </c>
      <c r="T375" s="1">
        <v>1</v>
      </c>
      <c r="U375" s="2" t="s">
        <v>1396</v>
      </c>
      <c r="V375" s="2">
        <v>1</v>
      </c>
      <c r="W375" s="2">
        <v>1</v>
      </c>
      <c r="X375" s="2">
        <v>1</v>
      </c>
      <c r="Y375" s="2">
        <v>1</v>
      </c>
      <c r="Z375">
        <f t="shared" si="5"/>
        <v>240</v>
      </c>
      <c r="AA375" t="s">
        <v>1024</v>
      </c>
    </row>
    <row r="376" spans="1:27" x14ac:dyDescent="0.35">
      <c r="A376" t="s">
        <v>1026</v>
      </c>
      <c r="B376" s="7" t="s">
        <v>1027</v>
      </c>
      <c r="D376" s="1" t="s">
        <v>1395</v>
      </c>
      <c r="E376" s="40" t="s">
        <v>374</v>
      </c>
      <c r="F376" s="40" t="s">
        <v>374</v>
      </c>
      <c r="G376" s="41" t="s">
        <v>374</v>
      </c>
      <c r="H376" s="42" t="s">
        <v>374</v>
      </c>
      <c r="I376" s="40" t="s">
        <v>374</v>
      </c>
      <c r="J376" s="40" t="s">
        <v>374</v>
      </c>
      <c r="K376" s="41" t="s">
        <v>374</v>
      </c>
      <c r="L376" s="42" t="s">
        <v>374</v>
      </c>
      <c r="M376" s="40" t="s">
        <v>374</v>
      </c>
      <c r="N376" s="40" t="s">
        <v>374</v>
      </c>
      <c r="O376" s="41" t="s">
        <v>374</v>
      </c>
      <c r="P376" s="42" t="s">
        <v>374</v>
      </c>
      <c r="Q376" s="43">
        <v>0.02</v>
      </c>
      <c r="R376" s="44">
        <v>0.02</v>
      </c>
      <c r="S376" s="1">
        <v>1</v>
      </c>
      <c r="T376" s="1">
        <v>1</v>
      </c>
      <c r="U376" s="2" t="s">
        <v>1396</v>
      </c>
      <c r="V376" s="2">
        <v>1</v>
      </c>
      <c r="W376" s="2">
        <v>1</v>
      </c>
      <c r="X376" s="2">
        <v>1</v>
      </c>
      <c r="Y376" s="2">
        <v>1</v>
      </c>
      <c r="Z376">
        <f t="shared" si="5"/>
        <v>0.04</v>
      </c>
      <c r="AA376" t="s">
        <v>1026</v>
      </c>
    </row>
    <row r="377" spans="1:27" x14ac:dyDescent="0.35">
      <c r="A377" t="s">
        <v>320</v>
      </c>
      <c r="B377" s="7" t="s">
        <v>1028</v>
      </c>
      <c r="D377" s="1" t="s">
        <v>374</v>
      </c>
      <c r="E377" s="40">
        <v>0.19607843137254899</v>
      </c>
      <c r="F377" s="40">
        <v>0.2</v>
      </c>
      <c r="G377" s="41" t="s">
        <v>374</v>
      </c>
      <c r="H377" s="42" t="s">
        <v>374</v>
      </c>
      <c r="I377" s="40">
        <v>5.0980392156862742</v>
      </c>
      <c r="J377" s="40">
        <v>5.0999999999999996</v>
      </c>
      <c r="K377" s="41" t="s">
        <v>374</v>
      </c>
      <c r="L377" s="42" t="s">
        <v>374</v>
      </c>
      <c r="M377" s="40">
        <v>2.3529411764705879</v>
      </c>
      <c r="N377" s="40">
        <v>2.4</v>
      </c>
      <c r="O377" s="41" t="s">
        <v>374</v>
      </c>
      <c r="P377" s="42" t="s">
        <v>374</v>
      </c>
      <c r="Q377" s="43" t="s">
        <v>374</v>
      </c>
      <c r="R377" s="44" t="s">
        <v>374</v>
      </c>
      <c r="S377" s="1">
        <v>1</v>
      </c>
      <c r="T377" s="1">
        <v>1</v>
      </c>
      <c r="U377" s="2" t="s">
        <v>1396</v>
      </c>
      <c r="V377" s="2">
        <v>1</v>
      </c>
      <c r="W377" s="2">
        <v>1</v>
      </c>
      <c r="X377" s="2">
        <v>1</v>
      </c>
      <c r="Y377" s="2">
        <v>1</v>
      </c>
      <c r="Z377">
        <f t="shared" si="5"/>
        <v>15.347058823529411</v>
      </c>
      <c r="AA377" t="s">
        <v>320</v>
      </c>
    </row>
    <row r="378" spans="1:27" x14ac:dyDescent="0.35">
      <c r="A378" t="s">
        <v>1029</v>
      </c>
      <c r="B378" s="7" t="s">
        <v>1500</v>
      </c>
      <c r="E378" s="40" t="s">
        <v>374</v>
      </c>
      <c r="F378" s="40" t="s">
        <v>374</v>
      </c>
      <c r="G378" s="41" t="s">
        <v>374</v>
      </c>
      <c r="H378" s="42" t="s">
        <v>374</v>
      </c>
      <c r="I378" s="40" t="s">
        <v>374</v>
      </c>
      <c r="J378" s="40" t="s">
        <v>374</v>
      </c>
      <c r="K378" s="41" t="s">
        <v>374</v>
      </c>
      <c r="L378" s="42" t="s">
        <v>374</v>
      </c>
      <c r="M378" s="40" t="s">
        <v>374</v>
      </c>
      <c r="N378" s="40" t="s">
        <v>374</v>
      </c>
      <c r="O378" s="41" t="s">
        <v>374</v>
      </c>
      <c r="P378" s="42" t="s">
        <v>374</v>
      </c>
      <c r="Q378" s="43">
        <v>6</v>
      </c>
      <c r="R378" s="44">
        <v>6</v>
      </c>
      <c r="S378" s="1">
        <v>1</v>
      </c>
      <c r="T378" s="1" t="s">
        <v>1397</v>
      </c>
      <c r="U378" s="2" t="s">
        <v>1396</v>
      </c>
      <c r="V378" s="2">
        <v>1</v>
      </c>
      <c r="W378" s="2">
        <v>1</v>
      </c>
      <c r="X378" s="2">
        <v>1</v>
      </c>
      <c r="Y378" s="2">
        <v>1</v>
      </c>
      <c r="Z378">
        <f t="shared" si="5"/>
        <v>12</v>
      </c>
      <c r="AA378" t="s">
        <v>1029</v>
      </c>
    </row>
    <row r="379" spans="1:27" ht="29" x14ac:dyDescent="0.35">
      <c r="A379" t="s">
        <v>1031</v>
      </c>
      <c r="B379" s="7" t="s">
        <v>1501</v>
      </c>
      <c r="E379" s="40" t="s">
        <v>374</v>
      </c>
      <c r="F379" s="40" t="s">
        <v>374</v>
      </c>
      <c r="G379" s="41" t="s">
        <v>374</v>
      </c>
      <c r="H379" s="42" t="s">
        <v>374</v>
      </c>
      <c r="I379" s="40" t="s">
        <v>374</v>
      </c>
      <c r="J379" s="40" t="s">
        <v>374</v>
      </c>
      <c r="K379" s="41" t="s">
        <v>374</v>
      </c>
      <c r="L379" s="42" t="s">
        <v>374</v>
      </c>
      <c r="M379" s="40" t="s">
        <v>374</v>
      </c>
      <c r="N379" s="40" t="s">
        <v>374</v>
      </c>
      <c r="O379" s="41" t="s">
        <v>374</v>
      </c>
      <c r="P379" s="42" t="s">
        <v>374</v>
      </c>
      <c r="Q379" s="43" t="s">
        <v>374</v>
      </c>
      <c r="R379" s="44" t="s">
        <v>374</v>
      </c>
      <c r="S379" s="1" t="s">
        <v>1397</v>
      </c>
      <c r="T379" s="1" t="s">
        <v>1397</v>
      </c>
      <c r="U379" s="2" t="s">
        <v>1396</v>
      </c>
      <c r="V379" s="2">
        <v>1</v>
      </c>
      <c r="W379" s="2">
        <v>1</v>
      </c>
      <c r="X379" s="2">
        <v>1</v>
      </c>
      <c r="Y379" s="2">
        <v>1</v>
      </c>
      <c r="Z379">
        <f t="shared" si="5"/>
        <v>0</v>
      </c>
      <c r="AA379" t="s">
        <v>1031</v>
      </c>
    </row>
    <row r="380" spans="1:27" x14ac:dyDescent="0.35">
      <c r="A380" t="s">
        <v>1033</v>
      </c>
      <c r="B380" s="7" t="s">
        <v>1034</v>
      </c>
      <c r="E380" s="40" t="s">
        <v>374</v>
      </c>
      <c r="F380" s="40" t="s">
        <v>374</v>
      </c>
      <c r="G380" s="41" t="s">
        <v>374</v>
      </c>
      <c r="H380" s="42" t="s">
        <v>374</v>
      </c>
      <c r="I380" s="40" t="s">
        <v>374</v>
      </c>
      <c r="J380" s="40" t="s">
        <v>374</v>
      </c>
      <c r="K380" s="41" t="s">
        <v>374</v>
      </c>
      <c r="L380" s="42" t="s">
        <v>374</v>
      </c>
      <c r="M380" s="40" t="s">
        <v>374</v>
      </c>
      <c r="N380" s="40" t="s">
        <v>374</v>
      </c>
      <c r="O380" s="41" t="s">
        <v>374</v>
      </c>
      <c r="P380" s="42" t="s">
        <v>374</v>
      </c>
      <c r="Q380" s="43" t="s">
        <v>374</v>
      </c>
      <c r="R380" s="44" t="s">
        <v>374</v>
      </c>
      <c r="S380" s="1" t="s">
        <v>1397</v>
      </c>
      <c r="T380" s="1" t="s">
        <v>1397</v>
      </c>
      <c r="U380" s="2" t="s">
        <v>1396</v>
      </c>
      <c r="V380" s="2">
        <v>1</v>
      </c>
      <c r="W380" s="2">
        <v>1</v>
      </c>
      <c r="X380" s="2">
        <v>1</v>
      </c>
      <c r="Y380" s="2">
        <v>1</v>
      </c>
      <c r="Z380">
        <f t="shared" si="5"/>
        <v>0</v>
      </c>
      <c r="AA380" t="s">
        <v>1033</v>
      </c>
    </row>
    <row r="381" spans="1:27" x14ac:dyDescent="0.35">
      <c r="A381">
        <v>489</v>
      </c>
      <c r="B381" s="7" t="s">
        <v>1035</v>
      </c>
      <c r="E381" s="40" t="s">
        <v>374</v>
      </c>
      <c r="F381" s="40" t="s">
        <v>374</v>
      </c>
      <c r="G381" s="41" t="s">
        <v>374</v>
      </c>
      <c r="H381" s="42" t="s">
        <v>374</v>
      </c>
      <c r="I381" s="40" t="s">
        <v>374</v>
      </c>
      <c r="J381" s="40" t="s">
        <v>374</v>
      </c>
      <c r="K381" s="41" t="s">
        <v>374</v>
      </c>
      <c r="L381" s="42" t="s">
        <v>374</v>
      </c>
      <c r="M381" s="40" t="s">
        <v>374</v>
      </c>
      <c r="N381" s="40" t="s">
        <v>374</v>
      </c>
      <c r="O381" s="41" t="s">
        <v>374</v>
      </c>
      <c r="P381" s="42" t="s">
        <v>374</v>
      </c>
      <c r="Q381" s="43" t="s">
        <v>374</v>
      </c>
      <c r="R381" s="44" t="s">
        <v>374</v>
      </c>
      <c r="S381" s="1" t="s">
        <v>1397</v>
      </c>
      <c r="T381" s="1" t="s">
        <v>1397</v>
      </c>
      <c r="U381" s="2" t="s">
        <v>1396</v>
      </c>
      <c r="V381" s="2">
        <v>1</v>
      </c>
      <c r="W381" s="2">
        <v>1</v>
      </c>
      <c r="X381" s="2">
        <v>1</v>
      </c>
      <c r="Y381" s="2">
        <v>1</v>
      </c>
      <c r="Z381">
        <f t="shared" si="5"/>
        <v>0</v>
      </c>
      <c r="AA381">
        <v>489</v>
      </c>
    </row>
    <row r="382" spans="1:27" x14ac:dyDescent="0.35">
      <c r="A382" t="s">
        <v>1036</v>
      </c>
      <c r="B382" s="7" t="s">
        <v>1037</v>
      </c>
      <c r="E382" s="40" t="s">
        <v>374</v>
      </c>
      <c r="F382" s="40" t="s">
        <v>374</v>
      </c>
      <c r="G382" s="41" t="s">
        <v>374</v>
      </c>
      <c r="H382" s="42" t="s">
        <v>374</v>
      </c>
      <c r="I382" s="40" t="s">
        <v>374</v>
      </c>
      <c r="J382" s="40" t="s">
        <v>374</v>
      </c>
      <c r="K382" s="41" t="s">
        <v>374</v>
      </c>
      <c r="L382" s="42" t="s">
        <v>374</v>
      </c>
      <c r="M382" s="40" t="s">
        <v>374</v>
      </c>
      <c r="N382" s="40" t="s">
        <v>374</v>
      </c>
      <c r="O382" s="41" t="s">
        <v>374</v>
      </c>
      <c r="P382" s="42" t="s">
        <v>374</v>
      </c>
      <c r="Q382" s="43" t="s">
        <v>374</v>
      </c>
      <c r="R382" s="44" t="s">
        <v>374</v>
      </c>
      <c r="S382" s="1" t="s">
        <v>1397</v>
      </c>
      <c r="T382" s="1" t="s">
        <v>1397</v>
      </c>
      <c r="U382" s="2" t="s">
        <v>1396</v>
      </c>
      <c r="V382" s="2">
        <v>1</v>
      </c>
      <c r="W382" s="2">
        <v>1</v>
      </c>
      <c r="X382" s="2">
        <v>1</v>
      </c>
      <c r="Y382" s="2">
        <v>1</v>
      </c>
      <c r="Z382">
        <f t="shared" si="5"/>
        <v>0</v>
      </c>
      <c r="AA382" t="s">
        <v>1036</v>
      </c>
    </row>
    <row r="383" spans="1:27" x14ac:dyDescent="0.35">
      <c r="A383" t="s">
        <v>1038</v>
      </c>
      <c r="B383" s="7" t="s">
        <v>1039</v>
      </c>
      <c r="E383" s="40" t="s">
        <v>374</v>
      </c>
      <c r="F383" s="40" t="s">
        <v>374</v>
      </c>
      <c r="G383" s="41" t="s">
        <v>374</v>
      </c>
      <c r="H383" s="42" t="s">
        <v>374</v>
      </c>
      <c r="I383" s="40" t="s">
        <v>374</v>
      </c>
      <c r="J383" s="40" t="s">
        <v>374</v>
      </c>
      <c r="K383" s="41" t="s">
        <v>374</v>
      </c>
      <c r="L383" s="42" t="s">
        <v>374</v>
      </c>
      <c r="M383" s="40" t="s">
        <v>374</v>
      </c>
      <c r="N383" s="40" t="s">
        <v>374</v>
      </c>
      <c r="O383" s="41" t="s">
        <v>374</v>
      </c>
      <c r="P383" s="42" t="s">
        <v>374</v>
      </c>
      <c r="Q383" s="43" t="s">
        <v>374</v>
      </c>
      <c r="R383" s="44" t="s">
        <v>374</v>
      </c>
      <c r="S383" s="1" t="s">
        <v>1397</v>
      </c>
      <c r="T383" s="1" t="s">
        <v>1397</v>
      </c>
      <c r="U383" s="2" t="s">
        <v>1396</v>
      </c>
      <c r="V383" s="2">
        <v>1</v>
      </c>
      <c r="W383" s="2">
        <v>1</v>
      </c>
      <c r="X383" s="2">
        <v>1</v>
      </c>
      <c r="Y383" s="2">
        <v>1</v>
      </c>
      <c r="Z383">
        <f t="shared" si="5"/>
        <v>0</v>
      </c>
      <c r="AA383" t="s">
        <v>1038</v>
      </c>
    </row>
    <row r="384" spans="1:27" x14ac:dyDescent="0.35">
      <c r="A384" t="s">
        <v>1040</v>
      </c>
      <c r="B384" s="7" t="s">
        <v>1041</v>
      </c>
      <c r="E384" s="40" t="s">
        <v>374</v>
      </c>
      <c r="F384" s="40" t="s">
        <v>374</v>
      </c>
      <c r="G384" s="41" t="s">
        <v>374</v>
      </c>
      <c r="H384" s="42" t="s">
        <v>374</v>
      </c>
      <c r="I384" s="40" t="s">
        <v>374</v>
      </c>
      <c r="J384" s="40" t="s">
        <v>374</v>
      </c>
      <c r="K384" s="41" t="s">
        <v>374</v>
      </c>
      <c r="L384" s="42" t="s">
        <v>374</v>
      </c>
      <c r="M384" s="40" t="s">
        <v>374</v>
      </c>
      <c r="N384" s="40" t="s">
        <v>374</v>
      </c>
      <c r="O384" s="41" t="s">
        <v>374</v>
      </c>
      <c r="P384" s="42" t="s">
        <v>374</v>
      </c>
      <c r="Q384" s="43" t="s">
        <v>374</v>
      </c>
      <c r="R384" s="44" t="s">
        <v>374</v>
      </c>
      <c r="S384" s="1" t="s">
        <v>1397</v>
      </c>
      <c r="T384" s="1" t="s">
        <v>1397</v>
      </c>
      <c r="U384" s="2" t="s">
        <v>1396</v>
      </c>
      <c r="V384" s="2">
        <v>1</v>
      </c>
      <c r="W384" s="2">
        <v>1</v>
      </c>
      <c r="X384" s="2">
        <v>1</v>
      </c>
      <c r="Y384" s="2">
        <v>1</v>
      </c>
      <c r="Z384">
        <f t="shared" si="5"/>
        <v>0</v>
      </c>
      <c r="AA384" t="s">
        <v>1040</v>
      </c>
    </row>
    <row r="385" spans="1:27" x14ac:dyDescent="0.35">
      <c r="A385" t="s">
        <v>1042</v>
      </c>
      <c r="B385" s="7" t="s">
        <v>1043</v>
      </c>
      <c r="E385" s="40" t="s">
        <v>374</v>
      </c>
      <c r="F385" s="40" t="s">
        <v>374</v>
      </c>
      <c r="G385" s="41" t="s">
        <v>374</v>
      </c>
      <c r="H385" s="42" t="s">
        <v>374</v>
      </c>
      <c r="I385" s="40" t="s">
        <v>374</v>
      </c>
      <c r="J385" s="40" t="s">
        <v>374</v>
      </c>
      <c r="K385" s="41" t="s">
        <v>374</v>
      </c>
      <c r="L385" s="42" t="s">
        <v>374</v>
      </c>
      <c r="M385" s="40" t="s">
        <v>374</v>
      </c>
      <c r="N385" s="40" t="s">
        <v>374</v>
      </c>
      <c r="O385" s="41" t="s">
        <v>374</v>
      </c>
      <c r="P385" s="42" t="s">
        <v>374</v>
      </c>
      <c r="Q385" s="43" t="s">
        <v>374</v>
      </c>
      <c r="R385" s="44" t="s">
        <v>374</v>
      </c>
      <c r="S385" s="1" t="s">
        <v>1397</v>
      </c>
      <c r="T385" s="1" t="s">
        <v>1397</v>
      </c>
      <c r="U385" s="2" t="s">
        <v>1396</v>
      </c>
      <c r="V385" s="2">
        <v>1</v>
      </c>
      <c r="W385" s="2">
        <v>1</v>
      </c>
      <c r="X385" s="2">
        <v>1</v>
      </c>
      <c r="Y385" s="2">
        <v>1</v>
      </c>
      <c r="Z385">
        <f t="shared" si="5"/>
        <v>0</v>
      </c>
      <c r="AA385" t="s">
        <v>1042</v>
      </c>
    </row>
    <row r="386" spans="1:27" x14ac:dyDescent="0.35">
      <c r="A386" t="s">
        <v>1044</v>
      </c>
      <c r="B386" s="7" t="s">
        <v>1045</v>
      </c>
      <c r="E386" s="40" t="s">
        <v>374</v>
      </c>
      <c r="F386" s="40" t="s">
        <v>374</v>
      </c>
      <c r="G386" s="41" t="s">
        <v>374</v>
      </c>
      <c r="H386" s="42" t="s">
        <v>374</v>
      </c>
      <c r="I386" s="40" t="s">
        <v>374</v>
      </c>
      <c r="J386" s="40" t="s">
        <v>374</v>
      </c>
      <c r="K386" s="41" t="s">
        <v>374</v>
      </c>
      <c r="L386" s="42" t="s">
        <v>374</v>
      </c>
      <c r="M386" s="40" t="s">
        <v>374</v>
      </c>
      <c r="N386" s="40" t="s">
        <v>374</v>
      </c>
      <c r="O386" s="41" t="s">
        <v>374</v>
      </c>
      <c r="P386" s="42" t="s">
        <v>374</v>
      </c>
      <c r="Q386" s="43" t="s">
        <v>374</v>
      </c>
      <c r="R386" s="44" t="s">
        <v>374</v>
      </c>
      <c r="S386" s="1" t="s">
        <v>1397</v>
      </c>
      <c r="T386" s="1" t="s">
        <v>1397</v>
      </c>
      <c r="U386" s="2" t="s">
        <v>1396</v>
      </c>
      <c r="V386" s="2">
        <v>1</v>
      </c>
      <c r="W386" s="2">
        <v>1</v>
      </c>
      <c r="X386" s="2">
        <v>1</v>
      </c>
      <c r="Y386" s="2">
        <v>1</v>
      </c>
      <c r="Z386">
        <f t="shared" si="5"/>
        <v>0</v>
      </c>
      <c r="AA386" t="s">
        <v>1044</v>
      </c>
    </row>
    <row r="387" spans="1:27" x14ac:dyDescent="0.35">
      <c r="A387" t="s">
        <v>1046</v>
      </c>
      <c r="B387" s="7" t="s">
        <v>1047</v>
      </c>
      <c r="E387" s="40" t="s">
        <v>374</v>
      </c>
      <c r="F387" s="40" t="s">
        <v>374</v>
      </c>
      <c r="G387" s="41" t="s">
        <v>374</v>
      </c>
      <c r="H387" s="42" t="s">
        <v>374</v>
      </c>
      <c r="I387" s="40" t="s">
        <v>374</v>
      </c>
      <c r="J387" s="40" t="s">
        <v>374</v>
      </c>
      <c r="K387" s="41" t="s">
        <v>374</v>
      </c>
      <c r="L387" s="42" t="s">
        <v>374</v>
      </c>
      <c r="M387" s="40" t="s">
        <v>374</v>
      </c>
      <c r="N387" s="40" t="s">
        <v>374</v>
      </c>
      <c r="O387" s="41" t="s">
        <v>374</v>
      </c>
      <c r="P387" s="42" t="s">
        <v>374</v>
      </c>
      <c r="Q387" s="43" t="s">
        <v>374</v>
      </c>
      <c r="R387" s="44" t="s">
        <v>374</v>
      </c>
      <c r="S387" s="1" t="s">
        <v>1397</v>
      </c>
      <c r="T387" s="1" t="s">
        <v>1397</v>
      </c>
      <c r="U387" s="2" t="s">
        <v>1396</v>
      </c>
      <c r="V387" s="2">
        <v>1</v>
      </c>
      <c r="W387" s="2">
        <v>1</v>
      </c>
      <c r="X387" s="2">
        <v>1</v>
      </c>
      <c r="Y387" s="2">
        <v>1</v>
      </c>
      <c r="Z387">
        <f t="shared" si="5"/>
        <v>0</v>
      </c>
      <c r="AA387" t="s">
        <v>1046</v>
      </c>
    </row>
    <row r="388" spans="1:27" x14ac:dyDescent="0.35">
      <c r="A388" t="s">
        <v>1048</v>
      </c>
      <c r="B388" s="7" t="s">
        <v>1049</v>
      </c>
      <c r="E388" s="40" t="s">
        <v>374</v>
      </c>
      <c r="F388" s="40" t="s">
        <v>374</v>
      </c>
      <c r="G388" s="41" t="s">
        <v>374</v>
      </c>
      <c r="H388" s="42" t="s">
        <v>374</v>
      </c>
      <c r="I388" s="40" t="s">
        <v>374</v>
      </c>
      <c r="J388" s="40" t="s">
        <v>374</v>
      </c>
      <c r="K388" s="41" t="s">
        <v>374</v>
      </c>
      <c r="L388" s="42" t="s">
        <v>374</v>
      </c>
      <c r="M388" s="40" t="s">
        <v>374</v>
      </c>
      <c r="N388" s="40" t="s">
        <v>374</v>
      </c>
      <c r="O388" s="41" t="s">
        <v>374</v>
      </c>
      <c r="P388" s="42" t="s">
        <v>374</v>
      </c>
      <c r="Q388" s="43" t="s">
        <v>374</v>
      </c>
      <c r="R388" s="44" t="s">
        <v>374</v>
      </c>
      <c r="S388" s="1" t="s">
        <v>1397</v>
      </c>
      <c r="T388" s="1" t="s">
        <v>1397</v>
      </c>
      <c r="U388" s="2" t="s">
        <v>1396</v>
      </c>
      <c r="V388" s="2">
        <v>1</v>
      </c>
      <c r="W388" s="2">
        <v>1</v>
      </c>
      <c r="X388" s="2">
        <v>1</v>
      </c>
      <c r="Y388" s="2">
        <v>1</v>
      </c>
      <c r="Z388">
        <f t="shared" si="5"/>
        <v>0</v>
      </c>
      <c r="AA388" t="s">
        <v>1048</v>
      </c>
    </row>
    <row r="389" spans="1:27" x14ac:dyDescent="0.35">
      <c r="A389" t="s">
        <v>1050</v>
      </c>
      <c r="B389" s="7" t="s">
        <v>1051</v>
      </c>
      <c r="D389" s="1" t="s">
        <v>1395</v>
      </c>
      <c r="E389" s="40" t="s">
        <v>374</v>
      </c>
      <c r="F389" s="40" t="s">
        <v>374</v>
      </c>
      <c r="G389" s="41">
        <v>200</v>
      </c>
      <c r="H389" s="42">
        <v>200</v>
      </c>
      <c r="I389" s="40" t="s">
        <v>374</v>
      </c>
      <c r="J389" s="40" t="s">
        <v>374</v>
      </c>
      <c r="K389" s="41">
        <v>880.00000000000011</v>
      </c>
      <c r="L389" s="42">
        <v>880</v>
      </c>
      <c r="M389" s="40" t="s">
        <v>374</v>
      </c>
      <c r="N389" s="40" t="s">
        <v>374</v>
      </c>
      <c r="O389" s="41">
        <v>880.00000000000011</v>
      </c>
      <c r="P389" s="42">
        <v>880</v>
      </c>
      <c r="Q389" s="43">
        <v>5800</v>
      </c>
      <c r="R389" s="44">
        <v>5800</v>
      </c>
      <c r="S389" s="1">
        <v>1</v>
      </c>
      <c r="T389" s="1">
        <v>1</v>
      </c>
      <c r="U389" s="2" t="s">
        <v>1396</v>
      </c>
      <c r="V389" s="2">
        <v>1</v>
      </c>
      <c r="W389" s="2">
        <v>1</v>
      </c>
      <c r="X389" s="2">
        <v>1</v>
      </c>
      <c r="Y389" s="2">
        <v>1</v>
      </c>
      <c r="Z389">
        <f t="shared" si="5"/>
        <v>15520</v>
      </c>
      <c r="AA389" t="s">
        <v>1050</v>
      </c>
    </row>
    <row r="390" spans="1:27" x14ac:dyDescent="0.35">
      <c r="A390" t="s">
        <v>1052</v>
      </c>
      <c r="B390" s="7" t="s">
        <v>1053</v>
      </c>
      <c r="E390" s="40" t="s">
        <v>374</v>
      </c>
      <c r="F390" s="40" t="s">
        <v>374</v>
      </c>
      <c r="G390" s="41" t="s">
        <v>374</v>
      </c>
      <c r="H390" s="42" t="s">
        <v>374</v>
      </c>
      <c r="I390" s="40" t="s">
        <v>374</v>
      </c>
      <c r="J390" s="40" t="s">
        <v>374</v>
      </c>
      <c r="K390" s="41" t="s">
        <v>374</v>
      </c>
      <c r="L390" s="42" t="s">
        <v>374</v>
      </c>
      <c r="M390" s="40" t="s">
        <v>374</v>
      </c>
      <c r="N390" s="40" t="s">
        <v>374</v>
      </c>
      <c r="O390" s="41" t="s">
        <v>374</v>
      </c>
      <c r="P390" s="42" t="s">
        <v>374</v>
      </c>
      <c r="Q390" s="43" t="s">
        <v>374</v>
      </c>
      <c r="R390" s="44" t="s">
        <v>374</v>
      </c>
      <c r="S390" s="1" t="s">
        <v>1397</v>
      </c>
      <c r="T390" s="1" t="s">
        <v>1397</v>
      </c>
      <c r="U390" s="2" t="s">
        <v>1396</v>
      </c>
      <c r="V390" s="2">
        <v>1</v>
      </c>
      <c r="W390" s="2">
        <v>1</v>
      </c>
      <c r="X390" s="2">
        <v>1</v>
      </c>
      <c r="Y390" s="2">
        <v>1</v>
      </c>
      <c r="Z390">
        <f t="shared" si="5"/>
        <v>0</v>
      </c>
      <c r="AA390" t="s">
        <v>1052</v>
      </c>
    </row>
    <row r="391" spans="1:27" x14ac:dyDescent="0.35">
      <c r="A391" t="s">
        <v>1054</v>
      </c>
      <c r="B391" s="7" t="s">
        <v>1055</v>
      </c>
      <c r="E391" s="40" t="s">
        <v>374</v>
      </c>
      <c r="F391" s="40" t="s">
        <v>374</v>
      </c>
      <c r="G391" s="41" t="s">
        <v>374</v>
      </c>
      <c r="H391" s="42" t="s">
        <v>374</v>
      </c>
      <c r="I391" s="40" t="s">
        <v>374</v>
      </c>
      <c r="J391" s="40" t="s">
        <v>374</v>
      </c>
      <c r="K391" s="41" t="s">
        <v>374</v>
      </c>
      <c r="L391" s="42" t="s">
        <v>374</v>
      </c>
      <c r="M391" s="40" t="s">
        <v>374</v>
      </c>
      <c r="N391" s="40" t="s">
        <v>374</v>
      </c>
      <c r="O391" s="41" t="s">
        <v>374</v>
      </c>
      <c r="P391" s="42" t="s">
        <v>374</v>
      </c>
      <c r="Q391" s="43" t="s">
        <v>374</v>
      </c>
      <c r="R391" s="44" t="s">
        <v>374</v>
      </c>
      <c r="S391" s="1" t="s">
        <v>1397</v>
      </c>
      <c r="T391" s="1" t="s">
        <v>1397</v>
      </c>
      <c r="U391" s="2" t="s">
        <v>1396</v>
      </c>
      <c r="V391" s="2">
        <v>1</v>
      </c>
      <c r="W391" s="2">
        <v>1</v>
      </c>
      <c r="X391" s="2">
        <v>1</v>
      </c>
      <c r="Y391" s="2">
        <v>1</v>
      </c>
      <c r="Z391">
        <f t="shared" si="5"/>
        <v>0</v>
      </c>
      <c r="AA391" t="s">
        <v>1054</v>
      </c>
    </row>
    <row r="392" spans="1:27" x14ac:dyDescent="0.35">
      <c r="A392" t="s">
        <v>1056</v>
      </c>
      <c r="B392" s="7" t="s">
        <v>1502</v>
      </c>
      <c r="E392" s="40" t="s">
        <v>374</v>
      </c>
      <c r="F392" s="40" t="s">
        <v>374</v>
      </c>
      <c r="G392" s="41" t="s">
        <v>374</v>
      </c>
      <c r="H392" s="42" t="s">
        <v>374</v>
      </c>
      <c r="I392" s="40" t="s">
        <v>374</v>
      </c>
      <c r="J392" s="40" t="s">
        <v>374</v>
      </c>
      <c r="K392" s="41" t="s">
        <v>374</v>
      </c>
      <c r="L392" s="42" t="s">
        <v>374</v>
      </c>
      <c r="M392" s="40" t="s">
        <v>374</v>
      </c>
      <c r="N392" s="40" t="s">
        <v>374</v>
      </c>
      <c r="O392" s="41" t="s">
        <v>374</v>
      </c>
      <c r="P392" s="42" t="s">
        <v>374</v>
      </c>
      <c r="Q392" s="43" t="s">
        <v>374</v>
      </c>
      <c r="R392" s="44" t="s">
        <v>374</v>
      </c>
      <c r="S392" s="1" t="s">
        <v>1397</v>
      </c>
      <c r="T392" s="1" t="s">
        <v>1397</v>
      </c>
      <c r="U392" s="2" t="s">
        <v>1396</v>
      </c>
      <c r="V392" s="2">
        <v>1</v>
      </c>
      <c r="W392" s="2">
        <v>1</v>
      </c>
      <c r="X392" s="2">
        <v>1</v>
      </c>
      <c r="Y392" s="2">
        <v>1</v>
      </c>
      <c r="Z392">
        <f t="shared" ref="Z392:Z455" si="6">SUM(E392:R392)</f>
        <v>0</v>
      </c>
      <c r="AA392" t="s">
        <v>1056</v>
      </c>
    </row>
    <row r="393" spans="1:27" x14ac:dyDescent="0.35">
      <c r="A393" t="s">
        <v>1058</v>
      </c>
      <c r="B393" s="7" t="s">
        <v>1503</v>
      </c>
      <c r="E393" s="40" t="s">
        <v>374</v>
      </c>
      <c r="F393" s="40" t="s">
        <v>374</v>
      </c>
      <c r="G393" s="41" t="s">
        <v>374</v>
      </c>
      <c r="H393" s="42" t="s">
        <v>374</v>
      </c>
      <c r="I393" s="40" t="s">
        <v>374</v>
      </c>
      <c r="J393" s="40" t="s">
        <v>374</v>
      </c>
      <c r="K393" s="41" t="s">
        <v>374</v>
      </c>
      <c r="L393" s="42" t="s">
        <v>374</v>
      </c>
      <c r="M393" s="40" t="s">
        <v>374</v>
      </c>
      <c r="N393" s="40" t="s">
        <v>374</v>
      </c>
      <c r="O393" s="41" t="s">
        <v>374</v>
      </c>
      <c r="P393" s="42" t="s">
        <v>374</v>
      </c>
      <c r="Q393" s="43" t="s">
        <v>374</v>
      </c>
      <c r="R393" s="44" t="s">
        <v>374</v>
      </c>
      <c r="S393" s="1" t="s">
        <v>1397</v>
      </c>
      <c r="T393" s="1" t="s">
        <v>1397</v>
      </c>
      <c r="U393" s="2" t="s">
        <v>1396</v>
      </c>
      <c r="V393" s="2">
        <v>1</v>
      </c>
      <c r="W393" s="2">
        <v>1</v>
      </c>
      <c r="X393" s="2">
        <v>1</v>
      </c>
      <c r="Y393" s="2">
        <v>1</v>
      </c>
      <c r="Z393">
        <f t="shared" si="6"/>
        <v>0</v>
      </c>
      <c r="AA393" t="s">
        <v>1058</v>
      </c>
    </row>
    <row r="394" spans="1:27" x14ac:dyDescent="0.35">
      <c r="A394" t="s">
        <v>1060</v>
      </c>
      <c r="B394" s="7" t="s">
        <v>1504</v>
      </c>
      <c r="E394" s="40" t="s">
        <v>374</v>
      </c>
      <c r="F394" s="40" t="s">
        <v>374</v>
      </c>
      <c r="G394" s="41" t="s">
        <v>374</v>
      </c>
      <c r="H394" s="42" t="s">
        <v>374</v>
      </c>
      <c r="I394" s="40" t="s">
        <v>374</v>
      </c>
      <c r="J394" s="40" t="s">
        <v>374</v>
      </c>
      <c r="K394" s="41" t="s">
        <v>374</v>
      </c>
      <c r="L394" s="42" t="s">
        <v>374</v>
      </c>
      <c r="M394" s="40" t="s">
        <v>374</v>
      </c>
      <c r="N394" s="40" t="s">
        <v>374</v>
      </c>
      <c r="O394" s="41" t="s">
        <v>374</v>
      </c>
      <c r="P394" s="42" t="s">
        <v>374</v>
      </c>
      <c r="Q394" s="43" t="s">
        <v>374</v>
      </c>
      <c r="R394" s="44" t="s">
        <v>374</v>
      </c>
      <c r="S394" s="1" t="s">
        <v>1397</v>
      </c>
      <c r="T394" s="1" t="s">
        <v>1397</v>
      </c>
      <c r="U394" s="2" t="s">
        <v>1396</v>
      </c>
      <c r="V394" s="2">
        <v>1</v>
      </c>
      <c r="W394" s="2">
        <v>1</v>
      </c>
      <c r="X394" s="2">
        <v>1</v>
      </c>
      <c r="Y394" s="2">
        <v>1</v>
      </c>
      <c r="Z394">
        <f t="shared" si="6"/>
        <v>0</v>
      </c>
      <c r="AA394" t="s">
        <v>1060</v>
      </c>
    </row>
    <row r="395" spans="1:27" x14ac:dyDescent="0.35">
      <c r="A395" t="s">
        <v>1062</v>
      </c>
      <c r="B395" s="7" t="s">
        <v>1063</v>
      </c>
      <c r="D395" s="1" t="s">
        <v>1395</v>
      </c>
      <c r="E395" s="40" t="s">
        <v>374</v>
      </c>
      <c r="F395" s="40" t="s">
        <v>374</v>
      </c>
      <c r="G395" s="41">
        <v>0.3</v>
      </c>
      <c r="H395" s="42">
        <v>0.3</v>
      </c>
      <c r="I395" s="40" t="s">
        <v>374</v>
      </c>
      <c r="J395" s="40" t="s">
        <v>374</v>
      </c>
      <c r="K395" s="41">
        <v>1.32</v>
      </c>
      <c r="L395" s="42">
        <v>1.3</v>
      </c>
      <c r="M395" s="40" t="s">
        <v>374</v>
      </c>
      <c r="N395" s="40" t="s">
        <v>374</v>
      </c>
      <c r="O395" s="41">
        <v>1.32</v>
      </c>
      <c r="P395" s="42">
        <v>1.3</v>
      </c>
      <c r="Q395" s="43">
        <v>4</v>
      </c>
      <c r="R395" s="44">
        <v>4</v>
      </c>
      <c r="S395" s="1">
        <v>1</v>
      </c>
      <c r="T395" s="1">
        <v>1</v>
      </c>
      <c r="U395" s="2" t="s">
        <v>1396</v>
      </c>
      <c r="V395" s="2">
        <v>1</v>
      </c>
      <c r="W395" s="2">
        <v>1</v>
      </c>
      <c r="X395" s="2">
        <v>1</v>
      </c>
      <c r="Y395" s="2">
        <v>1</v>
      </c>
      <c r="Z395">
        <f t="shared" si="6"/>
        <v>13.84</v>
      </c>
      <c r="AA395" t="s">
        <v>1062</v>
      </c>
    </row>
    <row r="396" spans="1:27" x14ac:dyDescent="0.35">
      <c r="A396" t="s">
        <v>1064</v>
      </c>
      <c r="B396" s="7" t="s">
        <v>1065</v>
      </c>
      <c r="D396" s="1" t="s">
        <v>1395</v>
      </c>
      <c r="E396" s="40" t="s">
        <v>374</v>
      </c>
      <c r="F396" s="40" t="s">
        <v>374</v>
      </c>
      <c r="G396" s="41">
        <v>0.8</v>
      </c>
      <c r="H396" s="42">
        <v>0.8</v>
      </c>
      <c r="I396" s="40" t="s">
        <v>374</v>
      </c>
      <c r="J396" s="40" t="s">
        <v>374</v>
      </c>
      <c r="K396" s="41">
        <v>3.5200000000000005</v>
      </c>
      <c r="L396" s="42">
        <v>3.5</v>
      </c>
      <c r="M396" s="40" t="s">
        <v>374</v>
      </c>
      <c r="N396" s="40" t="s">
        <v>374</v>
      </c>
      <c r="O396" s="41">
        <v>3.5200000000000005</v>
      </c>
      <c r="P396" s="42">
        <v>3.5</v>
      </c>
      <c r="Q396" s="43" t="s">
        <v>374</v>
      </c>
      <c r="R396" s="44" t="s">
        <v>374</v>
      </c>
      <c r="S396" s="1">
        <v>1</v>
      </c>
      <c r="T396" s="1">
        <v>1</v>
      </c>
      <c r="U396" s="2" t="s">
        <v>1396</v>
      </c>
      <c r="V396" s="2">
        <v>1</v>
      </c>
      <c r="W396" s="2">
        <v>1</v>
      </c>
      <c r="X396" s="2">
        <v>1</v>
      </c>
      <c r="Y396" s="2">
        <v>1</v>
      </c>
      <c r="Z396">
        <f t="shared" si="6"/>
        <v>15.64</v>
      </c>
      <c r="AA396" t="s">
        <v>1064</v>
      </c>
    </row>
    <row r="397" spans="1:27" x14ac:dyDescent="0.35">
      <c r="A397" t="s">
        <v>1066</v>
      </c>
      <c r="B397" s="7" t="s">
        <v>1067</v>
      </c>
      <c r="D397" s="1" t="s">
        <v>1395</v>
      </c>
      <c r="E397" s="40" t="s">
        <v>374</v>
      </c>
      <c r="F397" s="40" t="s">
        <v>374</v>
      </c>
      <c r="G397" s="41">
        <v>10</v>
      </c>
      <c r="H397" s="42">
        <v>10</v>
      </c>
      <c r="I397" s="40" t="s">
        <v>374</v>
      </c>
      <c r="J397" s="40" t="s">
        <v>374</v>
      </c>
      <c r="K397" s="41">
        <v>44</v>
      </c>
      <c r="L397" s="42">
        <v>44</v>
      </c>
      <c r="M397" s="40" t="s">
        <v>374</v>
      </c>
      <c r="N397" s="40" t="s">
        <v>374</v>
      </c>
      <c r="O397" s="41">
        <v>44</v>
      </c>
      <c r="P397" s="42">
        <v>44</v>
      </c>
      <c r="Q397" s="43" t="s">
        <v>374</v>
      </c>
      <c r="R397" s="44" t="s">
        <v>374</v>
      </c>
      <c r="S397" s="1">
        <v>1</v>
      </c>
      <c r="T397" s="1">
        <v>1</v>
      </c>
      <c r="U397" s="2" t="s">
        <v>1396</v>
      </c>
      <c r="V397" s="2">
        <v>1</v>
      </c>
      <c r="W397" s="2">
        <v>1</v>
      </c>
      <c r="X397" s="2">
        <v>1</v>
      </c>
      <c r="Y397" s="2">
        <v>1</v>
      </c>
      <c r="Z397">
        <f t="shared" si="6"/>
        <v>196</v>
      </c>
      <c r="AA397" t="s">
        <v>1066</v>
      </c>
    </row>
    <row r="398" spans="1:27" x14ac:dyDescent="0.35">
      <c r="A398" s="121">
        <v>504</v>
      </c>
      <c r="B398" s="7" t="s">
        <v>1068</v>
      </c>
      <c r="E398" s="40" t="s">
        <v>374</v>
      </c>
      <c r="F398" s="40" t="s">
        <v>374</v>
      </c>
      <c r="G398" s="41" t="s">
        <v>374</v>
      </c>
      <c r="H398" s="42" t="s">
        <v>374</v>
      </c>
      <c r="I398" s="40" t="s">
        <v>374</v>
      </c>
      <c r="J398" s="40" t="s">
        <v>374</v>
      </c>
      <c r="K398" s="41" t="s">
        <v>374</v>
      </c>
      <c r="L398" s="42" t="s">
        <v>374</v>
      </c>
      <c r="M398" s="40" t="s">
        <v>374</v>
      </c>
      <c r="N398" s="40" t="s">
        <v>374</v>
      </c>
      <c r="O398" s="41" t="s">
        <v>374</v>
      </c>
      <c r="P398" s="42" t="s">
        <v>374</v>
      </c>
      <c r="Q398" s="43" t="s">
        <v>374</v>
      </c>
      <c r="R398" s="44" t="s">
        <v>374</v>
      </c>
      <c r="S398" s="1" t="s">
        <v>1397</v>
      </c>
      <c r="T398" s="1" t="s">
        <v>1397</v>
      </c>
      <c r="U398" s="2" t="s">
        <v>1396</v>
      </c>
      <c r="V398" s="2">
        <v>1</v>
      </c>
      <c r="W398" s="2">
        <v>1</v>
      </c>
      <c r="X398" s="2">
        <v>1</v>
      </c>
      <c r="Y398" s="2">
        <v>1</v>
      </c>
      <c r="Z398">
        <f t="shared" si="6"/>
        <v>0</v>
      </c>
      <c r="AA398" t="s">
        <v>1397</v>
      </c>
    </row>
    <row r="399" spans="1:27" x14ac:dyDescent="0.35">
      <c r="A399" t="s">
        <v>1069</v>
      </c>
      <c r="B399" s="7" t="s">
        <v>1070</v>
      </c>
      <c r="E399" s="40" t="s">
        <v>374</v>
      </c>
      <c r="F399" s="40" t="s">
        <v>374</v>
      </c>
      <c r="G399" s="41" t="s">
        <v>374</v>
      </c>
      <c r="H399" s="42" t="s">
        <v>374</v>
      </c>
      <c r="I399" s="40" t="s">
        <v>374</v>
      </c>
      <c r="J399" s="40" t="s">
        <v>374</v>
      </c>
      <c r="K399" s="41" t="s">
        <v>374</v>
      </c>
      <c r="L399" s="42" t="s">
        <v>374</v>
      </c>
      <c r="M399" s="40" t="s">
        <v>374</v>
      </c>
      <c r="N399" s="40" t="s">
        <v>374</v>
      </c>
      <c r="O399" s="41" t="s">
        <v>374</v>
      </c>
      <c r="P399" s="42" t="s">
        <v>374</v>
      </c>
      <c r="Q399" s="43" t="s">
        <v>374</v>
      </c>
      <c r="R399" s="44" t="s">
        <v>374</v>
      </c>
      <c r="S399" s="1" t="s">
        <v>1397</v>
      </c>
      <c r="T399" s="1" t="s">
        <v>1397</v>
      </c>
      <c r="U399" s="2" t="s">
        <v>1396</v>
      </c>
      <c r="V399" s="2">
        <v>1</v>
      </c>
      <c r="W399" s="2">
        <v>1</v>
      </c>
      <c r="X399" s="2">
        <v>1</v>
      </c>
      <c r="Y399" s="2">
        <v>1</v>
      </c>
      <c r="Z399">
        <f t="shared" si="6"/>
        <v>0</v>
      </c>
      <c r="AA399" t="s">
        <v>1069</v>
      </c>
    </row>
    <row r="400" spans="1:27" x14ac:dyDescent="0.35">
      <c r="A400" t="s">
        <v>1071</v>
      </c>
      <c r="B400" s="7" t="s">
        <v>1072</v>
      </c>
      <c r="E400" s="40" t="s">
        <v>374</v>
      </c>
      <c r="F400" s="40" t="s">
        <v>374</v>
      </c>
      <c r="G400" s="41" t="s">
        <v>374</v>
      </c>
      <c r="H400" s="42" t="s">
        <v>374</v>
      </c>
      <c r="I400" s="40" t="s">
        <v>374</v>
      </c>
      <c r="J400" s="40" t="s">
        <v>374</v>
      </c>
      <c r="K400" s="41" t="s">
        <v>374</v>
      </c>
      <c r="L400" s="42" t="s">
        <v>374</v>
      </c>
      <c r="M400" s="40" t="s">
        <v>374</v>
      </c>
      <c r="N400" s="40" t="s">
        <v>374</v>
      </c>
      <c r="O400" s="41" t="s">
        <v>374</v>
      </c>
      <c r="P400" s="42" t="s">
        <v>374</v>
      </c>
      <c r="Q400" s="43" t="s">
        <v>374</v>
      </c>
      <c r="R400" s="44" t="s">
        <v>374</v>
      </c>
      <c r="S400" s="1" t="s">
        <v>1397</v>
      </c>
      <c r="T400" s="1" t="s">
        <v>1397</v>
      </c>
      <c r="U400" s="2" t="s">
        <v>1396</v>
      </c>
      <c r="V400" s="2">
        <v>1</v>
      </c>
      <c r="W400" s="2">
        <v>1</v>
      </c>
      <c r="X400" s="2">
        <v>1</v>
      </c>
      <c r="Y400" s="2">
        <v>1</v>
      </c>
      <c r="Z400">
        <f t="shared" si="6"/>
        <v>0</v>
      </c>
      <c r="AA400" t="s">
        <v>1071</v>
      </c>
    </row>
    <row r="401" spans="1:27" x14ac:dyDescent="0.35">
      <c r="A401" t="s">
        <v>1073</v>
      </c>
      <c r="B401" s="7" t="s">
        <v>1074</v>
      </c>
      <c r="E401" s="40" t="s">
        <v>374</v>
      </c>
      <c r="F401" s="40" t="s">
        <v>374</v>
      </c>
      <c r="G401" s="41" t="s">
        <v>374</v>
      </c>
      <c r="H401" s="42" t="s">
        <v>374</v>
      </c>
      <c r="I401" s="40" t="s">
        <v>374</v>
      </c>
      <c r="J401" s="40" t="s">
        <v>374</v>
      </c>
      <c r="K401" s="41" t="s">
        <v>374</v>
      </c>
      <c r="L401" s="42" t="s">
        <v>374</v>
      </c>
      <c r="M401" s="40" t="s">
        <v>374</v>
      </c>
      <c r="N401" s="40" t="s">
        <v>374</v>
      </c>
      <c r="O401" s="41" t="s">
        <v>374</v>
      </c>
      <c r="P401" s="42" t="s">
        <v>374</v>
      </c>
      <c r="Q401" s="43" t="s">
        <v>374</v>
      </c>
      <c r="R401" s="44" t="s">
        <v>374</v>
      </c>
      <c r="S401" s="1" t="s">
        <v>1397</v>
      </c>
      <c r="T401" s="1" t="s">
        <v>1397</v>
      </c>
      <c r="U401" s="2" t="s">
        <v>1396</v>
      </c>
      <c r="V401" s="2">
        <v>1</v>
      </c>
      <c r="W401" s="2">
        <v>1</v>
      </c>
      <c r="X401" s="2">
        <v>1</v>
      </c>
      <c r="Y401" s="2">
        <v>1</v>
      </c>
      <c r="Z401">
        <f t="shared" si="6"/>
        <v>0</v>
      </c>
      <c r="AA401" t="s">
        <v>1073</v>
      </c>
    </row>
    <row r="402" spans="1:27" x14ac:dyDescent="0.35">
      <c r="A402" t="s">
        <v>1075</v>
      </c>
      <c r="B402" s="7" t="s">
        <v>1076</v>
      </c>
      <c r="E402" s="40" t="s">
        <v>374</v>
      </c>
      <c r="F402" s="40" t="s">
        <v>374</v>
      </c>
      <c r="G402" s="41" t="s">
        <v>374</v>
      </c>
      <c r="H402" s="42" t="s">
        <v>374</v>
      </c>
      <c r="I402" s="40" t="s">
        <v>374</v>
      </c>
      <c r="J402" s="40" t="s">
        <v>374</v>
      </c>
      <c r="K402" s="41" t="s">
        <v>374</v>
      </c>
      <c r="L402" s="42" t="s">
        <v>374</v>
      </c>
      <c r="M402" s="40" t="s">
        <v>374</v>
      </c>
      <c r="N402" s="40" t="s">
        <v>374</v>
      </c>
      <c r="O402" s="41" t="s">
        <v>374</v>
      </c>
      <c r="P402" s="42" t="s">
        <v>374</v>
      </c>
      <c r="Q402" s="43" t="s">
        <v>374</v>
      </c>
      <c r="R402" s="44" t="s">
        <v>374</v>
      </c>
      <c r="S402" s="1" t="s">
        <v>1397</v>
      </c>
      <c r="T402" s="1" t="s">
        <v>1397</v>
      </c>
      <c r="U402" s="2" t="s">
        <v>1396</v>
      </c>
      <c r="V402" s="2">
        <v>1</v>
      </c>
      <c r="W402" s="2">
        <v>1</v>
      </c>
      <c r="X402" s="2">
        <v>1</v>
      </c>
      <c r="Y402" s="2">
        <v>1</v>
      </c>
      <c r="Z402">
        <f t="shared" si="6"/>
        <v>0</v>
      </c>
      <c r="AA402" t="s">
        <v>1075</v>
      </c>
    </row>
    <row r="403" spans="1:27" x14ac:dyDescent="0.35">
      <c r="A403" t="s">
        <v>1077</v>
      </c>
      <c r="B403" s="7" t="s">
        <v>1078</v>
      </c>
      <c r="D403" s="1" t="s">
        <v>1395</v>
      </c>
      <c r="E403" s="40" t="s">
        <v>374</v>
      </c>
      <c r="F403" s="40" t="s">
        <v>374</v>
      </c>
      <c r="G403" s="41">
        <v>9</v>
      </c>
      <c r="H403" s="42">
        <v>9</v>
      </c>
      <c r="I403" s="40" t="s">
        <v>374</v>
      </c>
      <c r="J403" s="40" t="s">
        <v>374</v>
      </c>
      <c r="K403" s="41">
        <v>39.6</v>
      </c>
      <c r="L403" s="42">
        <v>40</v>
      </c>
      <c r="M403" s="40" t="s">
        <v>374</v>
      </c>
      <c r="N403" s="40" t="s">
        <v>374</v>
      </c>
      <c r="O403" s="41">
        <v>39.6</v>
      </c>
      <c r="P403" s="42">
        <v>40</v>
      </c>
      <c r="Q403" s="43">
        <v>20</v>
      </c>
      <c r="R403" s="44">
        <v>20</v>
      </c>
      <c r="S403" s="1">
        <v>1</v>
      </c>
      <c r="T403" s="1">
        <v>1</v>
      </c>
      <c r="U403" s="2" t="s">
        <v>1396</v>
      </c>
      <c r="V403" s="2">
        <v>1</v>
      </c>
      <c r="W403" s="2">
        <v>1</v>
      </c>
      <c r="X403" s="2">
        <v>1</v>
      </c>
      <c r="Y403" s="2">
        <v>1</v>
      </c>
      <c r="Z403">
        <f t="shared" si="6"/>
        <v>217.2</v>
      </c>
      <c r="AA403" t="s">
        <v>1077</v>
      </c>
    </row>
    <row r="404" spans="1:27" x14ac:dyDescent="0.35">
      <c r="A404">
        <v>518</v>
      </c>
      <c r="B404" s="7" t="s">
        <v>1079</v>
      </c>
      <c r="E404" s="40" t="s">
        <v>374</v>
      </c>
      <c r="F404" s="40" t="s">
        <v>374</v>
      </c>
      <c r="G404" s="41" t="s">
        <v>374</v>
      </c>
      <c r="H404" s="42" t="s">
        <v>374</v>
      </c>
      <c r="I404" s="40" t="s">
        <v>374</v>
      </c>
      <c r="J404" s="40" t="s">
        <v>374</v>
      </c>
      <c r="K404" s="41" t="s">
        <v>374</v>
      </c>
      <c r="L404" s="42" t="s">
        <v>374</v>
      </c>
      <c r="M404" s="40" t="s">
        <v>374</v>
      </c>
      <c r="N404" s="40" t="s">
        <v>374</v>
      </c>
      <c r="O404" s="41" t="s">
        <v>374</v>
      </c>
      <c r="P404" s="42" t="s">
        <v>374</v>
      </c>
      <c r="Q404" s="43" t="s">
        <v>374</v>
      </c>
      <c r="R404" s="44" t="s">
        <v>374</v>
      </c>
      <c r="S404" s="1" t="s">
        <v>1397</v>
      </c>
      <c r="T404" s="1" t="s">
        <v>1397</v>
      </c>
      <c r="U404" s="2" t="s">
        <v>1396</v>
      </c>
      <c r="V404" s="2">
        <v>1</v>
      </c>
      <c r="W404" s="2">
        <v>1</v>
      </c>
      <c r="X404" s="2">
        <v>1</v>
      </c>
      <c r="Y404" s="2">
        <v>1</v>
      </c>
      <c r="Z404">
        <f t="shared" si="6"/>
        <v>0</v>
      </c>
      <c r="AA404">
        <v>518</v>
      </c>
    </row>
    <row r="405" spans="1:27" x14ac:dyDescent="0.35">
      <c r="A405" t="s">
        <v>1080</v>
      </c>
      <c r="B405" s="7" t="s">
        <v>1081</v>
      </c>
      <c r="D405" s="1" t="s">
        <v>1395</v>
      </c>
      <c r="E405" s="40" t="s">
        <v>374</v>
      </c>
      <c r="F405" s="40" t="s">
        <v>374</v>
      </c>
      <c r="G405" s="41">
        <v>20</v>
      </c>
      <c r="H405" s="42">
        <v>20</v>
      </c>
      <c r="I405" s="40" t="s">
        <v>374</v>
      </c>
      <c r="J405" s="40" t="s">
        <v>374</v>
      </c>
      <c r="K405" s="41">
        <v>88</v>
      </c>
      <c r="L405" s="42">
        <v>88</v>
      </c>
      <c r="M405" s="40" t="s">
        <v>374</v>
      </c>
      <c r="N405" s="40" t="s">
        <v>374</v>
      </c>
      <c r="O405" s="41">
        <v>88</v>
      </c>
      <c r="P405" s="42">
        <v>88</v>
      </c>
      <c r="Q405" s="43" t="s">
        <v>374</v>
      </c>
      <c r="R405" s="44" t="s">
        <v>374</v>
      </c>
      <c r="S405" s="1">
        <v>1</v>
      </c>
      <c r="T405" s="1">
        <v>1</v>
      </c>
      <c r="U405" s="2" t="s">
        <v>1396</v>
      </c>
      <c r="V405" s="2">
        <v>1</v>
      </c>
      <c r="W405" s="2">
        <v>1</v>
      </c>
      <c r="X405" s="2">
        <v>1</v>
      </c>
      <c r="Y405" s="2">
        <v>1</v>
      </c>
      <c r="Z405">
        <f t="shared" si="6"/>
        <v>392</v>
      </c>
      <c r="AA405" t="s">
        <v>1080</v>
      </c>
    </row>
    <row r="406" spans="1:27" ht="29" x14ac:dyDescent="0.35">
      <c r="A406">
        <v>447</v>
      </c>
      <c r="B406" s="7" t="s">
        <v>1082</v>
      </c>
      <c r="C406" s="1" t="s">
        <v>1505</v>
      </c>
      <c r="D406" s="1" t="s">
        <v>1395</v>
      </c>
      <c r="E406" s="40" t="s">
        <v>374</v>
      </c>
      <c r="F406" s="40" t="s">
        <v>374</v>
      </c>
      <c r="G406" s="41" t="s">
        <v>374</v>
      </c>
      <c r="H406" s="42" t="s">
        <v>374</v>
      </c>
      <c r="I406" s="40" t="s">
        <v>374</v>
      </c>
      <c r="J406" s="40" t="s">
        <v>374</v>
      </c>
      <c r="K406" s="41" t="s">
        <v>374</v>
      </c>
      <c r="L406" s="42" t="s">
        <v>374</v>
      </c>
      <c r="M406" s="40" t="s">
        <v>374</v>
      </c>
      <c r="N406" s="40" t="s">
        <v>374</v>
      </c>
      <c r="O406" s="41" t="s">
        <v>374</v>
      </c>
      <c r="P406" s="42" t="s">
        <v>374</v>
      </c>
      <c r="Q406" s="43">
        <v>6</v>
      </c>
      <c r="R406" s="44">
        <v>6</v>
      </c>
      <c r="S406" s="1">
        <v>1</v>
      </c>
      <c r="T406" s="1">
        <v>1</v>
      </c>
      <c r="U406" s="2" t="s">
        <v>1396</v>
      </c>
      <c r="V406" s="2">
        <v>1</v>
      </c>
      <c r="W406" s="2">
        <v>1</v>
      </c>
      <c r="X406" s="2">
        <v>1</v>
      </c>
      <c r="Y406" s="2">
        <v>1</v>
      </c>
      <c r="Z406">
        <f t="shared" si="6"/>
        <v>12</v>
      </c>
      <c r="AA406">
        <v>447</v>
      </c>
    </row>
    <row r="407" spans="1:27" ht="29" x14ac:dyDescent="0.35">
      <c r="A407" t="s">
        <v>1083</v>
      </c>
      <c r="B407" s="7" t="s">
        <v>1506</v>
      </c>
      <c r="E407" s="40" t="s">
        <v>374</v>
      </c>
      <c r="F407" s="40" t="s">
        <v>374</v>
      </c>
      <c r="G407" s="41" t="s">
        <v>374</v>
      </c>
      <c r="H407" s="42" t="s">
        <v>374</v>
      </c>
      <c r="I407" s="40" t="s">
        <v>374</v>
      </c>
      <c r="J407" s="40" t="s">
        <v>374</v>
      </c>
      <c r="K407" s="41" t="s">
        <v>374</v>
      </c>
      <c r="L407" s="42" t="s">
        <v>374</v>
      </c>
      <c r="M407" s="40" t="s">
        <v>374</v>
      </c>
      <c r="N407" s="40" t="s">
        <v>374</v>
      </c>
      <c r="O407" s="41" t="s">
        <v>374</v>
      </c>
      <c r="P407" s="42" t="s">
        <v>374</v>
      </c>
      <c r="Q407" s="43" t="s">
        <v>374</v>
      </c>
      <c r="R407" s="44" t="s">
        <v>374</v>
      </c>
      <c r="S407" s="1" t="s">
        <v>1397</v>
      </c>
      <c r="T407" s="1" t="s">
        <v>1397</v>
      </c>
      <c r="U407" s="2" t="s">
        <v>1396</v>
      </c>
      <c r="V407" s="2">
        <v>1</v>
      </c>
      <c r="W407" s="2">
        <v>1</v>
      </c>
      <c r="X407" s="2">
        <v>1</v>
      </c>
      <c r="Y407" s="2">
        <v>1</v>
      </c>
      <c r="Z407">
        <f t="shared" si="6"/>
        <v>0</v>
      </c>
      <c r="AA407" t="s">
        <v>1083</v>
      </c>
    </row>
    <row r="408" spans="1:27" ht="29" x14ac:dyDescent="0.35">
      <c r="A408" t="s">
        <v>1085</v>
      </c>
      <c r="B408" s="7" t="s">
        <v>1507</v>
      </c>
      <c r="E408" s="40" t="s">
        <v>374</v>
      </c>
      <c r="F408" s="40" t="s">
        <v>374</v>
      </c>
      <c r="G408" s="41" t="s">
        <v>374</v>
      </c>
      <c r="H408" s="42" t="s">
        <v>374</v>
      </c>
      <c r="I408" s="40" t="s">
        <v>374</v>
      </c>
      <c r="J408" s="40" t="s">
        <v>374</v>
      </c>
      <c r="K408" s="41" t="s">
        <v>374</v>
      </c>
      <c r="L408" s="42" t="s">
        <v>374</v>
      </c>
      <c r="M408" s="40" t="s">
        <v>374</v>
      </c>
      <c r="N408" s="40" t="s">
        <v>374</v>
      </c>
      <c r="O408" s="41" t="s">
        <v>374</v>
      </c>
      <c r="P408" s="42" t="s">
        <v>374</v>
      </c>
      <c r="Q408" s="43">
        <v>6</v>
      </c>
      <c r="R408" s="44">
        <v>6</v>
      </c>
      <c r="S408" s="1">
        <v>1</v>
      </c>
      <c r="T408" s="1" t="s">
        <v>1397</v>
      </c>
      <c r="U408" s="2" t="s">
        <v>1396</v>
      </c>
      <c r="V408" s="2">
        <v>1</v>
      </c>
      <c r="W408" s="2">
        <v>1</v>
      </c>
      <c r="X408" s="2">
        <v>1</v>
      </c>
      <c r="Y408" s="2">
        <v>1</v>
      </c>
      <c r="Z408">
        <f t="shared" si="6"/>
        <v>12</v>
      </c>
      <c r="AA408" t="s">
        <v>1085</v>
      </c>
    </row>
    <row r="409" spans="1:27" ht="29" x14ac:dyDescent="0.35">
      <c r="A409" t="s">
        <v>1087</v>
      </c>
      <c r="B409" s="7" t="s">
        <v>1508</v>
      </c>
      <c r="E409" s="40" t="s">
        <v>374</v>
      </c>
      <c r="F409" s="40" t="s">
        <v>374</v>
      </c>
      <c r="G409" s="41" t="s">
        <v>374</v>
      </c>
      <c r="H409" s="42" t="s">
        <v>374</v>
      </c>
      <c r="I409" s="40" t="s">
        <v>374</v>
      </c>
      <c r="J409" s="40" t="s">
        <v>374</v>
      </c>
      <c r="K409" s="41" t="s">
        <v>374</v>
      </c>
      <c r="L409" s="42" t="s">
        <v>374</v>
      </c>
      <c r="M409" s="40" t="s">
        <v>374</v>
      </c>
      <c r="N409" s="40" t="s">
        <v>374</v>
      </c>
      <c r="O409" s="41" t="s">
        <v>374</v>
      </c>
      <c r="P409" s="42" t="s">
        <v>374</v>
      </c>
      <c r="Q409" s="43" t="s">
        <v>374</v>
      </c>
      <c r="R409" s="44" t="s">
        <v>374</v>
      </c>
      <c r="S409" s="1" t="s">
        <v>1397</v>
      </c>
      <c r="T409" s="1" t="s">
        <v>1397</v>
      </c>
      <c r="U409" s="2" t="s">
        <v>1396</v>
      </c>
      <c r="V409" s="2">
        <v>1</v>
      </c>
      <c r="W409" s="2">
        <v>1</v>
      </c>
      <c r="X409" s="2">
        <v>1</v>
      </c>
      <c r="Y409" s="2">
        <v>1</v>
      </c>
      <c r="Z409">
        <f t="shared" si="6"/>
        <v>0</v>
      </c>
      <c r="AA409" t="s">
        <v>1087</v>
      </c>
    </row>
    <row r="410" spans="1:27" ht="29" x14ac:dyDescent="0.35">
      <c r="A410" t="s">
        <v>1509</v>
      </c>
      <c r="B410" s="7" t="s">
        <v>1510</v>
      </c>
      <c r="E410" s="40" t="s">
        <v>374</v>
      </c>
      <c r="F410" s="40" t="s">
        <v>374</v>
      </c>
      <c r="G410" s="41" t="s">
        <v>374</v>
      </c>
      <c r="H410" s="42" t="s">
        <v>374</v>
      </c>
      <c r="I410" s="40" t="s">
        <v>374</v>
      </c>
      <c r="J410" s="40" t="s">
        <v>374</v>
      </c>
      <c r="K410" s="41" t="s">
        <v>374</v>
      </c>
      <c r="L410" s="42" t="s">
        <v>374</v>
      </c>
      <c r="M410" s="40" t="s">
        <v>374</v>
      </c>
      <c r="N410" s="40" t="s">
        <v>374</v>
      </c>
      <c r="O410" s="41" t="s">
        <v>374</v>
      </c>
      <c r="P410" s="42" t="s">
        <v>374</v>
      </c>
      <c r="Q410" s="43" t="s">
        <v>374</v>
      </c>
      <c r="R410" s="44" t="s">
        <v>374</v>
      </c>
      <c r="S410" s="1" t="s">
        <v>1397</v>
      </c>
      <c r="T410" s="1" t="s">
        <v>1397</v>
      </c>
      <c r="U410" s="2" t="s">
        <v>1396</v>
      </c>
      <c r="V410" s="2">
        <v>1</v>
      </c>
      <c r="W410" s="2">
        <v>1</v>
      </c>
      <c r="X410" s="2">
        <v>1</v>
      </c>
      <c r="Y410" s="2">
        <v>1</v>
      </c>
      <c r="Z410">
        <f t="shared" si="6"/>
        <v>0</v>
      </c>
      <c r="AA410" t="s">
        <v>1509</v>
      </c>
    </row>
    <row r="411" spans="1:27" ht="29" x14ac:dyDescent="0.35">
      <c r="A411" t="s">
        <v>1091</v>
      </c>
      <c r="B411" s="7" t="s">
        <v>1092</v>
      </c>
      <c r="E411" s="40" t="s">
        <v>374</v>
      </c>
      <c r="F411" s="40" t="s">
        <v>374</v>
      </c>
      <c r="G411" s="41" t="s">
        <v>374</v>
      </c>
      <c r="H411" s="42" t="s">
        <v>374</v>
      </c>
      <c r="I411" s="40" t="s">
        <v>374</v>
      </c>
      <c r="J411" s="40" t="s">
        <v>374</v>
      </c>
      <c r="K411" s="41" t="s">
        <v>374</v>
      </c>
      <c r="L411" s="42" t="s">
        <v>374</v>
      </c>
      <c r="M411" s="40" t="s">
        <v>374</v>
      </c>
      <c r="N411" s="40" t="s">
        <v>374</v>
      </c>
      <c r="O411" s="41" t="s">
        <v>374</v>
      </c>
      <c r="P411" s="42" t="s">
        <v>374</v>
      </c>
      <c r="Q411" s="43" t="s">
        <v>374</v>
      </c>
      <c r="R411" s="44" t="s">
        <v>374</v>
      </c>
      <c r="S411" s="1" t="s">
        <v>1397</v>
      </c>
      <c r="T411" s="1" t="s">
        <v>1397</v>
      </c>
      <c r="U411" s="2" t="s">
        <v>1396</v>
      </c>
      <c r="V411" s="2">
        <v>1</v>
      </c>
      <c r="W411" s="2">
        <v>1</v>
      </c>
      <c r="X411" s="2">
        <v>1</v>
      </c>
      <c r="Y411" s="2">
        <v>1</v>
      </c>
      <c r="Z411">
        <f t="shared" si="6"/>
        <v>0</v>
      </c>
      <c r="AA411" t="s">
        <v>1091</v>
      </c>
    </row>
    <row r="412" spans="1:27" ht="29" x14ac:dyDescent="0.35">
      <c r="A412" t="s">
        <v>1511</v>
      </c>
      <c r="B412" s="7" t="s">
        <v>1512</v>
      </c>
      <c r="E412" s="40" t="s">
        <v>374</v>
      </c>
      <c r="F412" s="40" t="s">
        <v>374</v>
      </c>
      <c r="G412" s="41" t="s">
        <v>374</v>
      </c>
      <c r="H412" s="42" t="s">
        <v>374</v>
      </c>
      <c r="I412" s="40" t="s">
        <v>374</v>
      </c>
      <c r="J412" s="40" t="s">
        <v>374</v>
      </c>
      <c r="K412" s="41" t="s">
        <v>374</v>
      </c>
      <c r="L412" s="42" t="s">
        <v>374</v>
      </c>
      <c r="M412" s="40" t="s">
        <v>374</v>
      </c>
      <c r="N412" s="40" t="s">
        <v>374</v>
      </c>
      <c r="O412" s="41" t="s">
        <v>374</v>
      </c>
      <c r="P412" s="42" t="s">
        <v>374</v>
      </c>
      <c r="Q412" s="43" t="s">
        <v>374</v>
      </c>
      <c r="R412" s="44" t="s">
        <v>374</v>
      </c>
      <c r="S412" s="1" t="s">
        <v>1397</v>
      </c>
      <c r="T412" s="1" t="s">
        <v>1397</v>
      </c>
      <c r="U412" s="2" t="s">
        <v>1396</v>
      </c>
      <c r="V412" s="2">
        <v>1</v>
      </c>
      <c r="W412" s="2">
        <v>1</v>
      </c>
      <c r="X412" s="2">
        <v>1</v>
      </c>
      <c r="Y412" s="2">
        <v>1</v>
      </c>
      <c r="Z412">
        <f t="shared" si="6"/>
        <v>0</v>
      </c>
      <c r="AA412" t="s">
        <v>1511</v>
      </c>
    </row>
    <row r="413" spans="1:27" ht="29" x14ac:dyDescent="0.35">
      <c r="A413" t="s">
        <v>1513</v>
      </c>
      <c r="B413" s="7" t="s">
        <v>1514</v>
      </c>
      <c r="E413" s="40" t="s">
        <v>374</v>
      </c>
      <c r="F413" s="40" t="s">
        <v>374</v>
      </c>
      <c r="G413" s="41" t="s">
        <v>374</v>
      </c>
      <c r="H413" s="42" t="s">
        <v>374</v>
      </c>
      <c r="I413" s="40" t="s">
        <v>374</v>
      </c>
      <c r="J413" s="40" t="s">
        <v>374</v>
      </c>
      <c r="K413" s="41" t="s">
        <v>374</v>
      </c>
      <c r="L413" s="42" t="s">
        <v>374</v>
      </c>
      <c r="M413" s="40" t="s">
        <v>374</v>
      </c>
      <c r="N413" s="40" t="s">
        <v>374</v>
      </c>
      <c r="O413" s="41" t="s">
        <v>374</v>
      </c>
      <c r="P413" s="42" t="s">
        <v>374</v>
      </c>
      <c r="Q413" s="43" t="s">
        <v>374</v>
      </c>
      <c r="R413" s="44" t="s">
        <v>374</v>
      </c>
      <c r="S413" s="1" t="s">
        <v>1397</v>
      </c>
      <c r="T413" s="1" t="s">
        <v>1397</v>
      </c>
      <c r="U413" s="2" t="s">
        <v>1396</v>
      </c>
      <c r="V413" s="2">
        <v>1</v>
      </c>
      <c r="W413" s="2">
        <v>1</v>
      </c>
      <c r="X413" s="2">
        <v>1</v>
      </c>
      <c r="Y413" s="2">
        <v>1</v>
      </c>
      <c r="Z413">
        <f t="shared" si="6"/>
        <v>0</v>
      </c>
      <c r="AA413" t="s">
        <v>1513</v>
      </c>
    </row>
    <row r="414" spans="1:27" ht="29" x14ac:dyDescent="0.35">
      <c r="A414" t="s">
        <v>1097</v>
      </c>
      <c r="B414" s="7" t="s">
        <v>1515</v>
      </c>
      <c r="E414" s="40" t="s">
        <v>374</v>
      </c>
      <c r="F414" s="40" t="s">
        <v>374</v>
      </c>
      <c r="G414" s="41" t="s">
        <v>374</v>
      </c>
      <c r="H414" s="42" t="s">
        <v>374</v>
      </c>
      <c r="I414" s="40" t="s">
        <v>374</v>
      </c>
      <c r="J414" s="40" t="s">
        <v>374</v>
      </c>
      <c r="K414" s="41" t="s">
        <v>374</v>
      </c>
      <c r="L414" s="42" t="s">
        <v>374</v>
      </c>
      <c r="M414" s="40" t="s">
        <v>374</v>
      </c>
      <c r="N414" s="40" t="s">
        <v>374</v>
      </c>
      <c r="O414" s="41" t="s">
        <v>374</v>
      </c>
      <c r="P414" s="42" t="s">
        <v>374</v>
      </c>
      <c r="Q414" s="43" t="s">
        <v>374</v>
      </c>
      <c r="R414" s="44" t="s">
        <v>374</v>
      </c>
      <c r="S414" s="1" t="s">
        <v>1397</v>
      </c>
      <c r="T414" s="1" t="s">
        <v>1397</v>
      </c>
      <c r="U414" s="2" t="s">
        <v>1396</v>
      </c>
      <c r="V414" s="2">
        <v>1</v>
      </c>
      <c r="W414" s="2">
        <v>1</v>
      </c>
      <c r="X414" s="2">
        <v>1</v>
      </c>
      <c r="Y414" s="2">
        <v>1</v>
      </c>
      <c r="Z414">
        <f t="shared" si="6"/>
        <v>0</v>
      </c>
      <c r="AA414" t="s">
        <v>1097</v>
      </c>
    </row>
    <row r="415" spans="1:27" x14ac:dyDescent="0.35">
      <c r="A415" t="s">
        <v>46</v>
      </c>
      <c r="B415" s="7" t="s">
        <v>1099</v>
      </c>
      <c r="C415" s="1" t="s">
        <v>1415</v>
      </c>
      <c r="D415" s="1" t="s">
        <v>374</v>
      </c>
      <c r="E415" s="40">
        <v>5.2631578947368409E-4</v>
      </c>
      <c r="F415" s="40">
        <v>5.2999999999999998E-4</v>
      </c>
      <c r="G415" s="41" t="s">
        <v>374</v>
      </c>
      <c r="H415" s="42" t="s">
        <v>374</v>
      </c>
      <c r="I415" s="40">
        <v>1.9999999999999997E-2</v>
      </c>
      <c r="J415" s="40">
        <v>0.02</v>
      </c>
      <c r="K415" s="41" t="s">
        <v>374</v>
      </c>
      <c r="L415" s="42" t="s">
        <v>374</v>
      </c>
      <c r="M415" s="40">
        <v>9.2307692307692299E-3</v>
      </c>
      <c r="N415" s="40">
        <v>9.1999999999999998E-3</v>
      </c>
      <c r="O415" s="41" t="s">
        <v>374</v>
      </c>
      <c r="P415" s="42" t="s">
        <v>374</v>
      </c>
      <c r="Q415" s="43" t="s">
        <v>374</v>
      </c>
      <c r="R415" s="44" t="s">
        <v>374</v>
      </c>
      <c r="S415" s="1">
        <v>1</v>
      </c>
      <c r="T415" s="1">
        <v>1</v>
      </c>
      <c r="U415" s="2" t="s">
        <v>1396</v>
      </c>
      <c r="V415" s="2">
        <v>19</v>
      </c>
      <c r="W415" s="2">
        <v>13</v>
      </c>
      <c r="X415" s="2">
        <v>240</v>
      </c>
      <c r="Y415" s="2">
        <v>11</v>
      </c>
      <c r="Z415">
        <f t="shared" si="6"/>
        <v>5.9487085020242907E-2</v>
      </c>
      <c r="AA415" t="s">
        <v>46</v>
      </c>
    </row>
    <row r="416" spans="1:27" ht="29" x14ac:dyDescent="0.35">
      <c r="A416">
        <v>645</v>
      </c>
      <c r="B416" s="7" t="s">
        <v>1100</v>
      </c>
      <c r="C416" s="1" t="s">
        <v>1415</v>
      </c>
      <c r="D416" s="1" t="s">
        <v>1395</v>
      </c>
      <c r="E416" s="40">
        <v>1.0121457489878541E-9</v>
      </c>
      <c r="F416" s="40">
        <v>1.0000000000000001E-9</v>
      </c>
      <c r="G416" s="41">
        <v>1.2903225806451614E-7</v>
      </c>
      <c r="H416" s="42">
        <v>1.3E-7</v>
      </c>
      <c r="I416" s="40">
        <v>9.0027700831024925E-8</v>
      </c>
      <c r="J416" s="40">
        <v>8.9999999999999999E-8</v>
      </c>
      <c r="K416" s="41">
        <v>2.6268656716417917E-5</v>
      </c>
      <c r="L416" s="42">
        <v>2.5999999999999998E-5</v>
      </c>
      <c r="M416" s="40">
        <v>4.1551246537396121E-8</v>
      </c>
      <c r="N416" s="40">
        <v>4.1999999999999999E-8</v>
      </c>
      <c r="O416" s="41">
        <v>2.6268656716417913E-5</v>
      </c>
      <c r="P416" s="42">
        <v>2.5999999999999998E-5</v>
      </c>
      <c r="Q416" s="43" t="s">
        <v>374</v>
      </c>
      <c r="R416" s="44" t="s">
        <v>374</v>
      </c>
      <c r="S416" s="1">
        <v>1</v>
      </c>
      <c r="T416" s="1">
        <v>1</v>
      </c>
      <c r="U416" s="2" t="s">
        <v>1396</v>
      </c>
      <c r="V416" s="2">
        <v>26</v>
      </c>
      <c r="W416" s="2">
        <v>7.6</v>
      </c>
      <c r="X416" s="2">
        <v>310</v>
      </c>
      <c r="Y416" s="2">
        <v>6.7</v>
      </c>
      <c r="Z416">
        <f t="shared" si="6"/>
        <v>1.0506193678401775E-4</v>
      </c>
      <c r="AA416">
        <v>645</v>
      </c>
    </row>
    <row r="417" spans="1:27" x14ac:dyDescent="0.35">
      <c r="A417" t="s">
        <v>114</v>
      </c>
      <c r="B417" s="7" t="s">
        <v>1101</v>
      </c>
      <c r="E417" s="40" t="s">
        <v>374</v>
      </c>
      <c r="F417" s="40" t="s">
        <v>374</v>
      </c>
      <c r="G417" s="41" t="s">
        <v>374</v>
      </c>
      <c r="H417" s="42" t="s">
        <v>374</v>
      </c>
      <c r="I417" s="40" t="s">
        <v>374</v>
      </c>
      <c r="J417" s="40" t="s">
        <v>374</v>
      </c>
      <c r="K417" s="41" t="s">
        <v>374</v>
      </c>
      <c r="L417" s="42" t="s">
        <v>374</v>
      </c>
      <c r="M417" s="40" t="s">
        <v>374</v>
      </c>
      <c r="N417" s="40" t="s">
        <v>374</v>
      </c>
      <c r="O417" s="41" t="s">
        <v>374</v>
      </c>
      <c r="P417" s="42" t="s">
        <v>374</v>
      </c>
      <c r="Q417" s="43" t="s">
        <v>374</v>
      </c>
      <c r="R417" s="44" t="s">
        <v>374</v>
      </c>
      <c r="S417" s="1" t="s">
        <v>1397</v>
      </c>
      <c r="T417" s="1" t="s">
        <v>1397</v>
      </c>
      <c r="U417" s="2" t="s">
        <v>1396</v>
      </c>
      <c r="V417" s="2">
        <v>1</v>
      </c>
      <c r="W417" s="2">
        <v>1</v>
      </c>
      <c r="X417" s="2">
        <v>1</v>
      </c>
      <c r="Y417" s="2">
        <v>1</v>
      </c>
      <c r="Z417">
        <f t="shared" si="6"/>
        <v>0</v>
      </c>
      <c r="AA417" t="s">
        <v>114</v>
      </c>
    </row>
    <row r="418" spans="1:27" x14ac:dyDescent="0.35">
      <c r="A418" t="s">
        <v>115</v>
      </c>
      <c r="B418" s="7" t="s">
        <v>1102</v>
      </c>
      <c r="E418" s="40" t="s">
        <v>374</v>
      </c>
      <c r="F418" s="40" t="s">
        <v>374</v>
      </c>
      <c r="G418" s="41" t="s">
        <v>374</v>
      </c>
      <c r="H418" s="42" t="s">
        <v>374</v>
      </c>
      <c r="I418" s="40" t="s">
        <v>374</v>
      </c>
      <c r="J418" s="40" t="s">
        <v>374</v>
      </c>
      <c r="K418" s="41" t="s">
        <v>374</v>
      </c>
      <c r="L418" s="42" t="s">
        <v>374</v>
      </c>
      <c r="M418" s="40" t="s">
        <v>374</v>
      </c>
      <c r="N418" s="40" t="s">
        <v>374</v>
      </c>
      <c r="O418" s="41" t="s">
        <v>374</v>
      </c>
      <c r="P418" s="42" t="s">
        <v>374</v>
      </c>
      <c r="Q418" s="43" t="s">
        <v>374</v>
      </c>
      <c r="R418" s="44" t="s">
        <v>374</v>
      </c>
      <c r="S418" s="1" t="s">
        <v>1397</v>
      </c>
      <c r="T418" s="1" t="s">
        <v>1397</v>
      </c>
      <c r="U418" s="2" t="s">
        <v>1396</v>
      </c>
      <c r="V418" s="2">
        <v>1</v>
      </c>
      <c r="W418" s="2">
        <v>1</v>
      </c>
      <c r="X418" s="2">
        <v>1</v>
      </c>
      <c r="Y418" s="2">
        <v>1</v>
      </c>
      <c r="Z418">
        <f t="shared" si="6"/>
        <v>0</v>
      </c>
      <c r="AA418" t="s">
        <v>115</v>
      </c>
    </row>
    <row r="419" spans="1:27" x14ac:dyDescent="0.35">
      <c r="A419" t="s">
        <v>116</v>
      </c>
      <c r="B419" s="7" t="s">
        <v>1516</v>
      </c>
      <c r="E419" s="40" t="s">
        <v>374</v>
      </c>
      <c r="F419" s="40" t="s">
        <v>374</v>
      </c>
      <c r="G419" s="41" t="s">
        <v>374</v>
      </c>
      <c r="H419" s="42" t="s">
        <v>374</v>
      </c>
      <c r="I419" s="40" t="s">
        <v>374</v>
      </c>
      <c r="J419" s="40" t="s">
        <v>374</v>
      </c>
      <c r="K419" s="41" t="s">
        <v>374</v>
      </c>
      <c r="L419" s="42" t="s">
        <v>374</v>
      </c>
      <c r="M419" s="40" t="s">
        <v>374</v>
      </c>
      <c r="N419" s="40" t="s">
        <v>374</v>
      </c>
      <c r="O419" s="41" t="s">
        <v>374</v>
      </c>
      <c r="P419" s="42" t="s">
        <v>374</v>
      </c>
      <c r="Q419" s="43" t="s">
        <v>374</v>
      </c>
      <c r="R419" s="44" t="s">
        <v>374</v>
      </c>
      <c r="S419" s="1" t="s">
        <v>1397</v>
      </c>
      <c r="T419" s="1" t="s">
        <v>1397</v>
      </c>
      <c r="U419" s="2" t="s">
        <v>1396</v>
      </c>
      <c r="V419" s="2">
        <v>1</v>
      </c>
      <c r="W419" s="2">
        <v>1</v>
      </c>
      <c r="X419" s="2">
        <v>1</v>
      </c>
      <c r="Y419" s="2">
        <v>1</v>
      </c>
      <c r="Z419">
        <f t="shared" si="6"/>
        <v>0</v>
      </c>
      <c r="AA419" t="s">
        <v>116</v>
      </c>
    </row>
    <row r="420" spans="1:27" ht="29" x14ac:dyDescent="0.35">
      <c r="A420" t="s">
        <v>117</v>
      </c>
      <c r="B420" s="7" t="s">
        <v>1104</v>
      </c>
      <c r="E420" s="40" t="s">
        <v>374</v>
      </c>
      <c r="F420" s="40" t="s">
        <v>374</v>
      </c>
      <c r="G420" s="41" t="s">
        <v>374</v>
      </c>
      <c r="H420" s="42" t="s">
        <v>374</v>
      </c>
      <c r="I420" s="40" t="s">
        <v>374</v>
      </c>
      <c r="J420" s="40" t="s">
        <v>374</v>
      </c>
      <c r="K420" s="41" t="s">
        <v>374</v>
      </c>
      <c r="L420" s="42" t="s">
        <v>374</v>
      </c>
      <c r="M420" s="40" t="s">
        <v>374</v>
      </c>
      <c r="N420" s="40" t="s">
        <v>374</v>
      </c>
      <c r="O420" s="41" t="s">
        <v>374</v>
      </c>
      <c r="P420" s="42" t="s">
        <v>374</v>
      </c>
      <c r="Q420" s="43" t="s">
        <v>374</v>
      </c>
      <c r="R420" s="44" t="s">
        <v>374</v>
      </c>
      <c r="S420" s="1" t="s">
        <v>1397</v>
      </c>
      <c r="T420" s="1" t="s">
        <v>1397</v>
      </c>
      <c r="U420" s="2" t="s">
        <v>1396</v>
      </c>
      <c r="V420" s="2">
        <v>1</v>
      </c>
      <c r="W420" s="2">
        <v>1</v>
      </c>
      <c r="X420" s="2">
        <v>1</v>
      </c>
      <c r="Y420" s="2">
        <v>1</v>
      </c>
      <c r="Z420">
        <f t="shared" si="6"/>
        <v>0</v>
      </c>
      <c r="AA420" t="s">
        <v>117</v>
      </c>
    </row>
    <row r="421" spans="1:27" ht="29" x14ac:dyDescent="0.35">
      <c r="A421" t="s">
        <v>118</v>
      </c>
      <c r="B421" s="7" t="s">
        <v>1517</v>
      </c>
      <c r="E421" s="40" t="s">
        <v>374</v>
      </c>
      <c r="F421" s="40" t="s">
        <v>374</v>
      </c>
      <c r="G421" s="41" t="s">
        <v>374</v>
      </c>
      <c r="H421" s="42" t="s">
        <v>374</v>
      </c>
      <c r="I421" s="40" t="s">
        <v>374</v>
      </c>
      <c r="J421" s="40" t="s">
        <v>374</v>
      </c>
      <c r="K421" s="41" t="s">
        <v>374</v>
      </c>
      <c r="L421" s="42" t="s">
        <v>374</v>
      </c>
      <c r="M421" s="40" t="s">
        <v>374</v>
      </c>
      <c r="N421" s="40" t="s">
        <v>374</v>
      </c>
      <c r="O421" s="41" t="s">
        <v>374</v>
      </c>
      <c r="P421" s="42" t="s">
        <v>374</v>
      </c>
      <c r="Q421" s="43" t="s">
        <v>374</v>
      </c>
      <c r="R421" s="44" t="s">
        <v>374</v>
      </c>
      <c r="S421" s="1" t="s">
        <v>1397</v>
      </c>
      <c r="T421" s="1" t="s">
        <v>1397</v>
      </c>
      <c r="U421" s="2" t="s">
        <v>1396</v>
      </c>
      <c r="V421" s="2">
        <v>1</v>
      </c>
      <c r="W421" s="2">
        <v>1</v>
      </c>
      <c r="X421" s="2">
        <v>1</v>
      </c>
      <c r="Y421" s="2">
        <v>1</v>
      </c>
      <c r="Z421">
        <f t="shared" si="6"/>
        <v>0</v>
      </c>
      <c r="AA421" t="s">
        <v>118</v>
      </c>
    </row>
    <row r="422" spans="1:27" ht="29" x14ac:dyDescent="0.35">
      <c r="A422" t="s">
        <v>119</v>
      </c>
      <c r="B422" s="7" t="s">
        <v>1106</v>
      </c>
      <c r="E422" s="40" t="s">
        <v>374</v>
      </c>
      <c r="F422" s="40" t="s">
        <v>374</v>
      </c>
      <c r="G422" s="41" t="s">
        <v>374</v>
      </c>
      <c r="H422" s="42" t="s">
        <v>374</v>
      </c>
      <c r="I422" s="40" t="s">
        <v>374</v>
      </c>
      <c r="J422" s="40" t="s">
        <v>374</v>
      </c>
      <c r="K422" s="41" t="s">
        <v>374</v>
      </c>
      <c r="L422" s="42" t="s">
        <v>374</v>
      </c>
      <c r="M422" s="40" t="s">
        <v>374</v>
      </c>
      <c r="N422" s="40" t="s">
        <v>374</v>
      </c>
      <c r="O422" s="41" t="s">
        <v>374</v>
      </c>
      <c r="P422" s="42" t="s">
        <v>374</v>
      </c>
      <c r="Q422" s="43" t="s">
        <v>374</v>
      </c>
      <c r="R422" s="44" t="s">
        <v>374</v>
      </c>
      <c r="S422" s="1" t="s">
        <v>1397</v>
      </c>
      <c r="T422" s="1" t="s">
        <v>1397</v>
      </c>
      <c r="U422" s="2" t="s">
        <v>1396</v>
      </c>
      <c r="V422" s="2">
        <v>1</v>
      </c>
      <c r="W422" s="2">
        <v>1</v>
      </c>
      <c r="X422" s="2">
        <v>1</v>
      </c>
      <c r="Y422" s="2">
        <v>1</v>
      </c>
      <c r="Z422">
        <f t="shared" si="6"/>
        <v>0</v>
      </c>
      <c r="AA422" t="s">
        <v>119</v>
      </c>
    </row>
    <row r="423" spans="1:27" ht="29" x14ac:dyDescent="0.35">
      <c r="A423" t="s">
        <v>120</v>
      </c>
      <c r="B423" s="7" t="s">
        <v>1107</v>
      </c>
      <c r="C423" s="1" t="s">
        <v>1415</v>
      </c>
      <c r="D423" s="1" t="s">
        <v>1395</v>
      </c>
      <c r="E423" s="40">
        <v>1.0121457489878541E-5</v>
      </c>
      <c r="F423" s="40">
        <v>1.0000000000000001E-5</v>
      </c>
      <c r="G423" s="41">
        <v>1.2903225806451613E-3</v>
      </c>
      <c r="H423" s="42">
        <v>1.2999999999999999E-3</v>
      </c>
      <c r="I423" s="40">
        <v>9.0027700831024919E-4</v>
      </c>
      <c r="J423" s="40">
        <v>8.9999999999999998E-4</v>
      </c>
      <c r="K423" s="41">
        <v>0.2626865671641791</v>
      </c>
      <c r="L423" s="42">
        <v>0.26</v>
      </c>
      <c r="M423" s="40">
        <v>4.1551246537396109E-4</v>
      </c>
      <c r="N423" s="40">
        <v>4.2000000000000002E-4</v>
      </c>
      <c r="O423" s="41">
        <v>0.26268656716417915</v>
      </c>
      <c r="P423" s="42">
        <v>0.26</v>
      </c>
      <c r="Q423" s="43" t="s">
        <v>374</v>
      </c>
      <c r="R423" s="44" t="s">
        <v>374</v>
      </c>
      <c r="S423" s="1">
        <v>1</v>
      </c>
      <c r="T423" s="1">
        <v>1</v>
      </c>
      <c r="U423" s="2" t="s">
        <v>1396</v>
      </c>
      <c r="V423" s="2">
        <v>26</v>
      </c>
      <c r="W423" s="2">
        <v>7.6</v>
      </c>
      <c r="X423" s="2">
        <v>310</v>
      </c>
      <c r="Y423" s="2">
        <v>6.7</v>
      </c>
      <c r="Z423">
        <f t="shared" si="6"/>
        <v>1.0506193678401776</v>
      </c>
      <c r="AA423" t="s">
        <v>120</v>
      </c>
    </row>
    <row r="424" spans="1:27" ht="29" x14ac:dyDescent="0.35">
      <c r="A424" t="s">
        <v>121</v>
      </c>
      <c r="B424" s="7" t="s">
        <v>1108</v>
      </c>
      <c r="C424" s="1" t="s">
        <v>1415</v>
      </c>
      <c r="D424" s="1" t="s">
        <v>1395</v>
      </c>
      <c r="E424" s="40">
        <v>3.3738191632928472E-6</v>
      </c>
      <c r="F424" s="40">
        <v>3.4000000000000001E-6</v>
      </c>
      <c r="G424" s="41">
        <v>4.1935483870967743E-4</v>
      </c>
      <c r="H424" s="42">
        <v>4.2000000000000002E-4</v>
      </c>
      <c r="I424" s="40">
        <v>3.0009233610341643E-4</v>
      </c>
      <c r="J424" s="40">
        <v>2.9999999999999997E-4</v>
      </c>
      <c r="K424" s="41">
        <v>8.5373134328358205E-2</v>
      </c>
      <c r="L424" s="42">
        <v>8.5000000000000006E-2</v>
      </c>
      <c r="M424" s="40">
        <v>1.3850415512465375E-4</v>
      </c>
      <c r="N424" s="40">
        <v>1.3999999999999999E-4</v>
      </c>
      <c r="O424" s="41">
        <v>8.5373134328358219E-2</v>
      </c>
      <c r="P424" s="42">
        <v>8.5000000000000006E-2</v>
      </c>
      <c r="Q424" s="43" t="s">
        <v>374</v>
      </c>
      <c r="R424" s="44" t="s">
        <v>374</v>
      </c>
      <c r="S424" s="1">
        <v>1</v>
      </c>
      <c r="T424" s="1">
        <v>1</v>
      </c>
      <c r="U424" s="2" t="s">
        <v>1396</v>
      </c>
      <c r="V424" s="2">
        <v>26</v>
      </c>
      <c r="W424" s="2">
        <v>7.6</v>
      </c>
      <c r="X424" s="2">
        <v>310</v>
      </c>
      <c r="Y424" s="2">
        <v>6.7</v>
      </c>
      <c r="Z424">
        <f t="shared" si="6"/>
        <v>0.34247099380581753</v>
      </c>
      <c r="AA424" t="s">
        <v>121</v>
      </c>
    </row>
    <row r="425" spans="1:27" ht="29" x14ac:dyDescent="0.35">
      <c r="A425" t="s">
        <v>122</v>
      </c>
      <c r="B425" s="7" t="s">
        <v>1518</v>
      </c>
      <c r="E425" s="40" t="s">
        <v>374</v>
      </c>
      <c r="F425" s="40" t="s">
        <v>374</v>
      </c>
      <c r="G425" s="41" t="s">
        <v>374</v>
      </c>
      <c r="H425" s="42" t="s">
        <v>374</v>
      </c>
      <c r="I425" s="40" t="s">
        <v>374</v>
      </c>
      <c r="J425" s="40" t="s">
        <v>374</v>
      </c>
      <c r="K425" s="41" t="s">
        <v>374</v>
      </c>
      <c r="L425" s="42" t="s">
        <v>374</v>
      </c>
      <c r="M425" s="40" t="s">
        <v>374</v>
      </c>
      <c r="N425" s="40" t="s">
        <v>374</v>
      </c>
      <c r="O425" s="41" t="s">
        <v>374</v>
      </c>
      <c r="P425" s="42" t="s">
        <v>374</v>
      </c>
      <c r="Q425" s="43" t="s">
        <v>374</v>
      </c>
      <c r="R425" s="44" t="s">
        <v>374</v>
      </c>
      <c r="S425" s="1" t="s">
        <v>1397</v>
      </c>
      <c r="T425" s="1" t="s">
        <v>1397</v>
      </c>
      <c r="U425" s="2" t="s">
        <v>1396</v>
      </c>
      <c r="V425" s="2">
        <v>0</v>
      </c>
      <c r="W425" s="2">
        <v>0</v>
      </c>
      <c r="X425" s="2">
        <v>1</v>
      </c>
      <c r="Y425" s="2">
        <v>1</v>
      </c>
      <c r="Z425">
        <f t="shared" si="6"/>
        <v>0</v>
      </c>
      <c r="AA425" t="s">
        <v>122</v>
      </c>
    </row>
    <row r="426" spans="1:27" ht="29" x14ac:dyDescent="0.35">
      <c r="A426" t="s">
        <v>123</v>
      </c>
      <c r="B426" s="7" t="s">
        <v>1110</v>
      </c>
      <c r="C426" s="1" t="s">
        <v>1415</v>
      </c>
      <c r="D426" s="1" t="s">
        <v>1395</v>
      </c>
      <c r="E426" s="40">
        <v>3.3738191632928474E-5</v>
      </c>
      <c r="F426" s="40">
        <v>3.4E-5</v>
      </c>
      <c r="G426" s="41">
        <v>4.193548387096774E-3</v>
      </c>
      <c r="H426" s="42">
        <v>4.1999999999999997E-3</v>
      </c>
      <c r="I426" s="40">
        <v>3.0009233610341643E-3</v>
      </c>
      <c r="J426" s="40">
        <v>3.0000000000000001E-3</v>
      </c>
      <c r="K426" s="41">
        <v>0.85373134328358213</v>
      </c>
      <c r="L426" s="42">
        <v>0.85</v>
      </c>
      <c r="M426" s="40">
        <v>1.3850415512465372E-3</v>
      </c>
      <c r="N426" s="40">
        <v>1.4E-3</v>
      </c>
      <c r="O426" s="41">
        <v>0.85373134328358213</v>
      </c>
      <c r="P426" s="42">
        <v>0.85</v>
      </c>
      <c r="Q426" s="43" t="s">
        <v>374</v>
      </c>
      <c r="R426" s="44" t="s">
        <v>374</v>
      </c>
      <c r="S426" s="1">
        <v>1</v>
      </c>
      <c r="T426" s="1">
        <v>1</v>
      </c>
      <c r="U426" s="2" t="s">
        <v>1396</v>
      </c>
      <c r="V426" s="2">
        <v>26</v>
      </c>
      <c r="W426" s="2">
        <v>7.6</v>
      </c>
      <c r="X426" s="2">
        <v>310</v>
      </c>
      <c r="Y426" s="2">
        <v>6.7</v>
      </c>
      <c r="Z426">
        <f t="shared" si="6"/>
        <v>3.4247099380581751</v>
      </c>
      <c r="AA426" t="s">
        <v>123</v>
      </c>
    </row>
    <row r="427" spans="1:27" ht="29" x14ac:dyDescent="0.35">
      <c r="A427" t="s">
        <v>125</v>
      </c>
      <c r="B427" s="7" t="s">
        <v>1111</v>
      </c>
      <c r="C427" s="1" t="s">
        <v>1415</v>
      </c>
      <c r="D427" s="1" t="s">
        <v>1395</v>
      </c>
      <c r="E427" s="40">
        <v>3.3738191632928474E-5</v>
      </c>
      <c r="F427" s="40">
        <v>3.4E-5</v>
      </c>
      <c r="G427" s="41">
        <v>4.193548387096774E-3</v>
      </c>
      <c r="H427" s="42">
        <v>4.1999999999999997E-3</v>
      </c>
      <c r="I427" s="40">
        <v>3.0009233610341643E-3</v>
      </c>
      <c r="J427" s="40">
        <v>3.0000000000000001E-3</v>
      </c>
      <c r="K427" s="41">
        <v>0.85373134328358213</v>
      </c>
      <c r="L427" s="42">
        <v>0.85</v>
      </c>
      <c r="M427" s="40">
        <v>1.3850415512465372E-3</v>
      </c>
      <c r="N427" s="40">
        <v>1.4E-3</v>
      </c>
      <c r="O427" s="41">
        <v>0.85373134328358213</v>
      </c>
      <c r="P427" s="42">
        <v>0.85</v>
      </c>
      <c r="Q427" s="43" t="s">
        <v>374</v>
      </c>
      <c r="R427" s="44" t="s">
        <v>374</v>
      </c>
      <c r="S427" s="1">
        <v>1</v>
      </c>
      <c r="T427" s="1">
        <v>1</v>
      </c>
      <c r="U427" s="2" t="s">
        <v>1396</v>
      </c>
      <c r="V427" s="2">
        <v>26</v>
      </c>
      <c r="W427" s="2">
        <v>7.6</v>
      </c>
      <c r="X427" s="2">
        <v>310</v>
      </c>
      <c r="Y427" s="2">
        <v>6.7</v>
      </c>
      <c r="Z427">
        <f t="shared" si="6"/>
        <v>3.4247099380581751</v>
      </c>
      <c r="AA427" t="s">
        <v>125</v>
      </c>
    </row>
    <row r="428" spans="1:27" ht="29" x14ac:dyDescent="0.35">
      <c r="A428" t="s">
        <v>124</v>
      </c>
      <c r="B428" s="7" t="s">
        <v>1112</v>
      </c>
      <c r="C428" s="1" t="s">
        <v>1415</v>
      </c>
      <c r="D428" s="1" t="s">
        <v>1395</v>
      </c>
      <c r="E428" s="40">
        <v>3.3738191632928474E-5</v>
      </c>
      <c r="F428" s="40">
        <v>3.4E-5</v>
      </c>
      <c r="G428" s="41">
        <v>4.193548387096774E-3</v>
      </c>
      <c r="H428" s="42">
        <v>4.1999999999999997E-3</v>
      </c>
      <c r="I428" s="40">
        <v>3.0009233610341643E-3</v>
      </c>
      <c r="J428" s="40">
        <v>3.0000000000000001E-3</v>
      </c>
      <c r="K428" s="41">
        <v>0.85373134328358213</v>
      </c>
      <c r="L428" s="42">
        <v>0.85</v>
      </c>
      <c r="M428" s="40">
        <v>1.3850415512465372E-3</v>
      </c>
      <c r="N428" s="40">
        <v>1.4E-3</v>
      </c>
      <c r="O428" s="41">
        <v>0.85373134328358213</v>
      </c>
      <c r="P428" s="42">
        <v>0.85</v>
      </c>
      <c r="Q428" s="43" t="s">
        <v>374</v>
      </c>
      <c r="R428" s="44" t="s">
        <v>374</v>
      </c>
      <c r="S428" s="1">
        <v>1</v>
      </c>
      <c r="T428" s="1">
        <v>1</v>
      </c>
      <c r="U428" s="2" t="s">
        <v>1396</v>
      </c>
      <c r="V428" s="2">
        <v>26</v>
      </c>
      <c r="W428" s="2">
        <v>7.6</v>
      </c>
      <c r="X428" s="2">
        <v>310</v>
      </c>
      <c r="Y428" s="2">
        <v>6.7</v>
      </c>
      <c r="Z428">
        <f t="shared" si="6"/>
        <v>3.4247099380581751</v>
      </c>
      <c r="AA428" t="s">
        <v>124</v>
      </c>
    </row>
    <row r="429" spans="1:27" ht="29" x14ac:dyDescent="0.35">
      <c r="A429" t="s">
        <v>126</v>
      </c>
      <c r="B429" s="7" t="s">
        <v>1113</v>
      </c>
      <c r="C429" s="1" t="s">
        <v>1415</v>
      </c>
      <c r="D429" s="1" t="s">
        <v>1395</v>
      </c>
      <c r="E429" s="40">
        <v>3.3738191632928474E-5</v>
      </c>
      <c r="F429" s="40">
        <v>3.4E-5</v>
      </c>
      <c r="G429" s="41">
        <v>4.193548387096774E-3</v>
      </c>
      <c r="H429" s="42">
        <v>4.1999999999999997E-3</v>
      </c>
      <c r="I429" s="40">
        <v>3.0009233610341643E-3</v>
      </c>
      <c r="J429" s="40">
        <v>3.0000000000000001E-3</v>
      </c>
      <c r="K429" s="41">
        <v>0.85373134328358213</v>
      </c>
      <c r="L429" s="42">
        <v>0.85</v>
      </c>
      <c r="M429" s="40">
        <v>1.3850415512465372E-3</v>
      </c>
      <c r="N429" s="40">
        <v>1.4E-3</v>
      </c>
      <c r="O429" s="41">
        <v>0.85373134328358213</v>
      </c>
      <c r="P429" s="42">
        <v>0.85</v>
      </c>
      <c r="Q429" s="43" t="s">
        <v>374</v>
      </c>
      <c r="R429" s="44" t="s">
        <v>374</v>
      </c>
      <c r="S429" s="1">
        <v>1</v>
      </c>
      <c r="T429" s="1">
        <v>1</v>
      </c>
      <c r="U429" s="2" t="s">
        <v>1396</v>
      </c>
      <c r="V429" s="2">
        <v>26</v>
      </c>
      <c r="W429" s="2">
        <v>7.6</v>
      </c>
      <c r="X429" s="2">
        <v>310</v>
      </c>
      <c r="Y429" s="2">
        <v>6.7</v>
      </c>
      <c r="Z429">
        <f t="shared" si="6"/>
        <v>3.4247099380581751</v>
      </c>
      <c r="AA429" t="s">
        <v>126</v>
      </c>
    </row>
    <row r="430" spans="1:27" ht="29" x14ac:dyDescent="0.35">
      <c r="A430" t="s">
        <v>127</v>
      </c>
      <c r="B430" s="7" t="s">
        <v>1114</v>
      </c>
      <c r="C430" s="1" t="s">
        <v>1415</v>
      </c>
      <c r="D430" s="1" t="s">
        <v>1395</v>
      </c>
      <c r="E430" s="40">
        <v>1.0121457489878542E-8</v>
      </c>
      <c r="F430" s="40">
        <v>1E-8</v>
      </c>
      <c r="G430" s="41">
        <v>1.2903225806451614E-6</v>
      </c>
      <c r="H430" s="42">
        <v>1.3E-6</v>
      </c>
      <c r="I430" s="40">
        <v>9.0027700831024923E-7</v>
      </c>
      <c r="J430" s="40">
        <v>8.9999999999999996E-7</v>
      </c>
      <c r="K430" s="41">
        <v>2.6268656716417916E-4</v>
      </c>
      <c r="L430" s="42">
        <v>2.5999999999999998E-4</v>
      </c>
      <c r="M430" s="40">
        <v>4.1551246537396122E-7</v>
      </c>
      <c r="N430" s="40">
        <v>4.2E-7</v>
      </c>
      <c r="O430" s="41">
        <v>2.6268656716417916E-4</v>
      </c>
      <c r="P430" s="42">
        <v>2.5999999999999998E-4</v>
      </c>
      <c r="Q430" s="43" t="s">
        <v>374</v>
      </c>
      <c r="R430" s="44" t="s">
        <v>374</v>
      </c>
      <c r="S430" s="1">
        <v>1</v>
      </c>
      <c r="T430" s="1">
        <v>1</v>
      </c>
      <c r="U430" s="2" t="s">
        <v>1396</v>
      </c>
      <c r="V430" s="2">
        <v>26</v>
      </c>
      <c r="W430" s="2">
        <v>7.6</v>
      </c>
      <c r="X430" s="2">
        <v>310</v>
      </c>
      <c r="Y430" s="2">
        <v>6.7</v>
      </c>
      <c r="Z430">
        <f t="shared" si="6"/>
        <v>1.0506193678401776E-3</v>
      </c>
      <c r="AA430" t="s">
        <v>127</v>
      </c>
    </row>
    <row r="431" spans="1:27" ht="29" x14ac:dyDescent="0.35">
      <c r="A431" t="s">
        <v>128</v>
      </c>
      <c r="B431" s="7" t="s">
        <v>1115</v>
      </c>
      <c r="E431" s="40" t="s">
        <v>374</v>
      </c>
      <c r="F431" s="40" t="s">
        <v>374</v>
      </c>
      <c r="G431" s="41" t="s">
        <v>374</v>
      </c>
      <c r="H431" s="42" t="s">
        <v>374</v>
      </c>
      <c r="I431" s="40" t="s">
        <v>374</v>
      </c>
      <c r="J431" s="40" t="s">
        <v>374</v>
      </c>
      <c r="K431" s="41" t="s">
        <v>374</v>
      </c>
      <c r="L431" s="42" t="s">
        <v>374</v>
      </c>
      <c r="M431" s="40" t="s">
        <v>374</v>
      </c>
      <c r="N431" s="40" t="s">
        <v>374</v>
      </c>
      <c r="O431" s="41" t="s">
        <v>374</v>
      </c>
      <c r="P431" s="42" t="s">
        <v>374</v>
      </c>
      <c r="Q431" s="43" t="s">
        <v>374</v>
      </c>
      <c r="R431" s="44" t="s">
        <v>374</v>
      </c>
      <c r="S431" s="1" t="s">
        <v>1397</v>
      </c>
      <c r="T431" s="1" t="s">
        <v>1397</v>
      </c>
      <c r="U431" s="2" t="s">
        <v>1396</v>
      </c>
      <c r="V431" s="2">
        <v>1</v>
      </c>
      <c r="W431" s="2">
        <v>1</v>
      </c>
      <c r="X431" s="2">
        <v>1</v>
      </c>
      <c r="Y431" s="2">
        <v>1</v>
      </c>
      <c r="Z431">
        <f t="shared" si="6"/>
        <v>0</v>
      </c>
      <c r="AA431" t="s">
        <v>128</v>
      </c>
    </row>
    <row r="432" spans="1:27" ht="29" x14ac:dyDescent="0.35">
      <c r="A432" t="s">
        <v>129</v>
      </c>
      <c r="B432" s="7" t="s">
        <v>1519</v>
      </c>
      <c r="E432" s="40" t="s">
        <v>374</v>
      </c>
      <c r="F432" s="40" t="s">
        <v>374</v>
      </c>
      <c r="G432" s="41" t="s">
        <v>374</v>
      </c>
      <c r="H432" s="42" t="s">
        <v>374</v>
      </c>
      <c r="I432" s="40" t="s">
        <v>374</v>
      </c>
      <c r="J432" s="40" t="s">
        <v>374</v>
      </c>
      <c r="K432" s="41" t="s">
        <v>374</v>
      </c>
      <c r="L432" s="42" t="s">
        <v>374</v>
      </c>
      <c r="M432" s="40" t="s">
        <v>374</v>
      </c>
      <c r="N432" s="40" t="s">
        <v>374</v>
      </c>
      <c r="O432" s="41" t="s">
        <v>374</v>
      </c>
      <c r="P432" s="42" t="s">
        <v>374</v>
      </c>
      <c r="Q432" s="43" t="s">
        <v>374</v>
      </c>
      <c r="R432" s="44" t="s">
        <v>374</v>
      </c>
      <c r="S432" s="1" t="s">
        <v>1397</v>
      </c>
      <c r="T432" s="1" t="s">
        <v>1397</v>
      </c>
      <c r="U432" s="2" t="s">
        <v>1396</v>
      </c>
      <c r="V432" s="2">
        <v>1</v>
      </c>
      <c r="W432" s="2">
        <v>1</v>
      </c>
      <c r="X432" s="2">
        <v>1</v>
      </c>
      <c r="Y432" s="2">
        <v>1</v>
      </c>
      <c r="Z432">
        <f t="shared" si="6"/>
        <v>0</v>
      </c>
      <c r="AA432" t="s">
        <v>129</v>
      </c>
    </row>
    <row r="433" spans="1:27" ht="29" x14ac:dyDescent="0.35">
      <c r="A433" t="s">
        <v>130</v>
      </c>
      <c r="B433" s="7" t="s">
        <v>1520</v>
      </c>
      <c r="E433" s="40" t="s">
        <v>374</v>
      </c>
      <c r="F433" s="40" t="s">
        <v>374</v>
      </c>
      <c r="G433" s="41" t="s">
        <v>374</v>
      </c>
      <c r="H433" s="42" t="s">
        <v>374</v>
      </c>
      <c r="I433" s="40" t="s">
        <v>374</v>
      </c>
      <c r="J433" s="40" t="s">
        <v>374</v>
      </c>
      <c r="K433" s="41" t="s">
        <v>374</v>
      </c>
      <c r="L433" s="42" t="s">
        <v>374</v>
      </c>
      <c r="M433" s="40" t="s">
        <v>374</v>
      </c>
      <c r="N433" s="40" t="s">
        <v>374</v>
      </c>
      <c r="O433" s="41" t="s">
        <v>374</v>
      </c>
      <c r="P433" s="42" t="s">
        <v>374</v>
      </c>
      <c r="Q433" s="43" t="s">
        <v>374</v>
      </c>
      <c r="R433" s="44" t="s">
        <v>374</v>
      </c>
      <c r="S433" s="1" t="s">
        <v>1397</v>
      </c>
      <c r="T433" s="1" t="s">
        <v>1397</v>
      </c>
      <c r="U433" s="2" t="s">
        <v>1396</v>
      </c>
      <c r="V433" s="2">
        <v>1</v>
      </c>
      <c r="W433" s="2">
        <v>1</v>
      </c>
      <c r="X433" s="2">
        <v>1</v>
      </c>
      <c r="Y433" s="2">
        <v>1</v>
      </c>
      <c r="Z433">
        <f t="shared" si="6"/>
        <v>0</v>
      </c>
      <c r="AA433" t="s">
        <v>130</v>
      </c>
    </row>
    <row r="434" spans="1:27" ht="29" x14ac:dyDescent="0.35">
      <c r="A434" t="s">
        <v>131</v>
      </c>
      <c r="B434" s="7" t="s">
        <v>1118</v>
      </c>
      <c r="C434" s="1" t="s">
        <v>1415</v>
      </c>
      <c r="D434" s="1" t="s">
        <v>1395</v>
      </c>
      <c r="E434" s="40">
        <v>3.3738191632928474E-5</v>
      </c>
      <c r="F434" s="40">
        <v>3.4E-5</v>
      </c>
      <c r="G434" s="41">
        <v>4.193548387096774E-3</v>
      </c>
      <c r="H434" s="42">
        <v>4.1999999999999997E-3</v>
      </c>
      <c r="I434" s="40">
        <v>3.0009233610341643E-3</v>
      </c>
      <c r="J434" s="40">
        <v>3.0000000000000001E-3</v>
      </c>
      <c r="K434" s="41">
        <v>0.85373134328358213</v>
      </c>
      <c r="L434" s="42">
        <v>0.85</v>
      </c>
      <c r="M434" s="40">
        <v>1.3850415512465372E-3</v>
      </c>
      <c r="N434" s="40">
        <v>1.4E-3</v>
      </c>
      <c r="O434" s="41">
        <v>0.85373134328358213</v>
      </c>
      <c r="P434" s="42">
        <v>0.85</v>
      </c>
      <c r="Q434" s="43" t="s">
        <v>374</v>
      </c>
      <c r="R434" s="44" t="s">
        <v>374</v>
      </c>
      <c r="S434" s="1">
        <v>1</v>
      </c>
      <c r="T434" s="1">
        <v>1</v>
      </c>
      <c r="U434" s="2" t="s">
        <v>1396</v>
      </c>
      <c r="V434" s="2">
        <v>26</v>
      </c>
      <c r="W434" s="2">
        <v>7.6</v>
      </c>
      <c r="X434" s="2">
        <v>310</v>
      </c>
      <c r="Y434" s="2">
        <v>6.7</v>
      </c>
      <c r="Z434">
        <f t="shared" si="6"/>
        <v>3.4247099380581751</v>
      </c>
      <c r="AA434" t="s">
        <v>131</v>
      </c>
    </row>
    <row r="435" spans="1:27" ht="29" x14ac:dyDescent="0.35">
      <c r="A435" t="s">
        <v>132</v>
      </c>
      <c r="B435" s="7" t="s">
        <v>1119</v>
      </c>
      <c r="C435" s="1" t="s">
        <v>1415</v>
      </c>
      <c r="D435" s="1" t="s">
        <v>1395</v>
      </c>
      <c r="E435" s="40">
        <v>3.3738191632928474E-5</v>
      </c>
      <c r="F435" s="40">
        <v>3.4E-5</v>
      </c>
      <c r="G435" s="41">
        <v>4.193548387096774E-3</v>
      </c>
      <c r="H435" s="42">
        <v>4.1999999999999997E-3</v>
      </c>
      <c r="I435" s="40">
        <v>3.0009233610341643E-3</v>
      </c>
      <c r="J435" s="40">
        <v>3.0000000000000001E-3</v>
      </c>
      <c r="K435" s="41">
        <v>0.85373134328358213</v>
      </c>
      <c r="L435" s="42">
        <v>0.85</v>
      </c>
      <c r="M435" s="40">
        <v>1.3850415512465372E-3</v>
      </c>
      <c r="N435" s="40">
        <v>1.4E-3</v>
      </c>
      <c r="O435" s="41">
        <v>0.85373134328358213</v>
      </c>
      <c r="P435" s="42">
        <v>0.85</v>
      </c>
      <c r="Q435" s="43" t="s">
        <v>374</v>
      </c>
      <c r="R435" s="44" t="s">
        <v>374</v>
      </c>
      <c r="S435" s="1">
        <v>1</v>
      </c>
      <c r="T435" s="1">
        <v>1</v>
      </c>
      <c r="U435" s="2" t="s">
        <v>1396</v>
      </c>
      <c r="V435" s="2">
        <v>26</v>
      </c>
      <c r="W435" s="2">
        <v>7.6</v>
      </c>
      <c r="X435" s="2">
        <v>310</v>
      </c>
      <c r="Y435" s="2">
        <v>6.7</v>
      </c>
      <c r="Z435">
        <f t="shared" si="6"/>
        <v>3.4247099380581751</v>
      </c>
      <c r="AA435" t="s">
        <v>132</v>
      </c>
    </row>
    <row r="436" spans="1:27" ht="29" x14ac:dyDescent="0.35">
      <c r="A436" t="s">
        <v>133</v>
      </c>
      <c r="B436" s="7" t="s">
        <v>1120</v>
      </c>
      <c r="C436" s="1" t="s">
        <v>1415</v>
      </c>
      <c r="D436" s="1" t="s">
        <v>1395</v>
      </c>
      <c r="E436" s="40">
        <v>3.3738191632928474E-5</v>
      </c>
      <c r="F436" s="40">
        <v>3.4E-5</v>
      </c>
      <c r="G436" s="41">
        <v>4.193548387096774E-3</v>
      </c>
      <c r="H436" s="42">
        <v>4.1999999999999997E-3</v>
      </c>
      <c r="I436" s="40">
        <v>3.0009233610341643E-3</v>
      </c>
      <c r="J436" s="40">
        <v>3.0000000000000001E-3</v>
      </c>
      <c r="K436" s="41">
        <v>0.85373134328358213</v>
      </c>
      <c r="L436" s="42">
        <v>0.85</v>
      </c>
      <c r="M436" s="40">
        <v>1.3850415512465372E-3</v>
      </c>
      <c r="N436" s="40">
        <v>1.4E-3</v>
      </c>
      <c r="O436" s="41">
        <v>0.85373134328358213</v>
      </c>
      <c r="P436" s="42">
        <v>0.85</v>
      </c>
      <c r="Q436" s="43" t="s">
        <v>374</v>
      </c>
      <c r="R436" s="44" t="s">
        <v>374</v>
      </c>
      <c r="S436" s="1">
        <v>1</v>
      </c>
      <c r="T436" s="1">
        <v>1</v>
      </c>
      <c r="U436" s="2" t="s">
        <v>1396</v>
      </c>
      <c r="V436" s="2">
        <v>26</v>
      </c>
      <c r="W436" s="2">
        <v>7.6</v>
      </c>
      <c r="X436" s="2">
        <v>310</v>
      </c>
      <c r="Y436" s="2">
        <v>6.7</v>
      </c>
      <c r="Z436">
        <f t="shared" si="6"/>
        <v>3.4247099380581751</v>
      </c>
      <c r="AA436" t="s">
        <v>133</v>
      </c>
    </row>
    <row r="437" spans="1:27" ht="29" x14ac:dyDescent="0.35">
      <c r="A437" t="s">
        <v>134</v>
      </c>
      <c r="B437" s="7" t="s">
        <v>1121</v>
      </c>
      <c r="C437" s="1" t="s">
        <v>1415</v>
      </c>
      <c r="D437" s="1" t="s">
        <v>1395</v>
      </c>
      <c r="E437" s="40">
        <v>3.3738191632928474E-8</v>
      </c>
      <c r="F437" s="40">
        <v>3.4E-8</v>
      </c>
      <c r="G437" s="41">
        <v>4.1935483870967744E-6</v>
      </c>
      <c r="H437" s="42">
        <v>4.1999999999999996E-6</v>
      </c>
      <c r="I437" s="40">
        <v>3.0009233610341641E-6</v>
      </c>
      <c r="J437" s="40">
        <v>3.0000000000000001E-6</v>
      </c>
      <c r="K437" s="41">
        <v>8.5373134328358216E-4</v>
      </c>
      <c r="L437" s="42">
        <v>8.4999999999999995E-4</v>
      </c>
      <c r="M437" s="40">
        <v>1.3850415512465373E-6</v>
      </c>
      <c r="N437" s="40">
        <v>1.3999999999999999E-6</v>
      </c>
      <c r="O437" s="41">
        <v>8.5373134328358216E-4</v>
      </c>
      <c r="P437" s="42">
        <v>8.4999999999999995E-4</v>
      </c>
      <c r="Q437" s="43" t="s">
        <v>374</v>
      </c>
      <c r="R437" s="44" t="s">
        <v>374</v>
      </c>
      <c r="S437" s="1">
        <v>1</v>
      </c>
      <c r="T437" s="1">
        <v>1</v>
      </c>
      <c r="U437" s="2" t="s">
        <v>1396</v>
      </c>
      <c r="V437" s="2">
        <v>26</v>
      </c>
      <c r="W437" s="2">
        <v>7.6</v>
      </c>
      <c r="X437" s="2">
        <v>310</v>
      </c>
      <c r="Y437" s="2">
        <v>6.7</v>
      </c>
      <c r="Z437">
        <f t="shared" si="6"/>
        <v>3.4247099380581747E-3</v>
      </c>
      <c r="AA437" t="s">
        <v>134</v>
      </c>
    </row>
    <row r="438" spans="1:27" ht="29" x14ac:dyDescent="0.35">
      <c r="A438" t="s">
        <v>135</v>
      </c>
      <c r="B438" s="7" t="s">
        <v>1122</v>
      </c>
      <c r="E438" s="40" t="s">
        <v>374</v>
      </c>
      <c r="F438" s="40" t="s">
        <v>374</v>
      </c>
      <c r="G438" s="41" t="s">
        <v>374</v>
      </c>
      <c r="H438" s="42" t="s">
        <v>374</v>
      </c>
      <c r="I438" s="40" t="s">
        <v>374</v>
      </c>
      <c r="J438" s="40" t="s">
        <v>374</v>
      </c>
      <c r="K438" s="41" t="s">
        <v>374</v>
      </c>
      <c r="L438" s="42" t="s">
        <v>374</v>
      </c>
      <c r="M438" s="40" t="s">
        <v>374</v>
      </c>
      <c r="N438" s="40" t="s">
        <v>374</v>
      </c>
      <c r="O438" s="41" t="s">
        <v>374</v>
      </c>
      <c r="P438" s="42" t="s">
        <v>374</v>
      </c>
      <c r="Q438" s="43" t="s">
        <v>374</v>
      </c>
      <c r="R438" s="44" t="s">
        <v>374</v>
      </c>
      <c r="S438" s="1" t="s">
        <v>1397</v>
      </c>
      <c r="T438" s="1" t="s">
        <v>1397</v>
      </c>
      <c r="U438" s="2" t="s">
        <v>1396</v>
      </c>
      <c r="V438" s="2">
        <v>1</v>
      </c>
      <c r="W438" s="2">
        <v>1</v>
      </c>
      <c r="X438" s="2">
        <v>1</v>
      </c>
      <c r="Y438" s="2">
        <v>1</v>
      </c>
      <c r="Z438">
        <f t="shared" si="6"/>
        <v>0</v>
      </c>
      <c r="AA438" t="s">
        <v>135</v>
      </c>
    </row>
    <row r="439" spans="1:27" ht="29" x14ac:dyDescent="0.35">
      <c r="A439" t="s">
        <v>136</v>
      </c>
      <c r="B439" s="7" t="s">
        <v>1521</v>
      </c>
      <c r="E439" s="40" t="s">
        <v>374</v>
      </c>
      <c r="F439" s="40" t="s">
        <v>374</v>
      </c>
      <c r="G439" s="41" t="s">
        <v>374</v>
      </c>
      <c r="H439" s="42" t="s">
        <v>374</v>
      </c>
      <c r="I439" s="40" t="s">
        <v>374</v>
      </c>
      <c r="J439" s="40" t="s">
        <v>374</v>
      </c>
      <c r="K439" s="41" t="s">
        <v>374</v>
      </c>
      <c r="L439" s="42" t="s">
        <v>374</v>
      </c>
      <c r="M439" s="40" t="s">
        <v>374</v>
      </c>
      <c r="N439" s="40" t="s">
        <v>374</v>
      </c>
      <c r="O439" s="41" t="s">
        <v>374</v>
      </c>
      <c r="P439" s="42" t="s">
        <v>374</v>
      </c>
      <c r="Q439" s="43" t="s">
        <v>374</v>
      </c>
      <c r="R439" s="44" t="s">
        <v>374</v>
      </c>
      <c r="S439" s="1" t="s">
        <v>1397</v>
      </c>
      <c r="T439" s="1" t="s">
        <v>1397</v>
      </c>
      <c r="U439" s="2" t="s">
        <v>1396</v>
      </c>
      <c r="V439" s="2">
        <v>1</v>
      </c>
      <c r="W439" s="2">
        <v>1</v>
      </c>
      <c r="X439" s="2">
        <v>1</v>
      </c>
      <c r="Y439" s="2">
        <v>1</v>
      </c>
      <c r="Z439">
        <f t="shared" si="6"/>
        <v>0</v>
      </c>
      <c r="AA439" t="s">
        <v>136</v>
      </c>
    </row>
    <row r="440" spans="1:27" ht="29" x14ac:dyDescent="0.35">
      <c r="A440" t="s">
        <v>137</v>
      </c>
      <c r="B440" s="7" t="s">
        <v>1124</v>
      </c>
      <c r="E440" s="40" t="s">
        <v>374</v>
      </c>
      <c r="F440" s="40" t="s">
        <v>374</v>
      </c>
      <c r="G440" s="41" t="s">
        <v>374</v>
      </c>
      <c r="H440" s="42" t="s">
        <v>374</v>
      </c>
      <c r="I440" s="40" t="s">
        <v>374</v>
      </c>
      <c r="J440" s="40" t="s">
        <v>374</v>
      </c>
      <c r="K440" s="41" t="s">
        <v>374</v>
      </c>
      <c r="L440" s="42" t="s">
        <v>374</v>
      </c>
      <c r="M440" s="40" t="s">
        <v>374</v>
      </c>
      <c r="N440" s="40" t="s">
        <v>374</v>
      </c>
      <c r="O440" s="41" t="s">
        <v>374</v>
      </c>
      <c r="P440" s="42" t="s">
        <v>374</v>
      </c>
      <c r="Q440" s="43" t="s">
        <v>374</v>
      </c>
      <c r="R440" s="44" t="s">
        <v>374</v>
      </c>
      <c r="S440" s="1" t="s">
        <v>1397</v>
      </c>
      <c r="T440" s="1" t="s">
        <v>1397</v>
      </c>
      <c r="U440" s="2" t="s">
        <v>1396</v>
      </c>
      <c r="V440" s="2">
        <v>1</v>
      </c>
      <c r="W440" s="2">
        <v>1</v>
      </c>
      <c r="X440" s="2">
        <v>1</v>
      </c>
      <c r="Y440" s="2">
        <v>1</v>
      </c>
      <c r="Z440">
        <f t="shared" si="6"/>
        <v>0</v>
      </c>
      <c r="AA440" t="s">
        <v>137</v>
      </c>
    </row>
    <row r="441" spans="1:27" ht="29" x14ac:dyDescent="0.35">
      <c r="A441" t="s">
        <v>138</v>
      </c>
      <c r="B441" s="7" t="s">
        <v>1125</v>
      </c>
      <c r="C441" s="1" t="s">
        <v>1415</v>
      </c>
      <c r="D441" s="1" t="s">
        <v>1395</v>
      </c>
      <c r="E441" s="40">
        <v>3.3738191632928474E-5</v>
      </c>
      <c r="F441" s="40">
        <v>3.4E-5</v>
      </c>
      <c r="G441" s="41">
        <v>4.193548387096774E-3</v>
      </c>
      <c r="H441" s="42">
        <v>4.1999999999999997E-3</v>
      </c>
      <c r="I441" s="40">
        <v>3.0009233610341643E-3</v>
      </c>
      <c r="J441" s="40">
        <v>3.0000000000000001E-3</v>
      </c>
      <c r="K441" s="41">
        <v>0.85373134328358213</v>
      </c>
      <c r="L441" s="42">
        <v>0.85</v>
      </c>
      <c r="M441" s="40">
        <v>1.3850415512465372E-3</v>
      </c>
      <c r="N441" s="40">
        <v>1.4E-3</v>
      </c>
      <c r="O441" s="41">
        <v>0.85373134328358213</v>
      </c>
      <c r="P441" s="42">
        <v>0.85</v>
      </c>
      <c r="Q441" s="43" t="s">
        <v>374</v>
      </c>
      <c r="R441" s="44" t="s">
        <v>374</v>
      </c>
      <c r="S441" s="1">
        <v>1</v>
      </c>
      <c r="T441" s="1">
        <v>1</v>
      </c>
      <c r="U441" s="2" t="s">
        <v>1396</v>
      </c>
      <c r="V441" s="2">
        <v>26</v>
      </c>
      <c r="W441" s="2">
        <v>7.6</v>
      </c>
      <c r="X441" s="2">
        <v>310</v>
      </c>
      <c r="Y441" s="2">
        <v>6.7</v>
      </c>
      <c r="Z441">
        <f t="shared" si="6"/>
        <v>3.4247099380581751</v>
      </c>
      <c r="AA441" t="s">
        <v>138</v>
      </c>
    </row>
    <row r="442" spans="1:27" ht="29" x14ac:dyDescent="0.35">
      <c r="A442" t="s">
        <v>139</v>
      </c>
      <c r="B442" s="7" t="s">
        <v>1126</v>
      </c>
      <c r="E442" s="40" t="s">
        <v>374</v>
      </c>
      <c r="F442" s="40" t="s">
        <v>374</v>
      </c>
      <c r="G442" s="41" t="s">
        <v>374</v>
      </c>
      <c r="H442" s="42" t="s">
        <v>374</v>
      </c>
      <c r="I442" s="40" t="s">
        <v>374</v>
      </c>
      <c r="J442" s="40" t="s">
        <v>374</v>
      </c>
      <c r="K442" s="41" t="s">
        <v>374</v>
      </c>
      <c r="L442" s="42" t="s">
        <v>374</v>
      </c>
      <c r="M442" s="40" t="s">
        <v>374</v>
      </c>
      <c r="N442" s="40" t="s">
        <v>374</v>
      </c>
      <c r="O442" s="41" t="s">
        <v>374</v>
      </c>
      <c r="P442" s="42" t="s">
        <v>374</v>
      </c>
      <c r="Q442" s="43" t="s">
        <v>374</v>
      </c>
      <c r="R442" s="44" t="s">
        <v>374</v>
      </c>
      <c r="S442" s="1" t="s">
        <v>1397</v>
      </c>
      <c r="T442" s="1" t="s">
        <v>1397</v>
      </c>
      <c r="U442" s="2" t="s">
        <v>1396</v>
      </c>
      <c r="V442" s="2">
        <v>1</v>
      </c>
      <c r="W442" s="2">
        <v>1</v>
      </c>
      <c r="X442" s="2">
        <v>1</v>
      </c>
      <c r="Y442" s="2">
        <v>1</v>
      </c>
      <c r="Z442">
        <f t="shared" si="6"/>
        <v>0</v>
      </c>
      <c r="AA442" t="s">
        <v>139</v>
      </c>
    </row>
    <row r="443" spans="1:27" ht="29" x14ac:dyDescent="0.35">
      <c r="A443" t="s">
        <v>140</v>
      </c>
      <c r="B443" s="7" t="s">
        <v>1127</v>
      </c>
      <c r="E443" s="40" t="s">
        <v>374</v>
      </c>
      <c r="F443" s="40" t="s">
        <v>374</v>
      </c>
      <c r="G443" s="41" t="s">
        <v>374</v>
      </c>
      <c r="H443" s="42" t="s">
        <v>374</v>
      </c>
      <c r="I443" s="40" t="s">
        <v>374</v>
      </c>
      <c r="J443" s="40" t="s">
        <v>374</v>
      </c>
      <c r="K443" s="41" t="s">
        <v>374</v>
      </c>
      <c r="L443" s="42" t="s">
        <v>374</v>
      </c>
      <c r="M443" s="40" t="s">
        <v>374</v>
      </c>
      <c r="N443" s="40" t="s">
        <v>374</v>
      </c>
      <c r="O443" s="41" t="s">
        <v>374</v>
      </c>
      <c r="P443" s="42" t="s">
        <v>374</v>
      </c>
      <c r="Q443" s="43" t="s">
        <v>374</v>
      </c>
      <c r="R443" s="44" t="s">
        <v>374</v>
      </c>
      <c r="S443" s="1" t="s">
        <v>1397</v>
      </c>
      <c r="T443" s="1" t="s">
        <v>1397</v>
      </c>
      <c r="U443" s="2" t="s">
        <v>1396</v>
      </c>
      <c r="V443" s="2">
        <v>1</v>
      </c>
      <c r="W443" s="2">
        <v>1</v>
      </c>
      <c r="X443" s="2">
        <v>1</v>
      </c>
      <c r="Y443" s="2">
        <v>1</v>
      </c>
      <c r="Z443">
        <f t="shared" si="6"/>
        <v>0</v>
      </c>
      <c r="AA443" t="s">
        <v>140</v>
      </c>
    </row>
    <row r="444" spans="1:27" ht="29" x14ac:dyDescent="0.35">
      <c r="A444" t="s">
        <v>141</v>
      </c>
      <c r="B444" s="7" t="s">
        <v>1522</v>
      </c>
      <c r="E444" s="40" t="s">
        <v>374</v>
      </c>
      <c r="F444" s="40" t="s">
        <v>374</v>
      </c>
      <c r="G444" s="41" t="s">
        <v>374</v>
      </c>
      <c r="H444" s="42" t="s">
        <v>374</v>
      </c>
      <c r="I444" s="40" t="s">
        <v>374</v>
      </c>
      <c r="J444" s="40" t="s">
        <v>374</v>
      </c>
      <c r="K444" s="41" t="s">
        <v>374</v>
      </c>
      <c r="L444" s="42" t="s">
        <v>374</v>
      </c>
      <c r="M444" s="40" t="s">
        <v>374</v>
      </c>
      <c r="N444" s="40" t="s">
        <v>374</v>
      </c>
      <c r="O444" s="41" t="s">
        <v>374</v>
      </c>
      <c r="P444" s="42" t="s">
        <v>374</v>
      </c>
      <c r="Q444" s="43" t="s">
        <v>374</v>
      </c>
      <c r="R444" s="44" t="s">
        <v>374</v>
      </c>
      <c r="S444" s="1" t="s">
        <v>1397</v>
      </c>
      <c r="T444" s="1" t="s">
        <v>1397</v>
      </c>
      <c r="U444" s="2" t="s">
        <v>1396</v>
      </c>
      <c r="V444" s="2">
        <v>1</v>
      </c>
      <c r="W444" s="2">
        <v>1</v>
      </c>
      <c r="X444" s="2">
        <v>1</v>
      </c>
      <c r="Y444" s="2">
        <v>1</v>
      </c>
      <c r="Z444">
        <f t="shared" si="6"/>
        <v>0</v>
      </c>
      <c r="AA444" t="s">
        <v>141</v>
      </c>
    </row>
    <row r="445" spans="1:27" ht="43.5" x14ac:dyDescent="0.35">
      <c r="A445">
        <v>646</v>
      </c>
      <c r="B445" s="7" t="s">
        <v>1523</v>
      </c>
      <c r="C445" s="1" t="s">
        <v>1415</v>
      </c>
      <c r="D445" s="1" t="s">
        <v>1395</v>
      </c>
      <c r="E445" s="40">
        <v>1.0121457489878541E-9</v>
      </c>
      <c r="F445" s="40">
        <v>1.0000000000000001E-9</v>
      </c>
      <c r="G445" s="41">
        <v>1.2903225806451614E-7</v>
      </c>
      <c r="H445" s="42">
        <v>1.3E-7</v>
      </c>
      <c r="I445" s="40">
        <v>9.0027700831024925E-8</v>
      </c>
      <c r="J445" s="40">
        <v>8.9999999999999999E-8</v>
      </c>
      <c r="K445" s="41">
        <v>2.6268656716417917E-5</v>
      </c>
      <c r="L445" s="42">
        <v>2.5999999999999998E-5</v>
      </c>
      <c r="M445" s="40">
        <v>4.1551246537396121E-8</v>
      </c>
      <c r="N445" s="40">
        <v>4.1999999999999999E-8</v>
      </c>
      <c r="O445" s="41">
        <v>2.6268656716417913E-5</v>
      </c>
      <c r="P445" s="42">
        <v>2.5999999999999998E-5</v>
      </c>
      <c r="Q445" s="43" t="s">
        <v>374</v>
      </c>
      <c r="R445" s="44" t="s">
        <v>374</v>
      </c>
      <c r="S445" s="1">
        <v>1</v>
      </c>
      <c r="T445" s="1">
        <v>1</v>
      </c>
      <c r="U445" s="2" t="s">
        <v>1396</v>
      </c>
      <c r="V445" s="2">
        <v>26</v>
      </c>
      <c r="W445" s="2">
        <v>7.6</v>
      </c>
      <c r="X445" s="2">
        <v>310</v>
      </c>
      <c r="Y445" s="2">
        <v>6.7</v>
      </c>
      <c r="Z445">
        <f t="shared" si="6"/>
        <v>1.0506193678401775E-4</v>
      </c>
      <c r="AA445">
        <v>646</v>
      </c>
    </row>
    <row r="446" spans="1:27" ht="29" x14ac:dyDescent="0.35">
      <c r="A446" t="s">
        <v>170</v>
      </c>
      <c r="B446" s="7" t="s">
        <v>1524</v>
      </c>
      <c r="C446" s="1" t="s">
        <v>1415</v>
      </c>
      <c r="D446" s="1" t="s">
        <v>1395</v>
      </c>
      <c r="E446" s="40">
        <v>1.0121457489878541E-9</v>
      </c>
      <c r="F446" s="40">
        <v>1.0000000000000001E-9</v>
      </c>
      <c r="G446" s="41">
        <v>1.2903225806451614E-7</v>
      </c>
      <c r="H446" s="42">
        <v>1.3E-7</v>
      </c>
      <c r="I446" s="40">
        <v>9.0027700831024925E-8</v>
      </c>
      <c r="J446" s="40">
        <v>8.9999999999999999E-8</v>
      </c>
      <c r="K446" s="41">
        <v>2.6268656716417917E-5</v>
      </c>
      <c r="L446" s="42">
        <v>2.5999999999999998E-5</v>
      </c>
      <c r="M446" s="40">
        <v>4.1551246537396121E-8</v>
      </c>
      <c r="N446" s="40">
        <v>4.1999999999999999E-8</v>
      </c>
      <c r="O446" s="41">
        <v>2.6268656716417913E-5</v>
      </c>
      <c r="P446" s="42">
        <v>2.5999999999999998E-5</v>
      </c>
      <c r="Q446" s="43" t="s">
        <v>374</v>
      </c>
      <c r="R446" s="44" t="s">
        <v>374</v>
      </c>
      <c r="S446" s="1">
        <v>1</v>
      </c>
      <c r="T446" s="1">
        <v>1</v>
      </c>
      <c r="U446" s="2" t="s">
        <v>1396</v>
      </c>
      <c r="V446" s="2">
        <v>26</v>
      </c>
      <c r="W446" s="2">
        <v>7.6</v>
      </c>
      <c r="X446" s="2">
        <v>310</v>
      </c>
      <c r="Y446" s="2">
        <v>6.7</v>
      </c>
      <c r="Z446">
        <f t="shared" si="6"/>
        <v>1.0506193678401775E-4</v>
      </c>
      <c r="AA446" t="s">
        <v>170</v>
      </c>
    </row>
    <row r="447" spans="1:27" ht="29" x14ac:dyDescent="0.35">
      <c r="A447" t="s">
        <v>171</v>
      </c>
      <c r="B447" s="7" t="s">
        <v>1525</v>
      </c>
      <c r="C447" s="1" t="s">
        <v>1415</v>
      </c>
      <c r="D447" s="1" t="s">
        <v>1395</v>
      </c>
      <c r="E447" s="40">
        <v>1.0121457489878541E-9</v>
      </c>
      <c r="F447" s="40">
        <v>1.0000000000000001E-9</v>
      </c>
      <c r="G447" s="41">
        <v>1.2903225806451614E-7</v>
      </c>
      <c r="H447" s="42">
        <v>1.3E-7</v>
      </c>
      <c r="I447" s="40">
        <v>9.0027700831024925E-8</v>
      </c>
      <c r="J447" s="40">
        <v>8.9999999999999999E-8</v>
      </c>
      <c r="K447" s="41">
        <v>2.6268656716417917E-5</v>
      </c>
      <c r="L447" s="42">
        <v>2.5999999999999998E-5</v>
      </c>
      <c r="M447" s="40">
        <v>4.1551246537396121E-8</v>
      </c>
      <c r="N447" s="40">
        <v>4.1999999999999999E-8</v>
      </c>
      <c r="O447" s="41">
        <v>2.6268656716417913E-5</v>
      </c>
      <c r="P447" s="42">
        <v>2.5999999999999998E-5</v>
      </c>
      <c r="Q447" s="43" t="s">
        <v>374</v>
      </c>
      <c r="R447" s="44" t="s">
        <v>374</v>
      </c>
      <c r="S447" s="1">
        <v>1</v>
      </c>
      <c r="T447" s="1">
        <v>1</v>
      </c>
      <c r="U447" s="2" t="s">
        <v>1396</v>
      </c>
      <c r="V447" s="2">
        <v>26</v>
      </c>
      <c r="W447" s="2">
        <v>7.6</v>
      </c>
      <c r="X447" s="2">
        <v>310</v>
      </c>
      <c r="Y447" s="2">
        <v>6.7</v>
      </c>
      <c r="Z447">
        <f t="shared" si="6"/>
        <v>1.0506193678401775E-4</v>
      </c>
      <c r="AA447" t="s">
        <v>171</v>
      </c>
    </row>
    <row r="448" spans="1:27" ht="29" x14ac:dyDescent="0.35">
      <c r="A448" t="s">
        <v>172</v>
      </c>
      <c r="B448" s="7" t="s">
        <v>1526</v>
      </c>
      <c r="C448" s="1" t="s">
        <v>1415</v>
      </c>
      <c r="D448" s="1" t="s">
        <v>1395</v>
      </c>
      <c r="E448" s="40">
        <v>1.0121457489878542E-8</v>
      </c>
      <c r="F448" s="40">
        <v>1E-8</v>
      </c>
      <c r="G448" s="41">
        <v>1.2903225806451614E-6</v>
      </c>
      <c r="H448" s="42">
        <v>1.3E-6</v>
      </c>
      <c r="I448" s="40">
        <v>9.0027700831024923E-7</v>
      </c>
      <c r="J448" s="40">
        <v>8.9999999999999996E-7</v>
      </c>
      <c r="K448" s="41">
        <v>2.6268656716417916E-4</v>
      </c>
      <c r="L448" s="42">
        <v>2.5999999999999998E-4</v>
      </c>
      <c r="M448" s="40">
        <v>4.1551246537396122E-7</v>
      </c>
      <c r="N448" s="40">
        <v>4.2E-7</v>
      </c>
      <c r="O448" s="41">
        <v>2.6268656716417916E-4</v>
      </c>
      <c r="P448" s="42">
        <v>2.5999999999999998E-4</v>
      </c>
      <c r="Q448" s="43" t="s">
        <v>374</v>
      </c>
      <c r="R448" s="44" t="s">
        <v>374</v>
      </c>
      <c r="S448" s="1">
        <v>1</v>
      </c>
      <c r="T448" s="1">
        <v>1</v>
      </c>
      <c r="U448" s="2" t="s">
        <v>1396</v>
      </c>
      <c r="V448" s="2">
        <v>26</v>
      </c>
      <c r="W448" s="2">
        <v>7.6</v>
      </c>
      <c r="X448" s="2">
        <v>310</v>
      </c>
      <c r="Y448" s="2">
        <v>6.7</v>
      </c>
      <c r="Z448">
        <f t="shared" si="6"/>
        <v>1.0506193678401776E-3</v>
      </c>
      <c r="AA448" t="s">
        <v>172</v>
      </c>
    </row>
    <row r="449" spans="1:27" ht="29" x14ac:dyDescent="0.35">
      <c r="A449" t="s">
        <v>173</v>
      </c>
      <c r="B449" s="7" t="s">
        <v>1527</v>
      </c>
      <c r="C449" s="1" t="s">
        <v>1415</v>
      </c>
      <c r="D449" s="1" t="s">
        <v>1395</v>
      </c>
      <c r="E449" s="40">
        <v>1.0121457489878542E-8</v>
      </c>
      <c r="F449" s="40">
        <v>1E-8</v>
      </c>
      <c r="G449" s="41">
        <v>1.2903225806451614E-6</v>
      </c>
      <c r="H449" s="42">
        <v>1.3E-6</v>
      </c>
      <c r="I449" s="40">
        <v>9.0027700831024923E-7</v>
      </c>
      <c r="J449" s="40">
        <v>8.9999999999999996E-7</v>
      </c>
      <c r="K449" s="41">
        <v>2.6268656716417916E-4</v>
      </c>
      <c r="L449" s="42">
        <v>2.5999999999999998E-4</v>
      </c>
      <c r="M449" s="40">
        <v>4.1551246537396122E-7</v>
      </c>
      <c r="N449" s="40">
        <v>4.2E-7</v>
      </c>
      <c r="O449" s="41">
        <v>2.6268656716417916E-4</v>
      </c>
      <c r="P449" s="42">
        <v>2.5999999999999998E-4</v>
      </c>
      <c r="Q449" s="43" t="s">
        <v>374</v>
      </c>
      <c r="R449" s="44" t="s">
        <v>374</v>
      </c>
      <c r="S449" s="1">
        <v>1</v>
      </c>
      <c r="T449" s="1">
        <v>1</v>
      </c>
      <c r="U449" s="2" t="s">
        <v>1396</v>
      </c>
      <c r="V449" s="2">
        <v>26</v>
      </c>
      <c r="W449" s="2">
        <v>7.6</v>
      </c>
      <c r="X449" s="2">
        <v>310</v>
      </c>
      <c r="Y449" s="2">
        <v>6.7</v>
      </c>
      <c r="Z449">
        <f t="shared" si="6"/>
        <v>1.0506193678401776E-3</v>
      </c>
      <c r="AA449" t="s">
        <v>173</v>
      </c>
    </row>
    <row r="450" spans="1:27" ht="29" x14ac:dyDescent="0.35">
      <c r="A450" t="s">
        <v>174</v>
      </c>
      <c r="B450" s="7" t="s">
        <v>1528</v>
      </c>
      <c r="C450" s="1" t="s">
        <v>1415</v>
      </c>
      <c r="D450" s="1" t="s">
        <v>1395</v>
      </c>
      <c r="E450" s="40">
        <v>1.0121457489878542E-8</v>
      </c>
      <c r="F450" s="40">
        <v>1E-8</v>
      </c>
      <c r="G450" s="41">
        <v>1.2903225806451614E-6</v>
      </c>
      <c r="H450" s="42">
        <v>1.3E-6</v>
      </c>
      <c r="I450" s="40">
        <v>9.0027700831024923E-7</v>
      </c>
      <c r="J450" s="40">
        <v>8.9999999999999996E-7</v>
      </c>
      <c r="K450" s="41">
        <v>2.6268656716417916E-4</v>
      </c>
      <c r="L450" s="42">
        <v>2.5999999999999998E-4</v>
      </c>
      <c r="M450" s="40">
        <v>4.1551246537396122E-7</v>
      </c>
      <c r="N450" s="40">
        <v>4.2E-7</v>
      </c>
      <c r="O450" s="41">
        <v>2.6268656716417916E-4</v>
      </c>
      <c r="P450" s="42">
        <v>2.5999999999999998E-4</v>
      </c>
      <c r="Q450" s="43" t="s">
        <v>374</v>
      </c>
      <c r="R450" s="44" t="s">
        <v>374</v>
      </c>
      <c r="S450" s="1">
        <v>1</v>
      </c>
      <c r="T450" s="1">
        <v>1</v>
      </c>
      <c r="U450" s="2" t="s">
        <v>1396</v>
      </c>
      <c r="V450" s="2">
        <v>26</v>
      </c>
      <c r="W450" s="2">
        <v>7.6</v>
      </c>
      <c r="X450" s="2">
        <v>310</v>
      </c>
      <c r="Y450" s="2">
        <v>6.7</v>
      </c>
      <c r="Z450">
        <f t="shared" si="6"/>
        <v>1.0506193678401776E-3</v>
      </c>
      <c r="AA450" t="s">
        <v>174</v>
      </c>
    </row>
    <row r="451" spans="1:27" ht="29" x14ac:dyDescent="0.35">
      <c r="A451" t="s">
        <v>175</v>
      </c>
      <c r="B451" s="7" t="s">
        <v>1529</v>
      </c>
      <c r="C451" s="1" t="s">
        <v>1415</v>
      </c>
      <c r="D451" s="1" t="s">
        <v>1395</v>
      </c>
      <c r="E451" s="40">
        <v>1.0121457489878542E-7</v>
      </c>
      <c r="F451" s="40">
        <v>9.9999999999999995E-8</v>
      </c>
      <c r="G451" s="41">
        <v>1.2903225806451613E-5</v>
      </c>
      <c r="H451" s="42">
        <v>1.2999999999999999E-5</v>
      </c>
      <c r="I451" s="40">
        <v>9.0027700831024914E-6</v>
      </c>
      <c r="J451" s="40">
        <v>9.0000000000000002E-6</v>
      </c>
      <c r="K451" s="41">
        <v>2.6268656716417912E-3</v>
      </c>
      <c r="L451" s="42">
        <v>2.5999999999999999E-3</v>
      </c>
      <c r="M451" s="40">
        <v>4.1551246537396112E-6</v>
      </c>
      <c r="N451" s="40">
        <v>4.1999999999999996E-6</v>
      </c>
      <c r="O451" s="41">
        <v>2.6268656716417912E-3</v>
      </c>
      <c r="P451" s="42">
        <v>2.5999999999999999E-3</v>
      </c>
      <c r="Q451" s="43" t="s">
        <v>374</v>
      </c>
      <c r="R451" s="44" t="s">
        <v>374</v>
      </c>
      <c r="S451" s="1">
        <v>1</v>
      </c>
      <c r="T451" s="1">
        <v>1</v>
      </c>
      <c r="U451" s="2" t="s">
        <v>1396</v>
      </c>
      <c r="V451" s="2">
        <v>26</v>
      </c>
      <c r="W451" s="2">
        <v>7.6</v>
      </c>
      <c r="X451" s="2">
        <v>310</v>
      </c>
      <c r="Y451" s="2">
        <v>6.7</v>
      </c>
      <c r="Z451">
        <f t="shared" si="6"/>
        <v>1.0506193678401774E-2</v>
      </c>
      <c r="AA451" t="s">
        <v>175</v>
      </c>
    </row>
    <row r="452" spans="1:27" ht="29" x14ac:dyDescent="0.35">
      <c r="A452" t="s">
        <v>176</v>
      </c>
      <c r="B452" s="7" t="s">
        <v>1530</v>
      </c>
      <c r="C452" s="1" t="s">
        <v>1415</v>
      </c>
      <c r="D452" s="1" t="s">
        <v>1395</v>
      </c>
      <c r="E452" s="40">
        <v>3.3738191632928472E-6</v>
      </c>
      <c r="F452" s="40">
        <v>3.4000000000000001E-6</v>
      </c>
      <c r="G452" s="41">
        <v>4.1935483870967743E-4</v>
      </c>
      <c r="H452" s="42">
        <v>4.2000000000000002E-4</v>
      </c>
      <c r="I452" s="40">
        <v>3.0009233610341643E-4</v>
      </c>
      <c r="J452" s="40">
        <v>2.9999999999999997E-4</v>
      </c>
      <c r="K452" s="41">
        <v>8.5373134328358205E-2</v>
      </c>
      <c r="L452" s="42">
        <v>8.5000000000000006E-2</v>
      </c>
      <c r="M452" s="40">
        <v>1.3850415512465375E-4</v>
      </c>
      <c r="N452" s="40">
        <v>1.3999999999999999E-4</v>
      </c>
      <c r="O452" s="41">
        <v>8.5373134328358219E-2</v>
      </c>
      <c r="P452" s="42">
        <v>8.5000000000000006E-2</v>
      </c>
      <c r="Q452" s="43" t="s">
        <v>374</v>
      </c>
      <c r="R452" s="44" t="s">
        <v>374</v>
      </c>
      <c r="S452" s="1">
        <v>1</v>
      </c>
      <c r="T452" s="1">
        <v>1</v>
      </c>
      <c r="U452" s="2" t="s">
        <v>1396</v>
      </c>
      <c r="V452" s="2">
        <v>26</v>
      </c>
      <c r="W452" s="2">
        <v>7.6</v>
      </c>
      <c r="X452" s="2">
        <v>310</v>
      </c>
      <c r="Y452" s="2">
        <v>6.7</v>
      </c>
      <c r="Z452">
        <f t="shared" si="6"/>
        <v>0.34247099380581753</v>
      </c>
      <c r="AA452" t="s">
        <v>176</v>
      </c>
    </row>
    <row r="453" spans="1:27" ht="29" x14ac:dyDescent="0.35">
      <c r="A453" t="s">
        <v>177</v>
      </c>
      <c r="B453" s="7" t="s">
        <v>1137</v>
      </c>
      <c r="C453" s="1" t="s">
        <v>1415</v>
      </c>
      <c r="D453" s="1" t="s">
        <v>1395</v>
      </c>
      <c r="E453" s="40">
        <v>1.0121457489878542E-8</v>
      </c>
      <c r="F453" s="40">
        <v>1E-8</v>
      </c>
      <c r="G453" s="41">
        <v>1.2903225806451614E-6</v>
      </c>
      <c r="H453" s="42">
        <v>1.3E-6</v>
      </c>
      <c r="I453" s="40">
        <v>9.0027700831024923E-7</v>
      </c>
      <c r="J453" s="40">
        <v>8.9999999999999996E-7</v>
      </c>
      <c r="K453" s="41">
        <v>2.6268656716417916E-4</v>
      </c>
      <c r="L453" s="42">
        <v>2.5999999999999998E-4</v>
      </c>
      <c r="M453" s="40">
        <v>4.1551246537396122E-7</v>
      </c>
      <c r="N453" s="40">
        <v>4.2E-7</v>
      </c>
      <c r="O453" s="41">
        <v>2.6268656716417916E-4</v>
      </c>
      <c r="P453" s="42">
        <v>2.5999999999999998E-4</v>
      </c>
      <c r="Q453" s="43" t="s">
        <v>374</v>
      </c>
      <c r="R453" s="44" t="s">
        <v>374</v>
      </c>
      <c r="S453" s="1">
        <v>1</v>
      </c>
      <c r="T453" s="1">
        <v>1</v>
      </c>
      <c r="U453" s="2" t="s">
        <v>1396</v>
      </c>
      <c r="V453" s="2">
        <v>26</v>
      </c>
      <c r="W453" s="2">
        <v>7.6</v>
      </c>
      <c r="X453" s="2">
        <v>310</v>
      </c>
      <c r="Y453" s="2">
        <v>6.7</v>
      </c>
      <c r="Z453">
        <f t="shared" si="6"/>
        <v>1.0506193678401776E-3</v>
      </c>
      <c r="AA453" t="s">
        <v>177</v>
      </c>
    </row>
    <row r="454" spans="1:27" ht="29" x14ac:dyDescent="0.35">
      <c r="A454" t="s">
        <v>178</v>
      </c>
      <c r="B454" s="7" t="s">
        <v>1138</v>
      </c>
      <c r="C454" s="1" t="s">
        <v>1415</v>
      </c>
      <c r="D454" s="1" t="s">
        <v>1395</v>
      </c>
      <c r="E454" s="40">
        <v>3.3738191632928474E-8</v>
      </c>
      <c r="F454" s="40">
        <v>3.4E-8</v>
      </c>
      <c r="G454" s="41">
        <v>4.1935483870967744E-6</v>
      </c>
      <c r="H454" s="42">
        <v>4.1999999999999996E-6</v>
      </c>
      <c r="I454" s="40">
        <v>3.0009233610341641E-6</v>
      </c>
      <c r="J454" s="40">
        <v>3.0000000000000001E-6</v>
      </c>
      <c r="K454" s="41">
        <v>8.5373134328358216E-4</v>
      </c>
      <c r="L454" s="42">
        <v>8.4999999999999995E-4</v>
      </c>
      <c r="M454" s="40">
        <v>1.3850415512465373E-6</v>
      </c>
      <c r="N454" s="40">
        <v>1.3999999999999999E-6</v>
      </c>
      <c r="O454" s="41">
        <v>8.5373134328358216E-4</v>
      </c>
      <c r="P454" s="42">
        <v>8.4999999999999995E-4</v>
      </c>
      <c r="Q454" s="43" t="s">
        <v>374</v>
      </c>
      <c r="R454" s="44" t="s">
        <v>374</v>
      </c>
      <c r="S454" s="1">
        <v>1</v>
      </c>
      <c r="T454" s="1">
        <v>1</v>
      </c>
      <c r="U454" s="2" t="s">
        <v>1396</v>
      </c>
      <c r="V454" s="2">
        <v>26</v>
      </c>
      <c r="W454" s="2">
        <v>7.6</v>
      </c>
      <c r="X454" s="2">
        <v>310</v>
      </c>
      <c r="Y454" s="2">
        <v>6.7</v>
      </c>
      <c r="Z454">
        <f t="shared" si="6"/>
        <v>3.4247099380581747E-3</v>
      </c>
      <c r="AA454" t="s">
        <v>178</v>
      </c>
    </row>
    <row r="455" spans="1:27" ht="29" x14ac:dyDescent="0.35">
      <c r="A455" t="s">
        <v>179</v>
      </c>
      <c r="B455" s="7" t="s">
        <v>1139</v>
      </c>
      <c r="C455" s="1" t="s">
        <v>1415</v>
      </c>
      <c r="D455" s="1" t="s">
        <v>1395</v>
      </c>
      <c r="E455" s="40">
        <v>3.373819163292847E-9</v>
      </c>
      <c r="F455" s="40">
        <v>3.3999999999999998E-9</v>
      </c>
      <c r="G455" s="41">
        <v>4.1935483870967738E-7</v>
      </c>
      <c r="H455" s="42">
        <v>4.2E-7</v>
      </c>
      <c r="I455" s="40">
        <v>3.0009233610341641E-7</v>
      </c>
      <c r="J455" s="40">
        <v>2.9999999999999999E-7</v>
      </c>
      <c r="K455" s="41">
        <v>8.5373134328358208E-5</v>
      </c>
      <c r="L455" s="42">
        <v>8.5000000000000006E-5</v>
      </c>
      <c r="M455" s="40">
        <v>1.3850415512465372E-7</v>
      </c>
      <c r="N455" s="40">
        <v>1.4000000000000001E-7</v>
      </c>
      <c r="O455" s="41">
        <v>8.5373134328358208E-5</v>
      </c>
      <c r="P455" s="42">
        <v>8.5000000000000006E-5</v>
      </c>
      <c r="Q455" s="43" t="s">
        <v>374</v>
      </c>
      <c r="R455" s="44" t="s">
        <v>374</v>
      </c>
      <c r="S455" s="1">
        <v>1</v>
      </c>
      <c r="T455" s="1">
        <v>1</v>
      </c>
      <c r="U455" s="2" t="s">
        <v>1396</v>
      </c>
      <c r="V455" s="2">
        <v>26</v>
      </c>
      <c r="W455" s="2">
        <v>7.6</v>
      </c>
      <c r="X455" s="2">
        <v>310</v>
      </c>
      <c r="Y455" s="2">
        <v>6.7</v>
      </c>
      <c r="Z455">
        <f t="shared" si="6"/>
        <v>3.4247099380581747E-4</v>
      </c>
      <c r="AA455" t="s">
        <v>179</v>
      </c>
    </row>
    <row r="456" spans="1:27" ht="29" x14ac:dyDescent="0.35">
      <c r="A456" t="s">
        <v>180</v>
      </c>
      <c r="B456" s="7" t="s">
        <v>1140</v>
      </c>
      <c r="C456" s="1" t="s">
        <v>1415</v>
      </c>
      <c r="D456" s="1" t="s">
        <v>1395</v>
      </c>
      <c r="E456" s="40">
        <v>1.0121457489878542E-8</v>
      </c>
      <c r="F456" s="40">
        <v>1E-8</v>
      </c>
      <c r="G456" s="41">
        <v>1.2903225806451614E-6</v>
      </c>
      <c r="H456" s="42">
        <v>1.3E-6</v>
      </c>
      <c r="I456" s="40">
        <v>9.0027700831024923E-7</v>
      </c>
      <c r="J456" s="40">
        <v>8.9999999999999996E-7</v>
      </c>
      <c r="K456" s="41">
        <v>2.6268656716417916E-4</v>
      </c>
      <c r="L456" s="42">
        <v>2.5999999999999998E-4</v>
      </c>
      <c r="M456" s="40">
        <v>4.1551246537396122E-7</v>
      </c>
      <c r="N456" s="40">
        <v>4.2E-7</v>
      </c>
      <c r="O456" s="41">
        <v>2.6268656716417916E-4</v>
      </c>
      <c r="P456" s="42">
        <v>2.5999999999999998E-4</v>
      </c>
      <c r="Q456" s="43" t="s">
        <v>374</v>
      </c>
      <c r="R456" s="44" t="s">
        <v>374</v>
      </c>
      <c r="S456" s="1">
        <v>1</v>
      </c>
      <c r="T456" s="1">
        <v>1</v>
      </c>
      <c r="U456" s="2" t="s">
        <v>1396</v>
      </c>
      <c r="V456" s="2">
        <v>26</v>
      </c>
      <c r="W456" s="2">
        <v>7.6</v>
      </c>
      <c r="X456" s="2">
        <v>310</v>
      </c>
      <c r="Y456" s="2">
        <v>6.7</v>
      </c>
      <c r="Z456">
        <f t="shared" ref="Z456:Z519" si="7">SUM(E456:R456)</f>
        <v>1.0506193678401776E-3</v>
      </c>
      <c r="AA456" t="s">
        <v>180</v>
      </c>
    </row>
    <row r="457" spans="1:27" ht="29" x14ac:dyDescent="0.35">
      <c r="A457" t="s">
        <v>181</v>
      </c>
      <c r="B457" s="7" t="s">
        <v>1141</v>
      </c>
      <c r="C457" s="1" t="s">
        <v>1415</v>
      </c>
      <c r="D457" s="1" t="s">
        <v>1395</v>
      </c>
      <c r="E457" s="40">
        <v>1.0121457489878542E-8</v>
      </c>
      <c r="F457" s="40">
        <v>1E-8</v>
      </c>
      <c r="G457" s="41">
        <v>1.2903225806451614E-6</v>
      </c>
      <c r="H457" s="42">
        <v>1.3E-6</v>
      </c>
      <c r="I457" s="40">
        <v>9.0027700831024923E-7</v>
      </c>
      <c r="J457" s="40">
        <v>8.9999999999999996E-7</v>
      </c>
      <c r="K457" s="41">
        <v>2.6268656716417916E-4</v>
      </c>
      <c r="L457" s="42">
        <v>2.5999999999999998E-4</v>
      </c>
      <c r="M457" s="40">
        <v>4.1551246537396122E-7</v>
      </c>
      <c r="N457" s="40">
        <v>4.2E-7</v>
      </c>
      <c r="O457" s="41">
        <v>2.6268656716417916E-4</v>
      </c>
      <c r="P457" s="42">
        <v>2.5999999999999998E-4</v>
      </c>
      <c r="Q457" s="43" t="s">
        <v>374</v>
      </c>
      <c r="R457" s="44" t="s">
        <v>374</v>
      </c>
      <c r="S457" s="1">
        <v>1</v>
      </c>
      <c r="T457" s="1">
        <v>1</v>
      </c>
      <c r="U457" s="2" t="s">
        <v>1396</v>
      </c>
      <c r="V457" s="2">
        <v>26</v>
      </c>
      <c r="W457" s="2">
        <v>7.6</v>
      </c>
      <c r="X457" s="2">
        <v>310</v>
      </c>
      <c r="Y457" s="2">
        <v>6.7</v>
      </c>
      <c r="Z457">
        <f t="shared" si="7"/>
        <v>1.0506193678401776E-3</v>
      </c>
      <c r="AA457" t="s">
        <v>181</v>
      </c>
    </row>
    <row r="458" spans="1:27" ht="29" x14ac:dyDescent="0.35">
      <c r="A458" t="s">
        <v>183</v>
      </c>
      <c r="B458" s="7" t="s">
        <v>1142</v>
      </c>
      <c r="C458" s="1" t="s">
        <v>1415</v>
      </c>
      <c r="D458" s="1" t="s">
        <v>1395</v>
      </c>
      <c r="E458" s="40">
        <v>1.0121457489878542E-8</v>
      </c>
      <c r="F458" s="40">
        <v>1E-8</v>
      </c>
      <c r="G458" s="41">
        <v>1.2903225806451614E-6</v>
      </c>
      <c r="H458" s="42">
        <v>1.3E-6</v>
      </c>
      <c r="I458" s="40">
        <v>9.0027700831024923E-7</v>
      </c>
      <c r="J458" s="40">
        <v>8.9999999999999996E-7</v>
      </c>
      <c r="K458" s="41">
        <v>2.6268656716417916E-4</v>
      </c>
      <c r="L458" s="42">
        <v>2.5999999999999998E-4</v>
      </c>
      <c r="M458" s="40">
        <v>4.1551246537396122E-7</v>
      </c>
      <c r="N458" s="40">
        <v>4.2E-7</v>
      </c>
      <c r="O458" s="41">
        <v>2.6268656716417916E-4</v>
      </c>
      <c r="P458" s="42">
        <v>2.5999999999999998E-4</v>
      </c>
      <c r="Q458" s="43" t="s">
        <v>374</v>
      </c>
      <c r="R458" s="44" t="s">
        <v>374</v>
      </c>
      <c r="S458" s="1">
        <v>1</v>
      </c>
      <c r="T458" s="1">
        <v>1</v>
      </c>
      <c r="U458" s="2" t="s">
        <v>1396</v>
      </c>
      <c r="V458" s="2">
        <v>26</v>
      </c>
      <c r="W458" s="2">
        <v>7.6</v>
      </c>
      <c r="X458" s="2">
        <v>310</v>
      </c>
      <c r="Y458" s="2">
        <v>6.7</v>
      </c>
      <c r="Z458">
        <f t="shared" si="7"/>
        <v>1.0506193678401776E-3</v>
      </c>
      <c r="AA458" t="s">
        <v>183</v>
      </c>
    </row>
    <row r="459" spans="1:27" ht="29" x14ac:dyDescent="0.35">
      <c r="A459" t="s">
        <v>182</v>
      </c>
      <c r="B459" s="7" t="s">
        <v>1531</v>
      </c>
      <c r="C459" s="1" t="s">
        <v>1415</v>
      </c>
      <c r="D459" s="1" t="s">
        <v>1395</v>
      </c>
      <c r="E459" s="40">
        <v>1.0121457489878542E-8</v>
      </c>
      <c r="F459" s="40">
        <v>1E-8</v>
      </c>
      <c r="G459" s="41">
        <v>1.2903225806451614E-6</v>
      </c>
      <c r="H459" s="42">
        <v>1.3E-6</v>
      </c>
      <c r="I459" s="40">
        <v>9.0027700831024923E-7</v>
      </c>
      <c r="J459" s="40">
        <v>8.9999999999999996E-7</v>
      </c>
      <c r="K459" s="41">
        <v>2.6268656716417916E-4</v>
      </c>
      <c r="L459" s="42">
        <v>2.5999999999999998E-4</v>
      </c>
      <c r="M459" s="40">
        <v>4.1551246537396122E-7</v>
      </c>
      <c r="N459" s="40">
        <v>4.2E-7</v>
      </c>
      <c r="O459" s="41">
        <v>2.6268656716417916E-4</v>
      </c>
      <c r="P459" s="42">
        <v>2.5999999999999998E-4</v>
      </c>
      <c r="Q459" s="43" t="s">
        <v>374</v>
      </c>
      <c r="R459" s="44" t="s">
        <v>374</v>
      </c>
      <c r="S459" s="1">
        <v>1</v>
      </c>
      <c r="T459" s="1">
        <v>1</v>
      </c>
      <c r="U459" s="2" t="s">
        <v>1396</v>
      </c>
      <c r="V459" s="2">
        <v>26</v>
      </c>
      <c r="W459" s="2">
        <v>7.6</v>
      </c>
      <c r="X459" s="2">
        <v>310</v>
      </c>
      <c r="Y459" s="2">
        <v>6.7</v>
      </c>
      <c r="Z459">
        <f t="shared" si="7"/>
        <v>1.0506193678401776E-3</v>
      </c>
      <c r="AA459" t="s">
        <v>182</v>
      </c>
    </row>
    <row r="460" spans="1:27" ht="29" x14ac:dyDescent="0.35">
      <c r="A460" t="s">
        <v>184</v>
      </c>
      <c r="B460" s="7" t="s">
        <v>1144</v>
      </c>
      <c r="C460" s="1" t="s">
        <v>1415</v>
      </c>
      <c r="D460" s="1" t="s">
        <v>1395</v>
      </c>
      <c r="E460" s="40">
        <v>1.0121457489878542E-7</v>
      </c>
      <c r="F460" s="40">
        <v>9.9999999999999995E-8</v>
      </c>
      <c r="G460" s="41">
        <v>1.2903225806451613E-5</v>
      </c>
      <c r="H460" s="42">
        <v>1.2999999999999999E-5</v>
      </c>
      <c r="I460" s="40">
        <v>9.0027700831024914E-6</v>
      </c>
      <c r="J460" s="40">
        <v>9.0000000000000002E-6</v>
      </c>
      <c r="K460" s="41">
        <v>2.6268656716417912E-3</v>
      </c>
      <c r="L460" s="42">
        <v>2.5999999999999999E-3</v>
      </c>
      <c r="M460" s="40">
        <v>4.1551246537396112E-6</v>
      </c>
      <c r="N460" s="40">
        <v>4.1999999999999996E-6</v>
      </c>
      <c r="O460" s="41">
        <v>2.6268656716417912E-3</v>
      </c>
      <c r="P460" s="42">
        <v>2.5999999999999999E-3</v>
      </c>
      <c r="Q460" s="43" t="s">
        <v>374</v>
      </c>
      <c r="R460" s="44" t="s">
        <v>374</v>
      </c>
      <c r="S460" s="1">
        <v>1</v>
      </c>
      <c r="T460" s="1">
        <v>1</v>
      </c>
      <c r="U460" s="2" t="s">
        <v>1396</v>
      </c>
      <c r="V460" s="2">
        <v>26</v>
      </c>
      <c r="W460" s="2">
        <v>7.6</v>
      </c>
      <c r="X460" s="2">
        <v>310</v>
      </c>
      <c r="Y460" s="2">
        <v>6.7</v>
      </c>
      <c r="Z460">
        <f t="shared" si="7"/>
        <v>1.0506193678401774E-2</v>
      </c>
      <c r="AA460" t="s">
        <v>184</v>
      </c>
    </row>
    <row r="461" spans="1:27" ht="29" x14ac:dyDescent="0.35">
      <c r="A461" t="s">
        <v>185</v>
      </c>
      <c r="B461" s="7" t="s">
        <v>1145</v>
      </c>
      <c r="C461" s="1" t="s">
        <v>1415</v>
      </c>
      <c r="D461" s="1" t="s">
        <v>1395</v>
      </c>
      <c r="E461" s="40">
        <v>1.0121457489878542E-7</v>
      </c>
      <c r="F461" s="40">
        <v>9.9999999999999995E-8</v>
      </c>
      <c r="G461" s="41">
        <v>1.2903225806451613E-5</v>
      </c>
      <c r="H461" s="42">
        <v>1.2999999999999999E-5</v>
      </c>
      <c r="I461" s="40">
        <v>9.0027700831024914E-6</v>
      </c>
      <c r="J461" s="40">
        <v>9.0000000000000002E-6</v>
      </c>
      <c r="K461" s="41">
        <v>2.6268656716417912E-3</v>
      </c>
      <c r="L461" s="42">
        <v>2.5999999999999999E-3</v>
      </c>
      <c r="M461" s="40">
        <v>4.1551246537396112E-6</v>
      </c>
      <c r="N461" s="40">
        <v>4.1999999999999996E-6</v>
      </c>
      <c r="O461" s="41">
        <v>2.6268656716417912E-3</v>
      </c>
      <c r="P461" s="42">
        <v>2.5999999999999999E-3</v>
      </c>
      <c r="Q461" s="43" t="s">
        <v>374</v>
      </c>
      <c r="R461" s="44" t="s">
        <v>374</v>
      </c>
      <c r="S461" s="1">
        <v>1</v>
      </c>
      <c r="T461" s="1">
        <v>1</v>
      </c>
      <c r="U461" s="2" t="s">
        <v>1396</v>
      </c>
      <c r="V461" s="2">
        <v>26</v>
      </c>
      <c r="W461" s="2">
        <v>7.6</v>
      </c>
      <c r="X461" s="2">
        <v>310</v>
      </c>
      <c r="Y461" s="2">
        <v>6.7</v>
      </c>
      <c r="Z461">
        <f t="shared" si="7"/>
        <v>1.0506193678401774E-2</v>
      </c>
      <c r="AA461" t="s">
        <v>185</v>
      </c>
    </row>
    <row r="462" spans="1:27" x14ac:dyDescent="0.35">
      <c r="A462" t="s">
        <v>186</v>
      </c>
      <c r="B462" s="7" t="s">
        <v>1146</v>
      </c>
      <c r="C462" s="1" t="s">
        <v>1415</v>
      </c>
      <c r="D462" s="1" t="s">
        <v>1395</v>
      </c>
      <c r="E462" s="40">
        <v>3.3738191632928472E-6</v>
      </c>
      <c r="F462" s="40">
        <v>3.4000000000000001E-6</v>
      </c>
      <c r="G462" s="41">
        <v>4.1935483870967743E-4</v>
      </c>
      <c r="H462" s="42">
        <v>4.2000000000000002E-4</v>
      </c>
      <c r="I462" s="40">
        <v>3.0009233610341643E-4</v>
      </c>
      <c r="J462" s="40">
        <v>2.9999999999999997E-4</v>
      </c>
      <c r="K462" s="41">
        <v>8.5373134328358205E-2</v>
      </c>
      <c r="L462" s="42">
        <v>8.5000000000000006E-2</v>
      </c>
      <c r="M462" s="40">
        <v>1.3850415512465375E-4</v>
      </c>
      <c r="N462" s="40">
        <v>1.3999999999999999E-4</v>
      </c>
      <c r="O462" s="41">
        <v>8.5373134328358219E-2</v>
      </c>
      <c r="P462" s="42">
        <v>8.5000000000000006E-2</v>
      </c>
      <c r="Q462" s="43" t="s">
        <v>374</v>
      </c>
      <c r="R462" s="44" t="s">
        <v>374</v>
      </c>
      <c r="S462" s="1">
        <v>1</v>
      </c>
      <c r="T462" s="1">
        <v>1</v>
      </c>
      <c r="U462" s="2" t="s">
        <v>1396</v>
      </c>
      <c r="V462" s="2">
        <v>26</v>
      </c>
      <c r="W462" s="2">
        <v>7.6</v>
      </c>
      <c r="X462" s="2">
        <v>310</v>
      </c>
      <c r="Y462" s="2">
        <v>6.7</v>
      </c>
      <c r="Z462">
        <f t="shared" si="7"/>
        <v>0.34247099380581753</v>
      </c>
      <c r="AA462" t="s">
        <v>186</v>
      </c>
    </row>
    <row r="463" spans="1:27" ht="29" x14ac:dyDescent="0.35">
      <c r="A463">
        <v>401</v>
      </c>
      <c r="B463" s="7" t="s">
        <v>1147</v>
      </c>
      <c r="C463" s="1" t="s">
        <v>1532</v>
      </c>
      <c r="D463" s="1" t="s">
        <v>374</v>
      </c>
      <c r="E463" s="40">
        <v>4.2625745950554133E-5</v>
      </c>
      <c r="F463" s="40">
        <v>4.3000000000000002E-5</v>
      </c>
      <c r="G463" s="41" t="s">
        <v>374</v>
      </c>
      <c r="H463" s="42" t="s">
        <v>374</v>
      </c>
      <c r="I463" s="40">
        <v>1.5632515632515633E-3</v>
      </c>
      <c r="J463" s="40">
        <v>1.6000000000000001E-3</v>
      </c>
      <c r="K463" s="41" t="s">
        <v>374</v>
      </c>
      <c r="L463" s="42" t="s">
        <v>374</v>
      </c>
      <c r="M463" s="40">
        <v>3.0303030303030307E-3</v>
      </c>
      <c r="N463" s="40">
        <v>3.0000000000000001E-3</v>
      </c>
      <c r="O463" s="41" t="s">
        <v>374</v>
      </c>
      <c r="P463" s="42" t="s">
        <v>374</v>
      </c>
      <c r="Q463" s="43" t="s">
        <v>374</v>
      </c>
      <c r="R463" s="44" t="s">
        <v>374</v>
      </c>
      <c r="S463" s="1">
        <v>1</v>
      </c>
      <c r="T463" s="1">
        <v>1</v>
      </c>
      <c r="U463" s="2" t="s">
        <v>1400</v>
      </c>
      <c r="V463" s="2">
        <v>23</v>
      </c>
      <c r="W463" s="2">
        <v>6.6</v>
      </c>
      <c r="X463" s="2">
        <v>1</v>
      </c>
      <c r="Y463" s="2">
        <v>1</v>
      </c>
      <c r="Z463">
        <f t="shared" si="7"/>
        <v>9.2791803395051477E-3</v>
      </c>
      <c r="AA463">
        <v>401</v>
      </c>
    </row>
    <row r="464" spans="1:27" x14ac:dyDescent="0.35">
      <c r="A464" t="s">
        <v>147</v>
      </c>
      <c r="B464" s="7" t="s">
        <v>146</v>
      </c>
      <c r="E464" s="40" t="s">
        <v>374</v>
      </c>
      <c r="F464" s="40" t="s">
        <v>374</v>
      </c>
      <c r="G464" s="41" t="s">
        <v>374</v>
      </c>
      <c r="H464" s="42" t="s">
        <v>374</v>
      </c>
      <c r="I464" s="40" t="s">
        <v>374</v>
      </c>
      <c r="J464" s="40" t="s">
        <v>374</v>
      </c>
      <c r="K464" s="41" t="s">
        <v>374</v>
      </c>
      <c r="L464" s="42" t="s">
        <v>374</v>
      </c>
      <c r="M464" s="40" t="s">
        <v>374</v>
      </c>
      <c r="N464" s="40" t="s">
        <v>374</v>
      </c>
      <c r="O464" s="41" t="s">
        <v>374</v>
      </c>
      <c r="P464" s="42" t="s">
        <v>374</v>
      </c>
      <c r="Q464" s="43" t="s">
        <v>374</v>
      </c>
      <c r="R464" s="44" t="s">
        <v>374</v>
      </c>
      <c r="S464" s="1" t="s">
        <v>1397</v>
      </c>
      <c r="T464" s="1" t="s">
        <v>1397</v>
      </c>
      <c r="U464" s="2" t="s">
        <v>1396</v>
      </c>
      <c r="V464" s="2">
        <v>1</v>
      </c>
      <c r="W464" s="2">
        <v>1</v>
      </c>
      <c r="X464" s="2">
        <v>1</v>
      </c>
      <c r="Y464" s="2">
        <v>1</v>
      </c>
      <c r="Z464">
        <f t="shared" si="7"/>
        <v>0</v>
      </c>
      <c r="AA464" t="s">
        <v>147</v>
      </c>
    </row>
    <row r="465" spans="1:27" x14ac:dyDescent="0.35">
      <c r="A465" t="s">
        <v>145</v>
      </c>
      <c r="B465" s="7" t="s">
        <v>144</v>
      </c>
      <c r="E465" s="40" t="s">
        <v>374</v>
      </c>
      <c r="F465" s="40" t="s">
        <v>374</v>
      </c>
      <c r="G465" s="41" t="s">
        <v>374</v>
      </c>
      <c r="H465" s="42" t="s">
        <v>374</v>
      </c>
      <c r="I465" s="40" t="s">
        <v>374</v>
      </c>
      <c r="J465" s="40" t="s">
        <v>374</v>
      </c>
      <c r="K465" s="41" t="s">
        <v>374</v>
      </c>
      <c r="L465" s="42" t="s">
        <v>374</v>
      </c>
      <c r="M465" s="40" t="s">
        <v>374</v>
      </c>
      <c r="N465" s="40" t="s">
        <v>374</v>
      </c>
      <c r="O465" s="41" t="s">
        <v>374</v>
      </c>
      <c r="P465" s="42" t="s">
        <v>374</v>
      </c>
      <c r="Q465" s="43" t="s">
        <v>374</v>
      </c>
      <c r="R465" s="44" t="s">
        <v>374</v>
      </c>
      <c r="S465" s="1" t="s">
        <v>1397</v>
      </c>
      <c r="T465" s="1" t="s">
        <v>1397</v>
      </c>
      <c r="U465" s="2" t="s">
        <v>1396</v>
      </c>
      <c r="V465" s="2">
        <v>1</v>
      </c>
      <c r="W465" s="2">
        <v>1</v>
      </c>
      <c r="X465" s="2">
        <v>1</v>
      </c>
      <c r="Y465" s="2">
        <v>1</v>
      </c>
      <c r="Z465">
        <f t="shared" si="7"/>
        <v>0</v>
      </c>
      <c r="AA465" t="s">
        <v>145</v>
      </c>
    </row>
    <row r="466" spans="1:27" x14ac:dyDescent="0.35">
      <c r="A466" t="s">
        <v>153</v>
      </c>
      <c r="B466" s="7" t="s">
        <v>152</v>
      </c>
      <c r="E466" s="40" t="s">
        <v>374</v>
      </c>
      <c r="F466" s="40" t="s">
        <v>374</v>
      </c>
      <c r="G466" s="41" t="s">
        <v>374</v>
      </c>
      <c r="H466" s="42" t="s">
        <v>374</v>
      </c>
      <c r="I466" s="40" t="s">
        <v>374</v>
      </c>
      <c r="J466" s="40" t="s">
        <v>374</v>
      </c>
      <c r="K466" s="41" t="s">
        <v>374</v>
      </c>
      <c r="L466" s="42" t="s">
        <v>374</v>
      </c>
      <c r="M466" s="40" t="s">
        <v>374</v>
      </c>
      <c r="N466" s="40" t="s">
        <v>374</v>
      </c>
      <c r="O466" s="41" t="s">
        <v>374</v>
      </c>
      <c r="P466" s="42" t="s">
        <v>374</v>
      </c>
      <c r="Q466" s="43" t="s">
        <v>374</v>
      </c>
      <c r="R466" s="44" t="s">
        <v>374</v>
      </c>
      <c r="S466" s="1" t="s">
        <v>1397</v>
      </c>
      <c r="T466" s="1" t="s">
        <v>1397</v>
      </c>
      <c r="U466" s="2" t="s">
        <v>1396</v>
      </c>
      <c r="V466" s="2">
        <v>1</v>
      </c>
      <c r="W466" s="2">
        <v>1</v>
      </c>
      <c r="X466" s="2">
        <v>1</v>
      </c>
      <c r="Y466" s="2">
        <v>1</v>
      </c>
      <c r="Z466">
        <f t="shared" si="7"/>
        <v>0</v>
      </c>
      <c r="AA466" t="s">
        <v>153</v>
      </c>
    </row>
    <row r="467" spans="1:27" x14ac:dyDescent="0.35">
      <c r="A467" t="s">
        <v>1148</v>
      </c>
      <c r="B467" s="7" t="s">
        <v>1149</v>
      </c>
      <c r="C467" s="1" t="s">
        <v>1532</v>
      </c>
      <c r="D467" s="1" t="s">
        <v>374</v>
      </c>
      <c r="E467" s="40">
        <v>1.0656436487638534E-4</v>
      </c>
      <c r="F467" s="40">
        <v>1.1E-4</v>
      </c>
      <c r="G467" s="41" t="s">
        <v>374</v>
      </c>
      <c r="H467" s="42" t="s">
        <v>374</v>
      </c>
      <c r="I467" s="40">
        <v>3.9081289081289083E-3</v>
      </c>
      <c r="J467" s="40">
        <v>3.8999999999999998E-3</v>
      </c>
      <c r="K467" s="41" t="s">
        <v>374</v>
      </c>
      <c r="L467" s="42" t="s">
        <v>374</v>
      </c>
      <c r="M467" s="40">
        <v>7.5757575757575768E-3</v>
      </c>
      <c r="N467" s="40">
        <v>7.6E-3</v>
      </c>
      <c r="O467" s="41" t="s">
        <v>374</v>
      </c>
      <c r="P467" s="42" t="s">
        <v>374</v>
      </c>
      <c r="Q467" s="43" t="s">
        <v>374</v>
      </c>
      <c r="R467" s="44" t="s">
        <v>374</v>
      </c>
      <c r="S467" s="1">
        <v>1</v>
      </c>
      <c r="T467" s="1">
        <v>1</v>
      </c>
      <c r="U467" s="2" t="s">
        <v>1400</v>
      </c>
      <c r="V467" s="2">
        <v>23</v>
      </c>
      <c r="W467" s="2">
        <v>6.6</v>
      </c>
      <c r="X467" s="2">
        <v>1</v>
      </c>
      <c r="Y467" s="2">
        <v>1</v>
      </c>
      <c r="Z467">
        <f t="shared" si="7"/>
        <v>2.320045084876287E-2</v>
      </c>
      <c r="AA467" t="s">
        <v>1148</v>
      </c>
    </row>
    <row r="468" spans="1:27" x14ac:dyDescent="0.35">
      <c r="A468" t="s">
        <v>158</v>
      </c>
      <c r="B468" s="7" t="s">
        <v>1150</v>
      </c>
      <c r="C468" s="1" t="s">
        <v>1532</v>
      </c>
      <c r="D468" s="1" t="s">
        <v>374</v>
      </c>
      <c r="E468" s="40">
        <v>2.1312872975277067E-4</v>
      </c>
      <c r="F468" s="40">
        <v>2.1000000000000001E-4</v>
      </c>
      <c r="G468" s="41" t="s">
        <v>374</v>
      </c>
      <c r="H468" s="42" t="s">
        <v>374</v>
      </c>
      <c r="I468" s="40">
        <v>7.8162578162578166E-3</v>
      </c>
      <c r="J468" s="40">
        <v>7.7999999999999996E-3</v>
      </c>
      <c r="K468" s="41" t="s">
        <v>374</v>
      </c>
      <c r="L468" s="42" t="s">
        <v>374</v>
      </c>
      <c r="M468" s="40">
        <v>1.5151515151515154E-2</v>
      </c>
      <c r="N468" s="40">
        <v>1.4999999999999999E-2</v>
      </c>
      <c r="O468" s="41" t="s">
        <v>374</v>
      </c>
      <c r="P468" s="42" t="s">
        <v>374</v>
      </c>
      <c r="Q468" s="43" t="s">
        <v>374</v>
      </c>
      <c r="R468" s="44" t="s">
        <v>374</v>
      </c>
      <c r="S468" s="1">
        <v>1</v>
      </c>
      <c r="T468" s="1">
        <v>1</v>
      </c>
      <c r="U468" s="2" t="s">
        <v>1400</v>
      </c>
      <c r="V468" s="2">
        <v>23</v>
      </c>
      <c r="W468" s="2">
        <v>6.6</v>
      </c>
      <c r="X468" s="2">
        <v>1</v>
      </c>
      <c r="Y468" s="2">
        <v>1</v>
      </c>
      <c r="Z468">
        <f t="shared" si="7"/>
        <v>4.6190901697525738E-2</v>
      </c>
      <c r="AA468" t="s">
        <v>158</v>
      </c>
    </row>
    <row r="469" spans="1:27" x14ac:dyDescent="0.35">
      <c r="A469" t="s">
        <v>59</v>
      </c>
      <c r="B469" s="7" t="s">
        <v>60</v>
      </c>
      <c r="C469" s="1" t="s">
        <v>1532</v>
      </c>
      <c r="D469" s="1" t="s">
        <v>1395</v>
      </c>
      <c r="E469" s="40">
        <v>4.2625745950554133E-5</v>
      </c>
      <c r="F469" s="40">
        <v>4.3000000000000002E-5</v>
      </c>
      <c r="G469" s="41">
        <v>2E-3</v>
      </c>
      <c r="H469" s="42">
        <v>2E-3</v>
      </c>
      <c r="I469" s="40">
        <v>1.5632515632515633E-3</v>
      </c>
      <c r="J469" s="40">
        <v>1.6000000000000001E-3</v>
      </c>
      <c r="K469" s="41">
        <v>8.8000000000000005E-3</v>
      </c>
      <c r="L469" s="42">
        <v>8.8000000000000005E-3</v>
      </c>
      <c r="M469" s="40">
        <v>3.0303030303030307E-3</v>
      </c>
      <c r="N469" s="40">
        <v>3.0000000000000001E-3</v>
      </c>
      <c r="O469" s="41">
        <v>8.8000000000000005E-3</v>
      </c>
      <c r="P469" s="42">
        <v>8.8000000000000005E-3</v>
      </c>
      <c r="Q469" s="43">
        <v>2E-3</v>
      </c>
      <c r="R469" s="44">
        <v>2E-3</v>
      </c>
      <c r="S469" s="1">
        <v>1</v>
      </c>
      <c r="T469" s="1">
        <v>1</v>
      </c>
      <c r="U469" s="2" t="s">
        <v>1400</v>
      </c>
      <c r="V469" s="2">
        <v>23</v>
      </c>
      <c r="W469" s="2">
        <v>6.6</v>
      </c>
      <c r="X469" s="2">
        <v>1</v>
      </c>
      <c r="Y469" s="2">
        <v>1</v>
      </c>
      <c r="Z469">
        <f t="shared" si="7"/>
        <v>5.2479180339505153E-2</v>
      </c>
      <c r="AA469" t="s">
        <v>59</v>
      </c>
    </row>
    <row r="470" spans="1:27" x14ac:dyDescent="0.35">
      <c r="A470" t="s">
        <v>1151</v>
      </c>
      <c r="B470" s="7" t="s">
        <v>1152</v>
      </c>
      <c r="C470" s="1" t="s">
        <v>1532</v>
      </c>
      <c r="D470" s="1" t="s">
        <v>374</v>
      </c>
      <c r="E470" s="40">
        <v>5.3282182438192668E-5</v>
      </c>
      <c r="F470" s="40">
        <v>5.3000000000000001E-5</v>
      </c>
      <c r="G470" s="41" t="s">
        <v>374</v>
      </c>
      <c r="H470" s="42" t="s">
        <v>374</v>
      </c>
      <c r="I470" s="40">
        <v>1.9540644540644542E-3</v>
      </c>
      <c r="J470" s="40">
        <v>2E-3</v>
      </c>
      <c r="K470" s="41" t="s">
        <v>374</v>
      </c>
      <c r="L470" s="42" t="s">
        <v>374</v>
      </c>
      <c r="M470" s="40">
        <v>3.7878787878787884E-3</v>
      </c>
      <c r="N470" s="40">
        <v>3.8E-3</v>
      </c>
      <c r="O470" s="41" t="s">
        <v>374</v>
      </c>
      <c r="P470" s="42" t="s">
        <v>374</v>
      </c>
      <c r="Q470" s="43" t="s">
        <v>374</v>
      </c>
      <c r="R470" s="44" t="s">
        <v>374</v>
      </c>
      <c r="S470" s="1">
        <v>1</v>
      </c>
      <c r="T470" s="1">
        <v>1</v>
      </c>
      <c r="U470" s="2" t="s">
        <v>1400</v>
      </c>
      <c r="V470" s="2">
        <v>23</v>
      </c>
      <c r="W470" s="2">
        <v>6.6</v>
      </c>
      <c r="X470" s="2">
        <v>1</v>
      </c>
      <c r="Y470" s="2">
        <v>1</v>
      </c>
      <c r="Z470">
        <f t="shared" si="7"/>
        <v>1.1648225424381434E-2</v>
      </c>
      <c r="AA470" t="s">
        <v>1151</v>
      </c>
    </row>
    <row r="471" spans="1:27" x14ac:dyDescent="0.35">
      <c r="A471" t="s">
        <v>1153</v>
      </c>
      <c r="B471" s="7" t="s">
        <v>1154</v>
      </c>
      <c r="C471" s="1" t="s">
        <v>1532</v>
      </c>
      <c r="D471" s="1" t="s">
        <v>374</v>
      </c>
      <c r="E471" s="40">
        <v>2.1312872975277068E-6</v>
      </c>
      <c r="F471" s="40">
        <v>2.0999999999999998E-6</v>
      </c>
      <c r="G471" s="41" t="s">
        <v>374</v>
      </c>
      <c r="H471" s="42" t="s">
        <v>374</v>
      </c>
      <c r="I471" s="40">
        <v>7.8162578162578172E-5</v>
      </c>
      <c r="J471" s="40">
        <v>7.7999999999999999E-5</v>
      </c>
      <c r="K471" s="41" t="s">
        <v>374</v>
      </c>
      <c r="L471" s="42" t="s">
        <v>374</v>
      </c>
      <c r="M471" s="40">
        <v>1.5151515151515152E-4</v>
      </c>
      <c r="N471" s="40">
        <v>1.4999999999999999E-4</v>
      </c>
      <c r="O471" s="41" t="s">
        <v>374</v>
      </c>
      <c r="P471" s="42" t="s">
        <v>374</v>
      </c>
      <c r="Q471" s="43" t="s">
        <v>374</v>
      </c>
      <c r="R471" s="44" t="s">
        <v>374</v>
      </c>
      <c r="S471" s="1">
        <v>1</v>
      </c>
      <c r="T471" s="1">
        <v>1</v>
      </c>
      <c r="U471" s="2" t="s">
        <v>1400</v>
      </c>
      <c r="V471" s="2">
        <v>23</v>
      </c>
      <c r="W471" s="2">
        <v>6.6</v>
      </c>
      <c r="X471" s="2">
        <v>1</v>
      </c>
      <c r="Y471" s="2">
        <v>1</v>
      </c>
      <c r="Z471">
        <f t="shared" si="7"/>
        <v>4.6190901697525739E-4</v>
      </c>
      <c r="AA471" t="s">
        <v>1153</v>
      </c>
    </row>
    <row r="472" spans="1:27" x14ac:dyDescent="0.35">
      <c r="A472" t="s">
        <v>162</v>
      </c>
      <c r="B472" s="7" t="s">
        <v>1155</v>
      </c>
      <c r="E472" s="40" t="s">
        <v>374</v>
      </c>
      <c r="F472" s="40" t="s">
        <v>374</v>
      </c>
      <c r="G472" s="41" t="s">
        <v>374</v>
      </c>
      <c r="H472" s="42" t="s">
        <v>374</v>
      </c>
      <c r="I472" s="40" t="s">
        <v>374</v>
      </c>
      <c r="J472" s="40" t="s">
        <v>374</v>
      </c>
      <c r="K472" s="41" t="s">
        <v>374</v>
      </c>
      <c r="L472" s="42" t="s">
        <v>374</v>
      </c>
      <c r="M472" s="40" t="s">
        <v>374</v>
      </c>
      <c r="N472" s="40" t="s">
        <v>374</v>
      </c>
      <c r="O472" s="41" t="s">
        <v>374</v>
      </c>
      <c r="P472" s="42" t="s">
        <v>374</v>
      </c>
      <c r="Q472" s="43" t="s">
        <v>374</v>
      </c>
      <c r="R472" s="44" t="s">
        <v>374</v>
      </c>
      <c r="S472" s="1" t="s">
        <v>1397</v>
      </c>
      <c r="T472" s="1" t="s">
        <v>1397</v>
      </c>
      <c r="U472" s="2" t="s">
        <v>1396</v>
      </c>
      <c r="V472" s="2">
        <v>1</v>
      </c>
      <c r="W472" s="2">
        <v>1</v>
      </c>
      <c r="X472" s="2">
        <v>1</v>
      </c>
      <c r="Y472" s="2">
        <v>1</v>
      </c>
      <c r="Z472">
        <f t="shared" si="7"/>
        <v>0</v>
      </c>
      <c r="AA472" t="s">
        <v>162</v>
      </c>
    </row>
    <row r="473" spans="1:27" x14ac:dyDescent="0.35">
      <c r="A473" t="s">
        <v>168</v>
      </c>
      <c r="B473" s="7" t="s">
        <v>1156</v>
      </c>
      <c r="C473" s="1" t="s">
        <v>1532</v>
      </c>
      <c r="D473" s="1" t="s">
        <v>374</v>
      </c>
      <c r="E473" s="40">
        <v>4.7361939945060154E-3</v>
      </c>
      <c r="F473" s="40">
        <v>4.7000000000000002E-3</v>
      </c>
      <c r="G473" s="41" t="s">
        <v>374</v>
      </c>
      <c r="H473" s="42" t="s">
        <v>374</v>
      </c>
      <c r="I473" s="40">
        <v>0.17369461813906259</v>
      </c>
      <c r="J473" s="40">
        <v>0.17</v>
      </c>
      <c r="K473" s="41" t="s">
        <v>374</v>
      </c>
      <c r="L473" s="42" t="s">
        <v>374</v>
      </c>
      <c r="M473" s="40">
        <v>0.33670033670033672</v>
      </c>
      <c r="N473" s="40">
        <v>0.34</v>
      </c>
      <c r="O473" s="41" t="s">
        <v>374</v>
      </c>
      <c r="P473" s="42" t="s">
        <v>374</v>
      </c>
      <c r="Q473" s="43" t="s">
        <v>374</v>
      </c>
      <c r="R473" s="44" t="s">
        <v>374</v>
      </c>
      <c r="S473" s="1">
        <v>1</v>
      </c>
      <c r="T473" s="1">
        <v>1</v>
      </c>
      <c r="U473" s="2" t="s">
        <v>1400</v>
      </c>
      <c r="V473" s="2">
        <v>23</v>
      </c>
      <c r="W473" s="2">
        <v>6.6</v>
      </c>
      <c r="X473" s="2">
        <v>1</v>
      </c>
      <c r="Y473" s="2">
        <v>1</v>
      </c>
      <c r="Z473">
        <f t="shared" si="7"/>
        <v>1.0298311488339054</v>
      </c>
      <c r="AA473" t="s">
        <v>168</v>
      </c>
    </row>
    <row r="474" spans="1:27" x14ac:dyDescent="0.35">
      <c r="A474" t="s">
        <v>1157</v>
      </c>
      <c r="B474" s="7" t="s">
        <v>1158</v>
      </c>
      <c r="C474" s="1" t="s">
        <v>1532</v>
      </c>
      <c r="D474" s="1" t="s">
        <v>374</v>
      </c>
      <c r="E474" s="40">
        <v>1.4208581983518045E-4</v>
      </c>
      <c r="F474" s="40">
        <v>1.3999999999999999E-4</v>
      </c>
      <c r="G474" s="41" t="s">
        <v>374</v>
      </c>
      <c r="H474" s="42" t="s">
        <v>374</v>
      </c>
      <c r="I474" s="40">
        <v>5.2108385441718783E-3</v>
      </c>
      <c r="J474" s="40">
        <v>5.1999999999999998E-3</v>
      </c>
      <c r="K474" s="41" t="s">
        <v>374</v>
      </c>
      <c r="L474" s="42" t="s">
        <v>374</v>
      </c>
      <c r="M474" s="40">
        <v>1.0101010101010102E-2</v>
      </c>
      <c r="N474" s="40">
        <v>0.01</v>
      </c>
      <c r="O474" s="41" t="s">
        <v>374</v>
      </c>
      <c r="P474" s="42" t="s">
        <v>374</v>
      </c>
      <c r="Q474" s="43" t="s">
        <v>374</v>
      </c>
      <c r="R474" s="44" t="s">
        <v>374</v>
      </c>
      <c r="S474" s="1">
        <v>1</v>
      </c>
      <c r="T474" s="1">
        <v>1</v>
      </c>
      <c r="U474" s="2" t="s">
        <v>1400</v>
      </c>
      <c r="V474" s="2">
        <v>23</v>
      </c>
      <c r="W474" s="2">
        <v>6.6</v>
      </c>
      <c r="X474" s="2">
        <v>1</v>
      </c>
      <c r="Y474" s="2">
        <v>1</v>
      </c>
      <c r="Z474">
        <f t="shared" si="7"/>
        <v>3.0793934465017159E-2</v>
      </c>
      <c r="AA474" t="s">
        <v>1157</v>
      </c>
    </row>
    <row r="475" spans="1:27" x14ac:dyDescent="0.35">
      <c r="A475" t="s">
        <v>161</v>
      </c>
      <c r="B475" s="7" t="s">
        <v>1159</v>
      </c>
      <c r="C475" s="1" t="s">
        <v>1532</v>
      </c>
      <c r="D475" s="1" t="s">
        <v>374</v>
      </c>
      <c r="E475" s="40">
        <v>1.4208581983518045E-3</v>
      </c>
      <c r="F475" s="40">
        <v>1.4E-3</v>
      </c>
      <c r="G475" s="41" t="s">
        <v>374</v>
      </c>
      <c r="H475" s="42" t="s">
        <v>374</v>
      </c>
      <c r="I475" s="40">
        <v>5.2108385441718787E-2</v>
      </c>
      <c r="J475" s="40">
        <v>5.1999999999999998E-2</v>
      </c>
      <c r="K475" s="41" t="s">
        <v>374</v>
      </c>
      <c r="L475" s="42" t="s">
        <v>374</v>
      </c>
      <c r="M475" s="40">
        <v>0.10101010101010102</v>
      </c>
      <c r="N475" s="40">
        <v>0.1</v>
      </c>
      <c r="O475" s="41" t="s">
        <v>374</v>
      </c>
      <c r="P475" s="42" t="s">
        <v>374</v>
      </c>
      <c r="Q475" s="43" t="s">
        <v>374</v>
      </c>
      <c r="R475" s="44" t="s">
        <v>374</v>
      </c>
      <c r="S475" s="1">
        <v>1</v>
      </c>
      <c r="T475" s="1">
        <v>1</v>
      </c>
      <c r="U475" s="2" t="s">
        <v>1400</v>
      </c>
      <c r="V475" s="2">
        <v>23</v>
      </c>
      <c r="W475" s="2">
        <v>6.6</v>
      </c>
      <c r="X475" s="2">
        <v>1</v>
      </c>
      <c r="Y475" s="2">
        <v>1</v>
      </c>
      <c r="Z475">
        <f t="shared" si="7"/>
        <v>0.30793934465017159</v>
      </c>
      <c r="AA475" t="s">
        <v>161</v>
      </c>
    </row>
    <row r="476" spans="1:27" x14ac:dyDescent="0.35">
      <c r="A476" t="s">
        <v>1160</v>
      </c>
      <c r="B476" s="7" t="s">
        <v>1161</v>
      </c>
      <c r="E476" s="40" t="s">
        <v>374</v>
      </c>
      <c r="F476" s="40" t="s">
        <v>374</v>
      </c>
      <c r="G476" s="41" t="s">
        <v>374</v>
      </c>
      <c r="H476" s="42" t="s">
        <v>374</v>
      </c>
      <c r="I476" s="40" t="s">
        <v>374</v>
      </c>
      <c r="J476" s="40" t="s">
        <v>374</v>
      </c>
      <c r="K476" s="41" t="s">
        <v>374</v>
      </c>
      <c r="L476" s="42" t="s">
        <v>374</v>
      </c>
      <c r="M476" s="40" t="s">
        <v>374</v>
      </c>
      <c r="N476" s="40" t="s">
        <v>374</v>
      </c>
      <c r="O476" s="41" t="s">
        <v>374</v>
      </c>
      <c r="P476" s="42" t="s">
        <v>374</v>
      </c>
      <c r="Q476" s="43" t="s">
        <v>374</v>
      </c>
      <c r="R476" s="44" t="s">
        <v>374</v>
      </c>
      <c r="S476" s="1" t="s">
        <v>1397</v>
      </c>
      <c r="T476" s="1" t="s">
        <v>1397</v>
      </c>
      <c r="U476" s="2" t="s">
        <v>1396</v>
      </c>
      <c r="V476" s="2">
        <v>1</v>
      </c>
      <c r="W476" s="2">
        <v>1</v>
      </c>
      <c r="X476" s="2">
        <v>1</v>
      </c>
      <c r="Y476" s="2">
        <v>1</v>
      </c>
      <c r="Z476">
        <f t="shared" si="7"/>
        <v>0</v>
      </c>
      <c r="AA476" t="s">
        <v>1160</v>
      </c>
    </row>
    <row r="477" spans="1:27" x14ac:dyDescent="0.35">
      <c r="A477" t="s">
        <v>160</v>
      </c>
      <c r="B477" s="7" t="s">
        <v>159</v>
      </c>
      <c r="C477" s="1" t="s">
        <v>1532</v>
      </c>
      <c r="D477" s="1" t="s">
        <v>374</v>
      </c>
      <c r="E477" s="40">
        <v>4.2625745950554135E-4</v>
      </c>
      <c r="F477" s="40">
        <v>4.2999999999999999E-4</v>
      </c>
      <c r="G477" s="41" t="s">
        <v>374</v>
      </c>
      <c r="H477" s="42" t="s">
        <v>374</v>
      </c>
      <c r="I477" s="40">
        <v>1.5632515632515633E-2</v>
      </c>
      <c r="J477" s="40">
        <v>1.6E-2</v>
      </c>
      <c r="K477" s="41" t="s">
        <v>374</v>
      </c>
      <c r="L477" s="42" t="s">
        <v>374</v>
      </c>
      <c r="M477" s="40">
        <v>3.0303030303030307E-2</v>
      </c>
      <c r="N477" s="40">
        <v>0.03</v>
      </c>
      <c r="O477" s="41" t="s">
        <v>374</v>
      </c>
      <c r="P477" s="42" t="s">
        <v>374</v>
      </c>
      <c r="Q477" s="43" t="s">
        <v>374</v>
      </c>
      <c r="R477" s="44" t="s">
        <v>374</v>
      </c>
      <c r="S477" s="1">
        <v>1</v>
      </c>
      <c r="T477" s="1">
        <v>1</v>
      </c>
      <c r="U477" s="2" t="s">
        <v>1400</v>
      </c>
      <c r="V477" s="2">
        <v>23</v>
      </c>
      <c r="W477" s="2">
        <v>6.6</v>
      </c>
      <c r="X477" s="2">
        <v>1</v>
      </c>
      <c r="Y477" s="2">
        <v>1</v>
      </c>
      <c r="Z477">
        <f t="shared" si="7"/>
        <v>9.2791803395051484E-2</v>
      </c>
      <c r="AA477" t="s">
        <v>160</v>
      </c>
    </row>
    <row r="478" spans="1:27" x14ac:dyDescent="0.35">
      <c r="A478" t="s">
        <v>1162</v>
      </c>
      <c r="B478" s="7" t="s">
        <v>1163</v>
      </c>
      <c r="C478" s="1" t="s">
        <v>1532</v>
      </c>
      <c r="D478" s="1" t="s">
        <v>374</v>
      </c>
      <c r="E478" s="40">
        <v>1.0656436487638534E-4</v>
      </c>
      <c r="F478" s="40">
        <v>1.1E-4</v>
      </c>
      <c r="G478" s="41" t="s">
        <v>374</v>
      </c>
      <c r="H478" s="42" t="s">
        <v>374</v>
      </c>
      <c r="I478" s="40">
        <v>3.9081289081289083E-3</v>
      </c>
      <c r="J478" s="40">
        <v>3.8999999999999998E-3</v>
      </c>
      <c r="K478" s="41" t="s">
        <v>374</v>
      </c>
      <c r="L478" s="42" t="s">
        <v>374</v>
      </c>
      <c r="M478" s="40">
        <v>7.5757575757575768E-3</v>
      </c>
      <c r="N478" s="40">
        <v>7.6E-3</v>
      </c>
      <c r="O478" s="41" t="s">
        <v>374</v>
      </c>
      <c r="P478" s="42" t="s">
        <v>374</v>
      </c>
      <c r="Q478" s="43" t="s">
        <v>374</v>
      </c>
      <c r="R478" s="44" t="s">
        <v>374</v>
      </c>
      <c r="S478" s="1">
        <v>1</v>
      </c>
      <c r="T478" s="1">
        <v>1</v>
      </c>
      <c r="U478" s="2" t="s">
        <v>1400</v>
      </c>
      <c r="V478" s="2">
        <v>23</v>
      </c>
      <c r="W478" s="2">
        <v>6.6</v>
      </c>
      <c r="X478" s="2">
        <v>1</v>
      </c>
      <c r="Y478" s="2">
        <v>1</v>
      </c>
      <c r="Z478">
        <f t="shared" si="7"/>
        <v>2.320045084876287E-2</v>
      </c>
      <c r="AA478" t="s">
        <v>1162</v>
      </c>
    </row>
    <row r="479" spans="1:27" x14ac:dyDescent="0.35">
      <c r="A479" t="s">
        <v>1164</v>
      </c>
      <c r="B479" s="7" t="s">
        <v>1165</v>
      </c>
      <c r="E479" s="40">
        <v>9.0909090909090905E-3</v>
      </c>
      <c r="F479" s="40">
        <v>9.1000000000000004E-3</v>
      </c>
      <c r="G479" s="41" t="s">
        <v>374</v>
      </c>
      <c r="H479" s="42" t="s">
        <v>374</v>
      </c>
      <c r="I479" s="40">
        <v>0.23636363636363636</v>
      </c>
      <c r="J479" s="40">
        <v>0.24</v>
      </c>
      <c r="K479" s="41" t="s">
        <v>374</v>
      </c>
      <c r="L479" s="42" t="s">
        <v>374</v>
      </c>
      <c r="M479" s="40">
        <v>0.10909090909090909</v>
      </c>
      <c r="N479" s="40">
        <v>0.11</v>
      </c>
      <c r="O479" s="41" t="s">
        <v>374</v>
      </c>
      <c r="P479" s="42" t="s">
        <v>374</v>
      </c>
      <c r="Q479" s="43" t="s">
        <v>374</v>
      </c>
      <c r="R479" s="44" t="s">
        <v>374</v>
      </c>
      <c r="S479" s="1">
        <v>1</v>
      </c>
      <c r="T479" s="1" t="s">
        <v>1397</v>
      </c>
      <c r="U479" s="2" t="s">
        <v>1396</v>
      </c>
      <c r="V479" s="2">
        <v>1</v>
      </c>
      <c r="W479" s="2">
        <v>1</v>
      </c>
      <c r="X479" s="2">
        <v>1</v>
      </c>
      <c r="Y479" s="2">
        <v>1</v>
      </c>
      <c r="Z479">
        <f t="shared" si="7"/>
        <v>0.71364545454545458</v>
      </c>
      <c r="AA479" t="s">
        <v>1164</v>
      </c>
    </row>
    <row r="480" spans="1:27" x14ac:dyDescent="0.35">
      <c r="A480" t="s">
        <v>1166</v>
      </c>
      <c r="B480" s="7" t="s">
        <v>1167</v>
      </c>
      <c r="E480" s="40">
        <v>9.0909090909090905E-3</v>
      </c>
      <c r="F480" s="40">
        <v>9.1000000000000004E-3</v>
      </c>
      <c r="G480" s="41" t="s">
        <v>374</v>
      </c>
      <c r="H480" s="42" t="s">
        <v>374</v>
      </c>
      <c r="I480" s="40">
        <v>0.23636363636363636</v>
      </c>
      <c r="J480" s="40">
        <v>0.24</v>
      </c>
      <c r="K480" s="41" t="s">
        <v>374</v>
      </c>
      <c r="L480" s="42" t="s">
        <v>374</v>
      </c>
      <c r="M480" s="40">
        <v>0.10909090909090909</v>
      </c>
      <c r="N480" s="40">
        <v>0.11</v>
      </c>
      <c r="O480" s="41" t="s">
        <v>374</v>
      </c>
      <c r="P480" s="42" t="s">
        <v>374</v>
      </c>
      <c r="Q480" s="43" t="s">
        <v>374</v>
      </c>
      <c r="R480" s="44" t="s">
        <v>374</v>
      </c>
      <c r="S480" s="1">
        <v>1</v>
      </c>
      <c r="T480" s="1" t="s">
        <v>1397</v>
      </c>
      <c r="U480" s="2" t="s">
        <v>1396</v>
      </c>
      <c r="V480" s="2">
        <v>1</v>
      </c>
      <c r="W480" s="2">
        <v>1</v>
      </c>
      <c r="X480" s="2">
        <v>1</v>
      </c>
      <c r="Y480" s="2">
        <v>1</v>
      </c>
      <c r="Z480">
        <f t="shared" si="7"/>
        <v>0.71364545454545458</v>
      </c>
      <c r="AA480" t="s">
        <v>1166</v>
      </c>
    </row>
    <row r="481" spans="1:27" x14ac:dyDescent="0.35">
      <c r="A481" t="s">
        <v>1168</v>
      </c>
      <c r="B481" s="7" t="s">
        <v>1169</v>
      </c>
      <c r="E481" s="40">
        <v>9.0909090909090898E-4</v>
      </c>
      <c r="F481" s="40">
        <v>9.1E-4</v>
      </c>
      <c r="G481" s="41" t="s">
        <v>374</v>
      </c>
      <c r="H481" s="42" t="s">
        <v>374</v>
      </c>
      <c r="I481" s="40">
        <v>2.3636363636363632E-2</v>
      </c>
      <c r="J481" s="40">
        <v>2.4E-2</v>
      </c>
      <c r="K481" s="41" t="s">
        <v>374</v>
      </c>
      <c r="L481" s="42" t="s">
        <v>374</v>
      </c>
      <c r="M481" s="40">
        <v>1.0909090909090908E-2</v>
      </c>
      <c r="N481" s="40">
        <v>1.0999999999999999E-2</v>
      </c>
      <c r="O481" s="41" t="s">
        <v>374</v>
      </c>
      <c r="P481" s="42" t="s">
        <v>374</v>
      </c>
      <c r="Q481" s="43" t="s">
        <v>374</v>
      </c>
      <c r="R481" s="44" t="s">
        <v>374</v>
      </c>
      <c r="S481" s="1">
        <v>1</v>
      </c>
      <c r="T481" s="1" t="s">
        <v>1397</v>
      </c>
      <c r="U481" s="2" t="s">
        <v>1396</v>
      </c>
      <c r="V481" s="2">
        <v>1</v>
      </c>
      <c r="W481" s="2">
        <v>1</v>
      </c>
      <c r="X481" s="2">
        <v>1</v>
      </c>
      <c r="Y481" s="2">
        <v>1</v>
      </c>
      <c r="Z481">
        <f t="shared" si="7"/>
        <v>7.1364545454545444E-2</v>
      </c>
      <c r="AA481" t="s">
        <v>1168</v>
      </c>
    </row>
    <row r="482" spans="1:27" x14ac:dyDescent="0.35">
      <c r="A482" t="s">
        <v>167</v>
      </c>
      <c r="B482" s="7" t="s">
        <v>1170</v>
      </c>
      <c r="C482" s="1" t="s">
        <v>1532</v>
      </c>
      <c r="D482" s="1" t="s">
        <v>374</v>
      </c>
      <c r="E482" s="40">
        <v>4.2625745950554137E-6</v>
      </c>
      <c r="F482" s="40">
        <v>4.3000000000000003E-6</v>
      </c>
      <c r="G482" s="41" t="s">
        <v>374</v>
      </c>
      <c r="H482" s="42" t="s">
        <v>374</v>
      </c>
      <c r="I482" s="40">
        <v>1.5632515632515634E-4</v>
      </c>
      <c r="J482" s="40">
        <v>1.6000000000000001E-4</v>
      </c>
      <c r="K482" s="41" t="s">
        <v>374</v>
      </c>
      <c r="L482" s="42" t="s">
        <v>374</v>
      </c>
      <c r="M482" s="40">
        <v>3.0303030303030303E-4</v>
      </c>
      <c r="N482" s="40">
        <v>2.9999999999999997E-4</v>
      </c>
      <c r="O482" s="41" t="s">
        <v>374</v>
      </c>
      <c r="P482" s="42" t="s">
        <v>374</v>
      </c>
      <c r="Q482" s="43" t="s">
        <v>374</v>
      </c>
      <c r="R482" s="44" t="s">
        <v>374</v>
      </c>
      <c r="S482" s="1">
        <v>1</v>
      </c>
      <c r="T482" s="1">
        <v>1</v>
      </c>
      <c r="U482" s="2" t="s">
        <v>1400</v>
      </c>
      <c r="V482" s="2">
        <v>23</v>
      </c>
      <c r="W482" s="2">
        <v>6.6</v>
      </c>
      <c r="X482" s="2">
        <v>1</v>
      </c>
      <c r="Y482" s="2">
        <v>1</v>
      </c>
      <c r="Z482">
        <f t="shared" si="7"/>
        <v>9.2791803395051472E-4</v>
      </c>
      <c r="AA482" t="s">
        <v>167</v>
      </c>
    </row>
    <row r="483" spans="1:27" x14ac:dyDescent="0.35">
      <c r="A483" t="s">
        <v>1171</v>
      </c>
      <c r="B483" s="7" t="s">
        <v>1172</v>
      </c>
      <c r="E483" s="40" t="s">
        <v>374</v>
      </c>
      <c r="F483" s="40" t="s">
        <v>374</v>
      </c>
      <c r="G483" s="41" t="s">
        <v>374</v>
      </c>
      <c r="H483" s="42" t="s">
        <v>374</v>
      </c>
      <c r="I483" s="40" t="s">
        <v>374</v>
      </c>
      <c r="J483" s="40" t="s">
        <v>374</v>
      </c>
      <c r="K483" s="41" t="s">
        <v>374</v>
      </c>
      <c r="L483" s="42" t="s">
        <v>374</v>
      </c>
      <c r="M483" s="40" t="s">
        <v>374</v>
      </c>
      <c r="N483" s="40" t="s">
        <v>374</v>
      </c>
      <c r="O483" s="41" t="s">
        <v>374</v>
      </c>
      <c r="P483" s="42" t="s">
        <v>374</v>
      </c>
      <c r="Q483" s="43" t="s">
        <v>374</v>
      </c>
      <c r="R483" s="44" t="s">
        <v>374</v>
      </c>
      <c r="S483" s="1" t="s">
        <v>1397</v>
      </c>
      <c r="T483" s="1" t="s">
        <v>1397</v>
      </c>
      <c r="U483" s="2" t="s">
        <v>1396</v>
      </c>
      <c r="V483" s="2">
        <v>1</v>
      </c>
      <c r="W483" s="2">
        <v>1</v>
      </c>
      <c r="X483" s="2">
        <v>1</v>
      </c>
      <c r="Y483" s="2">
        <v>1</v>
      </c>
      <c r="Z483">
        <f t="shared" si="7"/>
        <v>0</v>
      </c>
      <c r="AA483" t="s">
        <v>1171</v>
      </c>
    </row>
    <row r="484" spans="1:27" x14ac:dyDescent="0.35">
      <c r="A484" t="s">
        <v>1173</v>
      </c>
      <c r="B484" s="7" t="s">
        <v>1174</v>
      </c>
      <c r="C484" s="1" t="s">
        <v>1532</v>
      </c>
      <c r="D484" s="1" t="s">
        <v>374</v>
      </c>
      <c r="E484" s="40">
        <v>1.0656436487638534E-4</v>
      </c>
      <c r="F484" s="40">
        <v>1.1E-4</v>
      </c>
      <c r="G484" s="41" t="s">
        <v>374</v>
      </c>
      <c r="H484" s="42" t="s">
        <v>374</v>
      </c>
      <c r="I484" s="40">
        <v>3.9081289081289083E-3</v>
      </c>
      <c r="J484" s="40">
        <v>3.8999999999999998E-3</v>
      </c>
      <c r="K484" s="41" t="s">
        <v>374</v>
      </c>
      <c r="L484" s="42" t="s">
        <v>374</v>
      </c>
      <c r="M484" s="40">
        <v>7.5757575757575768E-3</v>
      </c>
      <c r="N484" s="40">
        <v>7.6E-3</v>
      </c>
      <c r="O484" s="41" t="s">
        <v>374</v>
      </c>
      <c r="P484" s="42" t="s">
        <v>374</v>
      </c>
      <c r="Q484" s="43" t="s">
        <v>374</v>
      </c>
      <c r="R484" s="44" t="s">
        <v>374</v>
      </c>
      <c r="S484" s="1">
        <v>1</v>
      </c>
      <c r="T484" s="1">
        <v>1</v>
      </c>
      <c r="U484" s="2" t="s">
        <v>1400</v>
      </c>
      <c r="V484" s="2">
        <v>23</v>
      </c>
      <c r="W484" s="2">
        <v>6.6</v>
      </c>
      <c r="X484" s="2">
        <v>1</v>
      </c>
      <c r="Y484" s="2">
        <v>1</v>
      </c>
      <c r="Z484">
        <f t="shared" si="7"/>
        <v>2.320045084876287E-2</v>
      </c>
      <c r="AA484" t="s">
        <v>1173</v>
      </c>
    </row>
    <row r="485" spans="1:27" x14ac:dyDescent="0.35">
      <c r="A485" t="s">
        <v>1175</v>
      </c>
      <c r="B485" s="7" t="s">
        <v>1176</v>
      </c>
      <c r="C485" s="1" t="s">
        <v>1532</v>
      </c>
      <c r="D485" s="1" t="s">
        <v>374</v>
      </c>
      <c r="E485" s="40">
        <v>4.7361939945060156E-5</v>
      </c>
      <c r="F485" s="40">
        <v>4.6999999999999997E-5</v>
      </c>
      <c r="G485" s="41" t="s">
        <v>374</v>
      </c>
      <c r="H485" s="42" t="s">
        <v>374</v>
      </c>
      <c r="I485" s="40">
        <v>1.7369461813906259E-3</v>
      </c>
      <c r="J485" s="40">
        <v>1.6999999999999999E-3</v>
      </c>
      <c r="K485" s="41" t="s">
        <v>374</v>
      </c>
      <c r="L485" s="42" t="s">
        <v>374</v>
      </c>
      <c r="M485" s="40">
        <v>3.3670033670033673E-3</v>
      </c>
      <c r="N485" s="40">
        <v>3.3999999999999998E-3</v>
      </c>
      <c r="O485" s="41" t="s">
        <v>374</v>
      </c>
      <c r="P485" s="42" t="s">
        <v>374</v>
      </c>
      <c r="Q485" s="43" t="s">
        <v>374</v>
      </c>
      <c r="R485" s="44" t="s">
        <v>374</v>
      </c>
      <c r="S485" s="1">
        <v>1</v>
      </c>
      <c r="T485" s="1">
        <v>1</v>
      </c>
      <c r="U485" s="2" t="s">
        <v>1400</v>
      </c>
      <c r="V485" s="2">
        <v>23</v>
      </c>
      <c r="W485" s="2">
        <v>6.6</v>
      </c>
      <c r="X485" s="2">
        <v>1</v>
      </c>
      <c r="Y485" s="2">
        <v>1</v>
      </c>
      <c r="Z485">
        <f t="shared" si="7"/>
        <v>1.0298311488339052E-2</v>
      </c>
      <c r="AA485" t="s">
        <v>1175</v>
      </c>
    </row>
    <row r="486" spans="1:27" x14ac:dyDescent="0.35">
      <c r="A486" t="s">
        <v>1177</v>
      </c>
      <c r="B486" s="7" t="s">
        <v>1178</v>
      </c>
      <c r="C486" s="1" t="s">
        <v>1532</v>
      </c>
      <c r="D486" s="1" t="s">
        <v>374</v>
      </c>
      <c r="E486" s="40">
        <v>7.1042909917590224E-5</v>
      </c>
      <c r="F486" s="40">
        <v>7.1000000000000005E-5</v>
      </c>
      <c r="G486" s="41" t="s">
        <v>374</v>
      </c>
      <c r="H486" s="42" t="s">
        <v>374</v>
      </c>
      <c r="I486" s="40">
        <v>2.6054192720859392E-3</v>
      </c>
      <c r="J486" s="40">
        <v>2.5999999999999999E-3</v>
      </c>
      <c r="K486" s="41" t="s">
        <v>374</v>
      </c>
      <c r="L486" s="42" t="s">
        <v>374</v>
      </c>
      <c r="M486" s="40">
        <v>5.0505050505050509E-3</v>
      </c>
      <c r="N486" s="40">
        <v>5.1000000000000004E-3</v>
      </c>
      <c r="O486" s="41" t="s">
        <v>374</v>
      </c>
      <c r="P486" s="42" t="s">
        <v>374</v>
      </c>
      <c r="Q486" s="43" t="s">
        <v>374</v>
      </c>
      <c r="R486" s="44" t="s">
        <v>374</v>
      </c>
      <c r="S486" s="1">
        <v>1</v>
      </c>
      <c r="T486" s="1">
        <v>1</v>
      </c>
      <c r="U486" s="2" t="s">
        <v>1400</v>
      </c>
      <c r="V486" s="2">
        <v>23</v>
      </c>
      <c r="W486" s="2">
        <v>6.6</v>
      </c>
      <c r="X486" s="2">
        <v>1</v>
      </c>
      <c r="Y486" s="2">
        <v>1</v>
      </c>
      <c r="Z486">
        <f t="shared" si="7"/>
        <v>1.549796723250858E-2</v>
      </c>
      <c r="AA486" t="s">
        <v>1177</v>
      </c>
    </row>
    <row r="487" spans="1:27" x14ac:dyDescent="0.35">
      <c r="A487" t="s">
        <v>1179</v>
      </c>
      <c r="B487" s="7" t="s">
        <v>1180</v>
      </c>
      <c r="C487" s="1" t="s">
        <v>1532</v>
      </c>
      <c r="D487" s="1" t="s">
        <v>374</v>
      </c>
      <c r="E487" s="40">
        <v>1.4208581983518046E-6</v>
      </c>
      <c r="F487" s="40">
        <v>1.3999999999999999E-6</v>
      </c>
      <c r="G487" s="41" t="s">
        <v>374</v>
      </c>
      <c r="H487" s="42" t="s">
        <v>374</v>
      </c>
      <c r="I487" s="40">
        <v>5.2108385441718781E-5</v>
      </c>
      <c r="J487" s="40">
        <v>5.1999999999999997E-5</v>
      </c>
      <c r="K487" s="41" t="s">
        <v>374</v>
      </c>
      <c r="L487" s="42" t="s">
        <v>374</v>
      </c>
      <c r="M487" s="40">
        <v>1.0101010101010102E-4</v>
      </c>
      <c r="N487" s="40">
        <v>1E-4</v>
      </c>
      <c r="O487" s="41" t="s">
        <v>374</v>
      </c>
      <c r="P487" s="42" t="s">
        <v>374</v>
      </c>
      <c r="Q487" s="43" t="s">
        <v>374</v>
      </c>
      <c r="R487" s="44" t="s">
        <v>374</v>
      </c>
      <c r="S487" s="1">
        <v>1</v>
      </c>
      <c r="T487" s="1">
        <v>1</v>
      </c>
      <c r="U487" s="2" t="s">
        <v>1400</v>
      </c>
      <c r="V487" s="2">
        <v>23</v>
      </c>
      <c r="W487" s="2">
        <v>6.6</v>
      </c>
      <c r="X487" s="2">
        <v>1</v>
      </c>
      <c r="Y487" s="2">
        <v>1</v>
      </c>
      <c r="Z487">
        <f t="shared" si="7"/>
        <v>3.079393446501716E-4</v>
      </c>
      <c r="AA487" t="s">
        <v>1179</v>
      </c>
    </row>
    <row r="488" spans="1:27" x14ac:dyDescent="0.35">
      <c r="A488" t="s">
        <v>155</v>
      </c>
      <c r="B488" s="7" t="s">
        <v>154</v>
      </c>
      <c r="C488" s="1" t="s">
        <v>1532</v>
      </c>
      <c r="D488" s="1" t="s">
        <v>374</v>
      </c>
      <c r="E488" s="40">
        <v>5.3282182438192671E-4</v>
      </c>
      <c r="F488" s="40">
        <v>5.2999999999999998E-4</v>
      </c>
      <c r="G488" s="41" t="s">
        <v>374</v>
      </c>
      <c r="H488" s="42" t="s">
        <v>374</v>
      </c>
      <c r="I488" s="40">
        <v>1.9540644540644542E-2</v>
      </c>
      <c r="J488" s="40">
        <v>0.02</v>
      </c>
      <c r="K488" s="41" t="s">
        <v>374</v>
      </c>
      <c r="L488" s="42" t="s">
        <v>374</v>
      </c>
      <c r="M488" s="40">
        <v>3.787878787878788E-2</v>
      </c>
      <c r="N488" s="40">
        <v>3.7999999999999999E-2</v>
      </c>
      <c r="O488" s="41" t="s">
        <v>374</v>
      </c>
      <c r="P488" s="42" t="s">
        <v>374</v>
      </c>
      <c r="Q488" s="43" t="s">
        <v>374</v>
      </c>
      <c r="R488" s="44" t="s">
        <v>374</v>
      </c>
      <c r="S488" s="1">
        <v>1</v>
      </c>
      <c r="T488" s="1">
        <v>1</v>
      </c>
      <c r="U488" s="2" t="s">
        <v>1400</v>
      </c>
      <c r="V488" s="2">
        <v>23</v>
      </c>
      <c r="W488" s="2">
        <v>6.6</v>
      </c>
      <c r="X488" s="2">
        <v>1</v>
      </c>
      <c r="Y488" s="2">
        <v>1</v>
      </c>
      <c r="Z488">
        <f t="shared" si="7"/>
        <v>0.11648225424381436</v>
      </c>
      <c r="AA488" t="s">
        <v>155</v>
      </c>
    </row>
    <row r="489" spans="1:27" x14ac:dyDescent="0.35">
      <c r="A489" t="s">
        <v>149</v>
      </c>
      <c r="B489" s="7" t="s">
        <v>148</v>
      </c>
      <c r="E489" s="40" t="s">
        <v>374</v>
      </c>
      <c r="F489" s="40" t="s">
        <v>374</v>
      </c>
      <c r="G489" s="41" t="s">
        <v>374</v>
      </c>
      <c r="H489" s="42" t="s">
        <v>374</v>
      </c>
      <c r="I489" s="40" t="s">
        <v>374</v>
      </c>
      <c r="J489" s="40" t="s">
        <v>374</v>
      </c>
      <c r="K489" s="41" t="s">
        <v>374</v>
      </c>
      <c r="L489" s="42" t="s">
        <v>374</v>
      </c>
      <c r="M489" s="40" t="s">
        <v>374</v>
      </c>
      <c r="N489" s="40" t="s">
        <v>374</v>
      </c>
      <c r="O489" s="41" t="s">
        <v>374</v>
      </c>
      <c r="P489" s="42" t="s">
        <v>374</v>
      </c>
      <c r="Q489" s="43" t="s">
        <v>374</v>
      </c>
      <c r="R489" s="44" t="s">
        <v>374</v>
      </c>
      <c r="S489" s="1" t="s">
        <v>1397</v>
      </c>
      <c r="T489" s="1" t="s">
        <v>1397</v>
      </c>
      <c r="U489" s="2" t="s">
        <v>1396</v>
      </c>
      <c r="V489" s="2">
        <v>1</v>
      </c>
      <c r="W489" s="2">
        <v>1</v>
      </c>
      <c r="X489" s="2">
        <v>1</v>
      </c>
      <c r="Y489" s="2">
        <v>1</v>
      </c>
      <c r="Z489">
        <f t="shared" si="7"/>
        <v>0</v>
      </c>
      <c r="AA489" t="s">
        <v>149</v>
      </c>
    </row>
    <row r="490" spans="1:27" x14ac:dyDescent="0.35">
      <c r="A490" t="s">
        <v>166</v>
      </c>
      <c r="B490" s="7" t="s">
        <v>1181</v>
      </c>
      <c r="C490" s="1" t="s">
        <v>1532</v>
      </c>
      <c r="D490" s="1" t="s">
        <v>374</v>
      </c>
      <c r="E490" s="40">
        <v>6.0893922786505903E-4</v>
      </c>
      <c r="F490" s="40">
        <v>6.0999999999999997E-4</v>
      </c>
      <c r="G490" s="41" t="s">
        <v>374</v>
      </c>
      <c r="H490" s="42" t="s">
        <v>374</v>
      </c>
      <c r="I490" s="40">
        <v>2.2332165189308046E-2</v>
      </c>
      <c r="J490" s="40">
        <v>2.1999999999999999E-2</v>
      </c>
      <c r="K490" s="41" t="s">
        <v>374</v>
      </c>
      <c r="L490" s="42" t="s">
        <v>374</v>
      </c>
      <c r="M490" s="40">
        <v>4.3290043290043288E-2</v>
      </c>
      <c r="N490" s="40">
        <v>4.2999999999999997E-2</v>
      </c>
      <c r="O490" s="41" t="s">
        <v>374</v>
      </c>
      <c r="P490" s="42" t="s">
        <v>374</v>
      </c>
      <c r="Q490" s="43" t="s">
        <v>374</v>
      </c>
      <c r="R490" s="44" t="s">
        <v>374</v>
      </c>
      <c r="S490" s="1">
        <v>1</v>
      </c>
      <c r="T490" s="1">
        <v>1</v>
      </c>
      <c r="U490" s="2" t="s">
        <v>1400</v>
      </c>
      <c r="V490" s="2">
        <v>23</v>
      </c>
      <c r="W490" s="2">
        <v>6.6</v>
      </c>
      <c r="X490" s="2">
        <v>1</v>
      </c>
      <c r="Y490" s="2">
        <v>1</v>
      </c>
      <c r="Z490">
        <f t="shared" si="7"/>
        <v>0.13184114770721639</v>
      </c>
      <c r="AA490" t="s">
        <v>166</v>
      </c>
    </row>
    <row r="491" spans="1:27" x14ac:dyDescent="0.35">
      <c r="A491" t="s">
        <v>143</v>
      </c>
      <c r="B491" s="7" t="s">
        <v>1182</v>
      </c>
      <c r="E491" s="40" t="s">
        <v>374</v>
      </c>
      <c r="F491" s="40" t="s">
        <v>374</v>
      </c>
      <c r="G491" s="41" t="s">
        <v>374</v>
      </c>
      <c r="H491" s="42" t="s">
        <v>374</v>
      </c>
      <c r="I491" s="40" t="s">
        <v>374</v>
      </c>
      <c r="J491" s="40" t="s">
        <v>374</v>
      </c>
      <c r="K491" s="41" t="s">
        <v>374</v>
      </c>
      <c r="L491" s="42" t="s">
        <v>374</v>
      </c>
      <c r="M491" s="40" t="s">
        <v>374</v>
      </c>
      <c r="N491" s="40" t="s">
        <v>374</v>
      </c>
      <c r="O491" s="41" t="s">
        <v>374</v>
      </c>
      <c r="P491" s="42" t="s">
        <v>374</v>
      </c>
      <c r="Q491" s="43" t="s">
        <v>374</v>
      </c>
      <c r="R491" s="44" t="s">
        <v>374</v>
      </c>
      <c r="S491" s="1" t="s">
        <v>1397</v>
      </c>
      <c r="T491" s="1" t="s">
        <v>1397</v>
      </c>
      <c r="U491" s="2" t="s">
        <v>1396</v>
      </c>
      <c r="V491" s="2">
        <v>1</v>
      </c>
      <c r="W491" s="2">
        <v>1</v>
      </c>
      <c r="X491" s="2">
        <v>1</v>
      </c>
      <c r="Y491" s="2">
        <v>1</v>
      </c>
      <c r="Z491">
        <f t="shared" si="7"/>
        <v>0</v>
      </c>
      <c r="AA491" t="s">
        <v>143</v>
      </c>
    </row>
    <row r="492" spans="1:27" x14ac:dyDescent="0.35">
      <c r="A492" t="s">
        <v>165</v>
      </c>
      <c r="B492" s="7" t="s">
        <v>164</v>
      </c>
      <c r="E492" s="40" t="s">
        <v>374</v>
      </c>
      <c r="F492" s="40" t="s">
        <v>374</v>
      </c>
      <c r="G492" s="41" t="s">
        <v>374</v>
      </c>
      <c r="H492" s="42" t="s">
        <v>374</v>
      </c>
      <c r="I492" s="40" t="s">
        <v>374</v>
      </c>
      <c r="J492" s="40" t="s">
        <v>374</v>
      </c>
      <c r="K492" s="41" t="s">
        <v>374</v>
      </c>
      <c r="L492" s="42" t="s">
        <v>374</v>
      </c>
      <c r="M492" s="40" t="s">
        <v>374</v>
      </c>
      <c r="N492" s="40" t="s">
        <v>374</v>
      </c>
      <c r="O492" s="41" t="s">
        <v>374</v>
      </c>
      <c r="P492" s="42" t="s">
        <v>374</v>
      </c>
      <c r="Q492" s="43" t="s">
        <v>374</v>
      </c>
      <c r="R492" s="44" t="s">
        <v>374</v>
      </c>
      <c r="S492" s="1" t="s">
        <v>1397</v>
      </c>
      <c r="T492" s="1" t="s">
        <v>1397</v>
      </c>
      <c r="U492" s="2" t="s">
        <v>1396</v>
      </c>
      <c r="V492" s="2">
        <v>1</v>
      </c>
      <c r="W492" s="2">
        <v>1</v>
      </c>
      <c r="X492" s="2">
        <v>1</v>
      </c>
      <c r="Y492" s="2">
        <v>1</v>
      </c>
      <c r="Z492">
        <f t="shared" si="7"/>
        <v>0</v>
      </c>
      <c r="AA492" t="s">
        <v>165</v>
      </c>
    </row>
    <row r="493" spans="1:27" x14ac:dyDescent="0.35">
      <c r="A493" t="s">
        <v>151</v>
      </c>
      <c r="B493" s="7" t="s">
        <v>150</v>
      </c>
      <c r="E493" s="40" t="s">
        <v>374</v>
      </c>
      <c r="F493" s="40" t="s">
        <v>374</v>
      </c>
      <c r="G493" s="41" t="s">
        <v>374</v>
      </c>
      <c r="H493" s="42" t="s">
        <v>374</v>
      </c>
      <c r="I493" s="40" t="s">
        <v>374</v>
      </c>
      <c r="J493" s="40" t="s">
        <v>374</v>
      </c>
      <c r="K493" s="41" t="s">
        <v>374</v>
      </c>
      <c r="L493" s="42" t="s">
        <v>374</v>
      </c>
      <c r="M493" s="40" t="s">
        <v>374</v>
      </c>
      <c r="N493" s="40" t="s">
        <v>374</v>
      </c>
      <c r="O493" s="41" t="s">
        <v>374</v>
      </c>
      <c r="P493" s="42" t="s">
        <v>374</v>
      </c>
      <c r="Q493" s="43" t="s">
        <v>374</v>
      </c>
      <c r="R493" s="44" t="s">
        <v>374</v>
      </c>
      <c r="S493" s="1" t="s">
        <v>1397</v>
      </c>
      <c r="T493" s="1" t="s">
        <v>1397</v>
      </c>
      <c r="U493" s="2" t="s">
        <v>1396</v>
      </c>
      <c r="V493" s="2">
        <v>1</v>
      </c>
      <c r="W493" s="2">
        <v>1</v>
      </c>
      <c r="X493" s="2">
        <v>1</v>
      </c>
      <c r="Y493" s="2">
        <v>1</v>
      </c>
      <c r="Z493">
        <f t="shared" si="7"/>
        <v>0</v>
      </c>
      <c r="AA493" t="s">
        <v>151</v>
      </c>
    </row>
    <row r="494" spans="1:27" x14ac:dyDescent="0.35">
      <c r="A494" t="s">
        <v>157</v>
      </c>
      <c r="B494" s="7" t="s">
        <v>156</v>
      </c>
      <c r="E494" s="40" t="s">
        <v>374</v>
      </c>
      <c r="F494" s="40" t="s">
        <v>374</v>
      </c>
      <c r="G494" s="41" t="s">
        <v>374</v>
      </c>
      <c r="H494" s="42" t="s">
        <v>374</v>
      </c>
      <c r="I494" s="40" t="s">
        <v>374</v>
      </c>
      <c r="J494" s="40" t="s">
        <v>374</v>
      </c>
      <c r="K494" s="41" t="s">
        <v>374</v>
      </c>
      <c r="L494" s="42" t="s">
        <v>374</v>
      </c>
      <c r="M494" s="40" t="s">
        <v>374</v>
      </c>
      <c r="N494" s="40" t="s">
        <v>374</v>
      </c>
      <c r="O494" s="41" t="s">
        <v>374</v>
      </c>
      <c r="P494" s="42" t="s">
        <v>374</v>
      </c>
      <c r="Q494" s="43" t="s">
        <v>374</v>
      </c>
      <c r="R494" s="44" t="s">
        <v>374</v>
      </c>
      <c r="S494" s="1" t="s">
        <v>1397</v>
      </c>
      <c r="T494" s="1" t="s">
        <v>1397</v>
      </c>
      <c r="U494" s="2" t="s">
        <v>1396</v>
      </c>
      <c r="V494" s="2">
        <v>1</v>
      </c>
      <c r="W494" s="2">
        <v>1</v>
      </c>
      <c r="X494" s="2">
        <v>1</v>
      </c>
      <c r="Y494" s="2">
        <v>1</v>
      </c>
      <c r="Z494">
        <f t="shared" si="7"/>
        <v>0</v>
      </c>
      <c r="AA494" t="s">
        <v>157</v>
      </c>
    </row>
    <row r="495" spans="1:27" ht="29" x14ac:dyDescent="0.35">
      <c r="A495">
        <v>432</v>
      </c>
      <c r="B495" s="7" t="s">
        <v>1183</v>
      </c>
      <c r="E495" s="40" t="s">
        <v>374</v>
      </c>
      <c r="F495" s="40" t="s">
        <v>374</v>
      </c>
      <c r="G495" s="41" t="s">
        <v>374</v>
      </c>
      <c r="H495" s="42" t="s">
        <v>374</v>
      </c>
      <c r="I495" s="40" t="s">
        <v>374</v>
      </c>
      <c r="J495" s="40" t="s">
        <v>374</v>
      </c>
      <c r="K495" s="41" t="s">
        <v>374</v>
      </c>
      <c r="L495" s="42" t="s">
        <v>374</v>
      </c>
      <c r="M495" s="40" t="s">
        <v>374</v>
      </c>
      <c r="N495" s="40" t="s">
        <v>374</v>
      </c>
      <c r="O495" s="41" t="s">
        <v>374</v>
      </c>
      <c r="P495" s="42" t="s">
        <v>374</v>
      </c>
      <c r="Q495" s="43" t="s">
        <v>374</v>
      </c>
      <c r="R495" s="44" t="s">
        <v>374</v>
      </c>
      <c r="S495" s="1" t="s">
        <v>1397</v>
      </c>
      <c r="T495" s="1" t="s">
        <v>1397</v>
      </c>
      <c r="U495" s="2" t="s">
        <v>1396</v>
      </c>
      <c r="V495" s="2">
        <v>1</v>
      </c>
      <c r="W495" s="2">
        <v>1</v>
      </c>
      <c r="X495" s="2">
        <v>1</v>
      </c>
      <c r="Y495" s="2">
        <v>1</v>
      </c>
      <c r="Z495">
        <f t="shared" si="7"/>
        <v>0</v>
      </c>
      <c r="AA495">
        <v>432</v>
      </c>
    </row>
    <row r="496" spans="1:27" x14ac:dyDescent="0.35">
      <c r="A496" t="s">
        <v>1184</v>
      </c>
      <c r="B496" s="7" t="s">
        <v>1185</v>
      </c>
      <c r="E496" s="40" t="s">
        <v>374</v>
      </c>
      <c r="F496" s="40" t="s">
        <v>374</v>
      </c>
      <c r="G496" s="41" t="s">
        <v>374</v>
      </c>
      <c r="H496" s="42" t="s">
        <v>374</v>
      </c>
      <c r="I496" s="40" t="s">
        <v>374</v>
      </c>
      <c r="J496" s="40" t="s">
        <v>374</v>
      </c>
      <c r="K496" s="41" t="s">
        <v>374</v>
      </c>
      <c r="L496" s="42" t="s">
        <v>374</v>
      </c>
      <c r="M496" s="40" t="s">
        <v>374</v>
      </c>
      <c r="N496" s="40" t="s">
        <v>374</v>
      </c>
      <c r="O496" s="41" t="s">
        <v>374</v>
      </c>
      <c r="P496" s="42" t="s">
        <v>374</v>
      </c>
      <c r="Q496" s="43" t="s">
        <v>374</v>
      </c>
      <c r="R496" s="44" t="s">
        <v>374</v>
      </c>
      <c r="S496" s="1" t="s">
        <v>1397</v>
      </c>
      <c r="T496" s="1" t="s">
        <v>1397</v>
      </c>
      <c r="U496" s="2" t="s">
        <v>1396</v>
      </c>
      <c r="V496" s="2">
        <v>1</v>
      </c>
      <c r="W496" s="2">
        <v>1</v>
      </c>
      <c r="X496" s="2">
        <v>1</v>
      </c>
      <c r="Y496" s="2">
        <v>1</v>
      </c>
      <c r="Z496">
        <f t="shared" si="7"/>
        <v>0</v>
      </c>
      <c r="AA496" t="s">
        <v>1184</v>
      </c>
    </row>
    <row r="497" spans="1:27" x14ac:dyDescent="0.35">
      <c r="A497" t="s">
        <v>1186</v>
      </c>
      <c r="B497" s="7" t="s">
        <v>1187</v>
      </c>
      <c r="E497" s="40">
        <v>0.10638297872340426</v>
      </c>
      <c r="F497" s="40">
        <v>0.11</v>
      </c>
      <c r="G497" s="41" t="s">
        <v>374</v>
      </c>
      <c r="H497" s="42" t="s">
        <v>374</v>
      </c>
      <c r="I497" s="40">
        <v>2.7659574468085109</v>
      </c>
      <c r="J497" s="40">
        <v>2.8</v>
      </c>
      <c r="K497" s="41" t="s">
        <v>374</v>
      </c>
      <c r="L497" s="42" t="s">
        <v>374</v>
      </c>
      <c r="M497" s="40">
        <v>1.2765957446808511</v>
      </c>
      <c r="N497" s="40">
        <v>1.3</v>
      </c>
      <c r="O497" s="41" t="s">
        <v>374</v>
      </c>
      <c r="P497" s="42" t="s">
        <v>374</v>
      </c>
      <c r="Q497" s="43" t="s">
        <v>374</v>
      </c>
      <c r="R497" s="44" t="s">
        <v>374</v>
      </c>
      <c r="S497" s="1">
        <v>1</v>
      </c>
      <c r="T497" s="1" t="s">
        <v>1397</v>
      </c>
      <c r="U497" s="2" t="s">
        <v>1396</v>
      </c>
      <c r="V497" s="2">
        <v>1</v>
      </c>
      <c r="W497" s="2">
        <v>1</v>
      </c>
      <c r="X497" s="2">
        <v>1</v>
      </c>
      <c r="Y497" s="2">
        <v>1</v>
      </c>
      <c r="Z497">
        <f t="shared" si="7"/>
        <v>8.3589361702127665</v>
      </c>
      <c r="AA497" t="s">
        <v>1186</v>
      </c>
    </row>
    <row r="498" spans="1:27" x14ac:dyDescent="0.35">
      <c r="A498" t="s">
        <v>1188</v>
      </c>
      <c r="B498" s="7" t="s">
        <v>1189</v>
      </c>
      <c r="E498" s="40" t="s">
        <v>374</v>
      </c>
      <c r="F498" s="40" t="s">
        <v>374</v>
      </c>
      <c r="G498" s="41" t="s">
        <v>374</v>
      </c>
      <c r="H498" s="42" t="s">
        <v>374</v>
      </c>
      <c r="I498" s="40" t="s">
        <v>374</v>
      </c>
      <c r="J498" s="40" t="s">
        <v>374</v>
      </c>
      <c r="K498" s="41" t="s">
        <v>374</v>
      </c>
      <c r="L498" s="42" t="s">
        <v>374</v>
      </c>
      <c r="M498" s="40" t="s">
        <v>374</v>
      </c>
      <c r="N498" s="40" t="s">
        <v>374</v>
      </c>
      <c r="O498" s="41" t="s">
        <v>374</v>
      </c>
      <c r="P498" s="42" t="s">
        <v>374</v>
      </c>
      <c r="Q498" s="43" t="s">
        <v>374</v>
      </c>
      <c r="R498" s="44" t="s">
        <v>374</v>
      </c>
      <c r="S498" s="1" t="s">
        <v>1397</v>
      </c>
      <c r="T498" s="1" t="s">
        <v>1397</v>
      </c>
      <c r="U498" s="2" t="s">
        <v>1396</v>
      </c>
      <c r="V498" s="2">
        <v>1</v>
      </c>
      <c r="W498" s="2">
        <v>1</v>
      </c>
      <c r="X498" s="2">
        <v>1</v>
      </c>
      <c r="Y498" s="2">
        <v>1</v>
      </c>
      <c r="Z498">
        <f t="shared" si="7"/>
        <v>0</v>
      </c>
      <c r="AA498" t="s">
        <v>1188</v>
      </c>
    </row>
    <row r="499" spans="1:27" x14ac:dyDescent="0.35">
      <c r="A499" t="s">
        <v>1190</v>
      </c>
      <c r="B499" s="7" t="s">
        <v>1191</v>
      </c>
      <c r="E499" s="40">
        <v>1.4084507042253522E-5</v>
      </c>
      <c r="F499" s="40">
        <v>1.4E-5</v>
      </c>
      <c r="G499" s="41" t="s">
        <v>374</v>
      </c>
      <c r="H499" s="42" t="s">
        <v>374</v>
      </c>
      <c r="I499" s="40">
        <v>3.6619718309859154E-4</v>
      </c>
      <c r="J499" s="40">
        <v>3.6999999999999999E-4</v>
      </c>
      <c r="K499" s="41" t="s">
        <v>374</v>
      </c>
      <c r="L499" s="42" t="s">
        <v>374</v>
      </c>
      <c r="M499" s="40">
        <v>1.6901408450704225E-4</v>
      </c>
      <c r="N499" s="40">
        <v>1.7000000000000001E-4</v>
      </c>
      <c r="O499" s="41" t="s">
        <v>374</v>
      </c>
      <c r="P499" s="42" t="s">
        <v>374</v>
      </c>
      <c r="Q499" s="43" t="s">
        <v>374</v>
      </c>
      <c r="R499" s="44" t="s">
        <v>374</v>
      </c>
      <c r="S499" s="1">
        <v>1</v>
      </c>
      <c r="T499" s="1" t="s">
        <v>1397</v>
      </c>
      <c r="U499" s="2" t="s">
        <v>1396</v>
      </c>
      <c r="V499" s="2">
        <v>1</v>
      </c>
      <c r="W499" s="2">
        <v>1</v>
      </c>
      <c r="X499" s="2">
        <v>1</v>
      </c>
      <c r="Y499" s="2">
        <v>1</v>
      </c>
      <c r="Z499">
        <f t="shared" si="7"/>
        <v>1.1032957746478873E-3</v>
      </c>
      <c r="AA499" t="s">
        <v>1190</v>
      </c>
    </row>
    <row r="500" spans="1:27" x14ac:dyDescent="0.35">
      <c r="A500" t="s">
        <v>1192</v>
      </c>
      <c r="B500" s="7" t="s">
        <v>1193</v>
      </c>
      <c r="E500" s="40">
        <v>9.0909090909090904E-5</v>
      </c>
      <c r="F500" s="40">
        <v>9.1000000000000003E-5</v>
      </c>
      <c r="G500" s="41" t="s">
        <v>374</v>
      </c>
      <c r="H500" s="42" t="s">
        <v>374</v>
      </c>
      <c r="I500" s="40">
        <v>2.3636363636363633E-3</v>
      </c>
      <c r="J500" s="40">
        <v>2.3999999999999998E-3</v>
      </c>
      <c r="K500" s="41" t="s">
        <v>374</v>
      </c>
      <c r="L500" s="42" t="s">
        <v>374</v>
      </c>
      <c r="M500" s="40">
        <v>1.0909090909090907E-3</v>
      </c>
      <c r="N500" s="40">
        <v>1.1000000000000001E-3</v>
      </c>
      <c r="O500" s="41" t="s">
        <v>374</v>
      </c>
      <c r="P500" s="42" t="s">
        <v>374</v>
      </c>
      <c r="Q500" s="43" t="s">
        <v>374</v>
      </c>
      <c r="R500" s="44" t="s">
        <v>374</v>
      </c>
      <c r="S500" s="1">
        <v>1</v>
      </c>
      <c r="T500" s="1" t="s">
        <v>1397</v>
      </c>
      <c r="U500" s="2" t="s">
        <v>1396</v>
      </c>
      <c r="V500" s="2">
        <v>1</v>
      </c>
      <c r="W500" s="2">
        <v>1</v>
      </c>
      <c r="X500" s="2">
        <v>1</v>
      </c>
      <c r="Y500" s="2">
        <v>1</v>
      </c>
      <c r="Z500">
        <f t="shared" si="7"/>
        <v>7.1364545454545448E-3</v>
      </c>
      <c r="AA500" t="s">
        <v>1192</v>
      </c>
    </row>
    <row r="501" spans="1:27" x14ac:dyDescent="0.35">
      <c r="A501" t="s">
        <v>1194</v>
      </c>
      <c r="B501" s="7" t="s">
        <v>1195</v>
      </c>
      <c r="E501" s="40">
        <v>9.0909090909090898E-4</v>
      </c>
      <c r="F501" s="40">
        <v>9.1E-4</v>
      </c>
      <c r="G501" s="41" t="s">
        <v>374</v>
      </c>
      <c r="H501" s="42" t="s">
        <v>374</v>
      </c>
      <c r="I501" s="40">
        <v>2.3636363636363632E-2</v>
      </c>
      <c r="J501" s="40">
        <v>2.4E-2</v>
      </c>
      <c r="K501" s="41" t="s">
        <v>374</v>
      </c>
      <c r="L501" s="42" t="s">
        <v>374</v>
      </c>
      <c r="M501" s="40">
        <v>1.0909090909090908E-2</v>
      </c>
      <c r="N501" s="40">
        <v>1.0999999999999999E-2</v>
      </c>
      <c r="O501" s="41" t="s">
        <v>374</v>
      </c>
      <c r="P501" s="42" t="s">
        <v>374</v>
      </c>
      <c r="Q501" s="43" t="s">
        <v>374</v>
      </c>
      <c r="R501" s="44" t="s">
        <v>374</v>
      </c>
      <c r="S501" s="1">
        <v>1</v>
      </c>
      <c r="T501" s="1" t="s">
        <v>1397</v>
      </c>
      <c r="U501" s="2" t="s">
        <v>1396</v>
      </c>
      <c r="V501" s="2">
        <v>1</v>
      </c>
      <c r="W501" s="2">
        <v>1</v>
      </c>
      <c r="X501" s="2">
        <v>1</v>
      </c>
      <c r="Y501" s="2">
        <v>1</v>
      </c>
      <c r="Z501">
        <f t="shared" si="7"/>
        <v>7.1364545454545444E-2</v>
      </c>
      <c r="AA501" t="s">
        <v>1194</v>
      </c>
    </row>
    <row r="502" spans="1:27" x14ac:dyDescent="0.35">
      <c r="A502" t="s">
        <v>1196</v>
      </c>
      <c r="B502" s="7" t="s">
        <v>1197</v>
      </c>
      <c r="E502" s="40">
        <v>1.5873015873015873E-4</v>
      </c>
      <c r="F502" s="40">
        <v>1.6000000000000001E-4</v>
      </c>
      <c r="G502" s="41" t="s">
        <v>374</v>
      </c>
      <c r="H502" s="42" t="s">
        <v>374</v>
      </c>
      <c r="I502" s="40">
        <v>4.1269841269841265E-3</v>
      </c>
      <c r="J502" s="40">
        <v>4.1000000000000003E-3</v>
      </c>
      <c r="K502" s="41" t="s">
        <v>374</v>
      </c>
      <c r="L502" s="42" t="s">
        <v>374</v>
      </c>
      <c r="M502" s="40">
        <v>1.9047619047619048E-3</v>
      </c>
      <c r="N502" s="40">
        <v>1.9E-3</v>
      </c>
      <c r="O502" s="41" t="s">
        <v>374</v>
      </c>
      <c r="P502" s="42" t="s">
        <v>374</v>
      </c>
      <c r="Q502" s="43" t="s">
        <v>374</v>
      </c>
      <c r="R502" s="44" t="s">
        <v>374</v>
      </c>
      <c r="S502" s="1">
        <v>1</v>
      </c>
      <c r="T502" s="1" t="s">
        <v>1397</v>
      </c>
      <c r="U502" s="2" t="s">
        <v>1396</v>
      </c>
      <c r="V502" s="2">
        <v>1</v>
      </c>
      <c r="W502" s="2">
        <v>1</v>
      </c>
      <c r="X502" s="2">
        <v>1</v>
      </c>
      <c r="Y502" s="2">
        <v>1</v>
      </c>
      <c r="Z502">
        <f t="shared" si="7"/>
        <v>1.2350476190476191E-2</v>
      </c>
      <c r="AA502" t="s">
        <v>1196</v>
      </c>
    </row>
    <row r="503" spans="1:27" x14ac:dyDescent="0.35">
      <c r="A503" t="s">
        <v>1198</v>
      </c>
      <c r="B503" s="7" t="s">
        <v>1199</v>
      </c>
      <c r="C503" s="1" t="s">
        <v>1532</v>
      </c>
      <c r="D503" s="1" t="s">
        <v>374</v>
      </c>
      <c r="E503" s="40">
        <v>4.2625745950554133E-5</v>
      </c>
      <c r="F503" s="40">
        <v>4.3000000000000002E-5</v>
      </c>
      <c r="G503" s="41" t="s">
        <v>374</v>
      </c>
      <c r="H503" s="42" t="s">
        <v>374</v>
      </c>
      <c r="I503" s="40">
        <v>1.5632515632515633E-3</v>
      </c>
      <c r="J503" s="40">
        <v>1.6000000000000001E-3</v>
      </c>
      <c r="K503" s="41" t="s">
        <v>374</v>
      </c>
      <c r="L503" s="42" t="s">
        <v>374</v>
      </c>
      <c r="M503" s="40">
        <v>3.0303030303030307E-3</v>
      </c>
      <c r="N503" s="40">
        <v>3.0000000000000001E-3</v>
      </c>
      <c r="O503" s="41" t="s">
        <v>374</v>
      </c>
      <c r="P503" s="42" t="s">
        <v>374</v>
      </c>
      <c r="Q503" s="43" t="s">
        <v>374</v>
      </c>
      <c r="R503" s="44" t="s">
        <v>374</v>
      </c>
      <c r="S503" s="1">
        <v>1</v>
      </c>
      <c r="T503" s="1">
        <v>1</v>
      </c>
      <c r="U503" s="2" t="s">
        <v>1400</v>
      </c>
      <c r="V503" s="2">
        <v>23</v>
      </c>
      <c r="W503" s="2">
        <v>6.6</v>
      </c>
      <c r="X503" s="2">
        <v>1</v>
      </c>
      <c r="Y503" s="2">
        <v>1</v>
      </c>
      <c r="Z503">
        <f t="shared" si="7"/>
        <v>9.2791803395051477E-3</v>
      </c>
      <c r="AA503" t="s">
        <v>1198</v>
      </c>
    </row>
    <row r="504" spans="1:27" x14ac:dyDescent="0.35">
      <c r="A504" t="s">
        <v>1200</v>
      </c>
      <c r="B504" s="7" t="s">
        <v>1201</v>
      </c>
      <c r="E504" s="40">
        <v>2.7027027027027029E-2</v>
      </c>
      <c r="F504" s="40">
        <v>2.7E-2</v>
      </c>
      <c r="G504" s="41" t="s">
        <v>374</v>
      </c>
      <c r="H504" s="42" t="s">
        <v>374</v>
      </c>
      <c r="I504" s="40">
        <v>0.70270270270270274</v>
      </c>
      <c r="J504" s="40">
        <v>0.7</v>
      </c>
      <c r="K504" s="41" t="s">
        <v>374</v>
      </c>
      <c r="L504" s="42" t="s">
        <v>374</v>
      </c>
      <c r="M504" s="40">
        <v>0.32432432432432434</v>
      </c>
      <c r="N504" s="40">
        <v>0.32</v>
      </c>
      <c r="O504" s="41" t="s">
        <v>374</v>
      </c>
      <c r="P504" s="42" t="s">
        <v>374</v>
      </c>
      <c r="Q504" s="43" t="s">
        <v>374</v>
      </c>
      <c r="R504" s="44" t="s">
        <v>374</v>
      </c>
      <c r="S504" s="1">
        <v>1</v>
      </c>
      <c r="T504" s="1" t="s">
        <v>1397</v>
      </c>
      <c r="U504" s="2" t="s">
        <v>1396</v>
      </c>
      <c r="V504" s="2">
        <v>1</v>
      </c>
      <c r="W504" s="2">
        <v>1</v>
      </c>
      <c r="X504" s="2">
        <v>1</v>
      </c>
      <c r="Y504" s="2">
        <v>1</v>
      </c>
      <c r="Z504">
        <f t="shared" si="7"/>
        <v>2.1010540540540541</v>
      </c>
      <c r="AA504" t="s">
        <v>1200</v>
      </c>
    </row>
    <row r="505" spans="1:27" x14ac:dyDescent="0.35">
      <c r="A505" t="s">
        <v>1202</v>
      </c>
      <c r="B505" s="7" t="s">
        <v>1203</v>
      </c>
      <c r="C505" s="1" t="s">
        <v>1532</v>
      </c>
      <c r="D505" s="1" t="s">
        <v>374</v>
      </c>
      <c r="E505" s="40">
        <v>4.2625745950554137E-6</v>
      </c>
      <c r="F505" s="40">
        <v>4.3000000000000003E-6</v>
      </c>
      <c r="G505" s="41" t="s">
        <v>374</v>
      </c>
      <c r="H505" s="42" t="s">
        <v>374</v>
      </c>
      <c r="I505" s="40">
        <v>1.5632515632515634E-4</v>
      </c>
      <c r="J505" s="40">
        <v>1.6000000000000001E-4</v>
      </c>
      <c r="K505" s="41" t="s">
        <v>374</v>
      </c>
      <c r="L505" s="42" t="s">
        <v>374</v>
      </c>
      <c r="M505" s="40">
        <v>3.0303030303030303E-4</v>
      </c>
      <c r="N505" s="40">
        <v>2.9999999999999997E-4</v>
      </c>
      <c r="O505" s="41" t="s">
        <v>374</v>
      </c>
      <c r="P505" s="42" t="s">
        <v>374</v>
      </c>
      <c r="Q505" s="43" t="s">
        <v>374</v>
      </c>
      <c r="R505" s="44" t="s">
        <v>374</v>
      </c>
      <c r="S505" s="1">
        <v>1</v>
      </c>
      <c r="T505" s="1">
        <v>1</v>
      </c>
      <c r="U505" s="2" t="s">
        <v>1400</v>
      </c>
      <c r="V505" s="2">
        <v>23</v>
      </c>
      <c r="W505" s="2">
        <v>6.6</v>
      </c>
      <c r="X505" s="2">
        <v>1</v>
      </c>
      <c r="Y505" s="2">
        <v>1</v>
      </c>
      <c r="Z505">
        <f t="shared" si="7"/>
        <v>9.2791803395051472E-4</v>
      </c>
      <c r="AA505" t="s">
        <v>1202</v>
      </c>
    </row>
    <row r="506" spans="1:27" x14ac:dyDescent="0.35">
      <c r="A506" t="s">
        <v>1204</v>
      </c>
      <c r="B506" s="7" t="s">
        <v>1205</v>
      </c>
      <c r="E506" s="40">
        <v>9.0909090909090912E-2</v>
      </c>
      <c r="F506" s="40">
        <v>9.0999999999999998E-2</v>
      </c>
      <c r="G506" s="41" t="s">
        <v>374</v>
      </c>
      <c r="H506" s="42" t="s">
        <v>374</v>
      </c>
      <c r="I506" s="40">
        <v>2.3636363636363638</v>
      </c>
      <c r="J506" s="40">
        <v>2.4</v>
      </c>
      <c r="K506" s="41" t="s">
        <v>374</v>
      </c>
      <c r="L506" s="42" t="s">
        <v>374</v>
      </c>
      <c r="M506" s="40">
        <v>1.0909090909090908</v>
      </c>
      <c r="N506" s="40">
        <v>1.1000000000000001</v>
      </c>
      <c r="O506" s="41" t="s">
        <v>374</v>
      </c>
      <c r="P506" s="42" t="s">
        <v>374</v>
      </c>
      <c r="Q506" s="43" t="s">
        <v>374</v>
      </c>
      <c r="R506" s="44" t="s">
        <v>374</v>
      </c>
      <c r="S506" s="1">
        <v>1</v>
      </c>
      <c r="T506" s="1" t="s">
        <v>1397</v>
      </c>
      <c r="U506" s="2" t="s">
        <v>1396</v>
      </c>
      <c r="V506" s="2">
        <v>1</v>
      </c>
      <c r="W506" s="2">
        <v>1</v>
      </c>
      <c r="X506" s="2">
        <v>1</v>
      </c>
      <c r="Y506" s="2">
        <v>1</v>
      </c>
      <c r="Z506">
        <f t="shared" si="7"/>
        <v>7.1364545454545461</v>
      </c>
      <c r="AA506" t="s">
        <v>1204</v>
      </c>
    </row>
    <row r="507" spans="1:27" x14ac:dyDescent="0.35">
      <c r="A507" t="s">
        <v>1206</v>
      </c>
      <c r="B507" s="7" t="s">
        <v>1207</v>
      </c>
      <c r="E507" s="40">
        <v>9.0909090909090905E-3</v>
      </c>
      <c r="F507" s="40">
        <v>9.1000000000000004E-3</v>
      </c>
      <c r="G507" s="41" t="s">
        <v>374</v>
      </c>
      <c r="H507" s="42" t="s">
        <v>374</v>
      </c>
      <c r="I507" s="40">
        <v>0.23636363636363636</v>
      </c>
      <c r="J507" s="40">
        <v>0.24</v>
      </c>
      <c r="K507" s="41" t="s">
        <v>374</v>
      </c>
      <c r="L507" s="42" t="s">
        <v>374</v>
      </c>
      <c r="M507" s="40">
        <v>0.10909090909090909</v>
      </c>
      <c r="N507" s="40">
        <v>0.11</v>
      </c>
      <c r="O507" s="41" t="s">
        <v>374</v>
      </c>
      <c r="P507" s="42" t="s">
        <v>374</v>
      </c>
      <c r="Q507" s="43" t="s">
        <v>374</v>
      </c>
      <c r="R507" s="44" t="s">
        <v>374</v>
      </c>
      <c r="S507" s="1">
        <v>1</v>
      </c>
      <c r="T507" s="1" t="s">
        <v>1397</v>
      </c>
      <c r="U507" s="2" t="s">
        <v>1396</v>
      </c>
      <c r="V507" s="2">
        <v>1</v>
      </c>
      <c r="W507" s="2">
        <v>1</v>
      </c>
      <c r="X507" s="2">
        <v>1</v>
      </c>
      <c r="Y507" s="2">
        <v>1</v>
      </c>
      <c r="Z507">
        <f t="shared" si="7"/>
        <v>0.71364545454545458</v>
      </c>
      <c r="AA507" t="s">
        <v>1206</v>
      </c>
    </row>
    <row r="508" spans="1:27" x14ac:dyDescent="0.35">
      <c r="A508" t="s">
        <v>1208</v>
      </c>
      <c r="B508" s="7" t="s">
        <v>1209</v>
      </c>
      <c r="E508" s="40">
        <v>9.0909090909090905E-3</v>
      </c>
      <c r="F508" s="40">
        <v>9.1000000000000004E-3</v>
      </c>
      <c r="G508" s="41" t="s">
        <v>374</v>
      </c>
      <c r="H508" s="42" t="s">
        <v>374</v>
      </c>
      <c r="I508" s="40">
        <v>0.23636363636363636</v>
      </c>
      <c r="J508" s="40">
        <v>0.24</v>
      </c>
      <c r="K508" s="41" t="s">
        <v>374</v>
      </c>
      <c r="L508" s="42" t="s">
        <v>374</v>
      </c>
      <c r="M508" s="40">
        <v>0.10909090909090909</v>
      </c>
      <c r="N508" s="40">
        <v>0.11</v>
      </c>
      <c r="O508" s="41" t="s">
        <v>374</v>
      </c>
      <c r="P508" s="42" t="s">
        <v>374</v>
      </c>
      <c r="Q508" s="43" t="s">
        <v>374</v>
      </c>
      <c r="R508" s="44" t="s">
        <v>374</v>
      </c>
      <c r="S508" s="1">
        <v>1</v>
      </c>
      <c r="T508" s="1" t="s">
        <v>1397</v>
      </c>
      <c r="U508" s="2" t="s">
        <v>1396</v>
      </c>
      <c r="V508" s="2">
        <v>1</v>
      </c>
      <c r="W508" s="2">
        <v>1</v>
      </c>
      <c r="X508" s="2">
        <v>1</v>
      </c>
      <c r="Y508" s="2">
        <v>1</v>
      </c>
      <c r="Z508">
        <f t="shared" si="7"/>
        <v>0.71364545454545458</v>
      </c>
      <c r="AA508" t="s">
        <v>1208</v>
      </c>
    </row>
    <row r="509" spans="1:27" x14ac:dyDescent="0.35">
      <c r="A509" t="s">
        <v>1210</v>
      </c>
      <c r="B509" s="7" t="s">
        <v>1211</v>
      </c>
      <c r="E509" s="40" t="s">
        <v>374</v>
      </c>
      <c r="F509" s="40" t="s">
        <v>374</v>
      </c>
      <c r="G509" s="41" t="s">
        <v>374</v>
      </c>
      <c r="H509" s="42" t="s">
        <v>374</v>
      </c>
      <c r="I509" s="40" t="s">
        <v>374</v>
      </c>
      <c r="J509" s="40" t="s">
        <v>374</v>
      </c>
      <c r="K509" s="41" t="s">
        <v>374</v>
      </c>
      <c r="L509" s="42" t="s">
        <v>374</v>
      </c>
      <c r="M509" s="40" t="s">
        <v>374</v>
      </c>
      <c r="N509" s="40" t="s">
        <v>374</v>
      </c>
      <c r="O509" s="41" t="s">
        <v>374</v>
      </c>
      <c r="P509" s="42" t="s">
        <v>374</v>
      </c>
      <c r="Q509" s="43" t="s">
        <v>374</v>
      </c>
      <c r="R509" s="44" t="s">
        <v>374</v>
      </c>
      <c r="S509" s="1" t="s">
        <v>1397</v>
      </c>
      <c r="T509" s="1" t="s">
        <v>1397</v>
      </c>
      <c r="U509" s="2" t="s">
        <v>1396</v>
      </c>
      <c r="V509" s="2">
        <v>1</v>
      </c>
      <c r="W509" s="2">
        <v>1</v>
      </c>
      <c r="X509" s="2">
        <v>1</v>
      </c>
      <c r="Y509" s="2">
        <v>1</v>
      </c>
      <c r="Z509">
        <f t="shared" si="7"/>
        <v>0</v>
      </c>
      <c r="AA509" t="s">
        <v>1210</v>
      </c>
    </row>
    <row r="510" spans="1:27" x14ac:dyDescent="0.35">
      <c r="A510" t="s">
        <v>1212</v>
      </c>
      <c r="B510" s="7" t="s">
        <v>1213</v>
      </c>
      <c r="E510" s="40" t="s">
        <v>374</v>
      </c>
      <c r="F510" s="40" t="s">
        <v>374</v>
      </c>
      <c r="G510" s="41" t="s">
        <v>374</v>
      </c>
      <c r="H510" s="42" t="s">
        <v>374</v>
      </c>
      <c r="I510" s="40" t="s">
        <v>374</v>
      </c>
      <c r="J510" s="40" t="s">
        <v>374</v>
      </c>
      <c r="K510" s="41" t="s">
        <v>374</v>
      </c>
      <c r="L510" s="42" t="s">
        <v>374</v>
      </c>
      <c r="M510" s="40" t="s">
        <v>374</v>
      </c>
      <c r="N510" s="40" t="s">
        <v>374</v>
      </c>
      <c r="O510" s="41" t="s">
        <v>374</v>
      </c>
      <c r="P510" s="42" t="s">
        <v>374</v>
      </c>
      <c r="Q510" s="43" t="s">
        <v>374</v>
      </c>
      <c r="R510" s="44" t="s">
        <v>374</v>
      </c>
      <c r="S510" s="1" t="s">
        <v>1397</v>
      </c>
      <c r="T510" s="1" t="s">
        <v>1397</v>
      </c>
      <c r="U510" s="2" t="s">
        <v>1396</v>
      </c>
      <c r="V510" s="2">
        <v>1</v>
      </c>
      <c r="W510" s="2">
        <v>1</v>
      </c>
      <c r="X510" s="2">
        <v>1</v>
      </c>
      <c r="Y510" s="2">
        <v>1</v>
      </c>
      <c r="Z510">
        <f t="shared" si="7"/>
        <v>0</v>
      </c>
      <c r="AA510" t="s">
        <v>1212</v>
      </c>
    </row>
    <row r="511" spans="1:27" x14ac:dyDescent="0.35">
      <c r="A511" t="s">
        <v>1214</v>
      </c>
      <c r="B511" s="7" t="s">
        <v>1215</v>
      </c>
      <c r="D511" s="1" t="s">
        <v>374</v>
      </c>
      <c r="E511" s="40">
        <v>7.1428571428571435E-3</v>
      </c>
      <c r="F511" s="40">
        <v>7.1000000000000004E-3</v>
      </c>
      <c r="G511" s="41" t="s">
        <v>374</v>
      </c>
      <c r="H511" s="42" t="s">
        <v>374</v>
      </c>
      <c r="I511" s="40">
        <v>0.18571428571428572</v>
      </c>
      <c r="J511" s="40">
        <v>0.19</v>
      </c>
      <c r="K511" s="41" t="s">
        <v>374</v>
      </c>
      <c r="L511" s="42" t="s">
        <v>374</v>
      </c>
      <c r="M511" s="40">
        <v>8.5714285714285715E-2</v>
      </c>
      <c r="N511" s="40">
        <v>8.5999999999999993E-2</v>
      </c>
      <c r="O511" s="41" t="s">
        <v>374</v>
      </c>
      <c r="P511" s="42" t="s">
        <v>374</v>
      </c>
      <c r="Q511" s="43" t="s">
        <v>374</v>
      </c>
      <c r="R511" s="44" t="s">
        <v>374</v>
      </c>
      <c r="S511" s="1">
        <v>1</v>
      </c>
      <c r="T511" s="1">
        <v>1</v>
      </c>
      <c r="U511" s="2" t="s">
        <v>1396</v>
      </c>
      <c r="V511" s="2">
        <v>1</v>
      </c>
      <c r="W511" s="2">
        <v>1</v>
      </c>
      <c r="X511" s="2">
        <v>1</v>
      </c>
      <c r="Y511" s="2">
        <v>1</v>
      </c>
      <c r="Z511">
        <f t="shared" si="7"/>
        <v>0.5616714285714286</v>
      </c>
      <c r="AA511" t="s">
        <v>1214</v>
      </c>
    </row>
    <row r="512" spans="1:27" x14ac:dyDescent="0.35">
      <c r="A512" t="s">
        <v>1216</v>
      </c>
      <c r="B512" s="7" t="s">
        <v>1217</v>
      </c>
      <c r="E512" s="40" t="s">
        <v>374</v>
      </c>
      <c r="F512" s="40" t="s">
        <v>374</v>
      </c>
      <c r="G512" s="41" t="s">
        <v>374</v>
      </c>
      <c r="H512" s="42" t="s">
        <v>374</v>
      </c>
      <c r="I512" s="40" t="s">
        <v>374</v>
      </c>
      <c r="J512" s="40" t="s">
        <v>374</v>
      </c>
      <c r="K512" s="41" t="s">
        <v>374</v>
      </c>
      <c r="L512" s="42" t="s">
        <v>374</v>
      </c>
      <c r="M512" s="40" t="s">
        <v>374</v>
      </c>
      <c r="N512" s="40" t="s">
        <v>374</v>
      </c>
      <c r="O512" s="41" t="s">
        <v>374</v>
      </c>
      <c r="P512" s="42" t="s">
        <v>374</v>
      </c>
      <c r="Q512" s="43" t="s">
        <v>374</v>
      </c>
      <c r="R512" s="44" t="s">
        <v>374</v>
      </c>
      <c r="S512" s="1" t="s">
        <v>1397</v>
      </c>
      <c r="T512" s="1" t="s">
        <v>1397</v>
      </c>
      <c r="U512" s="2" t="s">
        <v>1396</v>
      </c>
      <c r="V512" s="2">
        <v>1</v>
      </c>
      <c r="W512" s="2">
        <v>1</v>
      </c>
      <c r="X512" s="2">
        <v>1</v>
      </c>
      <c r="Y512" s="2">
        <v>1</v>
      </c>
      <c r="Z512">
        <f t="shared" si="7"/>
        <v>0</v>
      </c>
      <c r="AA512" t="s">
        <v>1216</v>
      </c>
    </row>
    <row r="513" spans="1:27" x14ac:dyDescent="0.35">
      <c r="A513" t="s">
        <v>1218</v>
      </c>
      <c r="B513" s="7" t="s">
        <v>1533</v>
      </c>
      <c r="E513" s="40" t="s">
        <v>374</v>
      </c>
      <c r="F513" s="40" t="s">
        <v>374</v>
      </c>
      <c r="G513" s="41" t="s">
        <v>374</v>
      </c>
      <c r="H513" s="42" t="s">
        <v>374</v>
      </c>
      <c r="I513" s="40" t="s">
        <v>374</v>
      </c>
      <c r="J513" s="40" t="s">
        <v>374</v>
      </c>
      <c r="K513" s="41" t="s">
        <v>374</v>
      </c>
      <c r="L513" s="42" t="s">
        <v>374</v>
      </c>
      <c r="M513" s="40" t="s">
        <v>374</v>
      </c>
      <c r="N513" s="40" t="s">
        <v>374</v>
      </c>
      <c r="O513" s="41" t="s">
        <v>374</v>
      </c>
      <c r="P513" s="42" t="s">
        <v>374</v>
      </c>
      <c r="Q513" s="43" t="s">
        <v>374</v>
      </c>
      <c r="R513" s="44" t="s">
        <v>374</v>
      </c>
      <c r="S513" s="1" t="s">
        <v>1397</v>
      </c>
      <c r="T513" s="1" t="s">
        <v>1397</v>
      </c>
      <c r="U513" s="2" t="s">
        <v>1396</v>
      </c>
      <c r="V513" s="2">
        <v>1</v>
      </c>
      <c r="W513" s="2">
        <v>1</v>
      </c>
      <c r="X513" s="2">
        <v>1</v>
      </c>
      <c r="Y513" s="2">
        <v>1</v>
      </c>
      <c r="Z513">
        <f t="shared" si="7"/>
        <v>0</v>
      </c>
      <c r="AA513" t="s">
        <v>1218</v>
      </c>
    </row>
    <row r="514" spans="1:27" x14ac:dyDescent="0.35">
      <c r="A514" t="s">
        <v>1220</v>
      </c>
      <c r="B514" s="7" t="s">
        <v>1221</v>
      </c>
      <c r="D514" s="1" t="s">
        <v>374</v>
      </c>
      <c r="E514" s="40">
        <v>1.4492753623188406E-3</v>
      </c>
      <c r="F514" s="40">
        <v>1.4E-3</v>
      </c>
      <c r="G514" s="41" t="s">
        <v>374</v>
      </c>
      <c r="H514" s="42" t="s">
        <v>374</v>
      </c>
      <c r="I514" s="40">
        <v>3.7681159420289857E-2</v>
      </c>
      <c r="J514" s="40">
        <v>3.7999999999999999E-2</v>
      </c>
      <c r="K514" s="41" t="s">
        <v>374</v>
      </c>
      <c r="L514" s="42" t="s">
        <v>374</v>
      </c>
      <c r="M514" s="40">
        <v>1.7391304347826087E-2</v>
      </c>
      <c r="N514" s="40">
        <v>1.7000000000000001E-2</v>
      </c>
      <c r="O514" s="41" t="s">
        <v>374</v>
      </c>
      <c r="P514" s="42" t="s">
        <v>374</v>
      </c>
      <c r="Q514" s="43" t="s">
        <v>374</v>
      </c>
      <c r="R514" s="44" t="s">
        <v>374</v>
      </c>
      <c r="S514" s="1">
        <v>1</v>
      </c>
      <c r="T514" s="1">
        <v>1</v>
      </c>
      <c r="U514" s="2" t="s">
        <v>1396</v>
      </c>
      <c r="V514" s="2">
        <v>1</v>
      </c>
      <c r="W514" s="2">
        <v>1</v>
      </c>
      <c r="X514" s="2">
        <v>1</v>
      </c>
      <c r="Y514" s="2">
        <v>1</v>
      </c>
      <c r="Z514">
        <f t="shared" si="7"/>
        <v>0.11292173913043478</v>
      </c>
      <c r="AA514" t="s">
        <v>1220</v>
      </c>
    </row>
    <row r="515" spans="1:27" x14ac:dyDescent="0.35">
      <c r="A515" t="s">
        <v>1222</v>
      </c>
      <c r="B515" s="7" t="s">
        <v>1534</v>
      </c>
      <c r="E515" s="40" t="s">
        <v>374</v>
      </c>
      <c r="F515" s="40" t="s">
        <v>374</v>
      </c>
      <c r="G515" s="41" t="s">
        <v>374</v>
      </c>
      <c r="H515" s="42" t="s">
        <v>374</v>
      </c>
      <c r="I515" s="40" t="s">
        <v>374</v>
      </c>
      <c r="J515" s="40" t="s">
        <v>374</v>
      </c>
      <c r="K515" s="41" t="s">
        <v>374</v>
      </c>
      <c r="L515" s="42" t="s">
        <v>374</v>
      </c>
      <c r="M515" s="40" t="s">
        <v>374</v>
      </c>
      <c r="N515" s="40" t="s">
        <v>374</v>
      </c>
      <c r="O515" s="41" t="s">
        <v>374</v>
      </c>
      <c r="P515" s="42" t="s">
        <v>374</v>
      </c>
      <c r="Q515" s="43" t="s">
        <v>374</v>
      </c>
      <c r="R515" s="44" t="s">
        <v>374</v>
      </c>
      <c r="S515" s="1" t="s">
        <v>1397</v>
      </c>
      <c r="T515" s="1" t="s">
        <v>1397</v>
      </c>
      <c r="U515" s="2" t="s">
        <v>1396</v>
      </c>
      <c r="V515" s="2">
        <v>1</v>
      </c>
      <c r="W515" s="2">
        <v>1</v>
      </c>
      <c r="X515" s="2">
        <v>1</v>
      </c>
      <c r="Y515" s="2">
        <v>1</v>
      </c>
      <c r="Z515">
        <f t="shared" si="7"/>
        <v>0</v>
      </c>
      <c r="AA515" t="s">
        <v>1222</v>
      </c>
    </row>
    <row r="516" spans="1:27" x14ac:dyDescent="0.35">
      <c r="A516" t="s">
        <v>1224</v>
      </c>
      <c r="B516" s="7" t="s">
        <v>1225</v>
      </c>
      <c r="D516" s="1" t="s">
        <v>1398</v>
      </c>
      <c r="E516" s="40" t="s">
        <v>374</v>
      </c>
      <c r="F516" s="40" t="s">
        <v>374</v>
      </c>
      <c r="G516" s="41">
        <v>8</v>
      </c>
      <c r="H516" s="42">
        <v>8</v>
      </c>
      <c r="I516" s="40" t="s">
        <v>374</v>
      </c>
      <c r="J516" s="40" t="s">
        <v>374</v>
      </c>
      <c r="K516" s="41">
        <v>35.200000000000003</v>
      </c>
      <c r="L516" s="42">
        <v>35</v>
      </c>
      <c r="M516" s="40" t="s">
        <v>374</v>
      </c>
      <c r="N516" s="40" t="s">
        <v>374</v>
      </c>
      <c r="O516" s="41">
        <v>35.200000000000003</v>
      </c>
      <c r="P516" s="42">
        <v>35</v>
      </c>
      <c r="Q516" s="43" t="s">
        <v>374</v>
      </c>
      <c r="R516" s="44" t="s">
        <v>374</v>
      </c>
      <c r="S516" s="1">
        <v>1</v>
      </c>
      <c r="T516" s="1">
        <v>1</v>
      </c>
      <c r="U516" s="2" t="s">
        <v>1396</v>
      </c>
      <c r="V516" s="2">
        <v>1</v>
      </c>
      <c r="W516" s="2">
        <v>1</v>
      </c>
      <c r="X516" s="2">
        <v>1</v>
      </c>
      <c r="Y516" s="2">
        <v>1</v>
      </c>
      <c r="Z516">
        <f t="shared" si="7"/>
        <v>156.4</v>
      </c>
      <c r="AA516" t="s">
        <v>1224</v>
      </c>
    </row>
    <row r="517" spans="1:27" x14ac:dyDescent="0.35">
      <c r="A517" t="s">
        <v>1226</v>
      </c>
      <c r="B517" s="7" t="s">
        <v>1227</v>
      </c>
      <c r="E517" s="40" t="s">
        <v>374</v>
      </c>
      <c r="F517" s="40" t="s">
        <v>374</v>
      </c>
      <c r="G517" s="41" t="s">
        <v>374</v>
      </c>
      <c r="H517" s="42" t="s">
        <v>374</v>
      </c>
      <c r="I517" s="40" t="s">
        <v>374</v>
      </c>
      <c r="J517" s="40" t="s">
        <v>374</v>
      </c>
      <c r="K517" s="41" t="s">
        <v>374</v>
      </c>
      <c r="L517" s="42" t="s">
        <v>374</v>
      </c>
      <c r="M517" s="40" t="s">
        <v>374</v>
      </c>
      <c r="N517" s="40" t="s">
        <v>374</v>
      </c>
      <c r="O517" s="41" t="s">
        <v>374</v>
      </c>
      <c r="P517" s="42" t="s">
        <v>374</v>
      </c>
      <c r="Q517" s="43" t="s">
        <v>374</v>
      </c>
      <c r="R517" s="44" t="s">
        <v>374</v>
      </c>
      <c r="S517" s="1" t="s">
        <v>1397</v>
      </c>
      <c r="T517" s="1" t="s">
        <v>1397</v>
      </c>
      <c r="U517" s="2" t="s">
        <v>1396</v>
      </c>
      <c r="V517" s="2">
        <v>1</v>
      </c>
      <c r="W517" s="2">
        <v>1</v>
      </c>
      <c r="X517" s="2">
        <v>1</v>
      </c>
      <c r="Y517" s="2">
        <v>1</v>
      </c>
      <c r="Z517">
        <f t="shared" si="7"/>
        <v>0</v>
      </c>
      <c r="AA517" t="s">
        <v>1226</v>
      </c>
    </row>
    <row r="518" spans="1:27" x14ac:dyDescent="0.35">
      <c r="A518" t="s">
        <v>1228</v>
      </c>
      <c r="B518" s="7" t="s">
        <v>1229</v>
      </c>
      <c r="D518" s="1" t="s">
        <v>1398</v>
      </c>
      <c r="E518" s="40" t="s">
        <v>374</v>
      </c>
      <c r="F518" s="40" t="s">
        <v>374</v>
      </c>
      <c r="G518" s="41">
        <v>3000</v>
      </c>
      <c r="H518" s="42">
        <v>3000</v>
      </c>
      <c r="I518" s="40" t="s">
        <v>374</v>
      </c>
      <c r="J518" s="40" t="s">
        <v>374</v>
      </c>
      <c r="K518" s="41">
        <v>13200.000000000002</v>
      </c>
      <c r="L518" s="42">
        <v>13000</v>
      </c>
      <c r="M518" s="40" t="s">
        <v>374</v>
      </c>
      <c r="N518" s="40" t="s">
        <v>374</v>
      </c>
      <c r="O518" s="41">
        <v>13200.000000000002</v>
      </c>
      <c r="P518" s="42">
        <v>13000</v>
      </c>
      <c r="Q518" s="43" t="s">
        <v>374</v>
      </c>
      <c r="R518" s="44" t="s">
        <v>374</v>
      </c>
      <c r="S518" s="1">
        <v>1</v>
      </c>
      <c r="T518" s="1">
        <v>1</v>
      </c>
      <c r="U518" s="2" t="s">
        <v>1396</v>
      </c>
      <c r="V518" s="2">
        <v>1</v>
      </c>
      <c r="W518" s="2">
        <v>1</v>
      </c>
      <c r="X518" s="2">
        <v>1</v>
      </c>
      <c r="Y518" s="2">
        <v>1</v>
      </c>
      <c r="Z518">
        <f t="shared" si="7"/>
        <v>58400</v>
      </c>
      <c r="AA518" t="s">
        <v>1228</v>
      </c>
    </row>
    <row r="519" spans="1:27" x14ac:dyDescent="0.35">
      <c r="A519" t="s">
        <v>1230</v>
      </c>
      <c r="B519" s="7" t="s">
        <v>1231</v>
      </c>
      <c r="D519" s="1" t="s">
        <v>1398</v>
      </c>
      <c r="E519" s="40" t="s">
        <v>374</v>
      </c>
      <c r="F519" s="40" t="s">
        <v>374</v>
      </c>
      <c r="G519" s="41">
        <v>0.27</v>
      </c>
      <c r="H519" s="42">
        <v>0.27</v>
      </c>
      <c r="I519" s="40" t="s">
        <v>374</v>
      </c>
      <c r="J519" s="40" t="s">
        <v>374</v>
      </c>
      <c r="K519" s="41">
        <v>1.1880000000000002</v>
      </c>
      <c r="L519" s="42">
        <v>1.2</v>
      </c>
      <c r="M519" s="40" t="s">
        <v>374</v>
      </c>
      <c r="N519" s="40" t="s">
        <v>374</v>
      </c>
      <c r="O519" s="41">
        <v>1.1880000000000002</v>
      </c>
      <c r="P519" s="42">
        <v>1.2</v>
      </c>
      <c r="Q519" s="43">
        <v>20</v>
      </c>
      <c r="R519" s="44">
        <v>20</v>
      </c>
      <c r="S519" s="1">
        <v>1</v>
      </c>
      <c r="T519" s="1">
        <v>1</v>
      </c>
      <c r="U519" s="2" t="s">
        <v>1396</v>
      </c>
      <c r="V519" s="2">
        <v>1</v>
      </c>
      <c r="W519" s="2">
        <v>1</v>
      </c>
      <c r="X519" s="2">
        <v>1</v>
      </c>
      <c r="Y519" s="2">
        <v>1</v>
      </c>
      <c r="Z519">
        <f t="shared" si="7"/>
        <v>45.316000000000003</v>
      </c>
      <c r="AA519" t="s">
        <v>1230</v>
      </c>
    </row>
    <row r="520" spans="1:27" x14ac:dyDescent="0.35">
      <c r="A520" t="s">
        <v>1232</v>
      </c>
      <c r="B520" s="7" t="s">
        <v>1233</v>
      </c>
      <c r="D520" s="1" t="s">
        <v>1395</v>
      </c>
      <c r="E520" s="40" t="s">
        <v>374</v>
      </c>
      <c r="F520" s="40" t="s">
        <v>374</v>
      </c>
      <c r="G520" s="41">
        <v>7000</v>
      </c>
      <c r="H520" s="42">
        <v>7000</v>
      </c>
      <c r="I520" s="40" t="s">
        <v>374</v>
      </c>
      <c r="J520" s="40" t="s">
        <v>374</v>
      </c>
      <c r="K520" s="41">
        <v>30800.000000000004</v>
      </c>
      <c r="L520" s="42">
        <v>31000</v>
      </c>
      <c r="M520" s="40" t="s">
        <v>374</v>
      </c>
      <c r="N520" s="40" t="s">
        <v>374</v>
      </c>
      <c r="O520" s="41">
        <v>30800.000000000004</v>
      </c>
      <c r="P520" s="42">
        <v>31000</v>
      </c>
      <c r="Q520" s="43" t="s">
        <v>374</v>
      </c>
      <c r="R520" s="44" t="s">
        <v>374</v>
      </c>
      <c r="S520" s="1">
        <v>1</v>
      </c>
      <c r="T520" s="1">
        <v>1</v>
      </c>
      <c r="U520" s="2" t="s">
        <v>1396</v>
      </c>
      <c r="V520" s="2">
        <v>1</v>
      </c>
      <c r="W520" s="2">
        <v>1</v>
      </c>
      <c r="X520" s="2">
        <v>1</v>
      </c>
      <c r="Y520" s="2">
        <v>1</v>
      </c>
      <c r="Z520">
        <f t="shared" ref="Z520:Z583" si="8">SUM(E520:R520)</f>
        <v>137600</v>
      </c>
      <c r="AA520" t="s">
        <v>1232</v>
      </c>
    </row>
    <row r="521" spans="1:27" ht="29" x14ac:dyDescent="0.35">
      <c r="A521" t="s">
        <v>1234</v>
      </c>
      <c r="B521" s="7" t="s">
        <v>1235</v>
      </c>
      <c r="E521" s="40" t="s">
        <v>374</v>
      </c>
      <c r="F521" s="40" t="s">
        <v>374</v>
      </c>
      <c r="G521" s="41" t="s">
        <v>374</v>
      </c>
      <c r="H521" s="42" t="s">
        <v>374</v>
      </c>
      <c r="I521" s="40" t="s">
        <v>374</v>
      </c>
      <c r="J521" s="40" t="s">
        <v>374</v>
      </c>
      <c r="K521" s="41" t="s">
        <v>374</v>
      </c>
      <c r="L521" s="42" t="s">
        <v>374</v>
      </c>
      <c r="M521" s="40" t="s">
        <v>374</v>
      </c>
      <c r="N521" s="40" t="s">
        <v>374</v>
      </c>
      <c r="O521" s="41" t="s">
        <v>374</v>
      </c>
      <c r="P521" s="42" t="s">
        <v>374</v>
      </c>
      <c r="Q521" s="43" t="s">
        <v>374</v>
      </c>
      <c r="R521" s="44" t="s">
        <v>374</v>
      </c>
      <c r="S521" s="1" t="s">
        <v>1397</v>
      </c>
      <c r="T521" s="1" t="s">
        <v>1397</v>
      </c>
      <c r="U521" s="2" t="s">
        <v>1396</v>
      </c>
      <c r="V521" s="2">
        <v>1</v>
      </c>
      <c r="W521" s="2">
        <v>1</v>
      </c>
      <c r="X521" s="2">
        <v>1</v>
      </c>
      <c r="Y521" s="2">
        <v>1</v>
      </c>
      <c r="Z521">
        <f t="shared" si="8"/>
        <v>0</v>
      </c>
      <c r="AA521" t="s">
        <v>1234</v>
      </c>
    </row>
    <row r="522" spans="1:27" x14ac:dyDescent="0.35">
      <c r="A522" t="s">
        <v>1236</v>
      </c>
      <c r="B522" s="7" t="s">
        <v>1237</v>
      </c>
      <c r="D522" s="1" t="s">
        <v>1395</v>
      </c>
      <c r="E522" s="40">
        <v>0.27027027027027023</v>
      </c>
      <c r="F522" s="40">
        <v>0.27</v>
      </c>
      <c r="G522" s="41">
        <v>30</v>
      </c>
      <c r="H522" s="42">
        <v>30</v>
      </c>
      <c r="I522" s="40">
        <v>7.0270270270270263</v>
      </c>
      <c r="J522" s="40">
        <v>7</v>
      </c>
      <c r="K522" s="41">
        <v>132</v>
      </c>
      <c r="L522" s="42">
        <v>130</v>
      </c>
      <c r="M522" s="40">
        <v>3.243243243243243</v>
      </c>
      <c r="N522" s="40">
        <v>3.2</v>
      </c>
      <c r="O522" s="41">
        <v>132</v>
      </c>
      <c r="P522" s="42">
        <v>130</v>
      </c>
      <c r="Q522" s="43">
        <v>3100</v>
      </c>
      <c r="R522" s="44">
        <v>3100</v>
      </c>
      <c r="S522" s="1">
        <v>1</v>
      </c>
      <c r="T522" s="1">
        <v>1</v>
      </c>
      <c r="U522" s="2" t="s">
        <v>1396</v>
      </c>
      <c r="V522" s="2">
        <v>1</v>
      </c>
      <c r="W522" s="2">
        <v>1</v>
      </c>
      <c r="X522" s="2">
        <v>1</v>
      </c>
      <c r="Y522" s="2">
        <v>1</v>
      </c>
      <c r="Z522">
        <f t="shared" si="8"/>
        <v>6805.0105405405402</v>
      </c>
      <c r="AA522" t="s">
        <v>1236</v>
      </c>
    </row>
    <row r="523" spans="1:27" ht="29" x14ac:dyDescent="0.35">
      <c r="A523" t="s">
        <v>1238</v>
      </c>
      <c r="B523" s="7" t="s">
        <v>1535</v>
      </c>
      <c r="E523" s="40" t="s">
        <v>374</v>
      </c>
      <c r="F523" s="40" t="s">
        <v>374</v>
      </c>
      <c r="G523" s="41" t="s">
        <v>374</v>
      </c>
      <c r="H523" s="42" t="s">
        <v>374</v>
      </c>
      <c r="I523" s="40" t="s">
        <v>374</v>
      </c>
      <c r="J523" s="40" t="s">
        <v>374</v>
      </c>
      <c r="K523" s="41" t="s">
        <v>374</v>
      </c>
      <c r="L523" s="42" t="s">
        <v>374</v>
      </c>
      <c r="M523" s="40" t="s">
        <v>374</v>
      </c>
      <c r="N523" s="40" t="s">
        <v>374</v>
      </c>
      <c r="O523" s="41" t="s">
        <v>374</v>
      </c>
      <c r="P523" s="42" t="s">
        <v>374</v>
      </c>
      <c r="Q523" s="43" t="s">
        <v>374</v>
      </c>
      <c r="R523" s="44" t="s">
        <v>374</v>
      </c>
      <c r="S523" s="1" t="s">
        <v>1397</v>
      </c>
      <c r="T523" s="1" t="s">
        <v>1397</v>
      </c>
      <c r="U523" s="2" t="s">
        <v>1396</v>
      </c>
      <c r="V523" s="2">
        <v>1</v>
      </c>
      <c r="W523" s="2">
        <v>1</v>
      </c>
      <c r="X523" s="2">
        <v>1</v>
      </c>
      <c r="Y523" s="2">
        <v>1</v>
      </c>
      <c r="Z523">
        <f t="shared" si="8"/>
        <v>0</v>
      </c>
      <c r="AA523" t="s">
        <v>1238</v>
      </c>
    </row>
    <row r="524" spans="1:27" x14ac:dyDescent="0.35">
      <c r="A524" t="s">
        <v>1240</v>
      </c>
      <c r="B524" s="7" t="s">
        <v>1241</v>
      </c>
      <c r="E524" s="40" t="s">
        <v>374</v>
      </c>
      <c r="F524" s="40" t="s">
        <v>374</v>
      </c>
      <c r="G524" s="41" t="s">
        <v>374</v>
      </c>
      <c r="H524" s="42" t="s">
        <v>374</v>
      </c>
      <c r="I524" s="40" t="s">
        <v>374</v>
      </c>
      <c r="J524" s="40" t="s">
        <v>374</v>
      </c>
      <c r="K524" s="41" t="s">
        <v>374</v>
      </c>
      <c r="L524" s="42" t="s">
        <v>374</v>
      </c>
      <c r="M524" s="40" t="s">
        <v>374</v>
      </c>
      <c r="N524" s="40" t="s">
        <v>374</v>
      </c>
      <c r="O524" s="41" t="s">
        <v>374</v>
      </c>
      <c r="P524" s="42" t="s">
        <v>374</v>
      </c>
      <c r="Q524" s="43" t="s">
        <v>374</v>
      </c>
      <c r="R524" s="44" t="s">
        <v>374</v>
      </c>
      <c r="S524" s="1" t="s">
        <v>1397</v>
      </c>
      <c r="T524" s="1" t="s">
        <v>1397</v>
      </c>
      <c r="U524" s="2" t="s">
        <v>1396</v>
      </c>
      <c r="V524" s="2">
        <v>1</v>
      </c>
      <c r="W524" s="2">
        <v>1</v>
      </c>
      <c r="X524" s="2">
        <v>1</v>
      </c>
      <c r="Y524" s="2">
        <v>1</v>
      </c>
      <c r="Z524">
        <f t="shared" si="8"/>
        <v>0</v>
      </c>
      <c r="AA524" t="s">
        <v>1240</v>
      </c>
    </row>
    <row r="525" spans="1:27" x14ac:dyDescent="0.35">
      <c r="A525" t="s">
        <v>1242</v>
      </c>
      <c r="B525" s="7" t="s">
        <v>1243</v>
      </c>
      <c r="E525" s="40" t="s">
        <v>374</v>
      </c>
      <c r="F525" s="40" t="s">
        <v>374</v>
      </c>
      <c r="G525" s="41" t="s">
        <v>374</v>
      </c>
      <c r="H525" s="42" t="s">
        <v>374</v>
      </c>
      <c r="I525" s="40" t="s">
        <v>374</v>
      </c>
      <c r="J525" s="40" t="s">
        <v>374</v>
      </c>
      <c r="K525" s="41" t="s">
        <v>374</v>
      </c>
      <c r="L525" s="42" t="s">
        <v>374</v>
      </c>
      <c r="M525" s="40" t="s">
        <v>374</v>
      </c>
      <c r="N525" s="40" t="s">
        <v>374</v>
      </c>
      <c r="O525" s="41" t="s">
        <v>374</v>
      </c>
      <c r="P525" s="42" t="s">
        <v>374</v>
      </c>
      <c r="Q525" s="43" t="s">
        <v>374</v>
      </c>
      <c r="R525" s="44" t="s">
        <v>374</v>
      </c>
      <c r="S525" s="1" t="s">
        <v>1397</v>
      </c>
      <c r="T525" s="1" t="s">
        <v>1397</v>
      </c>
      <c r="U525" s="2" t="s">
        <v>1396</v>
      </c>
      <c r="V525" s="2">
        <v>1</v>
      </c>
      <c r="W525" s="2">
        <v>1</v>
      </c>
      <c r="X525" s="2">
        <v>1</v>
      </c>
      <c r="Y525" s="2">
        <v>1</v>
      </c>
      <c r="Z525">
        <f t="shared" si="8"/>
        <v>0</v>
      </c>
      <c r="AA525" t="s">
        <v>1242</v>
      </c>
    </row>
    <row r="526" spans="1:27" x14ac:dyDescent="0.35">
      <c r="A526" t="s">
        <v>1244</v>
      </c>
      <c r="B526" s="7" t="s">
        <v>1245</v>
      </c>
      <c r="E526" s="40" t="s">
        <v>374</v>
      </c>
      <c r="F526" s="40" t="s">
        <v>374</v>
      </c>
      <c r="G526" s="41" t="s">
        <v>374</v>
      </c>
      <c r="H526" s="42" t="s">
        <v>374</v>
      </c>
      <c r="I526" s="40" t="s">
        <v>374</v>
      </c>
      <c r="J526" s="40" t="s">
        <v>374</v>
      </c>
      <c r="K526" s="41" t="s">
        <v>374</v>
      </c>
      <c r="L526" s="42" t="s">
        <v>374</v>
      </c>
      <c r="M526" s="40" t="s">
        <v>374</v>
      </c>
      <c r="N526" s="40" t="s">
        <v>374</v>
      </c>
      <c r="O526" s="41" t="s">
        <v>374</v>
      </c>
      <c r="P526" s="42" t="s">
        <v>374</v>
      </c>
      <c r="Q526" s="43" t="s">
        <v>374</v>
      </c>
      <c r="R526" s="44" t="s">
        <v>374</v>
      </c>
      <c r="S526" s="1" t="s">
        <v>1397</v>
      </c>
      <c r="T526" s="1" t="s">
        <v>1397</v>
      </c>
      <c r="U526" s="2" t="s">
        <v>1396</v>
      </c>
      <c r="V526" s="2">
        <v>1</v>
      </c>
      <c r="W526" s="2">
        <v>1</v>
      </c>
      <c r="X526" s="2">
        <v>1</v>
      </c>
      <c r="Y526" s="2">
        <v>1</v>
      </c>
      <c r="Z526">
        <f t="shared" si="8"/>
        <v>0</v>
      </c>
      <c r="AA526" t="s">
        <v>1244</v>
      </c>
    </row>
    <row r="527" spans="1:27" x14ac:dyDescent="0.35">
      <c r="A527" t="s">
        <v>1246</v>
      </c>
      <c r="B527" s="7" t="s">
        <v>1247</v>
      </c>
      <c r="E527" s="40" t="s">
        <v>374</v>
      </c>
      <c r="F527" s="40" t="s">
        <v>374</v>
      </c>
      <c r="G527" s="41" t="s">
        <v>374</v>
      </c>
      <c r="H527" s="42" t="s">
        <v>374</v>
      </c>
      <c r="I527" s="40" t="s">
        <v>374</v>
      </c>
      <c r="J527" s="40" t="s">
        <v>374</v>
      </c>
      <c r="K527" s="41" t="s">
        <v>374</v>
      </c>
      <c r="L527" s="42" t="s">
        <v>374</v>
      </c>
      <c r="M527" s="40" t="s">
        <v>374</v>
      </c>
      <c r="N527" s="40" t="s">
        <v>374</v>
      </c>
      <c r="O527" s="41" t="s">
        <v>374</v>
      </c>
      <c r="P527" s="42" t="s">
        <v>374</v>
      </c>
      <c r="Q527" s="43" t="s">
        <v>374</v>
      </c>
      <c r="R527" s="44" t="s">
        <v>374</v>
      </c>
      <c r="S527" s="1" t="s">
        <v>1397</v>
      </c>
      <c r="T527" s="1" t="s">
        <v>1397</v>
      </c>
      <c r="U527" s="2" t="s">
        <v>1396</v>
      </c>
      <c r="V527" s="2">
        <v>1</v>
      </c>
      <c r="W527" s="2">
        <v>1</v>
      </c>
      <c r="X527" s="2">
        <v>1</v>
      </c>
      <c r="Y527" s="2">
        <v>1</v>
      </c>
      <c r="Z527">
        <f t="shared" si="8"/>
        <v>0</v>
      </c>
      <c r="AA527" t="s">
        <v>1246</v>
      </c>
    </row>
    <row r="528" spans="1:27" x14ac:dyDescent="0.35">
      <c r="A528">
        <v>571</v>
      </c>
      <c r="B528" s="7" t="s">
        <v>1248</v>
      </c>
      <c r="E528" s="40" t="s">
        <v>374</v>
      </c>
      <c r="F528" s="40" t="s">
        <v>374</v>
      </c>
      <c r="G528" s="41" t="s">
        <v>374</v>
      </c>
      <c r="H528" s="42" t="s">
        <v>374</v>
      </c>
      <c r="I528" s="40" t="s">
        <v>374</v>
      </c>
      <c r="J528" s="40" t="s">
        <v>374</v>
      </c>
      <c r="K528" s="41" t="s">
        <v>374</v>
      </c>
      <c r="L528" s="42" t="s">
        <v>374</v>
      </c>
      <c r="M528" s="40" t="s">
        <v>374</v>
      </c>
      <c r="N528" s="40" t="s">
        <v>374</v>
      </c>
      <c r="O528" s="41" t="s">
        <v>374</v>
      </c>
      <c r="P528" s="42" t="s">
        <v>374</v>
      </c>
      <c r="Q528" s="43" t="s">
        <v>374</v>
      </c>
      <c r="R528" s="44" t="s">
        <v>374</v>
      </c>
      <c r="S528" s="1" t="s">
        <v>1397</v>
      </c>
      <c r="T528" s="1" t="s">
        <v>1397</v>
      </c>
      <c r="U528" s="2" t="s">
        <v>1396</v>
      </c>
      <c r="V528" s="2">
        <v>1</v>
      </c>
      <c r="W528" s="2">
        <v>1</v>
      </c>
      <c r="X528" s="2">
        <v>1</v>
      </c>
      <c r="Y528" s="2">
        <v>1</v>
      </c>
      <c r="Z528">
        <f t="shared" si="8"/>
        <v>0</v>
      </c>
      <c r="AA528">
        <v>571</v>
      </c>
    </row>
    <row r="529" spans="1:27" x14ac:dyDescent="0.35">
      <c r="A529">
        <v>572</v>
      </c>
      <c r="B529" s="7" t="s">
        <v>1536</v>
      </c>
      <c r="C529" s="1" t="s">
        <v>1406</v>
      </c>
      <c r="D529" s="1" t="s">
        <v>1398</v>
      </c>
      <c r="E529" s="40" t="s">
        <v>374</v>
      </c>
      <c r="F529" s="40" t="s">
        <v>374</v>
      </c>
      <c r="G529" s="41">
        <v>0.03</v>
      </c>
      <c r="H529" s="42">
        <v>0.03</v>
      </c>
      <c r="I529" s="40" t="s">
        <v>374</v>
      </c>
      <c r="J529" s="40" t="s">
        <v>374</v>
      </c>
      <c r="K529" s="41">
        <v>0.13200000000000001</v>
      </c>
      <c r="L529" s="42">
        <v>0.13</v>
      </c>
      <c r="M529" s="40" t="s">
        <v>374</v>
      </c>
      <c r="N529" s="40" t="s">
        <v>374</v>
      </c>
      <c r="O529" s="41">
        <v>0.13200000000000001</v>
      </c>
      <c r="P529" s="42">
        <v>0.13</v>
      </c>
      <c r="Q529" s="43" t="s">
        <v>374</v>
      </c>
      <c r="R529" s="44" t="s">
        <v>374</v>
      </c>
      <c r="S529" s="1">
        <v>1</v>
      </c>
      <c r="T529" s="1">
        <v>1</v>
      </c>
      <c r="U529" s="2" t="s">
        <v>1396</v>
      </c>
      <c r="V529" s="2">
        <v>1</v>
      </c>
      <c r="W529" s="2">
        <v>1</v>
      </c>
      <c r="X529" s="2">
        <v>1</v>
      </c>
      <c r="Y529" s="2">
        <v>1</v>
      </c>
      <c r="Z529">
        <f t="shared" si="8"/>
        <v>0.58400000000000007</v>
      </c>
      <c r="AA529">
        <v>572</v>
      </c>
    </row>
    <row r="530" spans="1:27" x14ac:dyDescent="0.35">
      <c r="A530" t="s">
        <v>1250</v>
      </c>
      <c r="B530" s="7" t="s">
        <v>1537</v>
      </c>
      <c r="E530" s="40" t="s">
        <v>374</v>
      </c>
      <c r="F530" s="40" t="s">
        <v>374</v>
      </c>
      <c r="G530" s="41" t="s">
        <v>374</v>
      </c>
      <c r="H530" s="42" t="s">
        <v>374</v>
      </c>
      <c r="I530" s="40" t="s">
        <v>374</v>
      </c>
      <c r="J530" s="40" t="s">
        <v>374</v>
      </c>
      <c r="K530" s="41" t="s">
        <v>374</v>
      </c>
      <c r="L530" s="42" t="s">
        <v>374</v>
      </c>
      <c r="M530" s="40" t="s">
        <v>374</v>
      </c>
      <c r="N530" s="40" t="s">
        <v>374</v>
      </c>
      <c r="O530" s="41" t="s">
        <v>374</v>
      </c>
      <c r="P530" s="42" t="s">
        <v>374</v>
      </c>
      <c r="Q530" s="43" t="s">
        <v>374</v>
      </c>
      <c r="R530" s="44" t="s">
        <v>374</v>
      </c>
      <c r="S530" s="1" t="s">
        <v>1397</v>
      </c>
      <c r="T530" s="1" t="s">
        <v>1397</v>
      </c>
      <c r="U530" s="2" t="s">
        <v>1396</v>
      </c>
      <c r="V530" s="2">
        <v>1</v>
      </c>
      <c r="W530" s="2">
        <v>1</v>
      </c>
      <c r="X530" s="2">
        <v>1</v>
      </c>
      <c r="Y530" s="2">
        <v>1</v>
      </c>
      <c r="Z530">
        <f t="shared" si="8"/>
        <v>0</v>
      </c>
      <c r="AA530" t="s">
        <v>1250</v>
      </c>
    </row>
    <row r="531" spans="1:27" x14ac:dyDescent="0.35">
      <c r="A531">
        <v>353</v>
      </c>
      <c r="B531" s="7" t="s">
        <v>1252</v>
      </c>
      <c r="E531" s="40" t="s">
        <v>374</v>
      </c>
      <c r="F531" s="40" t="s">
        <v>374</v>
      </c>
      <c r="G531" s="41" t="s">
        <v>374</v>
      </c>
      <c r="H531" s="42" t="s">
        <v>374</v>
      </c>
      <c r="I531" s="40" t="s">
        <v>374</v>
      </c>
      <c r="J531" s="40" t="s">
        <v>374</v>
      </c>
      <c r="K531" s="41" t="s">
        <v>374</v>
      </c>
      <c r="L531" s="42" t="s">
        <v>374</v>
      </c>
      <c r="M531" s="40" t="s">
        <v>374</v>
      </c>
      <c r="N531" s="40" t="s">
        <v>374</v>
      </c>
      <c r="O531" s="41" t="s">
        <v>374</v>
      </c>
      <c r="P531" s="42" t="s">
        <v>374</v>
      </c>
      <c r="Q531" s="43" t="s">
        <v>374</v>
      </c>
      <c r="R531" s="44" t="s">
        <v>374</v>
      </c>
      <c r="S531" s="1" t="s">
        <v>1397</v>
      </c>
      <c r="T531" s="1" t="s">
        <v>1397</v>
      </c>
      <c r="U531" s="2" t="s">
        <v>1396</v>
      </c>
      <c r="V531" s="2">
        <v>1</v>
      </c>
      <c r="W531" s="2">
        <v>1</v>
      </c>
      <c r="X531" s="2">
        <v>1</v>
      </c>
      <c r="Y531" s="2">
        <v>1</v>
      </c>
      <c r="Z531">
        <f t="shared" si="8"/>
        <v>0</v>
      </c>
      <c r="AA531">
        <v>353</v>
      </c>
    </row>
    <row r="532" spans="1:27" x14ac:dyDescent="0.35">
      <c r="A532" t="s">
        <v>1253</v>
      </c>
      <c r="B532" s="7" t="s">
        <v>1254</v>
      </c>
      <c r="E532" s="40" t="s">
        <v>374</v>
      </c>
      <c r="F532" s="40" t="s">
        <v>374</v>
      </c>
      <c r="G532" s="41" t="s">
        <v>374</v>
      </c>
      <c r="H532" s="42" t="s">
        <v>374</v>
      </c>
      <c r="I532" s="40" t="s">
        <v>374</v>
      </c>
      <c r="J532" s="40" t="s">
        <v>374</v>
      </c>
      <c r="K532" s="41" t="s">
        <v>374</v>
      </c>
      <c r="L532" s="42" t="s">
        <v>374</v>
      </c>
      <c r="M532" s="40" t="s">
        <v>374</v>
      </c>
      <c r="N532" s="40" t="s">
        <v>374</v>
      </c>
      <c r="O532" s="41" t="s">
        <v>374</v>
      </c>
      <c r="P532" s="42" t="s">
        <v>374</v>
      </c>
      <c r="Q532" s="43" t="s">
        <v>374</v>
      </c>
      <c r="R532" s="44" t="s">
        <v>374</v>
      </c>
      <c r="S532" s="1" t="s">
        <v>1397</v>
      </c>
      <c r="T532" s="1" t="s">
        <v>1397</v>
      </c>
      <c r="U532" s="2" t="s">
        <v>1396</v>
      </c>
      <c r="V532" s="2">
        <v>1</v>
      </c>
      <c r="W532" s="2">
        <v>1</v>
      </c>
      <c r="X532" s="2">
        <v>1</v>
      </c>
      <c r="Y532" s="2">
        <v>1</v>
      </c>
      <c r="Z532">
        <f t="shared" si="8"/>
        <v>0</v>
      </c>
      <c r="AA532" t="s">
        <v>1253</v>
      </c>
    </row>
    <row r="533" spans="1:27" x14ac:dyDescent="0.35">
      <c r="A533" t="s">
        <v>1255</v>
      </c>
      <c r="B533" s="7" t="s">
        <v>1256</v>
      </c>
      <c r="D533" s="1" t="s">
        <v>1395</v>
      </c>
      <c r="E533" s="40" t="s">
        <v>374</v>
      </c>
      <c r="F533" s="40" t="s">
        <v>374</v>
      </c>
      <c r="G533" s="41" t="s">
        <v>374</v>
      </c>
      <c r="H533" s="42" t="s">
        <v>374</v>
      </c>
      <c r="I533" s="40" t="s">
        <v>374</v>
      </c>
      <c r="J533" s="40" t="s">
        <v>374</v>
      </c>
      <c r="K533" s="41" t="s">
        <v>374</v>
      </c>
      <c r="L533" s="42" t="s">
        <v>374</v>
      </c>
      <c r="M533" s="40" t="s">
        <v>374</v>
      </c>
      <c r="N533" s="40" t="s">
        <v>374</v>
      </c>
      <c r="O533" s="41" t="s">
        <v>374</v>
      </c>
      <c r="P533" s="42" t="s">
        <v>374</v>
      </c>
      <c r="Q533" s="43">
        <v>5</v>
      </c>
      <c r="R533" s="44">
        <v>5</v>
      </c>
      <c r="S533" s="1">
        <v>1</v>
      </c>
      <c r="T533" s="1">
        <v>1</v>
      </c>
      <c r="U533" s="2" t="s">
        <v>1396</v>
      </c>
      <c r="V533" s="2">
        <v>1</v>
      </c>
      <c r="W533" s="2">
        <v>1</v>
      </c>
      <c r="X533" s="2">
        <v>1</v>
      </c>
      <c r="Y533" s="2">
        <v>1</v>
      </c>
      <c r="Z533">
        <f t="shared" si="8"/>
        <v>10</v>
      </c>
      <c r="AA533" t="s">
        <v>1255</v>
      </c>
    </row>
    <row r="534" spans="1:27" x14ac:dyDescent="0.35">
      <c r="A534" t="s">
        <v>97</v>
      </c>
      <c r="B534" s="7" t="s">
        <v>98</v>
      </c>
      <c r="C534" s="1" t="s">
        <v>1401</v>
      </c>
      <c r="D534" s="1" t="s">
        <v>1395</v>
      </c>
      <c r="E534" s="40" t="s">
        <v>374</v>
      </c>
      <c r="F534" s="40" t="s">
        <v>374</v>
      </c>
      <c r="G534" s="41" t="s">
        <v>374</v>
      </c>
      <c r="H534" s="42" t="s">
        <v>374</v>
      </c>
      <c r="I534" s="40" t="s">
        <v>374</v>
      </c>
      <c r="J534" s="40" t="s">
        <v>374</v>
      </c>
      <c r="K534" s="41" t="s">
        <v>374</v>
      </c>
      <c r="L534" s="42" t="s">
        <v>374</v>
      </c>
      <c r="M534" s="40" t="s">
        <v>374</v>
      </c>
      <c r="N534" s="40" t="s">
        <v>374</v>
      </c>
      <c r="O534" s="41" t="s">
        <v>374</v>
      </c>
      <c r="P534" s="42" t="s">
        <v>374</v>
      </c>
      <c r="Q534" s="43">
        <v>2</v>
      </c>
      <c r="R534" s="44">
        <v>2</v>
      </c>
      <c r="S534" s="1">
        <v>1</v>
      </c>
      <c r="T534" s="1">
        <v>1</v>
      </c>
      <c r="U534" s="2" t="s">
        <v>1396</v>
      </c>
      <c r="V534" s="2">
        <v>1</v>
      </c>
      <c r="W534" s="2">
        <v>1</v>
      </c>
      <c r="X534" s="2">
        <v>200</v>
      </c>
      <c r="Y534" s="2">
        <v>24</v>
      </c>
      <c r="Z534">
        <f t="shared" si="8"/>
        <v>4</v>
      </c>
      <c r="AA534" t="s">
        <v>97</v>
      </c>
    </row>
    <row r="535" spans="1:27" x14ac:dyDescent="0.35">
      <c r="A535" t="s">
        <v>1257</v>
      </c>
      <c r="B535" s="7" t="s">
        <v>1258</v>
      </c>
      <c r="E535" s="40" t="s">
        <v>374</v>
      </c>
      <c r="F535" s="40" t="s">
        <v>374</v>
      </c>
      <c r="G535" s="41" t="s">
        <v>374</v>
      </c>
      <c r="H535" s="42" t="s">
        <v>374</v>
      </c>
      <c r="I535" s="40" t="s">
        <v>374</v>
      </c>
      <c r="J535" s="40" t="s">
        <v>374</v>
      </c>
      <c r="K535" s="41" t="s">
        <v>374</v>
      </c>
      <c r="L535" s="42" t="s">
        <v>374</v>
      </c>
      <c r="M535" s="40" t="s">
        <v>374</v>
      </c>
      <c r="N535" s="40" t="s">
        <v>374</v>
      </c>
      <c r="O535" s="41" t="s">
        <v>374</v>
      </c>
      <c r="P535" s="42" t="s">
        <v>374</v>
      </c>
      <c r="Q535" s="43" t="s">
        <v>374</v>
      </c>
      <c r="R535" s="44" t="s">
        <v>374</v>
      </c>
      <c r="S535" s="1" t="s">
        <v>1397</v>
      </c>
      <c r="T535" s="1" t="s">
        <v>1397</v>
      </c>
      <c r="U535" s="2" t="s">
        <v>1396</v>
      </c>
      <c r="V535" s="2">
        <v>1</v>
      </c>
      <c r="W535" s="2">
        <v>1</v>
      </c>
      <c r="X535" s="2">
        <v>200</v>
      </c>
      <c r="Y535" s="2">
        <v>24</v>
      </c>
      <c r="Z535">
        <f t="shared" si="8"/>
        <v>0</v>
      </c>
      <c r="AA535" t="s">
        <v>1257</v>
      </c>
    </row>
    <row r="536" spans="1:27" x14ac:dyDescent="0.35">
      <c r="A536" t="s">
        <v>1259</v>
      </c>
      <c r="B536" s="7" t="s">
        <v>1260</v>
      </c>
      <c r="D536" s="1" t="s">
        <v>1398</v>
      </c>
      <c r="E536" s="40" t="s">
        <v>374</v>
      </c>
      <c r="F536" s="40" t="s">
        <v>374</v>
      </c>
      <c r="G536" s="41">
        <v>3</v>
      </c>
      <c r="H536" s="42">
        <v>3</v>
      </c>
      <c r="I536" s="40" t="s">
        <v>374</v>
      </c>
      <c r="J536" s="40" t="s">
        <v>374</v>
      </c>
      <c r="K536" s="41">
        <v>13.200000000000001</v>
      </c>
      <c r="L536" s="42">
        <v>13</v>
      </c>
      <c r="M536" s="40" t="s">
        <v>374</v>
      </c>
      <c r="N536" s="40" t="s">
        <v>374</v>
      </c>
      <c r="O536" s="41">
        <v>13.200000000000001</v>
      </c>
      <c r="P536" s="42">
        <v>13</v>
      </c>
      <c r="Q536" s="43" t="s">
        <v>374</v>
      </c>
      <c r="R536" s="44" t="s">
        <v>374</v>
      </c>
      <c r="S536" s="1">
        <v>1</v>
      </c>
      <c r="T536" s="1">
        <v>1</v>
      </c>
      <c r="U536" s="2" t="s">
        <v>1396</v>
      </c>
      <c r="V536" s="2">
        <v>1</v>
      </c>
      <c r="W536" s="2">
        <v>1</v>
      </c>
      <c r="X536" s="2">
        <v>1</v>
      </c>
      <c r="Y536" s="2">
        <v>1</v>
      </c>
      <c r="Z536">
        <f t="shared" si="8"/>
        <v>58.400000000000006</v>
      </c>
      <c r="AA536" t="s">
        <v>1259</v>
      </c>
    </row>
    <row r="537" spans="1:27" x14ac:dyDescent="0.35">
      <c r="A537" t="s">
        <v>345</v>
      </c>
      <c r="B537" s="7" t="s">
        <v>1261</v>
      </c>
      <c r="E537" s="40" t="s">
        <v>374</v>
      </c>
      <c r="F537" s="40" t="s">
        <v>374</v>
      </c>
      <c r="G537" s="41" t="s">
        <v>374</v>
      </c>
      <c r="H537" s="42" t="s">
        <v>374</v>
      </c>
      <c r="I537" s="40" t="s">
        <v>374</v>
      </c>
      <c r="J537" s="40" t="s">
        <v>374</v>
      </c>
      <c r="K537" s="41" t="s">
        <v>374</v>
      </c>
      <c r="L537" s="42" t="s">
        <v>374</v>
      </c>
      <c r="M537" s="40" t="s">
        <v>374</v>
      </c>
      <c r="N537" s="40" t="s">
        <v>374</v>
      </c>
      <c r="O537" s="41" t="s">
        <v>374</v>
      </c>
      <c r="P537" s="42" t="s">
        <v>374</v>
      </c>
      <c r="Q537" s="43" t="s">
        <v>374</v>
      </c>
      <c r="R537" s="44" t="s">
        <v>374</v>
      </c>
      <c r="S537" s="1" t="s">
        <v>1397</v>
      </c>
      <c r="T537" s="1" t="s">
        <v>1397</v>
      </c>
      <c r="U537" s="2" t="s">
        <v>1396</v>
      </c>
      <c r="V537" s="2">
        <v>1</v>
      </c>
      <c r="W537" s="2">
        <v>1</v>
      </c>
      <c r="X537" s="2">
        <v>1</v>
      </c>
      <c r="Y537" s="2">
        <v>1</v>
      </c>
      <c r="Z537">
        <f t="shared" si="8"/>
        <v>0</v>
      </c>
      <c r="AA537" t="s">
        <v>345</v>
      </c>
    </row>
    <row r="538" spans="1:27" x14ac:dyDescent="0.35">
      <c r="A538">
        <v>354</v>
      </c>
      <c r="B538" s="7" t="s">
        <v>1262</v>
      </c>
      <c r="E538" s="40" t="s">
        <v>374</v>
      </c>
      <c r="F538" s="40" t="s">
        <v>374</v>
      </c>
      <c r="G538" s="41" t="s">
        <v>374</v>
      </c>
      <c r="H538" s="42" t="s">
        <v>374</v>
      </c>
      <c r="I538" s="40" t="s">
        <v>374</v>
      </c>
      <c r="J538" s="40" t="s">
        <v>374</v>
      </c>
      <c r="K538" s="41" t="s">
        <v>374</v>
      </c>
      <c r="L538" s="42" t="s">
        <v>374</v>
      </c>
      <c r="M538" s="40" t="s">
        <v>374</v>
      </c>
      <c r="N538" s="40" t="s">
        <v>374</v>
      </c>
      <c r="O538" s="41" t="s">
        <v>374</v>
      </c>
      <c r="P538" s="42" t="s">
        <v>374</v>
      </c>
      <c r="Q538" s="43" t="s">
        <v>374</v>
      </c>
      <c r="R538" s="44" t="s">
        <v>374</v>
      </c>
      <c r="S538" s="1" t="s">
        <v>1397</v>
      </c>
      <c r="T538" s="1" t="s">
        <v>1397</v>
      </c>
      <c r="U538" s="2" t="s">
        <v>1396</v>
      </c>
      <c r="V538" s="2">
        <v>1</v>
      </c>
      <c r="W538" s="2">
        <v>1</v>
      </c>
      <c r="X538" s="2">
        <v>1</v>
      </c>
      <c r="Y538" s="2">
        <v>1</v>
      </c>
      <c r="Z538">
        <f t="shared" si="8"/>
        <v>0</v>
      </c>
      <c r="AA538">
        <v>354</v>
      </c>
    </row>
    <row r="539" spans="1:27" x14ac:dyDescent="0.35">
      <c r="A539" t="s">
        <v>1263</v>
      </c>
      <c r="B539" s="7" t="s">
        <v>1264</v>
      </c>
      <c r="D539" s="1" t="s">
        <v>1395</v>
      </c>
      <c r="E539" s="40" t="s">
        <v>374</v>
      </c>
      <c r="F539" s="40" t="s">
        <v>374</v>
      </c>
      <c r="G539" s="41" t="s">
        <v>374</v>
      </c>
      <c r="H539" s="42" t="s">
        <v>374</v>
      </c>
      <c r="I539" s="40" t="s">
        <v>374</v>
      </c>
      <c r="J539" s="40" t="s">
        <v>374</v>
      </c>
      <c r="K539" s="41" t="s">
        <v>374</v>
      </c>
      <c r="L539" s="42" t="s">
        <v>374</v>
      </c>
      <c r="M539" s="40" t="s">
        <v>374</v>
      </c>
      <c r="N539" s="40" t="s">
        <v>374</v>
      </c>
      <c r="O539" s="41" t="s">
        <v>374</v>
      </c>
      <c r="P539" s="42" t="s">
        <v>374</v>
      </c>
      <c r="Q539" s="43">
        <v>8</v>
      </c>
      <c r="R539" s="44">
        <v>8</v>
      </c>
      <c r="S539" s="1">
        <v>1</v>
      </c>
      <c r="T539" s="1">
        <v>1</v>
      </c>
      <c r="U539" s="2" t="s">
        <v>1396</v>
      </c>
      <c r="V539" s="2">
        <v>1</v>
      </c>
      <c r="W539" s="2">
        <v>1</v>
      </c>
      <c r="X539" s="2">
        <v>1</v>
      </c>
      <c r="Y539" s="2">
        <v>1</v>
      </c>
      <c r="Z539">
        <f t="shared" si="8"/>
        <v>16</v>
      </c>
      <c r="AA539" t="s">
        <v>1263</v>
      </c>
    </row>
    <row r="540" spans="1:27" x14ac:dyDescent="0.35">
      <c r="A540" t="s">
        <v>1265</v>
      </c>
      <c r="B540" s="7" t="s">
        <v>1266</v>
      </c>
      <c r="E540" s="40" t="s">
        <v>374</v>
      </c>
      <c r="F540" s="40" t="s">
        <v>374</v>
      </c>
      <c r="G540" s="41" t="s">
        <v>374</v>
      </c>
      <c r="H540" s="42" t="s">
        <v>374</v>
      </c>
      <c r="I540" s="40" t="s">
        <v>374</v>
      </c>
      <c r="J540" s="40" t="s">
        <v>374</v>
      </c>
      <c r="K540" s="41" t="s">
        <v>374</v>
      </c>
      <c r="L540" s="42" t="s">
        <v>374</v>
      </c>
      <c r="M540" s="40" t="s">
        <v>374</v>
      </c>
      <c r="N540" s="40" t="s">
        <v>374</v>
      </c>
      <c r="O540" s="41" t="s">
        <v>374</v>
      </c>
      <c r="P540" s="42" t="s">
        <v>374</v>
      </c>
      <c r="Q540" s="43" t="s">
        <v>374</v>
      </c>
      <c r="R540" s="44" t="s">
        <v>374</v>
      </c>
      <c r="S540" s="1" t="s">
        <v>1397</v>
      </c>
      <c r="T540" s="1" t="s">
        <v>1397</v>
      </c>
      <c r="U540" s="2" t="s">
        <v>1396</v>
      </c>
      <c r="V540" s="2">
        <v>1</v>
      </c>
      <c r="W540" s="2">
        <v>1</v>
      </c>
      <c r="X540" s="2">
        <v>1</v>
      </c>
      <c r="Y540" s="2">
        <v>1</v>
      </c>
      <c r="Z540">
        <f t="shared" si="8"/>
        <v>0</v>
      </c>
      <c r="AA540" t="s">
        <v>1265</v>
      </c>
    </row>
    <row r="541" spans="1:27" x14ac:dyDescent="0.35">
      <c r="A541" t="s">
        <v>1267</v>
      </c>
      <c r="B541" s="7" t="s">
        <v>1268</v>
      </c>
      <c r="E541" s="40" t="s">
        <v>374</v>
      </c>
      <c r="F541" s="40" t="s">
        <v>374</v>
      </c>
      <c r="G541" s="41" t="s">
        <v>374</v>
      </c>
      <c r="H541" s="42" t="s">
        <v>374</v>
      </c>
      <c r="I541" s="40" t="s">
        <v>374</v>
      </c>
      <c r="J541" s="40" t="s">
        <v>374</v>
      </c>
      <c r="K541" s="41" t="s">
        <v>374</v>
      </c>
      <c r="L541" s="42" t="s">
        <v>374</v>
      </c>
      <c r="M541" s="40" t="s">
        <v>374</v>
      </c>
      <c r="N541" s="40" t="s">
        <v>374</v>
      </c>
      <c r="O541" s="41" t="s">
        <v>374</v>
      </c>
      <c r="P541" s="42" t="s">
        <v>374</v>
      </c>
      <c r="Q541" s="43" t="s">
        <v>374</v>
      </c>
      <c r="R541" s="44" t="s">
        <v>374</v>
      </c>
      <c r="S541" s="1" t="s">
        <v>1397</v>
      </c>
      <c r="T541" s="1" t="s">
        <v>1397</v>
      </c>
      <c r="U541" s="2" t="s">
        <v>1396</v>
      </c>
      <c r="V541" s="2">
        <v>1</v>
      </c>
      <c r="W541" s="2">
        <v>1</v>
      </c>
      <c r="X541" s="2">
        <v>1</v>
      </c>
      <c r="Y541" s="2">
        <v>1</v>
      </c>
      <c r="Z541">
        <f t="shared" si="8"/>
        <v>0</v>
      </c>
      <c r="AA541" t="s">
        <v>1267</v>
      </c>
    </row>
    <row r="542" spans="1:27" x14ac:dyDescent="0.35">
      <c r="A542" t="s">
        <v>377</v>
      </c>
      <c r="B542" s="7" t="s">
        <v>282</v>
      </c>
      <c r="D542" s="1" t="s">
        <v>1395</v>
      </c>
      <c r="E542" s="40" t="s">
        <v>374</v>
      </c>
      <c r="F542" s="40" t="s">
        <v>374</v>
      </c>
      <c r="G542" s="41">
        <v>1000</v>
      </c>
      <c r="H542" s="42">
        <v>1000</v>
      </c>
      <c r="I542" s="40" t="s">
        <v>374</v>
      </c>
      <c r="J542" s="40" t="s">
        <v>374</v>
      </c>
      <c r="K542" s="41">
        <v>4400</v>
      </c>
      <c r="L542" s="42">
        <v>4400</v>
      </c>
      <c r="M542" s="40" t="s">
        <v>374</v>
      </c>
      <c r="N542" s="40" t="s">
        <v>374</v>
      </c>
      <c r="O542" s="41">
        <v>4400</v>
      </c>
      <c r="P542" s="42">
        <v>4400</v>
      </c>
      <c r="Q542" s="43">
        <v>21000</v>
      </c>
      <c r="R542" s="44">
        <v>21000</v>
      </c>
      <c r="S542" s="1">
        <v>1</v>
      </c>
      <c r="T542" s="1">
        <v>1</v>
      </c>
      <c r="U542" s="2" t="s">
        <v>1396</v>
      </c>
      <c r="V542" s="2">
        <v>1</v>
      </c>
      <c r="W542" s="2">
        <v>1</v>
      </c>
      <c r="X542" s="2">
        <v>1</v>
      </c>
      <c r="Y542" s="2">
        <v>1</v>
      </c>
      <c r="Z542">
        <f t="shared" si="8"/>
        <v>61600</v>
      </c>
      <c r="AA542" t="s">
        <v>377</v>
      </c>
    </row>
    <row r="543" spans="1:27" x14ac:dyDescent="0.35">
      <c r="A543" t="s">
        <v>1269</v>
      </c>
      <c r="B543" s="7" t="s">
        <v>1270</v>
      </c>
      <c r="E543" s="40" t="s">
        <v>374</v>
      </c>
      <c r="F543" s="40" t="s">
        <v>374</v>
      </c>
      <c r="G543" s="41" t="s">
        <v>374</v>
      </c>
      <c r="H543" s="42" t="s">
        <v>374</v>
      </c>
      <c r="I543" s="40" t="s">
        <v>374</v>
      </c>
      <c r="J543" s="40" t="s">
        <v>374</v>
      </c>
      <c r="K543" s="41" t="s">
        <v>374</v>
      </c>
      <c r="L543" s="42" t="s">
        <v>374</v>
      </c>
      <c r="M543" s="40" t="s">
        <v>374</v>
      </c>
      <c r="N543" s="40" t="s">
        <v>374</v>
      </c>
      <c r="O543" s="41" t="s">
        <v>374</v>
      </c>
      <c r="P543" s="42" t="s">
        <v>374</v>
      </c>
      <c r="Q543" s="43" t="s">
        <v>374</v>
      </c>
      <c r="R543" s="44" t="s">
        <v>374</v>
      </c>
      <c r="S543" s="1" t="s">
        <v>1397</v>
      </c>
      <c r="T543" s="1" t="s">
        <v>1397</v>
      </c>
      <c r="U543" s="2" t="s">
        <v>1396</v>
      </c>
      <c r="V543" s="2">
        <v>1</v>
      </c>
      <c r="W543" s="2">
        <v>1</v>
      </c>
      <c r="X543" s="2">
        <v>1</v>
      </c>
      <c r="Y543" s="2">
        <v>1</v>
      </c>
      <c r="Z543">
        <f t="shared" si="8"/>
        <v>0</v>
      </c>
      <c r="AA543" t="s">
        <v>1269</v>
      </c>
    </row>
    <row r="544" spans="1:27" x14ac:dyDescent="0.35">
      <c r="A544" t="s">
        <v>1271</v>
      </c>
      <c r="B544" s="7" t="s">
        <v>1272</v>
      </c>
      <c r="E544" s="40" t="s">
        <v>374</v>
      </c>
      <c r="F544" s="40" t="s">
        <v>374</v>
      </c>
      <c r="G544" s="41" t="s">
        <v>374</v>
      </c>
      <c r="H544" s="42" t="s">
        <v>374</v>
      </c>
      <c r="I544" s="40" t="s">
        <v>374</v>
      </c>
      <c r="J544" s="40" t="s">
        <v>374</v>
      </c>
      <c r="K544" s="41" t="s">
        <v>374</v>
      </c>
      <c r="L544" s="42" t="s">
        <v>374</v>
      </c>
      <c r="M544" s="40" t="s">
        <v>374</v>
      </c>
      <c r="N544" s="40" t="s">
        <v>374</v>
      </c>
      <c r="O544" s="41" t="s">
        <v>374</v>
      </c>
      <c r="P544" s="42" t="s">
        <v>374</v>
      </c>
      <c r="Q544" s="43" t="s">
        <v>374</v>
      </c>
      <c r="R544" s="44" t="s">
        <v>374</v>
      </c>
      <c r="S544" s="1" t="s">
        <v>1397</v>
      </c>
      <c r="T544" s="1" t="s">
        <v>1397</v>
      </c>
      <c r="U544" s="2" t="s">
        <v>1396</v>
      </c>
      <c r="V544" s="2">
        <v>1</v>
      </c>
      <c r="W544" s="2">
        <v>1</v>
      </c>
      <c r="X544" s="2">
        <v>1</v>
      </c>
      <c r="Y544" s="2">
        <v>1</v>
      </c>
      <c r="Z544">
        <f t="shared" si="8"/>
        <v>0</v>
      </c>
      <c r="AA544" t="s">
        <v>1271</v>
      </c>
    </row>
    <row r="545" spans="1:27" x14ac:dyDescent="0.35">
      <c r="A545" t="s">
        <v>1273</v>
      </c>
      <c r="B545" s="7" t="s">
        <v>1274</v>
      </c>
      <c r="D545" s="1" t="s">
        <v>1398</v>
      </c>
      <c r="E545" s="40" t="s">
        <v>374</v>
      </c>
      <c r="F545" s="40" t="s">
        <v>374</v>
      </c>
      <c r="G545" s="41">
        <v>1</v>
      </c>
      <c r="H545" s="42">
        <v>1</v>
      </c>
      <c r="I545" s="40" t="s">
        <v>374</v>
      </c>
      <c r="J545" s="40" t="s">
        <v>374</v>
      </c>
      <c r="K545" s="41">
        <v>4.4000000000000004</v>
      </c>
      <c r="L545" s="42">
        <v>4.4000000000000004</v>
      </c>
      <c r="M545" s="40" t="s">
        <v>374</v>
      </c>
      <c r="N545" s="40" t="s">
        <v>374</v>
      </c>
      <c r="O545" s="41">
        <v>4.4000000000000004</v>
      </c>
      <c r="P545" s="42">
        <v>4.4000000000000004</v>
      </c>
      <c r="Q545" s="43">
        <v>120</v>
      </c>
      <c r="R545" s="44">
        <v>120</v>
      </c>
      <c r="S545" s="1">
        <v>1</v>
      </c>
      <c r="T545" s="1">
        <v>1</v>
      </c>
      <c r="U545" s="2" t="s">
        <v>1396</v>
      </c>
      <c r="V545" s="2">
        <v>1</v>
      </c>
      <c r="W545" s="2">
        <v>1</v>
      </c>
      <c r="X545" s="2">
        <v>1</v>
      </c>
      <c r="Y545" s="2">
        <v>1</v>
      </c>
      <c r="Z545">
        <f t="shared" si="8"/>
        <v>259.60000000000002</v>
      </c>
      <c r="AA545" t="s">
        <v>1273</v>
      </c>
    </row>
    <row r="546" spans="1:27" x14ac:dyDescent="0.35">
      <c r="A546" t="s">
        <v>1275</v>
      </c>
      <c r="B546" s="7" t="s">
        <v>1538</v>
      </c>
      <c r="D546" s="1" t="s">
        <v>1395</v>
      </c>
      <c r="E546" s="40" t="s">
        <v>374</v>
      </c>
      <c r="F546" s="40" t="s">
        <v>374</v>
      </c>
      <c r="G546" s="41" t="s">
        <v>374</v>
      </c>
      <c r="H546" s="42" t="s">
        <v>374</v>
      </c>
      <c r="I546" s="40" t="s">
        <v>374</v>
      </c>
      <c r="J546" s="40" t="s">
        <v>374</v>
      </c>
      <c r="K546" s="41" t="s">
        <v>374</v>
      </c>
      <c r="L546" s="42" t="s">
        <v>374</v>
      </c>
      <c r="M546" s="40" t="s">
        <v>374</v>
      </c>
      <c r="N546" s="40" t="s">
        <v>374</v>
      </c>
      <c r="O546" s="41" t="s">
        <v>374</v>
      </c>
      <c r="P546" s="42" t="s">
        <v>374</v>
      </c>
      <c r="Q546" s="43">
        <v>0.7</v>
      </c>
      <c r="R546" s="44">
        <v>0.7</v>
      </c>
      <c r="S546" s="1">
        <v>1</v>
      </c>
      <c r="T546" s="1">
        <v>1</v>
      </c>
      <c r="U546" s="2" t="s">
        <v>1396</v>
      </c>
      <c r="V546" s="2">
        <v>1</v>
      </c>
      <c r="W546" s="2">
        <v>1</v>
      </c>
      <c r="X546" s="2">
        <v>1</v>
      </c>
      <c r="Y546" s="2">
        <v>1</v>
      </c>
      <c r="Z546">
        <f t="shared" si="8"/>
        <v>1.4</v>
      </c>
      <c r="AA546" t="s">
        <v>1275</v>
      </c>
    </row>
    <row r="547" spans="1:27" x14ac:dyDescent="0.35">
      <c r="A547" t="s">
        <v>1277</v>
      </c>
      <c r="B547" s="7" t="s">
        <v>1278</v>
      </c>
      <c r="D547" s="1" t="s">
        <v>1398</v>
      </c>
      <c r="E547" s="40" t="s">
        <v>374</v>
      </c>
      <c r="F547" s="40" t="s">
        <v>374</v>
      </c>
      <c r="G547" s="41">
        <v>1</v>
      </c>
      <c r="H547" s="42">
        <v>1</v>
      </c>
      <c r="I547" s="40" t="s">
        <v>374</v>
      </c>
      <c r="J547" s="40" t="s">
        <v>374</v>
      </c>
      <c r="K547" s="41">
        <v>4.4000000000000004</v>
      </c>
      <c r="L547" s="42">
        <v>4.4000000000000004</v>
      </c>
      <c r="M547" s="40" t="s">
        <v>374</v>
      </c>
      <c r="N547" s="40" t="s">
        <v>374</v>
      </c>
      <c r="O547" s="41">
        <v>4.4000000000000004</v>
      </c>
      <c r="P547" s="42">
        <v>4.4000000000000004</v>
      </c>
      <c r="Q547" s="43">
        <v>120</v>
      </c>
      <c r="R547" s="44">
        <v>120</v>
      </c>
      <c r="S547" s="1">
        <v>1</v>
      </c>
      <c r="T547" s="1">
        <v>1</v>
      </c>
      <c r="U547" s="2" t="s">
        <v>1396</v>
      </c>
      <c r="V547" s="2">
        <v>1</v>
      </c>
      <c r="W547" s="2">
        <v>1</v>
      </c>
      <c r="X547" s="2">
        <v>1</v>
      </c>
      <c r="Y547" s="2">
        <v>1</v>
      </c>
      <c r="Z547">
        <f t="shared" si="8"/>
        <v>259.60000000000002</v>
      </c>
      <c r="AA547" t="s">
        <v>1277</v>
      </c>
    </row>
    <row r="548" spans="1:27" x14ac:dyDescent="0.35">
      <c r="A548">
        <v>358</v>
      </c>
      <c r="B548" s="7" t="s">
        <v>1279</v>
      </c>
      <c r="E548" s="40" t="s">
        <v>374</v>
      </c>
      <c r="F548" s="40" t="s">
        <v>374</v>
      </c>
      <c r="G548" s="41" t="s">
        <v>374</v>
      </c>
      <c r="H548" s="42" t="s">
        <v>374</v>
      </c>
      <c r="I548" s="40" t="s">
        <v>374</v>
      </c>
      <c r="J548" s="40" t="s">
        <v>374</v>
      </c>
      <c r="K548" s="41" t="s">
        <v>374</v>
      </c>
      <c r="L548" s="42" t="s">
        <v>374</v>
      </c>
      <c r="M548" s="40" t="s">
        <v>374</v>
      </c>
      <c r="N548" s="40" t="s">
        <v>374</v>
      </c>
      <c r="O548" s="41" t="s">
        <v>374</v>
      </c>
      <c r="P548" s="42" t="s">
        <v>374</v>
      </c>
      <c r="Q548" s="43" t="s">
        <v>374</v>
      </c>
      <c r="R548" s="44" t="s">
        <v>374</v>
      </c>
      <c r="S548" s="1" t="s">
        <v>1397</v>
      </c>
      <c r="T548" s="1" t="s">
        <v>1397</v>
      </c>
      <c r="U548" s="2" t="s">
        <v>1396</v>
      </c>
      <c r="V548" s="2">
        <v>1</v>
      </c>
      <c r="W548" s="2">
        <v>1</v>
      </c>
      <c r="X548" s="2">
        <v>1</v>
      </c>
      <c r="Y548" s="2">
        <v>1</v>
      </c>
      <c r="Z548">
        <f t="shared" si="8"/>
        <v>0</v>
      </c>
      <c r="AA548">
        <v>358</v>
      </c>
    </row>
    <row r="549" spans="1:27" x14ac:dyDescent="0.35">
      <c r="A549" t="s">
        <v>1280</v>
      </c>
      <c r="B549" s="7" t="s">
        <v>1281</v>
      </c>
      <c r="E549" s="40" t="s">
        <v>374</v>
      </c>
      <c r="F549" s="40" t="s">
        <v>374</v>
      </c>
      <c r="G549" s="41" t="s">
        <v>374</v>
      </c>
      <c r="H549" s="42" t="s">
        <v>374</v>
      </c>
      <c r="I549" s="40" t="s">
        <v>374</v>
      </c>
      <c r="J549" s="40" t="s">
        <v>374</v>
      </c>
      <c r="K549" s="41" t="s">
        <v>374</v>
      </c>
      <c r="L549" s="42" t="s">
        <v>374</v>
      </c>
      <c r="M549" s="40" t="s">
        <v>374</v>
      </c>
      <c r="N549" s="40" t="s">
        <v>374</v>
      </c>
      <c r="O549" s="41" t="s">
        <v>374</v>
      </c>
      <c r="P549" s="42" t="s">
        <v>374</v>
      </c>
      <c r="Q549" s="43" t="s">
        <v>374</v>
      </c>
      <c r="R549" s="44" t="s">
        <v>374</v>
      </c>
      <c r="S549" s="1" t="s">
        <v>1397</v>
      </c>
      <c r="T549" s="1" t="s">
        <v>1397</v>
      </c>
      <c r="U549" s="2" t="s">
        <v>1396</v>
      </c>
      <c r="V549" s="2">
        <v>1</v>
      </c>
      <c r="W549" s="2">
        <v>1</v>
      </c>
      <c r="X549" s="2">
        <v>1</v>
      </c>
      <c r="Y549" s="2">
        <v>1</v>
      </c>
      <c r="Z549">
        <f t="shared" si="8"/>
        <v>0</v>
      </c>
      <c r="AA549" t="s">
        <v>1280</v>
      </c>
    </row>
    <row r="550" spans="1:27" x14ac:dyDescent="0.35">
      <c r="A550" t="s">
        <v>1282</v>
      </c>
      <c r="B550" s="7" t="s">
        <v>1539</v>
      </c>
      <c r="E550" s="40" t="s">
        <v>374</v>
      </c>
      <c r="F550" s="40" t="s">
        <v>374</v>
      </c>
      <c r="G550" s="41" t="s">
        <v>374</v>
      </c>
      <c r="H550" s="42" t="s">
        <v>374</v>
      </c>
      <c r="I550" s="40" t="s">
        <v>374</v>
      </c>
      <c r="J550" s="40" t="s">
        <v>374</v>
      </c>
      <c r="K550" s="41" t="s">
        <v>374</v>
      </c>
      <c r="L550" s="42" t="s">
        <v>374</v>
      </c>
      <c r="M550" s="40" t="s">
        <v>374</v>
      </c>
      <c r="N550" s="40" t="s">
        <v>374</v>
      </c>
      <c r="O550" s="41" t="s">
        <v>374</v>
      </c>
      <c r="P550" s="42" t="s">
        <v>374</v>
      </c>
      <c r="Q550" s="43" t="s">
        <v>374</v>
      </c>
      <c r="R550" s="44" t="s">
        <v>374</v>
      </c>
      <c r="S550" s="1" t="s">
        <v>1397</v>
      </c>
      <c r="T550" s="1" t="s">
        <v>1397</v>
      </c>
      <c r="U550" s="2" t="s">
        <v>1396</v>
      </c>
      <c r="V550" s="2">
        <v>1</v>
      </c>
      <c r="W550" s="2">
        <v>1</v>
      </c>
      <c r="X550" s="2">
        <v>1</v>
      </c>
      <c r="Y550" s="2">
        <v>1</v>
      </c>
      <c r="Z550">
        <f t="shared" si="8"/>
        <v>0</v>
      </c>
      <c r="AA550" t="s">
        <v>1282</v>
      </c>
    </row>
    <row r="551" spans="1:27" x14ac:dyDescent="0.35">
      <c r="A551" t="s">
        <v>378</v>
      </c>
      <c r="B551" s="7" t="s">
        <v>283</v>
      </c>
      <c r="D551" s="1" t="s">
        <v>374</v>
      </c>
      <c r="E551" s="40">
        <v>0.13513513513513511</v>
      </c>
      <c r="F551" s="40">
        <v>0.14000000000000001</v>
      </c>
      <c r="G551" s="41" t="s">
        <v>374</v>
      </c>
      <c r="H551" s="42" t="s">
        <v>374</v>
      </c>
      <c r="I551" s="40">
        <v>3.5135135135135132</v>
      </c>
      <c r="J551" s="40">
        <v>3.5</v>
      </c>
      <c r="K551" s="41" t="s">
        <v>374</v>
      </c>
      <c r="L551" s="42" t="s">
        <v>374</v>
      </c>
      <c r="M551" s="40">
        <v>1.6216216216216215</v>
      </c>
      <c r="N551" s="40">
        <v>1.6</v>
      </c>
      <c r="O551" s="41" t="s">
        <v>374</v>
      </c>
      <c r="P551" s="42" t="s">
        <v>374</v>
      </c>
      <c r="Q551" s="43" t="s">
        <v>374</v>
      </c>
      <c r="R551" s="44" t="s">
        <v>374</v>
      </c>
      <c r="S551" s="1">
        <v>1</v>
      </c>
      <c r="T551" s="1">
        <v>1</v>
      </c>
      <c r="U551" s="2" t="s">
        <v>1396</v>
      </c>
      <c r="V551" s="2">
        <v>1</v>
      </c>
      <c r="W551" s="2">
        <v>1</v>
      </c>
      <c r="X551" s="2">
        <v>1</v>
      </c>
      <c r="Y551" s="2">
        <v>1</v>
      </c>
      <c r="Z551">
        <f t="shared" si="8"/>
        <v>10.510270270270269</v>
      </c>
      <c r="AA551" t="s">
        <v>378</v>
      </c>
    </row>
    <row r="552" spans="1:27" x14ac:dyDescent="0.35">
      <c r="A552" t="s">
        <v>379</v>
      </c>
      <c r="B552" s="7" t="s">
        <v>284</v>
      </c>
      <c r="D552" s="1" t="s">
        <v>374</v>
      </c>
      <c r="E552" s="40">
        <v>1.7241379310344827E-2</v>
      </c>
      <c r="F552" s="40">
        <v>1.7000000000000001E-2</v>
      </c>
      <c r="G552" s="41" t="s">
        <v>374</v>
      </c>
      <c r="H552" s="42" t="s">
        <v>374</v>
      </c>
      <c r="I552" s="40">
        <v>0.44827586206896552</v>
      </c>
      <c r="J552" s="40">
        <v>0.45</v>
      </c>
      <c r="K552" s="41" t="s">
        <v>374</v>
      </c>
      <c r="L552" s="42" t="s">
        <v>374</v>
      </c>
      <c r="M552" s="40">
        <v>0.20689655172413793</v>
      </c>
      <c r="N552" s="40">
        <v>0.21</v>
      </c>
      <c r="O552" s="41" t="s">
        <v>374</v>
      </c>
      <c r="P552" s="42" t="s">
        <v>374</v>
      </c>
      <c r="Q552" s="43" t="s">
        <v>374</v>
      </c>
      <c r="R552" s="44" t="s">
        <v>374</v>
      </c>
      <c r="S552" s="1">
        <v>1</v>
      </c>
      <c r="T552" s="1">
        <v>1</v>
      </c>
      <c r="U552" s="2" t="s">
        <v>1396</v>
      </c>
      <c r="V552" s="2">
        <v>1</v>
      </c>
      <c r="W552" s="2">
        <v>1</v>
      </c>
      <c r="X552" s="2">
        <v>1</v>
      </c>
      <c r="Y552" s="2">
        <v>1</v>
      </c>
      <c r="Z552">
        <f t="shared" si="8"/>
        <v>1.3494137931034482</v>
      </c>
      <c r="AA552" t="s">
        <v>379</v>
      </c>
    </row>
    <row r="553" spans="1:27" ht="29" x14ac:dyDescent="0.35">
      <c r="A553" t="s">
        <v>286</v>
      </c>
      <c r="B553" s="7" t="s">
        <v>1540</v>
      </c>
      <c r="D553" s="1" t="s">
        <v>1395</v>
      </c>
      <c r="E553" s="40">
        <v>3.8461538461538458</v>
      </c>
      <c r="F553" s="40">
        <v>3.8</v>
      </c>
      <c r="G553" s="41">
        <v>41</v>
      </c>
      <c r="H553" s="42">
        <v>41</v>
      </c>
      <c r="I553" s="40">
        <v>99.999999999999986</v>
      </c>
      <c r="J553" s="40">
        <v>100</v>
      </c>
      <c r="K553" s="41">
        <v>180.4</v>
      </c>
      <c r="L553" s="42">
        <v>180</v>
      </c>
      <c r="M553" s="40">
        <v>46.153846153846146</v>
      </c>
      <c r="N553" s="40">
        <v>46</v>
      </c>
      <c r="O553" s="41">
        <v>180.4</v>
      </c>
      <c r="P553" s="42">
        <v>180</v>
      </c>
      <c r="Q553" s="43">
        <v>41</v>
      </c>
      <c r="R553" s="44">
        <v>41</v>
      </c>
      <c r="S553" s="1">
        <v>1</v>
      </c>
      <c r="T553" s="1">
        <v>1</v>
      </c>
      <c r="U553" s="2" t="s">
        <v>1396</v>
      </c>
      <c r="V553" s="2">
        <v>1</v>
      </c>
      <c r="W553" s="2">
        <v>1</v>
      </c>
      <c r="X553" s="2">
        <v>1</v>
      </c>
      <c r="Y553" s="2">
        <v>1</v>
      </c>
      <c r="Z553">
        <f t="shared" si="8"/>
        <v>1184.5999999999999</v>
      </c>
      <c r="AA553" t="s">
        <v>286</v>
      </c>
    </row>
    <row r="554" spans="1:27" x14ac:dyDescent="0.35">
      <c r="A554" t="s">
        <v>316</v>
      </c>
      <c r="B554" s="7" t="s">
        <v>315</v>
      </c>
      <c r="E554" s="40" t="s">
        <v>374</v>
      </c>
      <c r="F554" s="40" t="s">
        <v>374</v>
      </c>
      <c r="G554" s="41" t="s">
        <v>374</v>
      </c>
      <c r="H554" s="42" t="s">
        <v>374</v>
      </c>
      <c r="I554" s="40" t="s">
        <v>374</v>
      </c>
      <c r="J554" s="40" t="s">
        <v>374</v>
      </c>
      <c r="K554" s="41" t="s">
        <v>374</v>
      </c>
      <c r="L554" s="42" t="s">
        <v>374</v>
      </c>
      <c r="M554" s="40" t="s">
        <v>374</v>
      </c>
      <c r="N554" s="40" t="s">
        <v>374</v>
      </c>
      <c r="O554" s="41" t="s">
        <v>374</v>
      </c>
      <c r="P554" s="42" t="s">
        <v>374</v>
      </c>
      <c r="Q554" s="43" t="s">
        <v>374</v>
      </c>
      <c r="R554" s="44" t="s">
        <v>374</v>
      </c>
      <c r="S554" s="1" t="s">
        <v>1397</v>
      </c>
      <c r="T554" s="1" t="s">
        <v>1397</v>
      </c>
      <c r="U554" s="2" t="s">
        <v>1396</v>
      </c>
      <c r="V554" s="2">
        <v>1</v>
      </c>
      <c r="W554" s="2">
        <v>1</v>
      </c>
      <c r="X554" s="2">
        <v>1</v>
      </c>
      <c r="Y554" s="2">
        <v>1</v>
      </c>
      <c r="Z554">
        <f t="shared" si="8"/>
        <v>0</v>
      </c>
      <c r="AA554" t="s">
        <v>316</v>
      </c>
    </row>
    <row r="555" spans="1:27" x14ac:dyDescent="0.35">
      <c r="A555" t="s">
        <v>1285</v>
      </c>
      <c r="B555" s="7" t="s">
        <v>1286</v>
      </c>
      <c r="D555" s="1" t="s">
        <v>1395</v>
      </c>
      <c r="E555" s="40" t="s">
        <v>374</v>
      </c>
      <c r="F555" s="40" t="s">
        <v>374</v>
      </c>
      <c r="G555" s="41">
        <v>80000</v>
      </c>
      <c r="H555" s="42">
        <v>80000</v>
      </c>
      <c r="I555" s="40" t="s">
        <v>374</v>
      </c>
      <c r="J555" s="40" t="s">
        <v>374</v>
      </c>
      <c r="K555" s="41">
        <v>352000</v>
      </c>
      <c r="L555" s="42">
        <v>350000</v>
      </c>
      <c r="M555" s="40" t="s">
        <v>374</v>
      </c>
      <c r="N555" s="40" t="s">
        <v>374</v>
      </c>
      <c r="O555" s="41">
        <v>352000</v>
      </c>
      <c r="P555" s="42">
        <v>350000</v>
      </c>
      <c r="Q555" s="43" t="s">
        <v>374</v>
      </c>
      <c r="R555" s="44" t="s">
        <v>374</v>
      </c>
      <c r="S555" s="1">
        <v>1</v>
      </c>
      <c r="T555" s="1">
        <v>1</v>
      </c>
      <c r="U555" s="2" t="s">
        <v>1396</v>
      </c>
      <c r="V555" s="2">
        <v>1</v>
      </c>
      <c r="W555" s="2">
        <v>1</v>
      </c>
      <c r="X555" s="2">
        <v>1</v>
      </c>
      <c r="Y555" s="2">
        <v>1</v>
      </c>
      <c r="Z555">
        <f t="shared" si="8"/>
        <v>1564000</v>
      </c>
      <c r="AA555" t="s">
        <v>1285</v>
      </c>
    </row>
    <row r="556" spans="1:27" x14ac:dyDescent="0.35">
      <c r="A556" t="s">
        <v>347</v>
      </c>
      <c r="B556" s="7" t="s">
        <v>1287</v>
      </c>
      <c r="E556" s="40" t="s">
        <v>374</v>
      </c>
      <c r="F556" s="40" t="s">
        <v>374</v>
      </c>
      <c r="G556" s="41" t="s">
        <v>374</v>
      </c>
      <c r="H556" s="42" t="s">
        <v>374</v>
      </c>
      <c r="I556" s="40" t="s">
        <v>374</v>
      </c>
      <c r="J556" s="40" t="s">
        <v>374</v>
      </c>
      <c r="K556" s="41" t="s">
        <v>374</v>
      </c>
      <c r="L556" s="42" t="s">
        <v>374</v>
      </c>
      <c r="M556" s="40" t="s">
        <v>374</v>
      </c>
      <c r="N556" s="40" t="s">
        <v>374</v>
      </c>
      <c r="O556" s="41" t="s">
        <v>374</v>
      </c>
      <c r="P556" s="42" t="s">
        <v>374</v>
      </c>
      <c r="Q556" s="43" t="s">
        <v>374</v>
      </c>
      <c r="R556" s="44" t="s">
        <v>374</v>
      </c>
      <c r="S556" s="1" t="s">
        <v>1397</v>
      </c>
      <c r="T556" s="1" t="s">
        <v>1397</v>
      </c>
      <c r="U556" s="2" t="s">
        <v>1396</v>
      </c>
      <c r="V556" s="2">
        <v>1</v>
      </c>
      <c r="W556" s="2">
        <v>1</v>
      </c>
      <c r="X556" s="2">
        <v>1</v>
      </c>
      <c r="Y556" s="2">
        <v>1</v>
      </c>
      <c r="Z556">
        <f t="shared" si="8"/>
        <v>0</v>
      </c>
      <c r="AA556" t="s">
        <v>347</v>
      </c>
    </row>
    <row r="557" spans="1:27" x14ac:dyDescent="0.35">
      <c r="A557" t="s">
        <v>1288</v>
      </c>
      <c r="B557" s="7" t="s">
        <v>1289</v>
      </c>
      <c r="D557" s="1" t="s">
        <v>374</v>
      </c>
      <c r="E557" s="40">
        <v>5.8823529411764712E-4</v>
      </c>
      <c r="F557" s="40">
        <v>5.9000000000000003E-4</v>
      </c>
      <c r="G557" s="41" t="s">
        <v>374</v>
      </c>
      <c r="H557" s="42" t="s">
        <v>374</v>
      </c>
      <c r="I557" s="40">
        <v>1.5294117647058824E-2</v>
      </c>
      <c r="J557" s="40">
        <v>1.4999999999999999E-2</v>
      </c>
      <c r="K557" s="41" t="s">
        <v>374</v>
      </c>
      <c r="L557" s="42" t="s">
        <v>374</v>
      </c>
      <c r="M557" s="40">
        <v>7.058823529411765E-3</v>
      </c>
      <c r="N557" s="40">
        <v>7.1000000000000004E-3</v>
      </c>
      <c r="O557" s="41" t="s">
        <v>374</v>
      </c>
      <c r="P557" s="42" t="s">
        <v>374</v>
      </c>
      <c r="Q557" s="43" t="s">
        <v>374</v>
      </c>
      <c r="R557" s="44" t="s">
        <v>374</v>
      </c>
      <c r="S557" s="1">
        <v>1</v>
      </c>
      <c r="T557" s="1">
        <v>1</v>
      </c>
      <c r="U557" s="2" t="s">
        <v>1396</v>
      </c>
      <c r="V557" s="2">
        <v>1</v>
      </c>
      <c r="W557" s="2">
        <v>1</v>
      </c>
      <c r="X557" s="2">
        <v>1</v>
      </c>
      <c r="Y557" s="2">
        <v>1</v>
      </c>
      <c r="Z557">
        <f t="shared" si="8"/>
        <v>4.5631176470588238E-2</v>
      </c>
      <c r="AA557" t="s">
        <v>1288</v>
      </c>
    </row>
    <row r="558" spans="1:27" x14ac:dyDescent="0.35">
      <c r="A558" t="s">
        <v>1290</v>
      </c>
      <c r="B558" s="7" t="s">
        <v>1541</v>
      </c>
      <c r="E558" s="40" t="s">
        <v>374</v>
      </c>
      <c r="F558" s="40" t="s">
        <v>374</v>
      </c>
      <c r="G558" s="41" t="s">
        <v>374</v>
      </c>
      <c r="H558" s="42" t="s">
        <v>374</v>
      </c>
      <c r="I558" s="40" t="s">
        <v>374</v>
      </c>
      <c r="J558" s="40" t="s">
        <v>374</v>
      </c>
      <c r="K558" s="41" t="s">
        <v>374</v>
      </c>
      <c r="L558" s="42" t="s">
        <v>374</v>
      </c>
      <c r="M558" s="40" t="s">
        <v>374</v>
      </c>
      <c r="N558" s="40" t="s">
        <v>374</v>
      </c>
      <c r="O558" s="41" t="s">
        <v>374</v>
      </c>
      <c r="P558" s="42" t="s">
        <v>374</v>
      </c>
      <c r="Q558" s="43" t="s">
        <v>374</v>
      </c>
      <c r="R558" s="44" t="s">
        <v>374</v>
      </c>
      <c r="S558" s="1" t="s">
        <v>1397</v>
      </c>
      <c r="T558" s="1" t="s">
        <v>1397</v>
      </c>
      <c r="U558" s="2" t="s">
        <v>1396</v>
      </c>
      <c r="V558" s="2">
        <v>1</v>
      </c>
      <c r="W558" s="2">
        <v>1</v>
      </c>
      <c r="X558" s="2">
        <v>1</v>
      </c>
      <c r="Y558" s="2">
        <v>1</v>
      </c>
      <c r="Z558">
        <f t="shared" si="8"/>
        <v>0</v>
      </c>
      <c r="AA558" t="s">
        <v>1290</v>
      </c>
    </row>
    <row r="559" spans="1:27" x14ac:dyDescent="0.35">
      <c r="A559" t="s">
        <v>1292</v>
      </c>
      <c r="B559" s="7" t="s">
        <v>1293</v>
      </c>
      <c r="E559" s="40" t="s">
        <v>374</v>
      </c>
      <c r="F559" s="40" t="s">
        <v>374</v>
      </c>
      <c r="G559" s="41" t="s">
        <v>374</v>
      </c>
      <c r="H559" s="42" t="s">
        <v>374</v>
      </c>
      <c r="I559" s="40" t="s">
        <v>374</v>
      </c>
      <c r="J559" s="40" t="s">
        <v>374</v>
      </c>
      <c r="K559" s="41" t="s">
        <v>374</v>
      </c>
      <c r="L559" s="42" t="s">
        <v>374</v>
      </c>
      <c r="M559" s="40" t="s">
        <v>374</v>
      </c>
      <c r="N559" s="40" t="s">
        <v>374</v>
      </c>
      <c r="O559" s="41" t="s">
        <v>374</v>
      </c>
      <c r="P559" s="42" t="s">
        <v>374</v>
      </c>
      <c r="Q559" s="43" t="s">
        <v>374</v>
      </c>
      <c r="R559" s="44" t="s">
        <v>374</v>
      </c>
      <c r="S559" s="1" t="s">
        <v>1397</v>
      </c>
      <c r="T559" s="1" t="s">
        <v>1397</v>
      </c>
      <c r="U559" s="2" t="s">
        <v>1396</v>
      </c>
      <c r="V559" s="2">
        <v>1</v>
      </c>
      <c r="W559" s="2">
        <v>1</v>
      </c>
      <c r="X559" s="2">
        <v>1</v>
      </c>
      <c r="Y559" s="2">
        <v>1</v>
      </c>
      <c r="Z559">
        <f t="shared" si="8"/>
        <v>0</v>
      </c>
      <c r="AA559" t="s">
        <v>1292</v>
      </c>
    </row>
    <row r="560" spans="1:27" x14ac:dyDescent="0.35">
      <c r="A560" t="s">
        <v>1294</v>
      </c>
      <c r="B560" s="7" t="s">
        <v>1295</v>
      </c>
      <c r="D560" s="1" t="s">
        <v>1395</v>
      </c>
      <c r="E560" s="40" t="s">
        <v>374</v>
      </c>
      <c r="F560" s="40" t="s">
        <v>374</v>
      </c>
      <c r="G560" s="41">
        <v>0.1</v>
      </c>
      <c r="H560" s="42">
        <v>0.1</v>
      </c>
      <c r="I560" s="40" t="s">
        <v>374</v>
      </c>
      <c r="J560" s="40" t="s">
        <v>374</v>
      </c>
      <c r="K560" s="41">
        <v>0.44000000000000006</v>
      </c>
      <c r="L560" s="42">
        <v>0.44</v>
      </c>
      <c r="M560" s="40" t="s">
        <v>374</v>
      </c>
      <c r="N560" s="40" t="s">
        <v>374</v>
      </c>
      <c r="O560" s="41">
        <v>0.44000000000000006</v>
      </c>
      <c r="P560" s="42">
        <v>0.44</v>
      </c>
      <c r="Q560" s="43">
        <v>10</v>
      </c>
      <c r="R560" s="44">
        <v>10</v>
      </c>
      <c r="S560" s="1">
        <v>1</v>
      </c>
      <c r="T560" s="1">
        <v>1</v>
      </c>
      <c r="U560" s="2" t="s">
        <v>1396</v>
      </c>
      <c r="V560" s="2">
        <v>1</v>
      </c>
      <c r="W560" s="2">
        <v>1</v>
      </c>
      <c r="X560" s="2">
        <v>1</v>
      </c>
      <c r="Y560" s="2">
        <v>1</v>
      </c>
      <c r="Z560">
        <f t="shared" si="8"/>
        <v>21.96</v>
      </c>
      <c r="AA560" t="s">
        <v>1294</v>
      </c>
    </row>
    <row r="561" spans="1:27" x14ac:dyDescent="0.35">
      <c r="A561" t="s">
        <v>99</v>
      </c>
      <c r="B561" s="7" t="s">
        <v>100</v>
      </c>
      <c r="D561" s="1" t="s">
        <v>1395</v>
      </c>
      <c r="E561" s="40" t="s">
        <v>374</v>
      </c>
      <c r="F561" s="40" t="s">
        <v>374</v>
      </c>
      <c r="G561" s="41">
        <v>5000</v>
      </c>
      <c r="H561" s="42">
        <v>5000</v>
      </c>
      <c r="I561" s="40" t="s">
        <v>374</v>
      </c>
      <c r="J561" s="40" t="s">
        <v>374</v>
      </c>
      <c r="K561" s="41">
        <v>22000</v>
      </c>
      <c r="L561" s="42">
        <v>22000</v>
      </c>
      <c r="M561" s="40" t="s">
        <v>374</v>
      </c>
      <c r="N561" s="40" t="s">
        <v>374</v>
      </c>
      <c r="O561" s="41">
        <v>22000</v>
      </c>
      <c r="P561" s="42">
        <v>22000</v>
      </c>
      <c r="Q561" s="43">
        <v>7500</v>
      </c>
      <c r="R561" s="44">
        <v>7500</v>
      </c>
      <c r="S561" s="1">
        <v>1</v>
      </c>
      <c r="T561" s="1">
        <v>1</v>
      </c>
      <c r="U561" s="2" t="s">
        <v>1396</v>
      </c>
      <c r="V561" s="2">
        <v>1</v>
      </c>
      <c r="W561" s="2">
        <v>1</v>
      </c>
      <c r="X561" s="2">
        <v>1</v>
      </c>
      <c r="Y561" s="2">
        <v>1</v>
      </c>
      <c r="Z561">
        <f t="shared" si="8"/>
        <v>113000</v>
      </c>
      <c r="AA561" t="s">
        <v>99</v>
      </c>
    </row>
    <row r="562" spans="1:27" ht="29" x14ac:dyDescent="0.35">
      <c r="A562" t="s">
        <v>1296</v>
      </c>
      <c r="B562" s="7" t="s">
        <v>1297</v>
      </c>
      <c r="D562" s="1" t="s">
        <v>1395</v>
      </c>
      <c r="E562" s="40">
        <v>9.0909090909090912E-2</v>
      </c>
      <c r="F562" s="40">
        <v>9.0999999999999998E-2</v>
      </c>
      <c r="G562" s="41">
        <v>2.1000000000000001E-2</v>
      </c>
      <c r="H562" s="42">
        <v>2.1000000000000001E-2</v>
      </c>
      <c r="I562" s="40">
        <v>2.3636363636363638</v>
      </c>
      <c r="J562" s="40">
        <v>2.4</v>
      </c>
      <c r="K562" s="41">
        <v>9.240000000000001E-2</v>
      </c>
      <c r="L562" s="42">
        <v>9.1999999999999998E-2</v>
      </c>
      <c r="M562" s="40">
        <v>1.0909090909090908</v>
      </c>
      <c r="N562" s="40">
        <v>1.1000000000000001</v>
      </c>
      <c r="O562" s="41">
        <v>9.240000000000001E-2</v>
      </c>
      <c r="P562" s="42">
        <v>9.1999999999999998E-2</v>
      </c>
      <c r="Q562" s="43">
        <v>7.0999999999999994E-2</v>
      </c>
      <c r="R562" s="44">
        <v>7.0999999999999994E-2</v>
      </c>
      <c r="S562" s="1">
        <v>1</v>
      </c>
      <c r="T562" s="1">
        <v>1</v>
      </c>
      <c r="U562" s="2" t="s">
        <v>1396</v>
      </c>
      <c r="V562" s="2">
        <v>1</v>
      </c>
      <c r="W562" s="2">
        <v>1</v>
      </c>
      <c r="X562" s="2">
        <v>1</v>
      </c>
      <c r="Y562" s="2">
        <v>1</v>
      </c>
      <c r="Z562">
        <f t="shared" si="8"/>
        <v>7.6892545454545429</v>
      </c>
      <c r="AA562" t="s">
        <v>1296</v>
      </c>
    </row>
    <row r="563" spans="1:27" x14ac:dyDescent="0.35">
      <c r="A563" t="s">
        <v>1298</v>
      </c>
      <c r="B563" s="7" t="s">
        <v>1299</v>
      </c>
      <c r="E563" s="40">
        <v>9.0909090909090912E-2</v>
      </c>
      <c r="F563" s="40">
        <v>9.0999999999999998E-2</v>
      </c>
      <c r="G563" s="41">
        <v>8.0000000000000002E-3</v>
      </c>
      <c r="H563" s="42">
        <v>8.0000000000000002E-3</v>
      </c>
      <c r="I563" s="40">
        <v>2.3636363636363638</v>
      </c>
      <c r="J563" s="40">
        <v>2.4</v>
      </c>
      <c r="K563" s="41">
        <v>3.5200000000000002E-2</v>
      </c>
      <c r="L563" s="42">
        <v>3.5000000000000003E-2</v>
      </c>
      <c r="M563" s="40">
        <v>1.0909090909090908</v>
      </c>
      <c r="N563" s="40">
        <v>1.1000000000000001</v>
      </c>
      <c r="O563" s="41">
        <v>3.5200000000000002E-2</v>
      </c>
      <c r="P563" s="42">
        <v>3.5000000000000003E-2</v>
      </c>
      <c r="Q563" s="43">
        <v>2</v>
      </c>
      <c r="R563" s="44">
        <v>2</v>
      </c>
      <c r="S563" s="1">
        <v>1</v>
      </c>
      <c r="T563" s="1" t="s">
        <v>1397</v>
      </c>
      <c r="U563" s="2" t="s">
        <v>1396</v>
      </c>
      <c r="V563" s="2">
        <v>1</v>
      </c>
      <c r="W563" s="2">
        <v>1</v>
      </c>
      <c r="X563" s="2">
        <v>1</v>
      </c>
      <c r="Y563" s="2">
        <v>1</v>
      </c>
      <c r="Z563">
        <f t="shared" si="8"/>
        <v>11.292854545454546</v>
      </c>
      <c r="AA563" t="s">
        <v>1298</v>
      </c>
    </row>
    <row r="564" spans="1:27" x14ac:dyDescent="0.35">
      <c r="A564" t="s">
        <v>1300</v>
      </c>
      <c r="B564" s="7" t="s">
        <v>1301</v>
      </c>
      <c r="E564" s="40">
        <v>9.0909090909090912E-2</v>
      </c>
      <c r="F564" s="40">
        <v>9.0999999999999998E-2</v>
      </c>
      <c r="G564" s="41">
        <v>8.0000000000000002E-3</v>
      </c>
      <c r="H564" s="42">
        <v>8.0000000000000002E-3</v>
      </c>
      <c r="I564" s="40">
        <v>2.3636363636363638</v>
      </c>
      <c r="J564" s="40">
        <v>2.4</v>
      </c>
      <c r="K564" s="41">
        <v>3.5200000000000002E-2</v>
      </c>
      <c r="L564" s="42">
        <v>3.5000000000000003E-2</v>
      </c>
      <c r="M564" s="40">
        <v>1.0909090909090908</v>
      </c>
      <c r="N564" s="40">
        <v>1.1000000000000001</v>
      </c>
      <c r="O564" s="41">
        <v>3.5200000000000002E-2</v>
      </c>
      <c r="P564" s="42">
        <v>3.5000000000000003E-2</v>
      </c>
      <c r="Q564" s="43">
        <v>2</v>
      </c>
      <c r="R564" s="44">
        <v>2</v>
      </c>
      <c r="S564" s="1">
        <v>1</v>
      </c>
      <c r="T564" s="1" t="s">
        <v>1397</v>
      </c>
      <c r="U564" s="2" t="s">
        <v>1396</v>
      </c>
      <c r="V564" s="2">
        <v>1</v>
      </c>
      <c r="W564" s="2">
        <v>1</v>
      </c>
      <c r="X564" s="2">
        <v>1</v>
      </c>
      <c r="Y564" s="2">
        <v>1</v>
      </c>
      <c r="Z564">
        <f t="shared" si="8"/>
        <v>11.292854545454546</v>
      </c>
      <c r="AA564" t="s">
        <v>1300</v>
      </c>
    </row>
    <row r="565" spans="1:27" x14ac:dyDescent="0.35">
      <c r="A565" t="s">
        <v>1302</v>
      </c>
      <c r="B565" s="7" t="s">
        <v>1542</v>
      </c>
      <c r="E565" s="40" t="s">
        <v>374</v>
      </c>
      <c r="F565" s="40" t="s">
        <v>374</v>
      </c>
      <c r="G565" s="41" t="s">
        <v>374</v>
      </c>
      <c r="H565" s="42" t="s">
        <v>374</v>
      </c>
      <c r="I565" s="40" t="s">
        <v>374</v>
      </c>
      <c r="J565" s="40" t="s">
        <v>374</v>
      </c>
      <c r="K565" s="41" t="s">
        <v>374</v>
      </c>
      <c r="L565" s="42" t="s">
        <v>374</v>
      </c>
      <c r="M565" s="40" t="s">
        <v>374</v>
      </c>
      <c r="N565" s="40" t="s">
        <v>374</v>
      </c>
      <c r="O565" s="41" t="s">
        <v>374</v>
      </c>
      <c r="P565" s="42" t="s">
        <v>374</v>
      </c>
      <c r="Q565" s="43" t="s">
        <v>374</v>
      </c>
      <c r="R565" s="44" t="s">
        <v>374</v>
      </c>
      <c r="S565" s="1" t="s">
        <v>1397</v>
      </c>
      <c r="T565" s="1" t="s">
        <v>1397</v>
      </c>
      <c r="U565" s="2" t="s">
        <v>1396</v>
      </c>
      <c r="V565" s="2">
        <v>1</v>
      </c>
      <c r="W565" s="2">
        <v>1</v>
      </c>
      <c r="X565" s="2">
        <v>1</v>
      </c>
      <c r="Y565" s="2">
        <v>1</v>
      </c>
      <c r="Z565">
        <f t="shared" si="8"/>
        <v>0</v>
      </c>
      <c r="AA565" t="s">
        <v>1302</v>
      </c>
    </row>
    <row r="566" spans="1:27" x14ac:dyDescent="0.35">
      <c r="A566" t="s">
        <v>1304</v>
      </c>
      <c r="B566" s="7" t="s">
        <v>1543</v>
      </c>
      <c r="E566" s="40" t="s">
        <v>374</v>
      </c>
      <c r="F566" s="40" t="s">
        <v>374</v>
      </c>
      <c r="G566" s="41" t="s">
        <v>374</v>
      </c>
      <c r="H566" s="42" t="s">
        <v>374</v>
      </c>
      <c r="I566" s="40" t="s">
        <v>374</v>
      </c>
      <c r="J566" s="40" t="s">
        <v>374</v>
      </c>
      <c r="K566" s="41" t="s">
        <v>374</v>
      </c>
      <c r="L566" s="42" t="s">
        <v>374</v>
      </c>
      <c r="M566" s="40" t="s">
        <v>374</v>
      </c>
      <c r="N566" s="40" t="s">
        <v>374</v>
      </c>
      <c r="O566" s="41" t="s">
        <v>374</v>
      </c>
      <c r="P566" s="42" t="s">
        <v>374</v>
      </c>
      <c r="Q566" s="43" t="s">
        <v>374</v>
      </c>
      <c r="R566" s="44" t="s">
        <v>374</v>
      </c>
      <c r="S566" s="1" t="s">
        <v>1397</v>
      </c>
      <c r="T566" s="1" t="s">
        <v>1397</v>
      </c>
      <c r="U566" s="2" t="s">
        <v>1396</v>
      </c>
      <c r="V566" s="2">
        <v>1</v>
      </c>
      <c r="W566" s="2">
        <v>1</v>
      </c>
      <c r="X566" s="2">
        <v>1</v>
      </c>
      <c r="Y566" s="2">
        <v>1</v>
      </c>
      <c r="Z566">
        <f t="shared" si="8"/>
        <v>0</v>
      </c>
      <c r="AA566" t="s">
        <v>1304</v>
      </c>
    </row>
    <row r="567" spans="1:27" x14ac:dyDescent="0.35">
      <c r="A567" t="s">
        <v>187</v>
      </c>
      <c r="B567" s="7" t="s">
        <v>1544</v>
      </c>
      <c r="E567" s="40" t="s">
        <v>374</v>
      </c>
      <c r="F567" s="40" t="s">
        <v>374</v>
      </c>
      <c r="G567" s="41" t="s">
        <v>374</v>
      </c>
      <c r="H567" s="42" t="s">
        <v>374</v>
      </c>
      <c r="I567" s="40" t="s">
        <v>374</v>
      </c>
      <c r="J567" s="40" t="s">
        <v>374</v>
      </c>
      <c r="K567" s="41" t="s">
        <v>374</v>
      </c>
      <c r="L567" s="42" t="s">
        <v>374</v>
      </c>
      <c r="M567" s="40" t="s">
        <v>374</v>
      </c>
      <c r="N567" s="40" t="s">
        <v>374</v>
      </c>
      <c r="O567" s="41" t="s">
        <v>374</v>
      </c>
      <c r="P567" s="42" t="s">
        <v>374</v>
      </c>
      <c r="Q567" s="43" t="s">
        <v>374</v>
      </c>
      <c r="R567" s="44" t="s">
        <v>374</v>
      </c>
      <c r="S567" s="1" t="s">
        <v>1397</v>
      </c>
      <c r="T567" s="1" t="s">
        <v>1397</v>
      </c>
      <c r="U567" s="2" t="s">
        <v>1396</v>
      </c>
      <c r="V567" s="2">
        <v>1</v>
      </c>
      <c r="W567" s="2">
        <v>1</v>
      </c>
      <c r="X567" s="2">
        <v>1</v>
      </c>
      <c r="Y567" s="2">
        <v>1</v>
      </c>
      <c r="Z567">
        <f t="shared" si="8"/>
        <v>0</v>
      </c>
      <c r="AA567" t="s">
        <v>187</v>
      </c>
    </row>
    <row r="568" spans="1:27" x14ac:dyDescent="0.35">
      <c r="A568" t="s">
        <v>188</v>
      </c>
      <c r="B568" s="7" t="s">
        <v>1545</v>
      </c>
      <c r="E568" s="40" t="s">
        <v>374</v>
      </c>
      <c r="F568" s="40" t="s">
        <v>374</v>
      </c>
      <c r="G568" s="41" t="s">
        <v>374</v>
      </c>
      <c r="H568" s="42" t="s">
        <v>374</v>
      </c>
      <c r="I568" s="40" t="s">
        <v>374</v>
      </c>
      <c r="J568" s="40" t="s">
        <v>374</v>
      </c>
      <c r="K568" s="41" t="s">
        <v>374</v>
      </c>
      <c r="L568" s="42" t="s">
        <v>374</v>
      </c>
      <c r="M568" s="40" t="s">
        <v>374</v>
      </c>
      <c r="N568" s="40" t="s">
        <v>374</v>
      </c>
      <c r="O568" s="41" t="s">
        <v>374</v>
      </c>
      <c r="P568" s="42" t="s">
        <v>374</v>
      </c>
      <c r="Q568" s="43" t="s">
        <v>374</v>
      </c>
      <c r="R568" s="44" t="s">
        <v>374</v>
      </c>
      <c r="S568" s="1" t="s">
        <v>1397</v>
      </c>
      <c r="T568" s="1" t="s">
        <v>1397</v>
      </c>
      <c r="U568" s="2" t="s">
        <v>1396</v>
      </c>
      <c r="V568" s="2">
        <v>1</v>
      </c>
      <c r="W568" s="2">
        <v>1</v>
      </c>
      <c r="X568" s="2">
        <v>1</v>
      </c>
      <c r="Y568" s="2">
        <v>1</v>
      </c>
      <c r="Z568">
        <f t="shared" si="8"/>
        <v>0</v>
      </c>
      <c r="AA568" t="s">
        <v>188</v>
      </c>
    </row>
    <row r="569" spans="1:27" x14ac:dyDescent="0.35">
      <c r="A569" t="s">
        <v>189</v>
      </c>
      <c r="B569" s="7" t="s">
        <v>1546</v>
      </c>
      <c r="E569" s="40" t="s">
        <v>374</v>
      </c>
      <c r="F569" s="40" t="s">
        <v>374</v>
      </c>
      <c r="G569" s="41" t="s">
        <v>374</v>
      </c>
      <c r="H569" s="42" t="s">
        <v>374</v>
      </c>
      <c r="I569" s="40" t="s">
        <v>374</v>
      </c>
      <c r="J569" s="40" t="s">
        <v>374</v>
      </c>
      <c r="K569" s="41" t="s">
        <v>374</v>
      </c>
      <c r="L569" s="42" t="s">
        <v>374</v>
      </c>
      <c r="M569" s="40" t="s">
        <v>374</v>
      </c>
      <c r="N569" s="40" t="s">
        <v>374</v>
      </c>
      <c r="O569" s="41" t="s">
        <v>374</v>
      </c>
      <c r="P569" s="42" t="s">
        <v>374</v>
      </c>
      <c r="Q569" s="43" t="s">
        <v>374</v>
      </c>
      <c r="R569" s="44" t="s">
        <v>374</v>
      </c>
      <c r="S569" s="1" t="s">
        <v>1397</v>
      </c>
      <c r="T569" s="1" t="s">
        <v>1397</v>
      </c>
      <c r="U569" s="2" t="s">
        <v>1396</v>
      </c>
      <c r="V569" s="2">
        <v>1</v>
      </c>
      <c r="W569" s="2">
        <v>1</v>
      </c>
      <c r="X569" s="2">
        <v>1</v>
      </c>
      <c r="Y569" s="2">
        <v>1</v>
      </c>
      <c r="Z569">
        <f t="shared" si="8"/>
        <v>0</v>
      </c>
      <c r="AA569" t="s">
        <v>189</v>
      </c>
    </row>
    <row r="570" spans="1:27" x14ac:dyDescent="0.35">
      <c r="A570" t="s">
        <v>190</v>
      </c>
      <c r="B570" s="7" t="s">
        <v>1547</v>
      </c>
      <c r="E570" s="40" t="s">
        <v>374</v>
      </c>
      <c r="F570" s="40" t="s">
        <v>374</v>
      </c>
      <c r="G570" s="41" t="s">
        <v>374</v>
      </c>
      <c r="H570" s="42" t="s">
        <v>374</v>
      </c>
      <c r="I570" s="40" t="s">
        <v>374</v>
      </c>
      <c r="J570" s="40" t="s">
        <v>374</v>
      </c>
      <c r="K570" s="41" t="s">
        <v>374</v>
      </c>
      <c r="L570" s="42" t="s">
        <v>374</v>
      </c>
      <c r="M570" s="40" t="s">
        <v>374</v>
      </c>
      <c r="N570" s="40" t="s">
        <v>374</v>
      </c>
      <c r="O570" s="41" t="s">
        <v>374</v>
      </c>
      <c r="P570" s="42" t="s">
        <v>374</v>
      </c>
      <c r="Q570" s="43" t="s">
        <v>374</v>
      </c>
      <c r="R570" s="44" t="s">
        <v>374</v>
      </c>
      <c r="S570" s="1" t="s">
        <v>1397</v>
      </c>
      <c r="T570" s="1" t="s">
        <v>1397</v>
      </c>
      <c r="U570" s="2" t="s">
        <v>1396</v>
      </c>
      <c r="V570" s="2">
        <v>1</v>
      </c>
      <c r="W570" s="2">
        <v>1</v>
      </c>
      <c r="X570" s="2">
        <v>1</v>
      </c>
      <c r="Y570" s="2">
        <v>1</v>
      </c>
      <c r="Z570">
        <f t="shared" si="8"/>
        <v>0</v>
      </c>
      <c r="AA570" t="s">
        <v>190</v>
      </c>
    </row>
    <row r="571" spans="1:27" x14ac:dyDescent="0.35">
      <c r="A571" t="s">
        <v>191</v>
      </c>
      <c r="B571" s="7" t="s">
        <v>1548</v>
      </c>
      <c r="E571" s="40" t="s">
        <v>374</v>
      </c>
      <c r="F571" s="40" t="s">
        <v>374</v>
      </c>
      <c r="G571" s="41" t="s">
        <v>374</v>
      </c>
      <c r="H571" s="42" t="s">
        <v>374</v>
      </c>
      <c r="I571" s="40" t="s">
        <v>374</v>
      </c>
      <c r="J571" s="40" t="s">
        <v>374</v>
      </c>
      <c r="K571" s="41" t="s">
        <v>374</v>
      </c>
      <c r="L571" s="42" t="s">
        <v>374</v>
      </c>
      <c r="M571" s="40" t="s">
        <v>374</v>
      </c>
      <c r="N571" s="40" t="s">
        <v>374</v>
      </c>
      <c r="O571" s="41" t="s">
        <v>374</v>
      </c>
      <c r="P571" s="42" t="s">
        <v>374</v>
      </c>
      <c r="Q571" s="43" t="s">
        <v>374</v>
      </c>
      <c r="R571" s="44" t="s">
        <v>374</v>
      </c>
      <c r="S571" s="1" t="s">
        <v>1397</v>
      </c>
      <c r="T571" s="1" t="s">
        <v>1397</v>
      </c>
      <c r="U571" s="2" t="s">
        <v>1396</v>
      </c>
      <c r="V571" s="2">
        <v>1</v>
      </c>
      <c r="W571" s="2">
        <v>1</v>
      </c>
      <c r="X571" s="2">
        <v>1</v>
      </c>
      <c r="Y571" s="2">
        <v>1</v>
      </c>
      <c r="Z571">
        <f t="shared" si="8"/>
        <v>0</v>
      </c>
      <c r="AA571" t="s">
        <v>191</v>
      </c>
    </row>
    <row r="572" spans="1:27" x14ac:dyDescent="0.35">
      <c r="A572" t="s">
        <v>192</v>
      </c>
      <c r="B572" s="7" t="s">
        <v>1549</v>
      </c>
      <c r="E572" s="40" t="s">
        <v>374</v>
      </c>
      <c r="F572" s="40" t="s">
        <v>374</v>
      </c>
      <c r="G572" s="41" t="s">
        <v>374</v>
      </c>
      <c r="H572" s="42" t="s">
        <v>374</v>
      </c>
      <c r="I572" s="40" t="s">
        <v>374</v>
      </c>
      <c r="J572" s="40" t="s">
        <v>374</v>
      </c>
      <c r="K572" s="41" t="s">
        <v>374</v>
      </c>
      <c r="L572" s="42" t="s">
        <v>374</v>
      </c>
      <c r="M572" s="40" t="s">
        <v>374</v>
      </c>
      <c r="N572" s="40" t="s">
        <v>374</v>
      </c>
      <c r="O572" s="41" t="s">
        <v>374</v>
      </c>
      <c r="P572" s="42" t="s">
        <v>374</v>
      </c>
      <c r="Q572" s="43" t="s">
        <v>374</v>
      </c>
      <c r="R572" s="44" t="s">
        <v>374</v>
      </c>
      <c r="S572" s="1" t="s">
        <v>1397</v>
      </c>
      <c r="T572" s="1" t="s">
        <v>1397</v>
      </c>
      <c r="U572" s="2" t="s">
        <v>1396</v>
      </c>
      <c r="V572" s="2">
        <v>1</v>
      </c>
      <c r="W572" s="2">
        <v>1</v>
      </c>
      <c r="X572" s="2">
        <v>1</v>
      </c>
      <c r="Y572" s="2">
        <v>1</v>
      </c>
      <c r="Z572">
        <f t="shared" si="8"/>
        <v>0</v>
      </c>
      <c r="AA572" t="s">
        <v>192</v>
      </c>
    </row>
    <row r="573" spans="1:27" x14ac:dyDescent="0.35">
      <c r="A573" t="s">
        <v>193</v>
      </c>
      <c r="B573" s="7" t="s">
        <v>1550</v>
      </c>
      <c r="E573" s="40" t="s">
        <v>374</v>
      </c>
      <c r="F573" s="40" t="s">
        <v>374</v>
      </c>
      <c r="G573" s="41" t="s">
        <v>374</v>
      </c>
      <c r="H573" s="42" t="s">
        <v>374</v>
      </c>
      <c r="I573" s="40" t="s">
        <v>374</v>
      </c>
      <c r="J573" s="40" t="s">
        <v>374</v>
      </c>
      <c r="K573" s="41" t="s">
        <v>374</v>
      </c>
      <c r="L573" s="42" t="s">
        <v>374</v>
      </c>
      <c r="M573" s="40" t="s">
        <v>374</v>
      </c>
      <c r="N573" s="40" t="s">
        <v>374</v>
      </c>
      <c r="O573" s="41" t="s">
        <v>374</v>
      </c>
      <c r="P573" s="42" t="s">
        <v>374</v>
      </c>
      <c r="Q573" s="43" t="s">
        <v>374</v>
      </c>
      <c r="R573" s="44" t="s">
        <v>374</v>
      </c>
      <c r="S573" s="1" t="s">
        <v>1397</v>
      </c>
      <c r="T573" s="1" t="s">
        <v>1397</v>
      </c>
      <c r="U573" s="2" t="s">
        <v>1396</v>
      </c>
      <c r="V573" s="2">
        <v>1</v>
      </c>
      <c r="W573" s="2">
        <v>1</v>
      </c>
      <c r="X573" s="2">
        <v>1</v>
      </c>
      <c r="Y573" s="2">
        <v>1</v>
      </c>
      <c r="Z573">
        <f t="shared" si="8"/>
        <v>0</v>
      </c>
      <c r="AA573" t="s">
        <v>193</v>
      </c>
    </row>
    <row r="574" spans="1:27" x14ac:dyDescent="0.35">
      <c r="A574" t="s">
        <v>194</v>
      </c>
      <c r="B574" s="7" t="s">
        <v>1551</v>
      </c>
      <c r="E574" s="40" t="s">
        <v>374</v>
      </c>
      <c r="F574" s="40" t="s">
        <v>374</v>
      </c>
      <c r="G574" s="41" t="s">
        <v>374</v>
      </c>
      <c r="H574" s="42" t="s">
        <v>374</v>
      </c>
      <c r="I574" s="40" t="s">
        <v>374</v>
      </c>
      <c r="J574" s="40" t="s">
        <v>374</v>
      </c>
      <c r="K574" s="41" t="s">
        <v>374</v>
      </c>
      <c r="L574" s="42" t="s">
        <v>374</v>
      </c>
      <c r="M574" s="40" t="s">
        <v>374</v>
      </c>
      <c r="N574" s="40" t="s">
        <v>374</v>
      </c>
      <c r="O574" s="41" t="s">
        <v>374</v>
      </c>
      <c r="P574" s="42" t="s">
        <v>374</v>
      </c>
      <c r="Q574" s="43" t="s">
        <v>374</v>
      </c>
      <c r="R574" s="44" t="s">
        <v>374</v>
      </c>
      <c r="S574" s="1" t="s">
        <v>1397</v>
      </c>
      <c r="T574" s="1" t="s">
        <v>1397</v>
      </c>
      <c r="U574" s="2" t="s">
        <v>1396</v>
      </c>
      <c r="V574" s="2">
        <v>1</v>
      </c>
      <c r="W574" s="2">
        <v>1</v>
      </c>
      <c r="X574" s="2">
        <v>1</v>
      </c>
      <c r="Y574" s="2">
        <v>1</v>
      </c>
      <c r="Z574">
        <f t="shared" si="8"/>
        <v>0</v>
      </c>
      <c r="AA574" t="s">
        <v>194</v>
      </c>
    </row>
    <row r="575" spans="1:27" ht="29" x14ac:dyDescent="0.35">
      <c r="A575" t="s">
        <v>1314</v>
      </c>
      <c r="B575" s="7" t="s">
        <v>1552</v>
      </c>
      <c r="D575" s="1" t="s">
        <v>374</v>
      </c>
      <c r="E575" s="40">
        <v>3.1249999999999997E-3</v>
      </c>
      <c r="F575" s="40">
        <v>3.0999999999999999E-3</v>
      </c>
      <c r="G575" s="41" t="s">
        <v>374</v>
      </c>
      <c r="H575" s="42" t="s">
        <v>374</v>
      </c>
      <c r="I575" s="40">
        <v>8.1249999999999989E-2</v>
      </c>
      <c r="J575" s="40">
        <v>8.1000000000000003E-2</v>
      </c>
      <c r="K575" s="41" t="s">
        <v>374</v>
      </c>
      <c r="L575" s="42" t="s">
        <v>374</v>
      </c>
      <c r="M575" s="40">
        <v>3.7499999999999999E-2</v>
      </c>
      <c r="N575" s="40">
        <v>3.7999999999999999E-2</v>
      </c>
      <c r="O575" s="41" t="s">
        <v>374</v>
      </c>
      <c r="P575" s="42" t="s">
        <v>374</v>
      </c>
      <c r="Q575" s="43" t="s">
        <v>374</v>
      </c>
      <c r="R575" s="44" t="s">
        <v>374</v>
      </c>
      <c r="S575" s="1">
        <v>1</v>
      </c>
      <c r="T575" s="1">
        <v>1</v>
      </c>
      <c r="U575" s="2" t="s">
        <v>1396</v>
      </c>
      <c r="V575" s="2">
        <v>1</v>
      </c>
      <c r="W575" s="2">
        <v>1</v>
      </c>
      <c r="X575" s="2">
        <v>1</v>
      </c>
      <c r="Y575" s="2">
        <v>1</v>
      </c>
      <c r="Z575">
        <f t="shared" si="8"/>
        <v>0.243975</v>
      </c>
      <c r="AA575" t="s">
        <v>1314</v>
      </c>
    </row>
    <row r="576" spans="1:27" x14ac:dyDescent="0.35">
      <c r="A576" t="s">
        <v>1316</v>
      </c>
      <c r="B576" s="7" t="s">
        <v>1317</v>
      </c>
      <c r="E576" s="40" t="s">
        <v>374</v>
      </c>
      <c r="F576" s="40" t="s">
        <v>374</v>
      </c>
      <c r="G576" s="41" t="s">
        <v>374</v>
      </c>
      <c r="H576" s="42" t="s">
        <v>374</v>
      </c>
      <c r="I576" s="40" t="s">
        <v>374</v>
      </c>
      <c r="J576" s="40" t="s">
        <v>374</v>
      </c>
      <c r="K576" s="41" t="s">
        <v>374</v>
      </c>
      <c r="L576" s="42" t="s">
        <v>374</v>
      </c>
      <c r="M576" s="40" t="s">
        <v>374</v>
      </c>
      <c r="N576" s="40" t="s">
        <v>374</v>
      </c>
      <c r="O576" s="41" t="s">
        <v>374</v>
      </c>
      <c r="P576" s="42" t="s">
        <v>374</v>
      </c>
      <c r="Q576" s="43" t="s">
        <v>374</v>
      </c>
      <c r="R576" s="44" t="s">
        <v>374</v>
      </c>
      <c r="S576" s="1" t="s">
        <v>1397</v>
      </c>
      <c r="T576" s="1" t="s">
        <v>1397</v>
      </c>
      <c r="U576" s="2" t="s">
        <v>1396</v>
      </c>
      <c r="V576" s="2">
        <v>1</v>
      </c>
      <c r="W576" s="2">
        <v>1</v>
      </c>
      <c r="X576" s="2">
        <v>1</v>
      </c>
      <c r="Y576" s="2">
        <v>1</v>
      </c>
      <c r="Z576">
        <f t="shared" si="8"/>
        <v>0</v>
      </c>
      <c r="AA576" t="s">
        <v>1316</v>
      </c>
    </row>
    <row r="577" spans="1:27" x14ac:dyDescent="0.35">
      <c r="A577" t="s">
        <v>380</v>
      </c>
      <c r="B577" s="7" t="s">
        <v>289</v>
      </c>
      <c r="E577" s="40" t="s">
        <v>374</v>
      </c>
      <c r="F577" s="40" t="s">
        <v>374</v>
      </c>
      <c r="G577" s="41" t="s">
        <v>374</v>
      </c>
      <c r="H577" s="42" t="s">
        <v>374</v>
      </c>
      <c r="I577" s="40" t="s">
        <v>374</v>
      </c>
      <c r="J577" s="40" t="s">
        <v>374</v>
      </c>
      <c r="K577" s="41" t="s">
        <v>374</v>
      </c>
      <c r="L577" s="42" t="s">
        <v>374</v>
      </c>
      <c r="M577" s="40" t="s">
        <v>374</v>
      </c>
      <c r="N577" s="40" t="s">
        <v>374</v>
      </c>
      <c r="O577" s="41" t="s">
        <v>374</v>
      </c>
      <c r="P577" s="42" t="s">
        <v>374</v>
      </c>
      <c r="Q577" s="43" t="s">
        <v>374</v>
      </c>
      <c r="R577" s="44" t="s">
        <v>374</v>
      </c>
      <c r="S577" s="1" t="s">
        <v>1397</v>
      </c>
      <c r="T577" s="1" t="s">
        <v>1397</v>
      </c>
      <c r="U577" s="2" t="s">
        <v>1396</v>
      </c>
      <c r="V577" s="2">
        <v>1</v>
      </c>
      <c r="W577" s="2">
        <v>1</v>
      </c>
      <c r="X577" s="2">
        <v>1</v>
      </c>
      <c r="Y577" s="2">
        <v>1</v>
      </c>
      <c r="Z577">
        <f t="shared" si="8"/>
        <v>0</v>
      </c>
      <c r="AA577" t="s">
        <v>380</v>
      </c>
    </row>
    <row r="578" spans="1:27" ht="18" customHeight="1" x14ac:dyDescent="0.35">
      <c r="A578" t="s">
        <v>291</v>
      </c>
      <c r="B578" s="7" t="s">
        <v>1553</v>
      </c>
      <c r="D578" s="1" t="s">
        <v>1395</v>
      </c>
      <c r="E578" s="40" t="s">
        <v>374</v>
      </c>
      <c r="F578" s="40" t="s">
        <v>374</v>
      </c>
      <c r="G578" s="41">
        <v>5000</v>
      </c>
      <c r="H578" s="42">
        <v>5000</v>
      </c>
      <c r="I578" s="40" t="s">
        <v>374</v>
      </c>
      <c r="J578" s="40" t="s">
        <v>374</v>
      </c>
      <c r="K578" s="41">
        <v>22000</v>
      </c>
      <c r="L578" s="42">
        <v>22000</v>
      </c>
      <c r="M578" s="40" t="s">
        <v>374</v>
      </c>
      <c r="N578" s="40" t="s">
        <v>374</v>
      </c>
      <c r="O578" s="41">
        <v>22000</v>
      </c>
      <c r="P578" s="42">
        <v>22000</v>
      </c>
      <c r="Q578" s="43">
        <v>11000</v>
      </c>
      <c r="R578" s="44">
        <v>11000</v>
      </c>
      <c r="S578" s="1">
        <v>1</v>
      </c>
      <c r="T578" s="1">
        <v>1</v>
      </c>
      <c r="U578" s="2" t="s">
        <v>1396</v>
      </c>
      <c r="V578" s="2">
        <v>1</v>
      </c>
      <c r="W578" s="2">
        <v>1</v>
      </c>
      <c r="X578" s="2">
        <v>1</v>
      </c>
      <c r="Y578" s="2">
        <v>1</v>
      </c>
      <c r="Z578">
        <f t="shared" si="8"/>
        <v>120000</v>
      </c>
      <c r="AA578" t="s">
        <v>291</v>
      </c>
    </row>
    <row r="579" spans="1:27" ht="29" x14ac:dyDescent="0.35">
      <c r="A579" t="s">
        <v>293</v>
      </c>
      <c r="B579" s="7" t="s">
        <v>1554</v>
      </c>
      <c r="D579" s="1" t="s">
        <v>374</v>
      </c>
      <c r="E579" s="40">
        <v>6.25E-2</v>
      </c>
      <c r="F579" s="40">
        <v>6.3E-2</v>
      </c>
      <c r="G579" s="41" t="s">
        <v>374</v>
      </c>
      <c r="H579" s="42" t="s">
        <v>374</v>
      </c>
      <c r="I579" s="40">
        <v>1.625</v>
      </c>
      <c r="J579" s="40">
        <v>1.6</v>
      </c>
      <c r="K579" s="41" t="s">
        <v>374</v>
      </c>
      <c r="L579" s="42" t="s">
        <v>374</v>
      </c>
      <c r="M579" s="40">
        <v>0.75</v>
      </c>
      <c r="N579" s="40">
        <v>0.75</v>
      </c>
      <c r="O579" s="41" t="s">
        <v>374</v>
      </c>
      <c r="P579" s="42" t="s">
        <v>374</v>
      </c>
      <c r="Q579" s="43" t="s">
        <v>374</v>
      </c>
      <c r="R579" s="44" t="s">
        <v>374</v>
      </c>
      <c r="S579" s="1">
        <v>1</v>
      </c>
      <c r="T579" s="1">
        <v>1</v>
      </c>
      <c r="U579" s="2" t="s">
        <v>1396</v>
      </c>
      <c r="V579" s="2">
        <v>1</v>
      </c>
      <c r="W579" s="2">
        <v>1</v>
      </c>
      <c r="X579" s="2">
        <v>1</v>
      </c>
      <c r="Y579" s="2">
        <v>1</v>
      </c>
      <c r="Z579">
        <f t="shared" si="8"/>
        <v>4.8505000000000003</v>
      </c>
      <c r="AA579" t="s">
        <v>293</v>
      </c>
    </row>
    <row r="580" spans="1:27" ht="29" x14ac:dyDescent="0.35">
      <c r="A580" t="s">
        <v>295</v>
      </c>
      <c r="B580" s="7" t="s">
        <v>1555</v>
      </c>
      <c r="C580" s="1" t="s">
        <v>1399</v>
      </c>
      <c r="D580" s="1" t="s">
        <v>1395</v>
      </c>
      <c r="E580" s="40">
        <v>0.2032520325203252</v>
      </c>
      <c r="F580" s="40">
        <v>0.2</v>
      </c>
      <c r="G580" s="41">
        <v>2.1</v>
      </c>
      <c r="H580" s="42">
        <v>2.1</v>
      </c>
      <c r="I580" s="40">
        <v>3.5230352303523036</v>
      </c>
      <c r="J580" s="40">
        <v>3.5</v>
      </c>
      <c r="K580" s="41">
        <v>9.240000000000002</v>
      </c>
      <c r="L580" s="42">
        <v>9.1999999999999993</v>
      </c>
      <c r="M580" s="40">
        <v>2.9268292682926829</v>
      </c>
      <c r="N580" s="40">
        <v>2.9</v>
      </c>
      <c r="O580" s="41">
        <v>9.240000000000002</v>
      </c>
      <c r="P580" s="42">
        <v>9.1999999999999993</v>
      </c>
      <c r="Q580" s="43">
        <v>2.1</v>
      </c>
      <c r="R580" s="44">
        <v>2.1</v>
      </c>
      <c r="S580" s="1">
        <v>1</v>
      </c>
      <c r="T580" s="1">
        <v>1</v>
      </c>
      <c r="U580" s="2" t="s">
        <v>1400</v>
      </c>
      <c r="V580" s="2">
        <v>1</v>
      </c>
      <c r="W580" s="2">
        <v>1</v>
      </c>
      <c r="X580" s="2">
        <v>1</v>
      </c>
      <c r="Y580" s="2">
        <v>1</v>
      </c>
      <c r="Z580">
        <f t="shared" si="8"/>
        <v>58.533116531165319</v>
      </c>
      <c r="AA580" t="s">
        <v>295</v>
      </c>
    </row>
    <row r="581" spans="1:27" x14ac:dyDescent="0.35">
      <c r="A581" t="s">
        <v>297</v>
      </c>
      <c r="B581" s="7" t="s">
        <v>1321</v>
      </c>
      <c r="E581" s="40" t="s">
        <v>374</v>
      </c>
      <c r="F581" s="40" t="s">
        <v>374</v>
      </c>
      <c r="G581" s="41" t="s">
        <v>374</v>
      </c>
      <c r="H581" s="42" t="s">
        <v>374</v>
      </c>
      <c r="I581" s="40" t="s">
        <v>374</v>
      </c>
      <c r="J581" s="40" t="s">
        <v>374</v>
      </c>
      <c r="K581" s="41" t="s">
        <v>374</v>
      </c>
      <c r="L581" s="42" t="s">
        <v>374</v>
      </c>
      <c r="M581" s="40" t="s">
        <v>374</v>
      </c>
      <c r="N581" s="40" t="s">
        <v>374</v>
      </c>
      <c r="O581" s="41" t="s">
        <v>374</v>
      </c>
      <c r="P581" s="42" t="s">
        <v>374</v>
      </c>
      <c r="Q581" s="43" t="s">
        <v>374</v>
      </c>
      <c r="R581" s="44" t="s">
        <v>374</v>
      </c>
      <c r="S581" s="1" t="s">
        <v>1397</v>
      </c>
      <c r="T581" s="1" t="s">
        <v>1397</v>
      </c>
      <c r="U581" s="2" t="s">
        <v>1396</v>
      </c>
      <c r="V581" s="2">
        <v>1</v>
      </c>
      <c r="W581" s="2">
        <v>1</v>
      </c>
      <c r="X581" s="2">
        <v>1</v>
      </c>
      <c r="Y581" s="2">
        <v>1</v>
      </c>
      <c r="Z581">
        <f t="shared" si="8"/>
        <v>0</v>
      </c>
      <c r="AA581" t="s">
        <v>297</v>
      </c>
    </row>
    <row r="582" spans="1:27" x14ac:dyDescent="0.35">
      <c r="A582" t="s">
        <v>314</v>
      </c>
      <c r="B582" s="7" t="s">
        <v>313</v>
      </c>
      <c r="E582" s="40" t="s">
        <v>374</v>
      </c>
      <c r="F582" s="40" t="s">
        <v>374</v>
      </c>
      <c r="G582" s="41" t="s">
        <v>374</v>
      </c>
      <c r="H582" s="42" t="s">
        <v>374</v>
      </c>
      <c r="I582" s="40" t="s">
        <v>374</v>
      </c>
      <c r="J582" s="40" t="s">
        <v>374</v>
      </c>
      <c r="K582" s="41" t="s">
        <v>374</v>
      </c>
      <c r="L582" s="42" t="s">
        <v>374</v>
      </c>
      <c r="M582" s="40" t="s">
        <v>374</v>
      </c>
      <c r="N582" s="40" t="s">
        <v>374</v>
      </c>
      <c r="O582" s="41" t="s">
        <v>374</v>
      </c>
      <c r="P582" s="42" t="s">
        <v>374</v>
      </c>
      <c r="Q582" s="43" t="s">
        <v>374</v>
      </c>
      <c r="R582" s="44" t="s">
        <v>374</v>
      </c>
      <c r="S582" s="1" t="s">
        <v>1397</v>
      </c>
      <c r="T582" s="1" t="s">
        <v>1397</v>
      </c>
      <c r="U582" s="2" t="s">
        <v>1396</v>
      </c>
      <c r="V582" s="2">
        <v>1</v>
      </c>
      <c r="W582" s="2">
        <v>1</v>
      </c>
      <c r="X582" s="2">
        <v>1</v>
      </c>
      <c r="Y582" s="2">
        <v>1</v>
      </c>
      <c r="Z582">
        <f t="shared" si="8"/>
        <v>0</v>
      </c>
      <c r="AA582" t="s">
        <v>314</v>
      </c>
    </row>
    <row r="583" spans="1:27" x14ac:dyDescent="0.35">
      <c r="A583" t="s">
        <v>312</v>
      </c>
      <c r="B583" s="7" t="s">
        <v>1322</v>
      </c>
      <c r="D583" s="1" t="s">
        <v>374</v>
      </c>
      <c r="E583" s="40">
        <v>4.9999999999999996E-2</v>
      </c>
      <c r="F583" s="40">
        <v>0.05</v>
      </c>
      <c r="G583" s="41" t="s">
        <v>374</v>
      </c>
      <c r="H583" s="42" t="s">
        <v>374</v>
      </c>
      <c r="I583" s="40">
        <v>1.2999999999999998</v>
      </c>
      <c r="J583" s="40">
        <v>1.3</v>
      </c>
      <c r="K583" s="41" t="s">
        <v>374</v>
      </c>
      <c r="L583" s="42" t="s">
        <v>374</v>
      </c>
      <c r="M583" s="40">
        <v>0.6</v>
      </c>
      <c r="N583" s="40">
        <v>0.6</v>
      </c>
      <c r="O583" s="41" t="s">
        <v>374</v>
      </c>
      <c r="P583" s="42" t="s">
        <v>374</v>
      </c>
      <c r="Q583" s="43" t="s">
        <v>374</v>
      </c>
      <c r="R583" s="44" t="s">
        <v>374</v>
      </c>
      <c r="S583" s="1">
        <v>1</v>
      </c>
      <c r="T583" s="1">
        <v>1</v>
      </c>
      <c r="U583" s="2" t="s">
        <v>1396</v>
      </c>
      <c r="V583" s="2">
        <v>1</v>
      </c>
      <c r="W583" s="2">
        <v>1</v>
      </c>
      <c r="X583" s="2">
        <v>1</v>
      </c>
      <c r="Y583" s="2">
        <v>1</v>
      </c>
      <c r="Z583">
        <f t="shared" si="8"/>
        <v>3.9000000000000004</v>
      </c>
      <c r="AA583" t="s">
        <v>312</v>
      </c>
    </row>
    <row r="584" spans="1:27" x14ac:dyDescent="0.35">
      <c r="A584" t="s">
        <v>381</v>
      </c>
      <c r="B584" s="7" t="s">
        <v>298</v>
      </c>
      <c r="D584" s="1" t="s">
        <v>1398</v>
      </c>
      <c r="E584" s="40" t="s">
        <v>374</v>
      </c>
      <c r="F584" s="40" t="s">
        <v>374</v>
      </c>
      <c r="G584" s="41">
        <v>0.3</v>
      </c>
      <c r="H584" s="42">
        <v>0.3</v>
      </c>
      <c r="I584" s="40" t="s">
        <v>374</v>
      </c>
      <c r="J584" s="40" t="s">
        <v>374</v>
      </c>
      <c r="K584" s="41">
        <v>1.32</v>
      </c>
      <c r="L584" s="42">
        <v>1.3</v>
      </c>
      <c r="M584" s="40" t="s">
        <v>374</v>
      </c>
      <c r="N584" s="40" t="s">
        <v>374</v>
      </c>
      <c r="O584" s="41">
        <v>1.32</v>
      </c>
      <c r="P584" s="42">
        <v>1.3</v>
      </c>
      <c r="Q584" s="43">
        <v>1.8</v>
      </c>
      <c r="R584" s="44">
        <v>1.8</v>
      </c>
      <c r="S584" s="1">
        <v>1</v>
      </c>
      <c r="T584" s="1">
        <v>1</v>
      </c>
      <c r="U584" s="2" t="s">
        <v>1396</v>
      </c>
      <c r="V584" s="2">
        <v>1</v>
      </c>
      <c r="W584" s="2">
        <v>1</v>
      </c>
      <c r="X584" s="2">
        <v>1</v>
      </c>
      <c r="Y584" s="2">
        <v>1</v>
      </c>
      <c r="Z584">
        <f t="shared" ref="Z584:Z613" si="9">SUM(E584:R584)</f>
        <v>9.44</v>
      </c>
      <c r="AA584" t="s">
        <v>381</v>
      </c>
    </row>
    <row r="585" spans="1:27" x14ac:dyDescent="0.35">
      <c r="A585" t="s">
        <v>1323</v>
      </c>
      <c r="B585" s="7" t="s">
        <v>1556</v>
      </c>
      <c r="E585" s="40" t="s">
        <v>374</v>
      </c>
      <c r="F585" s="40" t="s">
        <v>374</v>
      </c>
      <c r="G585" s="41" t="s">
        <v>374</v>
      </c>
      <c r="H585" s="42" t="s">
        <v>374</v>
      </c>
      <c r="I585" s="40" t="s">
        <v>374</v>
      </c>
      <c r="J585" s="40" t="s">
        <v>374</v>
      </c>
      <c r="K585" s="41" t="s">
        <v>374</v>
      </c>
      <c r="L585" s="42" t="s">
        <v>374</v>
      </c>
      <c r="M585" s="40" t="s">
        <v>374</v>
      </c>
      <c r="N585" s="40" t="s">
        <v>374</v>
      </c>
      <c r="O585" s="41" t="s">
        <v>374</v>
      </c>
      <c r="P585" s="42" t="s">
        <v>374</v>
      </c>
      <c r="Q585" s="43" t="s">
        <v>374</v>
      </c>
      <c r="R585" s="44" t="s">
        <v>374</v>
      </c>
      <c r="S585" s="1" t="s">
        <v>1397</v>
      </c>
      <c r="T585" s="1" t="s">
        <v>1397</v>
      </c>
      <c r="U585" s="2" t="s">
        <v>1396</v>
      </c>
      <c r="V585" s="2">
        <v>1</v>
      </c>
      <c r="W585" s="2">
        <v>1</v>
      </c>
      <c r="X585" s="2">
        <v>1</v>
      </c>
      <c r="Y585" s="2">
        <v>1</v>
      </c>
      <c r="Z585">
        <f t="shared" si="9"/>
        <v>0</v>
      </c>
      <c r="AA585" t="s">
        <v>1323</v>
      </c>
    </row>
    <row r="586" spans="1:27" x14ac:dyDescent="0.35">
      <c r="A586" t="s">
        <v>1325</v>
      </c>
      <c r="B586" s="7" t="s">
        <v>1326</v>
      </c>
      <c r="D586" s="1" t="s">
        <v>1395</v>
      </c>
      <c r="E586" s="40" t="s">
        <v>374</v>
      </c>
      <c r="F586" s="40" t="s">
        <v>374</v>
      </c>
      <c r="G586" s="41">
        <v>200</v>
      </c>
      <c r="H586" s="42">
        <v>200</v>
      </c>
      <c r="I586" s="40" t="s">
        <v>374</v>
      </c>
      <c r="J586" s="40" t="s">
        <v>374</v>
      </c>
      <c r="K586" s="41">
        <v>880.00000000000011</v>
      </c>
      <c r="L586" s="42">
        <v>880</v>
      </c>
      <c r="M586" s="40" t="s">
        <v>374</v>
      </c>
      <c r="N586" s="40" t="s">
        <v>374</v>
      </c>
      <c r="O586" s="41">
        <v>880.00000000000011</v>
      </c>
      <c r="P586" s="42">
        <v>880</v>
      </c>
      <c r="Q586" s="43">
        <v>2800</v>
      </c>
      <c r="R586" s="44">
        <v>2800</v>
      </c>
      <c r="S586" s="1">
        <v>1</v>
      </c>
      <c r="T586" s="1">
        <v>1</v>
      </c>
      <c r="U586" s="2" t="s">
        <v>1396</v>
      </c>
      <c r="V586" s="2">
        <v>1</v>
      </c>
      <c r="W586" s="2">
        <v>1</v>
      </c>
      <c r="X586" s="2">
        <v>1</v>
      </c>
      <c r="Y586" s="2">
        <v>1</v>
      </c>
      <c r="Z586">
        <f t="shared" si="9"/>
        <v>9520</v>
      </c>
      <c r="AA586" t="s">
        <v>1325</v>
      </c>
    </row>
    <row r="587" spans="1:27" x14ac:dyDescent="0.35">
      <c r="A587" t="s">
        <v>1327</v>
      </c>
      <c r="B587" s="7" t="s">
        <v>1328</v>
      </c>
      <c r="E587" s="40" t="s">
        <v>374</v>
      </c>
      <c r="F587" s="40" t="s">
        <v>374</v>
      </c>
      <c r="G587" s="41" t="s">
        <v>374</v>
      </c>
      <c r="H587" s="42" t="s">
        <v>374</v>
      </c>
      <c r="I587" s="40" t="s">
        <v>374</v>
      </c>
      <c r="J587" s="40" t="s">
        <v>374</v>
      </c>
      <c r="K587" s="41" t="s">
        <v>374</v>
      </c>
      <c r="L587" s="42" t="s">
        <v>374</v>
      </c>
      <c r="M587" s="40" t="s">
        <v>374</v>
      </c>
      <c r="N587" s="40" t="s">
        <v>374</v>
      </c>
      <c r="O587" s="41" t="s">
        <v>374</v>
      </c>
      <c r="P587" s="42" t="s">
        <v>374</v>
      </c>
      <c r="Q587" s="43" t="s">
        <v>374</v>
      </c>
      <c r="R587" s="44" t="s">
        <v>374</v>
      </c>
      <c r="S587" s="1" t="s">
        <v>1397</v>
      </c>
      <c r="T587" s="1" t="s">
        <v>1397</v>
      </c>
      <c r="U587" s="2" t="s">
        <v>1396</v>
      </c>
      <c r="V587" s="2">
        <v>1</v>
      </c>
      <c r="W587" s="2">
        <v>1</v>
      </c>
      <c r="X587" s="2">
        <v>1</v>
      </c>
      <c r="Y587" s="2">
        <v>1</v>
      </c>
      <c r="Z587">
        <f t="shared" si="9"/>
        <v>0</v>
      </c>
      <c r="AA587" t="s">
        <v>1327</v>
      </c>
    </row>
    <row r="588" spans="1:27" x14ac:dyDescent="0.35">
      <c r="A588" t="s">
        <v>1329</v>
      </c>
      <c r="B588" s="7" t="s">
        <v>1330</v>
      </c>
      <c r="E588" s="40" t="s">
        <v>374</v>
      </c>
      <c r="F588" s="40" t="s">
        <v>374</v>
      </c>
      <c r="G588" s="41" t="s">
        <v>374</v>
      </c>
      <c r="H588" s="42" t="s">
        <v>374</v>
      </c>
      <c r="I588" s="40" t="s">
        <v>374</v>
      </c>
      <c r="J588" s="40" t="s">
        <v>374</v>
      </c>
      <c r="K588" s="41" t="s">
        <v>374</v>
      </c>
      <c r="L588" s="42" t="s">
        <v>374</v>
      </c>
      <c r="M588" s="40" t="s">
        <v>374</v>
      </c>
      <c r="N588" s="40" t="s">
        <v>374</v>
      </c>
      <c r="O588" s="41" t="s">
        <v>374</v>
      </c>
      <c r="P588" s="42" t="s">
        <v>374</v>
      </c>
      <c r="Q588" s="43" t="s">
        <v>374</v>
      </c>
      <c r="R588" s="44" t="s">
        <v>374</v>
      </c>
      <c r="S588" s="1" t="s">
        <v>1397</v>
      </c>
      <c r="T588" s="1" t="s">
        <v>1397</v>
      </c>
      <c r="U588" s="2" t="s">
        <v>1396</v>
      </c>
      <c r="V588" s="2">
        <v>1</v>
      </c>
      <c r="W588" s="2">
        <v>1</v>
      </c>
      <c r="X588" s="2">
        <v>1</v>
      </c>
      <c r="Y588" s="2">
        <v>1</v>
      </c>
      <c r="Z588">
        <f t="shared" si="9"/>
        <v>0</v>
      </c>
      <c r="AA588" t="s">
        <v>1329</v>
      </c>
    </row>
    <row r="589" spans="1:27" x14ac:dyDescent="0.35">
      <c r="A589" t="s">
        <v>1331</v>
      </c>
      <c r="B589" s="7" t="s">
        <v>1557</v>
      </c>
      <c r="E589" s="40" t="s">
        <v>374</v>
      </c>
      <c r="F589" s="40" t="s">
        <v>374</v>
      </c>
      <c r="G589" s="41" t="s">
        <v>374</v>
      </c>
      <c r="H589" s="42" t="s">
        <v>374</v>
      </c>
      <c r="I589" s="40" t="s">
        <v>374</v>
      </c>
      <c r="J589" s="40" t="s">
        <v>374</v>
      </c>
      <c r="K589" s="41" t="s">
        <v>374</v>
      </c>
      <c r="L589" s="42" t="s">
        <v>374</v>
      </c>
      <c r="M589" s="40" t="s">
        <v>374</v>
      </c>
      <c r="N589" s="40" t="s">
        <v>374</v>
      </c>
      <c r="O589" s="41" t="s">
        <v>374</v>
      </c>
      <c r="P589" s="42" t="s">
        <v>374</v>
      </c>
      <c r="Q589" s="43" t="s">
        <v>374</v>
      </c>
      <c r="R589" s="44" t="s">
        <v>374</v>
      </c>
      <c r="S589" s="1" t="s">
        <v>1397</v>
      </c>
      <c r="T589" s="1" t="s">
        <v>1397</v>
      </c>
      <c r="U589" s="2" t="s">
        <v>1396</v>
      </c>
      <c r="V589" s="2">
        <v>1</v>
      </c>
      <c r="W589" s="2">
        <v>1</v>
      </c>
      <c r="X589" s="2">
        <v>1</v>
      </c>
      <c r="Y589" s="2">
        <v>1</v>
      </c>
      <c r="Z589">
        <f t="shared" si="9"/>
        <v>0</v>
      </c>
      <c r="AA589" t="s">
        <v>1331</v>
      </c>
    </row>
    <row r="590" spans="1:27" x14ac:dyDescent="0.35">
      <c r="A590" t="s">
        <v>1333</v>
      </c>
      <c r="B590" s="7" t="s">
        <v>1558</v>
      </c>
      <c r="E590" s="40" t="s">
        <v>374</v>
      </c>
      <c r="F590" s="40" t="s">
        <v>374</v>
      </c>
      <c r="G590" s="41" t="s">
        <v>374</v>
      </c>
      <c r="H590" s="42" t="s">
        <v>374</v>
      </c>
      <c r="I590" s="40" t="s">
        <v>374</v>
      </c>
      <c r="J590" s="40" t="s">
        <v>374</v>
      </c>
      <c r="K590" s="41" t="s">
        <v>374</v>
      </c>
      <c r="L590" s="42" t="s">
        <v>374</v>
      </c>
      <c r="M590" s="40" t="s">
        <v>374</v>
      </c>
      <c r="N590" s="40" t="s">
        <v>374</v>
      </c>
      <c r="O590" s="41" t="s">
        <v>374</v>
      </c>
      <c r="P590" s="42" t="s">
        <v>374</v>
      </c>
      <c r="Q590" s="43" t="s">
        <v>374</v>
      </c>
      <c r="R590" s="44" t="s">
        <v>374</v>
      </c>
      <c r="S590" s="1" t="s">
        <v>1397</v>
      </c>
      <c r="T590" s="1" t="s">
        <v>1397</v>
      </c>
      <c r="U590" s="2" t="s">
        <v>1396</v>
      </c>
      <c r="V590" s="2">
        <v>1</v>
      </c>
      <c r="W590" s="2">
        <v>1</v>
      </c>
      <c r="X590" s="2">
        <v>1</v>
      </c>
      <c r="Y590" s="2">
        <v>1</v>
      </c>
      <c r="Z590">
        <f t="shared" si="9"/>
        <v>0</v>
      </c>
      <c r="AA590" t="s">
        <v>1333</v>
      </c>
    </row>
    <row r="591" spans="1:27" x14ac:dyDescent="0.35">
      <c r="A591" t="s">
        <v>1335</v>
      </c>
      <c r="B591" s="7" t="s">
        <v>1559</v>
      </c>
      <c r="E591" s="40" t="s">
        <v>374</v>
      </c>
      <c r="F591" s="40" t="s">
        <v>374</v>
      </c>
      <c r="G591" s="41" t="s">
        <v>374</v>
      </c>
      <c r="H591" s="42" t="s">
        <v>374</v>
      </c>
      <c r="I591" s="40" t="s">
        <v>374</v>
      </c>
      <c r="J591" s="40" t="s">
        <v>374</v>
      </c>
      <c r="K591" s="41" t="s">
        <v>374</v>
      </c>
      <c r="L591" s="42" t="s">
        <v>374</v>
      </c>
      <c r="M591" s="40" t="s">
        <v>374</v>
      </c>
      <c r="N591" s="40" t="s">
        <v>374</v>
      </c>
      <c r="O591" s="41" t="s">
        <v>374</v>
      </c>
      <c r="P591" s="42" t="s">
        <v>374</v>
      </c>
      <c r="Q591" s="43" t="s">
        <v>374</v>
      </c>
      <c r="R591" s="44" t="s">
        <v>374</v>
      </c>
      <c r="S591" s="1" t="s">
        <v>1397</v>
      </c>
      <c r="T591" s="1" t="s">
        <v>1397</v>
      </c>
      <c r="U591" s="2" t="s">
        <v>1396</v>
      </c>
      <c r="V591" s="2">
        <v>1</v>
      </c>
      <c r="W591" s="2">
        <v>1</v>
      </c>
      <c r="X591" s="2">
        <v>1</v>
      </c>
      <c r="Y591" s="2">
        <v>1</v>
      </c>
      <c r="Z591">
        <f t="shared" si="9"/>
        <v>0</v>
      </c>
      <c r="AA591" t="s">
        <v>1335</v>
      </c>
    </row>
    <row r="592" spans="1:27" x14ac:dyDescent="0.35">
      <c r="A592" t="s">
        <v>1337</v>
      </c>
      <c r="B592" s="7" t="s">
        <v>1338</v>
      </c>
      <c r="E592" s="40" t="s">
        <v>374</v>
      </c>
      <c r="F592" s="40" t="s">
        <v>374</v>
      </c>
      <c r="G592" s="41" t="s">
        <v>374</v>
      </c>
      <c r="H592" s="42" t="s">
        <v>374</v>
      </c>
      <c r="I592" s="40" t="s">
        <v>374</v>
      </c>
      <c r="J592" s="40" t="s">
        <v>374</v>
      </c>
      <c r="K592" s="41" t="s">
        <v>374</v>
      </c>
      <c r="L592" s="42" t="s">
        <v>374</v>
      </c>
      <c r="M592" s="40" t="s">
        <v>374</v>
      </c>
      <c r="N592" s="40" t="s">
        <v>374</v>
      </c>
      <c r="O592" s="41" t="s">
        <v>374</v>
      </c>
      <c r="P592" s="42" t="s">
        <v>374</v>
      </c>
      <c r="Q592" s="43" t="s">
        <v>374</v>
      </c>
      <c r="R592" s="44" t="s">
        <v>374</v>
      </c>
      <c r="S592" s="1" t="s">
        <v>1397</v>
      </c>
      <c r="T592" s="1" t="s">
        <v>1397</v>
      </c>
      <c r="U592" s="2" t="s">
        <v>1396</v>
      </c>
      <c r="V592" s="2">
        <v>1</v>
      </c>
      <c r="W592" s="2">
        <v>1</v>
      </c>
      <c r="X592" s="2">
        <v>1</v>
      </c>
      <c r="Y592" s="2">
        <v>1</v>
      </c>
      <c r="Z592">
        <f t="shared" si="9"/>
        <v>0</v>
      </c>
      <c r="AA592" t="s">
        <v>1337</v>
      </c>
    </row>
    <row r="593" spans="1:27" x14ac:dyDescent="0.35">
      <c r="A593" t="s">
        <v>1339</v>
      </c>
      <c r="B593" s="7" t="s">
        <v>1340</v>
      </c>
      <c r="D593" s="1" t="s">
        <v>1395</v>
      </c>
      <c r="E593" s="40" t="s">
        <v>374</v>
      </c>
      <c r="F593" s="40" t="s">
        <v>374</v>
      </c>
      <c r="G593" s="41">
        <v>60</v>
      </c>
      <c r="H593" s="42">
        <v>60</v>
      </c>
      <c r="I593" s="40" t="s">
        <v>374</v>
      </c>
      <c r="J593" s="40" t="s">
        <v>374</v>
      </c>
      <c r="K593" s="41">
        <v>264</v>
      </c>
      <c r="L593" s="42">
        <v>260</v>
      </c>
      <c r="M593" s="40" t="s">
        <v>374</v>
      </c>
      <c r="N593" s="40" t="s">
        <v>374</v>
      </c>
      <c r="O593" s="41">
        <v>264</v>
      </c>
      <c r="P593" s="42">
        <v>260</v>
      </c>
      <c r="Q593" s="43" t="s">
        <v>374</v>
      </c>
      <c r="R593" s="44" t="s">
        <v>374</v>
      </c>
      <c r="S593" s="1">
        <v>1</v>
      </c>
      <c r="T593" s="1">
        <v>1</v>
      </c>
      <c r="U593" s="2" t="s">
        <v>1396</v>
      </c>
      <c r="V593" s="2">
        <v>1</v>
      </c>
      <c r="W593" s="2">
        <v>1</v>
      </c>
      <c r="X593" s="2">
        <v>1</v>
      </c>
      <c r="Y593" s="2">
        <v>1</v>
      </c>
      <c r="Z593">
        <f t="shared" si="9"/>
        <v>1168</v>
      </c>
      <c r="AA593" t="s">
        <v>1339</v>
      </c>
    </row>
    <row r="594" spans="1:27" x14ac:dyDescent="0.35">
      <c r="A594" t="s">
        <v>382</v>
      </c>
      <c r="B594" s="7" t="s">
        <v>299</v>
      </c>
      <c r="D594" s="1" t="s">
        <v>1395</v>
      </c>
      <c r="E594" s="40" t="s">
        <v>374</v>
      </c>
      <c r="F594" s="40" t="s">
        <v>374</v>
      </c>
      <c r="G594" s="41">
        <v>60</v>
      </c>
      <c r="H594" s="42">
        <v>60</v>
      </c>
      <c r="I594" s="40" t="s">
        <v>374</v>
      </c>
      <c r="J594" s="40" t="s">
        <v>374</v>
      </c>
      <c r="K594" s="41">
        <v>264</v>
      </c>
      <c r="L594" s="42">
        <v>260</v>
      </c>
      <c r="M594" s="40" t="s">
        <v>374</v>
      </c>
      <c r="N594" s="40" t="s">
        <v>374</v>
      </c>
      <c r="O594" s="41">
        <v>264</v>
      </c>
      <c r="P594" s="42">
        <v>260</v>
      </c>
      <c r="Q594" s="43" t="s">
        <v>374</v>
      </c>
      <c r="R594" s="44" t="s">
        <v>374</v>
      </c>
      <c r="S594" s="1">
        <v>1</v>
      </c>
      <c r="T594" s="1">
        <v>1</v>
      </c>
      <c r="U594" s="2" t="s">
        <v>1396</v>
      </c>
      <c r="V594" s="2">
        <v>1</v>
      </c>
      <c r="W594" s="2">
        <v>1</v>
      </c>
      <c r="X594" s="2">
        <v>1</v>
      </c>
      <c r="Y594" s="2">
        <v>1</v>
      </c>
      <c r="Z594">
        <f t="shared" si="9"/>
        <v>1168</v>
      </c>
      <c r="AA594" t="s">
        <v>382</v>
      </c>
    </row>
    <row r="595" spans="1:27" x14ac:dyDescent="0.35">
      <c r="A595" t="s">
        <v>383</v>
      </c>
      <c r="B595" s="7" t="s">
        <v>300</v>
      </c>
      <c r="D595" s="1" t="s">
        <v>1395</v>
      </c>
      <c r="E595" s="40" t="s">
        <v>374</v>
      </c>
      <c r="F595" s="40" t="s">
        <v>374</v>
      </c>
      <c r="G595" s="41">
        <v>60</v>
      </c>
      <c r="H595" s="42">
        <v>60</v>
      </c>
      <c r="I595" s="40" t="s">
        <v>374</v>
      </c>
      <c r="J595" s="40" t="s">
        <v>374</v>
      </c>
      <c r="K595" s="41">
        <v>264</v>
      </c>
      <c r="L595" s="42">
        <v>260</v>
      </c>
      <c r="M595" s="40" t="s">
        <v>374</v>
      </c>
      <c r="N595" s="40" t="s">
        <v>374</v>
      </c>
      <c r="O595" s="41">
        <v>264</v>
      </c>
      <c r="P595" s="42">
        <v>260</v>
      </c>
      <c r="Q595" s="43" t="s">
        <v>374</v>
      </c>
      <c r="R595" s="44" t="s">
        <v>374</v>
      </c>
      <c r="S595" s="1">
        <v>1</v>
      </c>
      <c r="T595" s="1">
        <v>1</v>
      </c>
      <c r="U595" s="2" t="s">
        <v>1396</v>
      </c>
      <c r="V595" s="2">
        <v>1</v>
      </c>
      <c r="W595" s="2">
        <v>1</v>
      </c>
      <c r="X595" s="2">
        <v>1</v>
      </c>
      <c r="Y595" s="2">
        <v>1</v>
      </c>
      <c r="Z595">
        <f t="shared" si="9"/>
        <v>1168</v>
      </c>
      <c r="AA595" t="s">
        <v>383</v>
      </c>
    </row>
    <row r="596" spans="1:27" x14ac:dyDescent="0.35">
      <c r="A596" t="s">
        <v>1341</v>
      </c>
      <c r="B596" s="7" t="s">
        <v>1342</v>
      </c>
      <c r="E596" s="40" t="s">
        <v>374</v>
      </c>
      <c r="F596" s="40" t="s">
        <v>374</v>
      </c>
      <c r="G596" s="41" t="s">
        <v>374</v>
      </c>
      <c r="H596" s="42" t="s">
        <v>374</v>
      </c>
      <c r="I596" s="40" t="s">
        <v>374</v>
      </c>
      <c r="J596" s="40" t="s">
        <v>374</v>
      </c>
      <c r="K596" s="41" t="s">
        <v>374</v>
      </c>
      <c r="L596" s="42" t="s">
        <v>374</v>
      </c>
      <c r="M596" s="40" t="s">
        <v>374</v>
      </c>
      <c r="N596" s="40" t="s">
        <v>374</v>
      </c>
      <c r="O596" s="41" t="s">
        <v>374</v>
      </c>
      <c r="P596" s="42" t="s">
        <v>374</v>
      </c>
      <c r="Q596" s="43" t="s">
        <v>374</v>
      </c>
      <c r="R596" s="44" t="s">
        <v>374</v>
      </c>
      <c r="S596" s="1" t="s">
        <v>1397</v>
      </c>
      <c r="T596" s="1" t="s">
        <v>1397</v>
      </c>
      <c r="U596" s="2" t="s">
        <v>1396</v>
      </c>
      <c r="V596" s="2">
        <v>1</v>
      </c>
      <c r="W596" s="2">
        <v>1</v>
      </c>
      <c r="X596" s="2">
        <v>1</v>
      </c>
      <c r="Y596" s="2">
        <v>1</v>
      </c>
      <c r="Z596">
        <f t="shared" si="9"/>
        <v>0</v>
      </c>
      <c r="AA596" t="s">
        <v>1341</v>
      </c>
    </row>
    <row r="597" spans="1:27" x14ac:dyDescent="0.35">
      <c r="A597" t="s">
        <v>1343</v>
      </c>
      <c r="B597" s="7" t="s">
        <v>1344</v>
      </c>
      <c r="E597" s="40" t="s">
        <v>374</v>
      </c>
      <c r="F597" s="40" t="s">
        <v>374</v>
      </c>
      <c r="G597" s="41" t="s">
        <v>374</v>
      </c>
      <c r="H597" s="42" t="s">
        <v>374</v>
      </c>
      <c r="I597" s="40" t="s">
        <v>374</v>
      </c>
      <c r="J597" s="40" t="s">
        <v>374</v>
      </c>
      <c r="K597" s="41" t="s">
        <v>374</v>
      </c>
      <c r="L597" s="42" t="s">
        <v>374</v>
      </c>
      <c r="M597" s="40" t="s">
        <v>374</v>
      </c>
      <c r="N597" s="40" t="s">
        <v>374</v>
      </c>
      <c r="O597" s="41" t="s">
        <v>374</v>
      </c>
      <c r="P597" s="42" t="s">
        <v>374</v>
      </c>
      <c r="Q597" s="43" t="s">
        <v>374</v>
      </c>
      <c r="R597" s="44" t="s">
        <v>374</v>
      </c>
      <c r="S597" s="1" t="s">
        <v>1397</v>
      </c>
      <c r="T597" s="1" t="s">
        <v>1397</v>
      </c>
      <c r="U597" s="2" t="s">
        <v>1396</v>
      </c>
      <c r="V597" s="2">
        <v>1</v>
      </c>
      <c r="W597" s="2">
        <v>1</v>
      </c>
      <c r="X597" s="2">
        <v>1</v>
      </c>
      <c r="Y597" s="2">
        <v>1</v>
      </c>
      <c r="Z597">
        <f t="shared" si="9"/>
        <v>0</v>
      </c>
      <c r="AA597" t="s">
        <v>1343</v>
      </c>
    </row>
    <row r="598" spans="1:27" x14ac:dyDescent="0.35">
      <c r="A598" t="s">
        <v>1345</v>
      </c>
      <c r="B598" s="7" t="s">
        <v>1346</v>
      </c>
      <c r="E598" s="40" t="s">
        <v>374</v>
      </c>
      <c r="F598" s="40" t="s">
        <v>374</v>
      </c>
      <c r="G598" s="41" t="s">
        <v>374</v>
      </c>
      <c r="H598" s="42" t="s">
        <v>374</v>
      </c>
      <c r="I598" s="40" t="s">
        <v>374</v>
      </c>
      <c r="J598" s="40" t="s">
        <v>374</v>
      </c>
      <c r="K598" s="41" t="s">
        <v>374</v>
      </c>
      <c r="L598" s="42" t="s">
        <v>374</v>
      </c>
      <c r="M598" s="40" t="s">
        <v>374</v>
      </c>
      <c r="N598" s="40" t="s">
        <v>374</v>
      </c>
      <c r="O598" s="41" t="s">
        <v>374</v>
      </c>
      <c r="P598" s="42" t="s">
        <v>374</v>
      </c>
      <c r="Q598" s="43" t="s">
        <v>374</v>
      </c>
      <c r="R598" s="44" t="s">
        <v>374</v>
      </c>
      <c r="S598" s="1" t="s">
        <v>1397</v>
      </c>
      <c r="T598" s="1" t="s">
        <v>1397</v>
      </c>
      <c r="U598" s="2" t="s">
        <v>1396</v>
      </c>
      <c r="V598" s="2">
        <v>1</v>
      </c>
      <c r="W598" s="2">
        <v>1</v>
      </c>
      <c r="X598" s="2">
        <v>1</v>
      </c>
      <c r="Y598" s="2">
        <v>1</v>
      </c>
      <c r="Z598">
        <f t="shared" si="9"/>
        <v>0</v>
      </c>
      <c r="AA598" t="s">
        <v>1345</v>
      </c>
    </row>
    <row r="599" spans="1:27" x14ac:dyDescent="0.35">
      <c r="A599" t="s">
        <v>1347</v>
      </c>
      <c r="B599" s="7" t="s">
        <v>1560</v>
      </c>
      <c r="C599" s="1" t="s">
        <v>1399</v>
      </c>
      <c r="D599" s="1" t="s">
        <v>374</v>
      </c>
      <c r="E599" s="40">
        <v>2.0283975659229209E-3</v>
      </c>
      <c r="F599" s="40">
        <v>2E-3</v>
      </c>
      <c r="G599" s="41" t="s">
        <v>374</v>
      </c>
      <c r="H599" s="42" t="s">
        <v>374</v>
      </c>
      <c r="I599" s="40">
        <v>2.134646962233169E-2</v>
      </c>
      <c r="J599" s="40">
        <v>2.1000000000000001E-2</v>
      </c>
      <c r="K599" s="41" t="s">
        <v>374</v>
      </c>
      <c r="L599" s="42" t="s">
        <v>374</v>
      </c>
      <c r="M599" s="40">
        <v>4.1379310344827586E-2</v>
      </c>
      <c r="N599" s="40">
        <v>4.1000000000000002E-2</v>
      </c>
      <c r="O599" s="41" t="s">
        <v>374</v>
      </c>
      <c r="P599" s="42" t="s">
        <v>374</v>
      </c>
      <c r="Q599" s="43" t="s">
        <v>374</v>
      </c>
      <c r="R599" s="44" t="s">
        <v>374</v>
      </c>
      <c r="S599" s="1">
        <v>1</v>
      </c>
      <c r="T599" s="1">
        <v>1</v>
      </c>
      <c r="U599" s="2" t="s">
        <v>1400</v>
      </c>
      <c r="V599" s="2">
        <v>1</v>
      </c>
      <c r="W599" s="2">
        <v>1</v>
      </c>
      <c r="X599" s="2">
        <v>1</v>
      </c>
      <c r="Y599" s="2">
        <v>1</v>
      </c>
      <c r="Z599">
        <f t="shared" si="9"/>
        <v>0.12875417753308219</v>
      </c>
      <c r="AA599" t="s">
        <v>1347</v>
      </c>
    </row>
    <row r="600" spans="1:27" x14ac:dyDescent="0.35">
      <c r="A600" t="s">
        <v>101</v>
      </c>
      <c r="B600" s="7" t="s">
        <v>102</v>
      </c>
      <c r="D600" s="1" t="s">
        <v>1395</v>
      </c>
      <c r="E600" s="40" t="s">
        <v>374</v>
      </c>
      <c r="F600" s="40" t="s">
        <v>374</v>
      </c>
      <c r="G600" s="41">
        <v>0.1</v>
      </c>
      <c r="H600" s="42">
        <v>0.1</v>
      </c>
      <c r="I600" s="40" t="s">
        <v>374</v>
      </c>
      <c r="J600" s="40" t="s">
        <v>374</v>
      </c>
      <c r="K600" s="41">
        <v>0.44000000000000006</v>
      </c>
      <c r="L600" s="42">
        <v>0.44</v>
      </c>
      <c r="M600" s="40" t="s">
        <v>374</v>
      </c>
      <c r="N600" s="40" t="s">
        <v>374</v>
      </c>
      <c r="O600" s="41">
        <v>0.44000000000000006</v>
      </c>
      <c r="P600" s="42">
        <v>0.44</v>
      </c>
      <c r="Q600" s="43">
        <v>0.8</v>
      </c>
      <c r="R600" s="44">
        <v>0.8</v>
      </c>
      <c r="S600" s="1">
        <v>1</v>
      </c>
      <c r="T600" s="1">
        <v>1</v>
      </c>
      <c r="U600" s="2" t="s">
        <v>1396</v>
      </c>
      <c r="V600" s="2">
        <v>1</v>
      </c>
      <c r="W600" s="2">
        <v>1</v>
      </c>
      <c r="X600" s="2">
        <v>1</v>
      </c>
      <c r="Y600" s="2">
        <v>1</v>
      </c>
      <c r="Z600">
        <f t="shared" si="9"/>
        <v>3.5599999999999996</v>
      </c>
      <c r="AA600" t="s">
        <v>101</v>
      </c>
    </row>
    <row r="601" spans="1:27" x14ac:dyDescent="0.35">
      <c r="A601" t="s">
        <v>1349</v>
      </c>
      <c r="B601" s="7" t="s">
        <v>1350</v>
      </c>
      <c r="D601" s="1" t="s">
        <v>1395</v>
      </c>
      <c r="E601" s="40">
        <v>1.2048192771084337E-4</v>
      </c>
      <c r="F601" s="40">
        <v>1.2E-4</v>
      </c>
      <c r="G601" s="41">
        <v>7.0000000000000001E-3</v>
      </c>
      <c r="H601" s="42">
        <v>7.0000000000000001E-3</v>
      </c>
      <c r="I601" s="40">
        <v>3.1325301204819275E-3</v>
      </c>
      <c r="J601" s="40">
        <v>3.0999999999999999E-3</v>
      </c>
      <c r="K601" s="41">
        <v>3.0800000000000004E-2</v>
      </c>
      <c r="L601" s="42">
        <v>3.1E-2</v>
      </c>
      <c r="M601" s="40">
        <v>1.4457831325301205E-3</v>
      </c>
      <c r="N601" s="40">
        <v>1.4E-3</v>
      </c>
      <c r="O601" s="41">
        <v>3.0800000000000004E-2</v>
      </c>
      <c r="P601" s="42">
        <v>3.1E-2</v>
      </c>
      <c r="Q601" s="43">
        <v>30</v>
      </c>
      <c r="R601" s="44">
        <v>30</v>
      </c>
      <c r="S601" s="1">
        <v>1</v>
      </c>
      <c r="T601" s="1">
        <v>1</v>
      </c>
      <c r="U601" s="2" t="s">
        <v>1396</v>
      </c>
      <c r="V601" s="2">
        <v>1</v>
      </c>
      <c r="W601" s="2">
        <v>1</v>
      </c>
      <c r="X601" s="2">
        <v>1</v>
      </c>
      <c r="Y601" s="2">
        <v>1</v>
      </c>
      <c r="Z601">
        <f t="shared" si="9"/>
        <v>60.146918795180724</v>
      </c>
      <c r="AA601" t="s">
        <v>1349</v>
      </c>
    </row>
    <row r="602" spans="1:27" x14ac:dyDescent="0.35">
      <c r="A602" t="s">
        <v>1351</v>
      </c>
      <c r="B602" s="7" t="s">
        <v>1352</v>
      </c>
      <c r="D602" s="1" t="s">
        <v>1395</v>
      </c>
      <c r="E602" s="40" t="s">
        <v>374</v>
      </c>
      <c r="F602" s="40" t="s">
        <v>374</v>
      </c>
      <c r="G602" s="41">
        <v>200</v>
      </c>
      <c r="H602" s="42">
        <v>200</v>
      </c>
      <c r="I602" s="40" t="s">
        <v>374</v>
      </c>
      <c r="J602" s="40" t="s">
        <v>374</v>
      </c>
      <c r="K602" s="41">
        <v>880.00000000000011</v>
      </c>
      <c r="L602" s="42">
        <v>880</v>
      </c>
      <c r="M602" s="40" t="s">
        <v>374</v>
      </c>
      <c r="N602" s="40" t="s">
        <v>374</v>
      </c>
      <c r="O602" s="41">
        <v>880.00000000000011</v>
      </c>
      <c r="P602" s="42">
        <v>880</v>
      </c>
      <c r="Q602" s="43">
        <v>200</v>
      </c>
      <c r="R602" s="44">
        <v>200</v>
      </c>
      <c r="S602" s="1">
        <v>1</v>
      </c>
      <c r="T602" s="1">
        <v>1</v>
      </c>
      <c r="U602" s="2" t="s">
        <v>1396</v>
      </c>
      <c r="V602" s="2">
        <v>1</v>
      </c>
      <c r="W602" s="2">
        <v>1</v>
      </c>
      <c r="X602" s="2">
        <v>1</v>
      </c>
      <c r="Y602" s="2">
        <v>1</v>
      </c>
      <c r="Z602">
        <f t="shared" si="9"/>
        <v>4320</v>
      </c>
      <c r="AA602" t="s">
        <v>1351</v>
      </c>
    </row>
    <row r="603" spans="1:27" x14ac:dyDescent="0.35">
      <c r="A603" t="s">
        <v>1353</v>
      </c>
      <c r="B603" s="7" t="s">
        <v>1354</v>
      </c>
      <c r="D603" s="1" t="s">
        <v>1398</v>
      </c>
      <c r="E603" s="40" t="s">
        <v>374</v>
      </c>
      <c r="F603" s="40" t="s">
        <v>374</v>
      </c>
      <c r="G603" s="41">
        <v>3</v>
      </c>
      <c r="H603" s="42">
        <v>3</v>
      </c>
      <c r="I603" s="40" t="s">
        <v>374</v>
      </c>
      <c r="J603" s="40" t="s">
        <v>374</v>
      </c>
      <c r="K603" s="41">
        <v>13.200000000000001</v>
      </c>
      <c r="L603" s="42">
        <v>13</v>
      </c>
      <c r="M603" s="40" t="s">
        <v>374</v>
      </c>
      <c r="N603" s="40" t="s">
        <v>374</v>
      </c>
      <c r="O603" s="41">
        <v>13.200000000000001</v>
      </c>
      <c r="P603" s="42">
        <v>13</v>
      </c>
      <c r="Q603" s="43" t="s">
        <v>374</v>
      </c>
      <c r="R603" s="44" t="s">
        <v>374</v>
      </c>
      <c r="S603" s="1">
        <v>1</v>
      </c>
      <c r="T603" s="1">
        <v>1</v>
      </c>
      <c r="U603" s="2" t="s">
        <v>1396</v>
      </c>
      <c r="V603" s="2">
        <v>1</v>
      </c>
      <c r="W603" s="2">
        <v>1</v>
      </c>
      <c r="X603" s="2">
        <v>1</v>
      </c>
      <c r="Y603" s="2">
        <v>1</v>
      </c>
      <c r="Z603">
        <f t="shared" si="9"/>
        <v>58.400000000000006</v>
      </c>
      <c r="AA603" t="s">
        <v>1353</v>
      </c>
    </row>
    <row r="604" spans="1:27" x14ac:dyDescent="0.35">
      <c r="A604" t="s">
        <v>302</v>
      </c>
      <c r="B604" s="7" t="s">
        <v>1355</v>
      </c>
      <c r="C604" s="1" t="s">
        <v>1561</v>
      </c>
      <c r="D604" s="1" t="s">
        <v>1395</v>
      </c>
      <c r="E604" s="40">
        <v>0.11363636363636362</v>
      </c>
      <c r="F604" s="40">
        <v>0.11</v>
      </c>
      <c r="G604" s="41">
        <v>100</v>
      </c>
      <c r="H604" s="42">
        <v>100</v>
      </c>
      <c r="I604" s="40">
        <v>0.21885521885521883</v>
      </c>
      <c r="J604" s="40">
        <v>0.22</v>
      </c>
      <c r="K604" s="41">
        <v>440.00000000000006</v>
      </c>
      <c r="L604" s="42">
        <v>440</v>
      </c>
      <c r="M604" s="40">
        <v>2.7272727272727266</v>
      </c>
      <c r="N604" s="40">
        <v>2.7</v>
      </c>
      <c r="O604" s="41">
        <v>440.00000000000006</v>
      </c>
      <c r="P604" s="42">
        <v>440</v>
      </c>
      <c r="Q604" s="43">
        <v>1300</v>
      </c>
      <c r="R604" s="44">
        <v>1300</v>
      </c>
      <c r="S604" s="1">
        <v>1</v>
      </c>
      <c r="T604" s="1">
        <v>1</v>
      </c>
      <c r="U604" s="2" t="s">
        <v>1400</v>
      </c>
      <c r="V604" s="2">
        <v>1</v>
      </c>
      <c r="W604" s="2">
        <v>1</v>
      </c>
      <c r="X604" s="2">
        <v>1</v>
      </c>
      <c r="Y604" s="2">
        <v>1</v>
      </c>
      <c r="Z604">
        <f t="shared" si="9"/>
        <v>4566.0897643097642</v>
      </c>
      <c r="AA604" t="s">
        <v>302</v>
      </c>
    </row>
    <row r="605" spans="1:27" x14ac:dyDescent="0.35">
      <c r="A605" t="s">
        <v>1356</v>
      </c>
      <c r="B605" s="7" t="s">
        <v>1357</v>
      </c>
      <c r="E605" s="40" t="s">
        <v>374</v>
      </c>
      <c r="F605" s="40" t="s">
        <v>374</v>
      </c>
      <c r="G605" s="41" t="s">
        <v>374</v>
      </c>
      <c r="H605" s="42" t="s">
        <v>374</v>
      </c>
      <c r="I605" s="40" t="s">
        <v>374</v>
      </c>
      <c r="J605" s="40" t="s">
        <v>374</v>
      </c>
      <c r="K605" s="41" t="s">
        <v>374</v>
      </c>
      <c r="L605" s="42" t="s">
        <v>374</v>
      </c>
      <c r="M605" s="40" t="s">
        <v>374</v>
      </c>
      <c r="N605" s="40" t="s">
        <v>374</v>
      </c>
      <c r="O605" s="41" t="s">
        <v>374</v>
      </c>
      <c r="P605" s="42" t="s">
        <v>374</v>
      </c>
      <c r="Q605" s="43" t="s">
        <v>374</v>
      </c>
      <c r="R605" s="44" t="s">
        <v>374</v>
      </c>
      <c r="S605" s="1" t="s">
        <v>1397</v>
      </c>
      <c r="T605" s="1" t="s">
        <v>1397</v>
      </c>
      <c r="U605" s="2" t="s">
        <v>1396</v>
      </c>
      <c r="V605" s="2">
        <v>1</v>
      </c>
      <c r="W605" s="2">
        <v>1</v>
      </c>
      <c r="X605" s="2">
        <v>1</v>
      </c>
      <c r="Y605" s="2">
        <v>1</v>
      </c>
      <c r="Z605">
        <f t="shared" si="9"/>
        <v>0</v>
      </c>
      <c r="AA605" t="s">
        <v>1356</v>
      </c>
    </row>
    <row r="606" spans="1:27" x14ac:dyDescent="0.35">
      <c r="A606" t="s">
        <v>1358</v>
      </c>
      <c r="B606" s="7" t="s">
        <v>1359</v>
      </c>
      <c r="E606" s="40" t="s">
        <v>374</v>
      </c>
      <c r="F606" s="40" t="s">
        <v>374</v>
      </c>
      <c r="G606" s="41" t="s">
        <v>374</v>
      </c>
      <c r="H606" s="42" t="s">
        <v>374</v>
      </c>
      <c r="I606" s="40" t="s">
        <v>374</v>
      </c>
      <c r="J606" s="40" t="s">
        <v>374</v>
      </c>
      <c r="K606" s="41" t="s">
        <v>374</v>
      </c>
      <c r="L606" s="42" t="s">
        <v>374</v>
      </c>
      <c r="M606" s="40" t="s">
        <v>374</v>
      </c>
      <c r="N606" s="40" t="s">
        <v>374</v>
      </c>
      <c r="O606" s="41" t="s">
        <v>374</v>
      </c>
      <c r="P606" s="42" t="s">
        <v>374</v>
      </c>
      <c r="Q606" s="43" t="s">
        <v>374</v>
      </c>
      <c r="R606" s="44" t="s">
        <v>374</v>
      </c>
      <c r="S606" s="1" t="s">
        <v>1397</v>
      </c>
      <c r="T606" s="1" t="s">
        <v>1397</v>
      </c>
      <c r="U606" s="2" t="s">
        <v>1396</v>
      </c>
      <c r="V606" s="2">
        <v>1</v>
      </c>
      <c r="W606" s="2">
        <v>1</v>
      </c>
      <c r="X606" s="2">
        <v>1</v>
      </c>
      <c r="Y606" s="2">
        <v>1</v>
      </c>
      <c r="Z606">
        <f t="shared" si="9"/>
        <v>0</v>
      </c>
      <c r="AA606" t="s">
        <v>1358</v>
      </c>
    </row>
    <row r="607" spans="1:27" x14ac:dyDescent="0.35">
      <c r="A607" t="s">
        <v>252</v>
      </c>
      <c r="B607" s="7" t="s">
        <v>1360</v>
      </c>
      <c r="D607" s="1" t="s">
        <v>1395</v>
      </c>
      <c r="E607" s="40" t="s">
        <v>374</v>
      </c>
      <c r="F607" s="40" t="s">
        <v>374</v>
      </c>
      <c r="G607" s="41">
        <v>200</v>
      </c>
      <c r="H607" s="42">
        <v>200</v>
      </c>
      <c r="I607" s="40" t="s">
        <v>374</v>
      </c>
      <c r="J607" s="40" t="s">
        <v>374</v>
      </c>
      <c r="K607" s="41">
        <v>880.00000000000011</v>
      </c>
      <c r="L607" s="42">
        <v>880</v>
      </c>
      <c r="M607" s="40" t="s">
        <v>374</v>
      </c>
      <c r="N607" s="40" t="s">
        <v>374</v>
      </c>
      <c r="O607" s="41">
        <v>880.00000000000011</v>
      </c>
      <c r="P607" s="42">
        <v>880</v>
      </c>
      <c r="Q607" s="43">
        <v>200</v>
      </c>
      <c r="R607" s="44">
        <v>200</v>
      </c>
      <c r="S607" s="1">
        <v>1</v>
      </c>
      <c r="T607" s="1">
        <v>1</v>
      </c>
      <c r="U607" s="2" t="s">
        <v>1396</v>
      </c>
      <c r="V607" s="2">
        <v>1</v>
      </c>
      <c r="W607" s="2">
        <v>1</v>
      </c>
      <c r="X607" s="2">
        <v>1</v>
      </c>
      <c r="Y607" s="2">
        <v>1</v>
      </c>
      <c r="Z607">
        <f t="shared" si="9"/>
        <v>4320</v>
      </c>
      <c r="AA607" t="s">
        <v>252</v>
      </c>
    </row>
    <row r="608" spans="1:27" ht="29" x14ac:dyDescent="0.35">
      <c r="A608" t="s">
        <v>103</v>
      </c>
      <c r="B608" s="7" t="s">
        <v>104</v>
      </c>
      <c r="D608" s="1" t="s">
        <v>1395</v>
      </c>
      <c r="E608" s="40" t="s">
        <v>374</v>
      </c>
      <c r="F608" s="40" t="s">
        <v>374</v>
      </c>
      <c r="G608" s="41">
        <v>220</v>
      </c>
      <c r="H608" s="42">
        <v>220</v>
      </c>
      <c r="I608" s="40" t="s">
        <v>374</v>
      </c>
      <c r="J608" s="40" t="s">
        <v>374</v>
      </c>
      <c r="K608" s="41">
        <v>968.00000000000011</v>
      </c>
      <c r="L608" s="42">
        <v>970</v>
      </c>
      <c r="M608" s="40" t="s">
        <v>374</v>
      </c>
      <c r="N608" s="40" t="s">
        <v>374</v>
      </c>
      <c r="O608" s="41">
        <v>968.00000000000011</v>
      </c>
      <c r="P608" s="42">
        <v>970</v>
      </c>
      <c r="Q608" s="43">
        <v>8700</v>
      </c>
      <c r="R608" s="44">
        <v>8700</v>
      </c>
      <c r="S608" s="1">
        <v>1</v>
      </c>
      <c r="T608" s="1">
        <v>1</v>
      </c>
      <c r="U608" s="2" t="s">
        <v>1396</v>
      </c>
      <c r="V608" s="2">
        <v>1</v>
      </c>
      <c r="W608" s="2">
        <v>1</v>
      </c>
      <c r="X608" s="2">
        <v>1</v>
      </c>
      <c r="Y608" s="2">
        <v>1</v>
      </c>
      <c r="Z608">
        <f t="shared" si="9"/>
        <v>21716</v>
      </c>
      <c r="AA608" t="s">
        <v>103</v>
      </c>
    </row>
    <row r="609" spans="1:27" x14ac:dyDescent="0.35">
      <c r="A609" t="s">
        <v>1362</v>
      </c>
      <c r="B609" s="7" t="s">
        <v>1562</v>
      </c>
      <c r="E609" s="40" t="s">
        <v>374</v>
      </c>
      <c r="F609" s="40" t="s">
        <v>374</v>
      </c>
      <c r="G609" s="41">
        <v>200</v>
      </c>
      <c r="H609" s="42">
        <v>200</v>
      </c>
      <c r="I609" s="40" t="s">
        <v>374</v>
      </c>
      <c r="J609" s="40" t="s">
        <v>374</v>
      </c>
      <c r="K609" s="41">
        <v>880.00000000000011</v>
      </c>
      <c r="L609" s="42">
        <v>880</v>
      </c>
      <c r="M609" s="40" t="s">
        <v>374</v>
      </c>
      <c r="N609" s="40" t="s">
        <v>374</v>
      </c>
      <c r="O609" s="41">
        <v>880.00000000000011</v>
      </c>
      <c r="P609" s="42">
        <v>880</v>
      </c>
      <c r="Q609" s="43">
        <v>8700</v>
      </c>
      <c r="R609" s="44">
        <v>8700</v>
      </c>
      <c r="S609" s="1">
        <v>1</v>
      </c>
      <c r="T609" s="1" t="s">
        <v>1397</v>
      </c>
      <c r="U609" s="2" t="s">
        <v>1396</v>
      </c>
      <c r="V609" s="2">
        <v>1</v>
      </c>
      <c r="W609" s="2">
        <v>1</v>
      </c>
      <c r="X609" s="2">
        <v>1</v>
      </c>
      <c r="Y609" s="2">
        <v>1</v>
      </c>
      <c r="Z609">
        <f t="shared" si="9"/>
        <v>21320</v>
      </c>
      <c r="AA609" t="s">
        <v>1362</v>
      </c>
    </row>
    <row r="610" spans="1:27" x14ac:dyDescent="0.35">
      <c r="A610" t="s">
        <v>384</v>
      </c>
      <c r="B610" s="7" t="s">
        <v>303</v>
      </c>
      <c r="E610" s="40" t="s">
        <v>374</v>
      </c>
      <c r="F610" s="40" t="s">
        <v>374</v>
      </c>
      <c r="G610" s="41">
        <v>200</v>
      </c>
      <c r="H610" s="42">
        <v>200</v>
      </c>
      <c r="I610" s="40" t="s">
        <v>374</v>
      </c>
      <c r="J610" s="40" t="s">
        <v>374</v>
      </c>
      <c r="K610" s="41">
        <v>880.00000000000011</v>
      </c>
      <c r="L610" s="42">
        <v>880</v>
      </c>
      <c r="M610" s="40" t="s">
        <v>374</v>
      </c>
      <c r="N610" s="40" t="s">
        <v>374</v>
      </c>
      <c r="O610" s="41">
        <v>880.00000000000011</v>
      </c>
      <c r="P610" s="42">
        <v>880</v>
      </c>
      <c r="Q610" s="43">
        <v>8700</v>
      </c>
      <c r="R610" s="44">
        <v>8700</v>
      </c>
      <c r="S610" s="1">
        <v>1</v>
      </c>
      <c r="T610" s="1" t="s">
        <v>1397</v>
      </c>
      <c r="U610" s="2" t="s">
        <v>1396</v>
      </c>
      <c r="V610" s="2">
        <v>1</v>
      </c>
      <c r="W610" s="2">
        <v>1</v>
      </c>
      <c r="X610" s="2">
        <v>1</v>
      </c>
      <c r="Y610" s="2">
        <v>1</v>
      </c>
      <c r="Z610">
        <f t="shared" si="9"/>
        <v>21320</v>
      </c>
      <c r="AA610" t="s">
        <v>384</v>
      </c>
    </row>
    <row r="611" spans="1:27" x14ac:dyDescent="0.35">
      <c r="A611" t="s">
        <v>1365</v>
      </c>
      <c r="B611" s="7" t="s">
        <v>1563</v>
      </c>
      <c r="E611" s="40" t="s">
        <v>374</v>
      </c>
      <c r="F611" s="40" t="s">
        <v>374</v>
      </c>
      <c r="G611" s="41">
        <v>200</v>
      </c>
      <c r="H611" s="42">
        <v>200</v>
      </c>
      <c r="I611" s="40" t="s">
        <v>374</v>
      </c>
      <c r="J611" s="40" t="s">
        <v>374</v>
      </c>
      <c r="K611" s="41">
        <v>880.00000000000011</v>
      </c>
      <c r="L611" s="42">
        <v>880</v>
      </c>
      <c r="M611" s="40" t="s">
        <v>374</v>
      </c>
      <c r="N611" s="40" t="s">
        <v>374</v>
      </c>
      <c r="O611" s="41">
        <v>880.00000000000011</v>
      </c>
      <c r="P611" s="42">
        <v>880</v>
      </c>
      <c r="Q611" s="43">
        <v>8700</v>
      </c>
      <c r="R611" s="44">
        <v>8700</v>
      </c>
      <c r="S611" s="1">
        <v>1</v>
      </c>
      <c r="T611" s="1" t="s">
        <v>1397</v>
      </c>
      <c r="U611" s="2" t="s">
        <v>1396</v>
      </c>
      <c r="V611" s="2">
        <v>1</v>
      </c>
      <c r="W611" s="2">
        <v>1</v>
      </c>
      <c r="X611" s="2">
        <v>1</v>
      </c>
      <c r="Y611" s="2">
        <v>1</v>
      </c>
      <c r="Z611">
        <f t="shared" si="9"/>
        <v>21320</v>
      </c>
      <c r="AA611" t="s">
        <v>1365</v>
      </c>
    </row>
    <row r="612" spans="1:27" x14ac:dyDescent="0.35">
      <c r="A612" t="s">
        <v>105</v>
      </c>
      <c r="B612" s="7" t="s">
        <v>106</v>
      </c>
      <c r="E612" s="40" t="s">
        <v>374</v>
      </c>
      <c r="F612" s="40" t="s">
        <v>374</v>
      </c>
      <c r="G612" s="41" t="s">
        <v>374</v>
      </c>
      <c r="H612" s="42" t="s">
        <v>374</v>
      </c>
      <c r="I612" s="40" t="s">
        <v>374</v>
      </c>
      <c r="J612" s="40" t="s">
        <v>374</v>
      </c>
      <c r="K612" s="41" t="s">
        <v>374</v>
      </c>
      <c r="L612" s="42" t="s">
        <v>374</v>
      </c>
      <c r="M612" s="40" t="s">
        <v>374</v>
      </c>
      <c r="N612" s="40" t="s">
        <v>374</v>
      </c>
      <c r="O612" s="41" t="s">
        <v>374</v>
      </c>
      <c r="P612" s="42" t="s">
        <v>374</v>
      </c>
      <c r="Q612" s="43" t="s">
        <v>374</v>
      </c>
      <c r="R612" s="44" t="s">
        <v>374</v>
      </c>
      <c r="S612" s="1" t="s">
        <v>1397</v>
      </c>
      <c r="T612" s="1" t="s">
        <v>1397</v>
      </c>
      <c r="U612" s="2" t="s">
        <v>1396</v>
      </c>
      <c r="V612" s="2">
        <v>1</v>
      </c>
      <c r="W612" s="2">
        <v>1</v>
      </c>
      <c r="X612" s="2">
        <v>1</v>
      </c>
      <c r="Y612" s="2">
        <v>1</v>
      </c>
      <c r="Z612">
        <f t="shared" si="9"/>
        <v>0</v>
      </c>
      <c r="AA612" t="s">
        <v>105</v>
      </c>
    </row>
    <row r="613" spans="1:27" x14ac:dyDescent="0.35">
      <c r="A613" t="s">
        <v>1367</v>
      </c>
      <c r="B613" s="7" t="s">
        <v>1368</v>
      </c>
      <c r="E613" s="40" t="s">
        <v>374</v>
      </c>
      <c r="F613" s="40" t="s">
        <v>374</v>
      </c>
      <c r="G613" s="41" t="s">
        <v>374</v>
      </c>
      <c r="H613" s="42" t="s">
        <v>374</v>
      </c>
      <c r="I613" s="40" t="s">
        <v>374</v>
      </c>
      <c r="J613" s="40" t="s">
        <v>374</v>
      </c>
      <c r="K613" s="41" t="s">
        <v>374</v>
      </c>
      <c r="L613" s="42" t="s">
        <v>374</v>
      </c>
      <c r="M613" s="40" t="s">
        <v>374</v>
      </c>
      <c r="N613" s="40" t="s">
        <v>374</v>
      </c>
      <c r="O613" s="41" t="s">
        <v>374</v>
      </c>
      <c r="P613" s="42" t="s">
        <v>374</v>
      </c>
      <c r="Q613" s="43" t="s">
        <v>374</v>
      </c>
      <c r="R613" s="44" t="s">
        <v>374</v>
      </c>
      <c r="S613" s="1" t="s">
        <v>1397</v>
      </c>
      <c r="T613" s="1" t="s">
        <v>1397</v>
      </c>
      <c r="U613" s="2" t="s">
        <v>1396</v>
      </c>
      <c r="V613" s="2">
        <v>1</v>
      </c>
      <c r="W613" s="2">
        <v>1</v>
      </c>
      <c r="X613" s="2">
        <v>1</v>
      </c>
      <c r="Y613" s="2">
        <v>1</v>
      </c>
      <c r="Z613">
        <f t="shared" si="9"/>
        <v>0</v>
      </c>
      <c r="AA613" t="s">
        <v>1367</v>
      </c>
    </row>
    <row r="615" spans="1:27" x14ac:dyDescent="0.35">
      <c r="A615" s="45" t="s">
        <v>1369</v>
      </c>
    </row>
    <row r="616" spans="1:27" x14ac:dyDescent="0.35">
      <c r="A616" s="46" t="s">
        <v>1564</v>
      </c>
      <c r="T616" s="1">
        <v>261</v>
      </c>
    </row>
    <row r="617" spans="1:27" x14ac:dyDescent="0.35">
      <c r="A617" s="45"/>
      <c r="B617" s="47" t="s">
        <v>1565</v>
      </c>
      <c r="C617" s="48"/>
      <c r="D617" s="48"/>
      <c r="E617"/>
      <c r="F617"/>
      <c r="G617"/>
      <c r="H617"/>
      <c r="I617"/>
      <c r="J617"/>
      <c r="U617" s="49"/>
      <c r="V617" s="49"/>
      <c r="W617" s="49"/>
      <c r="X617" s="49"/>
      <c r="Y617" s="49"/>
    </row>
    <row r="618" spans="1:27" x14ac:dyDescent="0.35">
      <c r="A618" s="45"/>
      <c r="B618" s="47" t="s">
        <v>1566</v>
      </c>
      <c r="C618" s="48"/>
      <c r="D618" s="48"/>
      <c r="E618"/>
      <c r="F618"/>
      <c r="G618"/>
      <c r="H618"/>
      <c r="I618"/>
      <c r="J618"/>
      <c r="U618" s="49"/>
      <c r="V618" s="49"/>
      <c r="W618" s="49"/>
      <c r="X618" s="49"/>
      <c r="Y618" s="49"/>
    </row>
    <row r="619" spans="1:27" x14ac:dyDescent="0.35">
      <c r="A619" s="45"/>
      <c r="B619" s="47" t="s">
        <v>1567</v>
      </c>
      <c r="C619"/>
      <c r="D619"/>
      <c r="E619"/>
      <c r="F619"/>
      <c r="G619"/>
      <c r="H619"/>
      <c r="I619"/>
      <c r="J619"/>
      <c r="U619" s="49"/>
      <c r="V619" s="49"/>
      <c r="W619" s="49"/>
      <c r="X619" s="49"/>
      <c r="Y619" s="49"/>
    </row>
    <row r="620" spans="1:27" x14ac:dyDescent="0.35">
      <c r="A620" s="45"/>
      <c r="B620" s="47" t="s">
        <v>1568</v>
      </c>
      <c r="C620"/>
      <c r="D620"/>
      <c r="E620"/>
      <c r="F620"/>
      <c r="G620"/>
      <c r="H620"/>
      <c r="I620"/>
      <c r="J620"/>
      <c r="U620" s="49"/>
      <c r="V620" s="49"/>
      <c r="W620" s="49"/>
      <c r="X620" s="49"/>
      <c r="Y620" s="49"/>
    </row>
    <row r="621" spans="1:27" x14ac:dyDescent="0.35">
      <c r="A621" s="45"/>
      <c r="B621" s="50" t="s">
        <v>1569</v>
      </c>
      <c r="C621" s="48"/>
      <c r="D621" s="48"/>
      <c r="E621"/>
      <c r="F621"/>
      <c r="G621"/>
      <c r="H621"/>
      <c r="I621"/>
      <c r="J621"/>
      <c r="U621" s="49"/>
      <c r="V621" s="49"/>
      <c r="W621" s="49"/>
      <c r="X621" s="49"/>
      <c r="Y621" s="49"/>
    </row>
    <row r="622" spans="1:27" x14ac:dyDescent="0.35">
      <c r="A622" s="45"/>
      <c r="B622" s="47" t="s">
        <v>1570</v>
      </c>
      <c r="C622"/>
      <c r="D622"/>
      <c r="E622"/>
      <c r="F622"/>
      <c r="G622"/>
      <c r="H622"/>
      <c r="I622"/>
      <c r="J622"/>
      <c r="U622" s="49"/>
      <c r="V622" s="49"/>
      <c r="W622" s="49"/>
      <c r="X622" s="49"/>
      <c r="Y622" s="49"/>
    </row>
    <row r="623" spans="1:27" x14ac:dyDescent="0.35">
      <c r="A623" s="45"/>
      <c r="B623" s="47" t="s">
        <v>1571</v>
      </c>
      <c r="C623"/>
      <c r="D623"/>
      <c r="E623"/>
      <c r="F623"/>
      <c r="G623"/>
      <c r="H623"/>
      <c r="I623"/>
      <c r="J623"/>
      <c r="U623" s="49"/>
      <c r="V623" s="49"/>
      <c r="W623" s="49"/>
      <c r="X623" s="49"/>
      <c r="Y623" s="49"/>
    </row>
    <row r="624" spans="1:27" x14ac:dyDescent="0.35">
      <c r="A624" s="45"/>
      <c r="B624" s="50" t="s">
        <v>1572</v>
      </c>
      <c r="U624" s="49"/>
      <c r="V624" s="49"/>
      <c r="W624" s="49"/>
      <c r="X624" s="49"/>
      <c r="Y624" s="49"/>
    </row>
    <row r="625" spans="1:25" x14ac:dyDescent="0.35">
      <c r="A625" s="45"/>
      <c r="B625" s="50" t="s">
        <v>1573</v>
      </c>
      <c r="U625" s="49"/>
      <c r="V625" s="49"/>
      <c r="W625" s="49"/>
      <c r="X625" s="49"/>
      <c r="Y625" s="49"/>
    </row>
    <row r="626" spans="1:25" x14ac:dyDescent="0.35">
      <c r="A626" s="45"/>
      <c r="B626" s="47" t="s">
        <v>1574</v>
      </c>
      <c r="U626" s="49"/>
      <c r="V626" s="49"/>
      <c r="W626" s="49"/>
      <c r="X626" s="49"/>
      <c r="Y626" s="49"/>
    </row>
    <row r="627" spans="1:25" x14ac:dyDescent="0.35">
      <c r="A627" s="45"/>
      <c r="B627" s="47" t="s">
        <v>1575</v>
      </c>
      <c r="U627" s="49"/>
      <c r="V627" s="49"/>
      <c r="W627" s="49"/>
      <c r="X627" s="49"/>
      <c r="Y627" s="49"/>
    </row>
    <row r="628" spans="1:25" x14ac:dyDescent="0.35">
      <c r="A628" s="45"/>
      <c r="B628" s="47" t="s">
        <v>1576</v>
      </c>
      <c r="U628" s="49"/>
      <c r="V628" s="49"/>
      <c r="W628" s="49"/>
      <c r="X628" s="49"/>
      <c r="Y628" s="49"/>
    </row>
    <row r="629" spans="1:25" x14ac:dyDescent="0.35">
      <c r="A629" s="45"/>
      <c r="B629" s="47" t="s">
        <v>1577</v>
      </c>
      <c r="U629" s="49"/>
      <c r="V629" s="49"/>
      <c r="W629" s="49"/>
      <c r="X629" s="49"/>
      <c r="Y629" s="49"/>
    </row>
    <row r="630" spans="1:25" x14ac:dyDescent="0.35">
      <c r="A630" s="45"/>
      <c r="B630" s="47" t="s">
        <v>1578</v>
      </c>
      <c r="U630" s="49"/>
      <c r="V630" s="49"/>
      <c r="W630" s="49"/>
      <c r="X630" s="49"/>
      <c r="Y630" s="49"/>
    </row>
    <row r="631" spans="1:25" x14ac:dyDescent="0.35">
      <c r="A631" s="45"/>
      <c r="B631" s="47" t="s">
        <v>1579</v>
      </c>
      <c r="U631" s="49"/>
      <c r="V631" s="49"/>
      <c r="W631" s="49"/>
      <c r="X631" s="49"/>
      <c r="Y631" s="49"/>
    </row>
    <row r="632" spans="1:25" x14ac:dyDescent="0.35">
      <c r="A632" s="45"/>
      <c r="B632" s="47" t="s">
        <v>1580</v>
      </c>
      <c r="U632" s="49"/>
      <c r="V632" s="49"/>
      <c r="W632" s="49"/>
      <c r="X632" s="49"/>
      <c r="Y632" s="49"/>
    </row>
    <row r="633" spans="1:25" x14ac:dyDescent="0.35">
      <c r="A633" s="45"/>
      <c r="B633" s="47" t="s">
        <v>1581</v>
      </c>
      <c r="U633" s="49"/>
      <c r="V633" s="49"/>
      <c r="W633" s="49"/>
      <c r="X633" s="49"/>
      <c r="Y633" s="49"/>
    </row>
    <row r="634" spans="1:25" x14ac:dyDescent="0.35">
      <c r="A634" s="45"/>
      <c r="B634" s="47" t="s">
        <v>1582</v>
      </c>
      <c r="U634" s="49"/>
      <c r="V634" s="49"/>
      <c r="W634" s="49"/>
      <c r="X634" s="49"/>
      <c r="Y634" s="49"/>
    </row>
    <row r="635" spans="1:25" x14ac:dyDescent="0.35">
      <c r="A635" s="45"/>
      <c r="B635" s="47" t="s">
        <v>1583</v>
      </c>
      <c r="U635" s="49"/>
      <c r="V635" s="49"/>
      <c r="W635" s="49"/>
      <c r="X635" s="49"/>
      <c r="Y635" s="49"/>
    </row>
    <row r="636" spans="1:25" x14ac:dyDescent="0.35">
      <c r="A636" s="45"/>
      <c r="B636" s="47" t="s">
        <v>1584</v>
      </c>
      <c r="U636" s="49"/>
      <c r="V636" s="49"/>
      <c r="W636" s="49"/>
      <c r="X636" s="49"/>
      <c r="Y636" s="49"/>
    </row>
    <row r="637" spans="1:25" x14ac:dyDescent="0.35">
      <c r="A637" s="51" t="s">
        <v>1585</v>
      </c>
    </row>
    <row r="638" spans="1:25" x14ac:dyDescent="0.35">
      <c r="A638" s="51" t="s">
        <v>1586</v>
      </c>
    </row>
    <row r="639" spans="1:25" x14ac:dyDescent="0.35">
      <c r="A639" s="51" t="s">
        <v>1587</v>
      </c>
    </row>
    <row r="640" spans="1:25" x14ac:dyDescent="0.35">
      <c r="A640" s="51" t="s">
        <v>1588</v>
      </c>
    </row>
    <row r="641" spans="1:21" x14ac:dyDescent="0.35">
      <c r="A641" s="51" t="s">
        <v>1589</v>
      </c>
    </row>
    <row r="642" spans="1:21" x14ac:dyDescent="0.35">
      <c r="A642" s="51" t="s">
        <v>1590</v>
      </c>
    </row>
    <row r="643" spans="1:21" x14ac:dyDescent="0.35">
      <c r="A643" s="51" t="s">
        <v>1591</v>
      </c>
    </row>
    <row r="644" spans="1:21" ht="38.25" customHeight="1" x14ac:dyDescent="0.35">
      <c r="A644" s="277" t="s">
        <v>1592</v>
      </c>
      <c r="B644" s="277"/>
      <c r="C644" s="277"/>
      <c r="D644" s="277"/>
      <c r="E644" s="277"/>
      <c r="F644" s="277"/>
      <c r="G644" s="277"/>
      <c r="H644" s="277"/>
      <c r="I644" s="7"/>
      <c r="J644" s="7"/>
      <c r="K644" s="7"/>
      <c r="L644" s="7"/>
      <c r="M644" s="7"/>
      <c r="N644" s="7"/>
      <c r="O644" s="7"/>
      <c r="P644" s="7"/>
      <c r="Q644" s="7"/>
      <c r="R644" s="7"/>
    </row>
    <row r="645" spans="1:21" ht="25.5" customHeight="1" x14ac:dyDescent="0.35">
      <c r="A645" s="277" t="s">
        <v>1593</v>
      </c>
      <c r="B645" s="277"/>
      <c r="C645" s="277"/>
      <c r="D645" s="277"/>
      <c r="E645" s="277"/>
      <c r="F645" s="277"/>
      <c r="G645" s="277"/>
      <c r="H645" s="277"/>
      <c r="I645" s="7"/>
      <c r="J645" s="7"/>
      <c r="K645" s="7"/>
      <c r="L645" s="7"/>
      <c r="M645" s="7"/>
      <c r="N645" s="7"/>
      <c r="O645" s="7"/>
      <c r="P645" s="7"/>
      <c r="Q645" s="7"/>
      <c r="R645" s="7"/>
    </row>
    <row r="646" spans="1:21" x14ac:dyDescent="0.35">
      <c r="A646" s="51" t="s">
        <v>1594</v>
      </c>
    </row>
    <row r="647" spans="1:21" x14ac:dyDescent="0.35">
      <c r="A647" s="51" t="s">
        <v>1595</v>
      </c>
    </row>
    <row r="648" spans="1:21" x14ac:dyDescent="0.35">
      <c r="A648" s="51" t="s">
        <v>1596</v>
      </c>
    </row>
    <row r="649" spans="1:21" x14ac:dyDescent="0.35">
      <c r="A649" s="51" t="s">
        <v>1597</v>
      </c>
    </row>
    <row r="650" spans="1:21" x14ac:dyDescent="0.35">
      <c r="A650" s="51" t="s">
        <v>1598</v>
      </c>
    </row>
    <row r="651" spans="1:21" x14ac:dyDescent="0.35">
      <c r="A651" s="51" t="s">
        <v>1599</v>
      </c>
    </row>
    <row r="652" spans="1:21" x14ac:dyDescent="0.35">
      <c r="A652" s="51" t="s">
        <v>1600</v>
      </c>
    </row>
    <row r="653" spans="1:21" x14ac:dyDescent="0.35">
      <c r="A653" s="51" t="s">
        <v>1601</v>
      </c>
    </row>
    <row r="655" spans="1:21" x14ac:dyDescent="0.35">
      <c r="E655" s="52" t="s">
        <v>1602</v>
      </c>
      <c r="F655" s="52" t="s">
        <v>1603</v>
      </c>
      <c r="H655" s="52"/>
      <c r="I655"/>
      <c r="J655"/>
    </row>
    <row r="656" spans="1:21" x14ac:dyDescent="0.35">
      <c r="A656" s="53" t="s">
        <v>1604</v>
      </c>
      <c r="B656"/>
      <c r="E656" s="54" t="s">
        <v>1605</v>
      </c>
      <c r="F656" s="55">
        <v>1.7</v>
      </c>
      <c r="G656" t="s">
        <v>1606</v>
      </c>
      <c r="H656" s="56" t="s">
        <v>1607</v>
      </c>
      <c r="I656" s="57" t="s">
        <v>1608</v>
      </c>
      <c r="J656"/>
      <c r="K656"/>
      <c r="L656"/>
      <c r="M656"/>
      <c r="N656"/>
      <c r="O656"/>
      <c r="P656"/>
      <c r="Q656"/>
      <c r="R656"/>
      <c r="S656"/>
      <c r="T656"/>
      <c r="U656"/>
    </row>
    <row r="657" spans="1:21" x14ac:dyDescent="0.35">
      <c r="A657" s="53" t="s">
        <v>1609</v>
      </c>
      <c r="B657"/>
      <c r="E657" s="54" t="s">
        <v>1610</v>
      </c>
      <c r="F657" s="55">
        <v>4.2</v>
      </c>
      <c r="G657" t="s">
        <v>1606</v>
      </c>
      <c r="H657" s="56" t="s">
        <v>1607</v>
      </c>
      <c r="I657" s="57" t="s">
        <v>1611</v>
      </c>
      <c r="J657"/>
      <c r="K657"/>
      <c r="L657"/>
      <c r="M657"/>
      <c r="N657"/>
      <c r="O657"/>
      <c r="P657"/>
      <c r="Q657"/>
      <c r="R657"/>
      <c r="S657"/>
      <c r="T657"/>
      <c r="U657"/>
    </row>
    <row r="658" spans="1:21" x14ac:dyDescent="0.35">
      <c r="A658" t="s">
        <v>1612</v>
      </c>
      <c r="B658"/>
      <c r="E658" s="58" t="s">
        <v>1613</v>
      </c>
      <c r="F658" s="59">
        <v>26</v>
      </c>
      <c r="G658" t="s">
        <v>1606</v>
      </c>
      <c r="H658" s="56" t="s">
        <v>1607</v>
      </c>
      <c r="I658" s="57" t="s">
        <v>1614</v>
      </c>
      <c r="J658"/>
      <c r="K658"/>
      <c r="L658" s="2"/>
      <c r="M658"/>
      <c r="N658"/>
      <c r="O658"/>
      <c r="P658"/>
      <c r="Q658"/>
      <c r="R658"/>
    </row>
    <row r="659" spans="1:21" x14ac:dyDescent="0.35">
      <c r="A659" t="s">
        <v>1615</v>
      </c>
      <c r="B659"/>
      <c r="E659" s="60" t="s">
        <v>1616</v>
      </c>
      <c r="F659" s="61">
        <v>4.4000000000000004</v>
      </c>
      <c r="G659" t="s">
        <v>1606</v>
      </c>
      <c r="H659" s="56" t="s">
        <v>1607</v>
      </c>
      <c r="I659" s="57" t="s">
        <v>1617</v>
      </c>
      <c r="J659"/>
      <c r="K659"/>
      <c r="L659" s="2"/>
      <c r="M659"/>
      <c r="N659"/>
      <c r="O659"/>
      <c r="P659"/>
      <c r="Q659"/>
      <c r="R659"/>
    </row>
    <row r="660" spans="1:21" x14ac:dyDescent="0.35">
      <c r="A660" t="s">
        <v>1618</v>
      </c>
      <c r="B660"/>
      <c r="E660" s="60" t="s">
        <v>1619</v>
      </c>
      <c r="F660" s="61">
        <v>12</v>
      </c>
      <c r="G660" t="s">
        <v>1606</v>
      </c>
      <c r="H660" s="56" t="s">
        <v>1607</v>
      </c>
      <c r="I660" s="57" t="s">
        <v>1620</v>
      </c>
      <c r="J660"/>
      <c r="K660"/>
      <c r="L660" s="2"/>
      <c r="M660"/>
      <c r="N660"/>
      <c r="O660"/>
      <c r="P660"/>
      <c r="Q660"/>
      <c r="R660"/>
    </row>
    <row r="661" spans="1:21" x14ac:dyDescent="0.35">
      <c r="A661" t="s">
        <v>1621</v>
      </c>
      <c r="B661"/>
      <c r="E661" s="62" t="s">
        <v>1622</v>
      </c>
      <c r="F661" s="63">
        <v>4.4000000000000004</v>
      </c>
      <c r="G661" t="s">
        <v>1606</v>
      </c>
      <c r="H661" s="56" t="s">
        <v>1607</v>
      </c>
      <c r="I661" s="57" t="s">
        <v>1617</v>
      </c>
      <c r="J661" s="56"/>
      <c r="K661"/>
      <c r="L661" s="2"/>
      <c r="M661"/>
      <c r="N661"/>
      <c r="O661"/>
      <c r="P661"/>
      <c r="Q661"/>
      <c r="R661"/>
    </row>
    <row r="664" spans="1:21" x14ac:dyDescent="0.35">
      <c r="U664" s="1"/>
    </row>
  </sheetData>
  <autoFilter ref="A6:Y613" xr:uid="{00000000-0009-0000-0000-000003000000}"/>
  <mergeCells count="5">
    <mergeCell ref="E4:H4"/>
    <mergeCell ref="I4:P4"/>
    <mergeCell ref="Q4:R4"/>
    <mergeCell ref="A644:H644"/>
    <mergeCell ref="A645:H645"/>
  </mergeCells>
  <pageMargins left="0.7" right="0.7" top="0.75" bottom="0.75" header="0.3" footer="0.3"/>
  <pageSetup scale="5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329B3-EC20-4978-AB99-291FCA721B4F}">
  <sheetPr>
    <tabColor rgb="FF00B050"/>
  </sheetPr>
  <dimension ref="B1:AJ19"/>
  <sheetViews>
    <sheetView workbookViewId="0">
      <selection activeCell="M14" sqref="M14"/>
    </sheetView>
  </sheetViews>
  <sheetFormatPr defaultColWidth="8.81640625" defaultRowHeight="14.5" x14ac:dyDescent="0.35"/>
  <cols>
    <col min="1" max="1" width="3.26953125" style="53" customWidth="1"/>
    <col min="2" max="2" width="35.26953125" style="70" bestFit="1" customWidth="1"/>
    <col min="3" max="3" width="60.453125" style="70" customWidth="1"/>
    <col min="4" max="4" width="21.26953125" style="70" customWidth="1"/>
    <col min="5" max="6" width="18.453125" style="70" customWidth="1"/>
    <col min="7" max="7" width="34.453125" style="70" bestFit="1" customWidth="1"/>
    <col min="8" max="8" width="40" style="70" customWidth="1"/>
    <col min="9" max="14" width="14.453125" style="53" customWidth="1"/>
    <col min="15" max="16" width="8.81640625" style="53"/>
    <col min="17" max="31" width="8.81640625" style="72"/>
    <col min="32" max="16384" width="8.81640625" style="53"/>
  </cols>
  <sheetData>
    <row r="1" spans="2:36" ht="15" thickBot="1" x14ac:dyDescent="0.4"/>
    <row r="2" spans="2:36" ht="23" thickBot="1" x14ac:dyDescent="0.4">
      <c r="B2" s="190" t="s">
        <v>0</v>
      </c>
      <c r="C2" s="191"/>
      <c r="D2" s="191"/>
      <c r="E2" s="192" t="s">
        <v>1</v>
      </c>
      <c r="F2" s="193"/>
      <c r="G2" s="190" t="s">
        <v>2</v>
      </c>
      <c r="H2" s="191"/>
      <c r="I2" s="191"/>
      <c r="J2" s="191"/>
      <c r="K2" s="191"/>
      <c r="L2" s="191"/>
      <c r="M2" s="191"/>
      <c r="N2" s="194"/>
    </row>
    <row r="3" spans="2:36" ht="36.75" customHeight="1" thickBot="1" x14ac:dyDescent="0.4">
      <c r="B3" s="195" t="s">
        <v>3</v>
      </c>
      <c r="C3" s="197" t="s">
        <v>4</v>
      </c>
      <c r="D3" s="199" t="s">
        <v>5</v>
      </c>
      <c r="E3" s="201" t="s">
        <v>6</v>
      </c>
      <c r="F3" s="203" t="s">
        <v>7</v>
      </c>
      <c r="G3" s="205" t="s">
        <v>8</v>
      </c>
      <c r="H3" s="203" t="s">
        <v>9</v>
      </c>
      <c r="I3" s="184" t="s">
        <v>10</v>
      </c>
      <c r="J3" s="185"/>
      <c r="K3" s="186"/>
      <c r="L3" s="187" t="s">
        <v>11</v>
      </c>
      <c r="M3" s="188"/>
      <c r="N3" s="189"/>
    </row>
    <row r="4" spans="2:36" ht="36.75" customHeight="1" thickBot="1" x14ac:dyDescent="0.4">
      <c r="B4" s="196"/>
      <c r="C4" s="198"/>
      <c r="D4" s="200"/>
      <c r="E4" s="202"/>
      <c r="F4" s="204"/>
      <c r="G4" s="206"/>
      <c r="H4" s="204"/>
      <c r="I4" s="180" t="s">
        <v>12</v>
      </c>
      <c r="J4" s="64" t="s">
        <v>13</v>
      </c>
      <c r="K4" s="65" t="s">
        <v>14</v>
      </c>
      <c r="L4" s="66" t="s">
        <v>12</v>
      </c>
      <c r="M4" s="64" t="s">
        <v>13</v>
      </c>
      <c r="N4" s="65" t="s">
        <v>14</v>
      </c>
    </row>
    <row r="5" spans="2:36" x14ac:dyDescent="0.35">
      <c r="B5" s="70" t="s">
        <v>15</v>
      </c>
      <c r="C5" s="70" t="s">
        <v>16</v>
      </c>
      <c r="E5" s="70" t="s">
        <v>17</v>
      </c>
      <c r="F5" s="70" t="s">
        <v>15</v>
      </c>
      <c r="G5" s="70" t="s">
        <v>18</v>
      </c>
      <c r="H5" s="70" t="s">
        <v>19</v>
      </c>
      <c r="I5" s="67">
        <v>8382</v>
      </c>
      <c r="J5" s="67">
        <v>8760</v>
      </c>
      <c r="K5" s="67"/>
      <c r="L5" s="67">
        <v>24</v>
      </c>
      <c r="M5" s="67">
        <v>24</v>
      </c>
      <c r="N5" s="67"/>
      <c r="X5" s="73"/>
      <c r="Y5" s="73"/>
      <c r="Z5" s="73"/>
      <c r="AA5" s="73"/>
      <c r="AB5" s="73"/>
      <c r="AC5" s="73"/>
      <c r="AE5" s="73"/>
      <c r="AF5" s="68"/>
      <c r="AG5" s="68"/>
      <c r="AH5" s="68"/>
      <c r="AI5" s="68"/>
      <c r="AJ5" s="68"/>
    </row>
    <row r="6" spans="2:36" x14ac:dyDescent="0.35">
      <c r="B6" s="70" t="s">
        <v>20</v>
      </c>
      <c r="C6" s="70" t="s">
        <v>21</v>
      </c>
      <c r="E6" s="70" t="s">
        <v>17</v>
      </c>
      <c r="F6" s="70" t="s">
        <v>20</v>
      </c>
      <c r="G6" s="70" t="s">
        <v>18</v>
      </c>
      <c r="H6" s="70" t="s">
        <v>19</v>
      </c>
      <c r="I6" s="67">
        <v>8327</v>
      </c>
      <c r="J6" s="67">
        <v>8760</v>
      </c>
      <c r="K6" s="67"/>
      <c r="L6" s="67">
        <v>24</v>
      </c>
      <c r="M6" s="67">
        <v>24</v>
      </c>
      <c r="N6" s="67"/>
      <c r="X6" s="73"/>
      <c r="Y6" s="73"/>
      <c r="Z6" s="73"/>
      <c r="AA6" s="73"/>
      <c r="AB6" s="73"/>
      <c r="AC6" s="73"/>
      <c r="AE6" s="73"/>
      <c r="AF6" s="68"/>
      <c r="AG6" s="68"/>
      <c r="AH6" s="68"/>
      <c r="AI6" s="68"/>
      <c r="AJ6" s="68"/>
    </row>
    <row r="7" spans="2:36" x14ac:dyDescent="0.35">
      <c r="B7" s="70" t="s">
        <v>22</v>
      </c>
      <c r="C7" s="70" t="s">
        <v>23</v>
      </c>
      <c r="E7" s="70" t="s">
        <v>17</v>
      </c>
      <c r="F7" s="70" t="s">
        <v>15</v>
      </c>
      <c r="G7" s="70" t="s">
        <v>24</v>
      </c>
      <c r="H7" s="70" t="s">
        <v>25</v>
      </c>
      <c r="I7" s="69">
        <v>6.6920000000000002</v>
      </c>
      <c r="J7" s="67">
        <v>65.040000000000006</v>
      </c>
      <c r="K7" s="67"/>
      <c r="L7" s="69">
        <v>0.83650000000000002</v>
      </c>
      <c r="M7" s="69">
        <v>2.5090058479532167</v>
      </c>
      <c r="N7" s="69"/>
      <c r="X7" s="73"/>
      <c r="Y7" s="73"/>
      <c r="Z7" s="73"/>
      <c r="AA7" s="73"/>
      <c r="AB7" s="73"/>
      <c r="AC7" s="73"/>
      <c r="AE7" s="73"/>
      <c r="AF7" s="68"/>
      <c r="AG7" s="68"/>
      <c r="AH7" s="68"/>
      <c r="AI7" s="68"/>
      <c r="AJ7" s="68"/>
    </row>
    <row r="8" spans="2:36" x14ac:dyDescent="0.35">
      <c r="B8" s="70" t="s">
        <v>26</v>
      </c>
      <c r="C8" s="70" t="s">
        <v>27</v>
      </c>
      <c r="E8" s="70" t="s">
        <v>17</v>
      </c>
      <c r="F8" s="70" t="s">
        <v>20</v>
      </c>
      <c r="G8" s="70" t="s">
        <v>24</v>
      </c>
      <c r="H8" s="70" t="s">
        <v>25</v>
      </c>
      <c r="I8" s="69">
        <v>4.7519999999999998</v>
      </c>
      <c r="J8" s="67">
        <v>65.040000000000006</v>
      </c>
      <c r="K8" s="67"/>
      <c r="L8" s="69">
        <v>0.79199999999999993</v>
      </c>
      <c r="M8" s="69">
        <v>2.5090058479532167</v>
      </c>
      <c r="N8" s="69"/>
      <c r="X8" s="73"/>
      <c r="Y8" s="73"/>
      <c r="Z8" s="73"/>
      <c r="AA8" s="73"/>
      <c r="AB8" s="73"/>
      <c r="AC8" s="73"/>
      <c r="AE8" s="73"/>
      <c r="AF8" s="68"/>
      <c r="AG8" s="68"/>
      <c r="AH8" s="68"/>
      <c r="AI8" s="68"/>
      <c r="AJ8" s="68"/>
    </row>
    <row r="9" spans="2:36" x14ac:dyDescent="0.35">
      <c r="B9" s="70" t="s">
        <v>28</v>
      </c>
      <c r="C9" s="70" t="s">
        <v>29</v>
      </c>
      <c r="E9" s="70" t="s">
        <v>17</v>
      </c>
      <c r="F9" s="70" t="s">
        <v>28</v>
      </c>
      <c r="G9" s="70" t="s">
        <v>30</v>
      </c>
      <c r="H9" s="70" t="s">
        <v>31</v>
      </c>
      <c r="I9" s="69">
        <v>0.624</v>
      </c>
      <c r="J9" s="69">
        <v>1.04</v>
      </c>
      <c r="K9" s="69"/>
      <c r="L9" s="69">
        <v>2.0799999999999999E-2</v>
      </c>
      <c r="M9" s="69">
        <v>0.24960000000000002</v>
      </c>
      <c r="N9" s="69"/>
      <c r="X9" s="73"/>
      <c r="Y9" s="73"/>
      <c r="Z9" s="73"/>
      <c r="AA9" s="73"/>
      <c r="AB9" s="73"/>
      <c r="AC9" s="73"/>
      <c r="AE9" s="73"/>
      <c r="AF9" s="68"/>
      <c r="AG9" s="68"/>
      <c r="AH9" s="68"/>
      <c r="AI9" s="68"/>
      <c r="AJ9" s="68"/>
    </row>
    <row r="10" spans="2:36" x14ac:dyDescent="0.35">
      <c r="B10" s="70" t="s">
        <v>1637</v>
      </c>
      <c r="C10" s="70" t="s">
        <v>1638</v>
      </c>
      <c r="I10" s="67"/>
      <c r="J10" s="67"/>
      <c r="K10" s="67"/>
      <c r="L10" s="67"/>
      <c r="M10" s="67"/>
      <c r="N10" s="67"/>
      <c r="X10" s="133"/>
      <c r="Y10" s="133"/>
      <c r="Z10" s="133"/>
      <c r="AA10" s="133"/>
      <c r="AB10" s="133"/>
      <c r="AC10" s="133"/>
      <c r="AE10" s="73"/>
      <c r="AF10" s="68"/>
      <c r="AG10" s="68"/>
      <c r="AH10" s="68"/>
      <c r="AI10" s="68"/>
      <c r="AJ10" s="68"/>
    </row>
    <row r="11" spans="2:36" x14ac:dyDescent="0.35">
      <c r="B11" s="70" t="s">
        <v>1639</v>
      </c>
      <c r="C11" s="70" t="s">
        <v>1638</v>
      </c>
      <c r="I11" s="67"/>
      <c r="J11" s="67"/>
      <c r="K11" s="67"/>
      <c r="L11" s="67"/>
      <c r="M11" s="70"/>
      <c r="N11" s="70"/>
      <c r="AE11" s="73"/>
      <c r="AF11" s="68"/>
      <c r="AG11" s="68"/>
      <c r="AH11" s="68"/>
      <c r="AI11" s="68"/>
      <c r="AJ11" s="68"/>
    </row>
    <row r="12" spans="2:36" x14ac:dyDescent="0.35">
      <c r="B12" s="70" t="s">
        <v>1640</v>
      </c>
      <c r="C12" s="70" t="s">
        <v>1638</v>
      </c>
      <c r="I12" s="69"/>
      <c r="J12" s="69"/>
      <c r="K12" s="69"/>
      <c r="L12" s="71"/>
      <c r="M12" s="71"/>
      <c r="N12" s="71"/>
      <c r="AE12" s="73"/>
      <c r="AF12" s="68"/>
      <c r="AG12" s="68"/>
      <c r="AH12" s="68"/>
      <c r="AI12" s="68"/>
      <c r="AJ12" s="68"/>
    </row>
    <row r="13" spans="2:36" x14ac:dyDescent="0.35">
      <c r="B13" s="70" t="s">
        <v>1641</v>
      </c>
      <c r="C13" s="70" t="s">
        <v>1638</v>
      </c>
    </row>
    <row r="14" spans="2:36" x14ac:dyDescent="0.35">
      <c r="B14" s="70" t="s">
        <v>1642</v>
      </c>
      <c r="C14" s="70" t="s">
        <v>1638</v>
      </c>
    </row>
    <row r="15" spans="2:36" x14ac:dyDescent="0.35">
      <c r="B15" s="70" t="s">
        <v>1643</v>
      </c>
      <c r="C15" s="70" t="s">
        <v>1644</v>
      </c>
    </row>
    <row r="16" spans="2:36" x14ac:dyDescent="0.35">
      <c r="B16" s="70" t="s">
        <v>1645</v>
      </c>
      <c r="C16" s="70" t="s">
        <v>1646</v>
      </c>
    </row>
    <row r="17" spans="2:3" x14ac:dyDescent="0.35">
      <c r="B17" s="70" t="s">
        <v>1647</v>
      </c>
      <c r="C17" s="70" t="s">
        <v>1648</v>
      </c>
    </row>
    <row r="18" spans="2:3" x14ac:dyDescent="0.35">
      <c r="B18" s="70" t="s">
        <v>1649</v>
      </c>
      <c r="C18" s="70" t="s">
        <v>1650</v>
      </c>
    </row>
    <row r="19" spans="2:3" x14ac:dyDescent="0.35">
      <c r="B19" s="70" t="s">
        <v>1651</v>
      </c>
      <c r="C19" s="70" t="s">
        <v>1638</v>
      </c>
    </row>
  </sheetData>
  <mergeCells count="12">
    <mergeCell ref="I3:K3"/>
    <mergeCell ref="L3:N3"/>
    <mergeCell ref="B2:D2"/>
    <mergeCell ref="E2:F2"/>
    <mergeCell ref="G2:N2"/>
    <mergeCell ref="B3:B4"/>
    <mergeCell ref="C3:C4"/>
    <mergeCell ref="D3:D4"/>
    <mergeCell ref="E3:E4"/>
    <mergeCell ref="F3:F4"/>
    <mergeCell ref="G3:G4"/>
    <mergeCell ref="H3: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D562D-2F19-428E-A37C-3017084FD1C9}">
  <sheetPr>
    <tabColor rgb="FF00B050"/>
  </sheetPr>
  <dimension ref="B1:AJ288"/>
  <sheetViews>
    <sheetView zoomScaleNormal="100" workbookViewId="0">
      <selection activeCell="F89" sqref="F89"/>
    </sheetView>
  </sheetViews>
  <sheetFormatPr defaultColWidth="8.81640625" defaultRowHeight="14.5" x14ac:dyDescent="0.35"/>
  <cols>
    <col min="1" max="1" width="2.7265625" style="53" customWidth="1"/>
    <col min="2" max="2" width="37.453125" style="70" bestFit="1" customWidth="1"/>
    <col min="3" max="3" width="16.81640625" style="70" customWidth="1"/>
    <col min="4" max="4" width="53.81640625" style="70" bestFit="1" customWidth="1"/>
    <col min="5" max="5" width="20.1796875" style="53" customWidth="1"/>
    <col min="6" max="7" width="18.453125" style="53" customWidth="1"/>
    <col min="8" max="8" width="30.54296875" style="53" bestFit="1" customWidth="1"/>
    <col min="9" max="9" width="188.7265625" style="53" bestFit="1" customWidth="1"/>
    <col min="10" max="15" width="18.453125" style="53" customWidth="1"/>
    <col min="16" max="16" width="9.1796875" style="53" customWidth="1"/>
    <col min="17" max="17" width="12.453125" style="72" customWidth="1"/>
    <col min="18" max="18" width="74.7265625" style="72" bestFit="1" customWidth="1"/>
    <col min="19" max="19" width="12.453125" style="68" customWidth="1"/>
    <col min="20" max="20" width="12.453125" style="53" customWidth="1"/>
    <col min="21" max="21" width="9.1796875" style="53" customWidth="1"/>
    <col min="22" max="22" width="8.81640625" style="53"/>
    <col min="23" max="28" width="14.453125" style="53" bestFit="1" customWidth="1"/>
    <col min="29" max="30" width="8.81640625" style="53"/>
    <col min="31" max="36" width="9" style="122" bestFit="1" customWidth="1"/>
    <col min="37" max="16384" width="8.81640625" style="53"/>
  </cols>
  <sheetData>
    <row r="1" spans="2:36" ht="15" thickBot="1" x14ac:dyDescent="0.4">
      <c r="J1" s="53">
        <v>8</v>
      </c>
      <c r="K1" s="53">
        <v>9</v>
      </c>
      <c r="L1" s="53">
        <v>10</v>
      </c>
      <c r="M1" s="53">
        <v>11</v>
      </c>
      <c r="N1" s="53">
        <v>12</v>
      </c>
      <c r="O1" s="53">
        <v>13</v>
      </c>
    </row>
    <row r="2" spans="2:36" ht="21" customHeight="1" thickBot="1" x14ac:dyDescent="0.4">
      <c r="B2" s="217" t="s">
        <v>32</v>
      </c>
      <c r="C2" s="220" t="s">
        <v>33</v>
      </c>
      <c r="D2" s="221"/>
      <c r="E2" s="224" t="s">
        <v>34</v>
      </c>
      <c r="F2" s="227" t="s">
        <v>35</v>
      </c>
      <c r="G2" s="228"/>
      <c r="H2" s="228"/>
      <c r="I2" s="229"/>
      <c r="J2" s="230" t="s">
        <v>36</v>
      </c>
      <c r="K2" s="231"/>
      <c r="L2" s="232"/>
      <c r="M2" s="207" t="s">
        <v>37</v>
      </c>
      <c r="N2" s="208"/>
      <c r="O2" s="209"/>
    </row>
    <row r="3" spans="2:36" ht="18.75" customHeight="1" thickBot="1" x14ac:dyDescent="0.4">
      <c r="B3" s="218"/>
      <c r="C3" s="222"/>
      <c r="D3" s="223"/>
      <c r="E3" s="225"/>
      <c r="F3" s="213" t="s">
        <v>38</v>
      </c>
      <c r="G3" s="214"/>
      <c r="H3" s="215" t="s">
        <v>39</v>
      </c>
      <c r="I3" s="215" t="s">
        <v>40</v>
      </c>
      <c r="J3" s="233"/>
      <c r="K3" s="234"/>
      <c r="L3" s="235"/>
      <c r="M3" s="210"/>
      <c r="N3" s="211"/>
      <c r="O3" s="212"/>
    </row>
    <row r="4" spans="2:36" ht="15.75" customHeight="1" thickBot="1" x14ac:dyDescent="0.4">
      <c r="B4" s="219"/>
      <c r="C4" s="74" t="s">
        <v>41</v>
      </c>
      <c r="D4" s="75" t="s">
        <v>42</v>
      </c>
      <c r="E4" s="226"/>
      <c r="F4" s="123" t="s">
        <v>43</v>
      </c>
      <c r="G4" s="124" t="s">
        <v>44</v>
      </c>
      <c r="H4" s="216"/>
      <c r="I4" s="216"/>
      <c r="J4" s="76" t="s">
        <v>12</v>
      </c>
      <c r="K4" s="77" t="s">
        <v>45</v>
      </c>
      <c r="L4" s="78" t="s">
        <v>14</v>
      </c>
      <c r="M4" s="79" t="s">
        <v>12</v>
      </c>
      <c r="N4" s="77" t="s">
        <v>45</v>
      </c>
      <c r="O4" s="65" t="s">
        <v>14</v>
      </c>
    </row>
    <row r="5" spans="2:36" x14ac:dyDescent="0.35">
      <c r="B5" s="70" t="s">
        <v>15</v>
      </c>
      <c r="C5" s="70" t="s">
        <v>46</v>
      </c>
      <c r="D5" s="70" t="s">
        <v>47</v>
      </c>
      <c r="E5" s="83">
        <v>0</v>
      </c>
      <c r="F5" s="125">
        <v>5.6066666666666668E-7</v>
      </c>
      <c r="G5" s="126">
        <v>5.6066666666666668E-7</v>
      </c>
      <c r="H5" s="70" t="s">
        <v>48</v>
      </c>
      <c r="I5" s="53" t="s">
        <v>49</v>
      </c>
      <c r="J5" s="132">
        <v>4.6995079999999998E-3</v>
      </c>
      <c r="K5" s="132">
        <v>4.9114400000000004E-3</v>
      </c>
      <c r="L5" s="132"/>
      <c r="M5" s="132">
        <v>1.3456000000000001E-5</v>
      </c>
      <c r="N5" s="132">
        <v>1.3456000000000001E-5</v>
      </c>
      <c r="O5" s="132"/>
      <c r="Q5" s="73"/>
      <c r="R5" s="73"/>
      <c r="T5" s="68"/>
    </row>
    <row r="6" spans="2:36" x14ac:dyDescent="0.35">
      <c r="B6" s="70" t="s">
        <v>15</v>
      </c>
      <c r="C6" s="70">
        <v>645</v>
      </c>
      <c r="D6" s="70" t="s">
        <v>142</v>
      </c>
      <c r="E6" s="83">
        <v>0</v>
      </c>
      <c r="F6" s="125">
        <v>3.7632811666666671E-11</v>
      </c>
      <c r="G6" s="126">
        <v>3.7632811666666671E-11</v>
      </c>
      <c r="H6" s="70" t="s">
        <v>48</v>
      </c>
      <c r="I6" s="53" t="s">
        <v>49</v>
      </c>
      <c r="J6" s="132">
        <v>3.1543822739000001E-7</v>
      </c>
      <c r="K6" s="132">
        <v>3.2966343020000005E-7</v>
      </c>
      <c r="L6" s="132"/>
      <c r="M6" s="132">
        <v>9.0318748000000011E-10</v>
      </c>
      <c r="N6" s="132">
        <v>9.0318748000000011E-10</v>
      </c>
      <c r="O6" s="132"/>
      <c r="Q6" s="73"/>
      <c r="R6" s="73"/>
      <c r="T6" s="68"/>
    </row>
    <row r="7" spans="2:36" x14ac:dyDescent="0.35">
      <c r="B7" s="70" t="s">
        <v>15</v>
      </c>
      <c r="C7" s="70" t="s">
        <v>61</v>
      </c>
      <c r="D7" s="70" t="s">
        <v>62</v>
      </c>
      <c r="E7" s="83">
        <v>0</v>
      </c>
      <c r="F7" s="126">
        <v>1.4833333333333332E-5</v>
      </c>
      <c r="G7" s="126">
        <v>1.4833333333333332E-5</v>
      </c>
      <c r="H7" s="70" t="s">
        <v>48</v>
      </c>
      <c r="I7" s="53" t="s">
        <v>49</v>
      </c>
      <c r="J7" s="132">
        <v>0.124333</v>
      </c>
      <c r="K7" s="132">
        <v>0.12994</v>
      </c>
      <c r="L7" s="132"/>
      <c r="M7" s="132">
        <v>3.5599999999999998E-4</v>
      </c>
      <c r="N7" s="132">
        <v>3.5599999999999998E-4</v>
      </c>
      <c r="O7" s="132"/>
      <c r="R7" s="73"/>
      <c r="T7" s="68"/>
    </row>
    <row r="8" spans="2:36" x14ac:dyDescent="0.35">
      <c r="B8" s="70" t="s">
        <v>15</v>
      </c>
      <c r="C8" s="70" t="s">
        <v>59</v>
      </c>
      <c r="D8" s="70" t="s">
        <v>163</v>
      </c>
      <c r="E8" s="83">
        <v>0</v>
      </c>
      <c r="F8" s="126">
        <v>0</v>
      </c>
      <c r="G8" s="126">
        <v>0</v>
      </c>
      <c r="H8" s="70" t="s">
        <v>48</v>
      </c>
      <c r="I8" s="53" t="s">
        <v>49</v>
      </c>
      <c r="J8" s="132">
        <v>0</v>
      </c>
      <c r="K8" s="132">
        <v>0</v>
      </c>
      <c r="L8" s="132"/>
      <c r="M8" s="132">
        <v>0</v>
      </c>
      <c r="N8" s="132">
        <v>0</v>
      </c>
      <c r="O8" s="132"/>
      <c r="R8" s="73"/>
      <c r="T8" s="68"/>
    </row>
    <row r="9" spans="2:36" s="80" customFormat="1" x14ac:dyDescent="0.35">
      <c r="B9" s="70" t="s">
        <v>15</v>
      </c>
      <c r="C9" s="70" t="s">
        <v>143</v>
      </c>
      <c r="D9" s="70" t="s">
        <v>1182</v>
      </c>
      <c r="E9" s="83">
        <v>0</v>
      </c>
      <c r="F9" s="126">
        <v>4.3533333333333337E-6</v>
      </c>
      <c r="G9" s="126">
        <v>4.3533333333333337E-6</v>
      </c>
      <c r="H9" s="70" t="s">
        <v>48</v>
      </c>
      <c r="I9" s="53" t="s">
        <v>49</v>
      </c>
      <c r="J9" s="132">
        <v>3.6489640000000004E-2</v>
      </c>
      <c r="K9" s="132">
        <v>3.8135200000000001E-2</v>
      </c>
      <c r="L9" s="132"/>
      <c r="M9" s="132">
        <v>1.0448E-4</v>
      </c>
      <c r="N9" s="132">
        <v>1.0448E-4</v>
      </c>
      <c r="O9" s="132"/>
      <c r="Q9" s="72"/>
      <c r="R9" s="73"/>
      <c r="S9" s="68"/>
      <c r="T9" s="135"/>
      <c r="AE9" s="136"/>
      <c r="AF9" s="136"/>
      <c r="AG9" s="136"/>
      <c r="AH9" s="136"/>
      <c r="AI9" s="136"/>
      <c r="AJ9" s="136"/>
    </row>
    <row r="10" spans="2:36" s="80" customFormat="1" x14ac:dyDescent="0.35">
      <c r="B10" s="70" t="s">
        <v>15</v>
      </c>
      <c r="C10" s="70" t="s">
        <v>145</v>
      </c>
      <c r="D10" s="70" t="s">
        <v>144</v>
      </c>
      <c r="E10" s="83">
        <v>0</v>
      </c>
      <c r="F10" s="126">
        <v>0</v>
      </c>
      <c r="G10" s="126">
        <v>0</v>
      </c>
      <c r="H10" s="70" t="s">
        <v>48</v>
      </c>
      <c r="I10" s="53" t="s">
        <v>49</v>
      </c>
      <c r="J10" s="132">
        <v>0</v>
      </c>
      <c r="K10" s="132">
        <v>0</v>
      </c>
      <c r="L10" s="132"/>
      <c r="M10" s="132">
        <v>0</v>
      </c>
      <c r="N10" s="132">
        <v>0</v>
      </c>
      <c r="O10" s="132"/>
      <c r="Q10" s="72"/>
      <c r="R10" s="73"/>
      <c r="S10" s="68"/>
      <c r="T10" s="135"/>
      <c r="AE10" s="136"/>
      <c r="AF10" s="136"/>
      <c r="AG10" s="136"/>
      <c r="AH10" s="136"/>
      <c r="AI10" s="136"/>
      <c r="AJ10" s="136"/>
    </row>
    <row r="11" spans="2:36" s="80" customFormat="1" x14ac:dyDescent="0.35">
      <c r="B11" s="70" t="s">
        <v>15</v>
      </c>
      <c r="C11" s="70" t="s">
        <v>147</v>
      </c>
      <c r="D11" s="70" t="s">
        <v>146</v>
      </c>
      <c r="E11" s="83">
        <v>0</v>
      </c>
      <c r="F11" s="126">
        <v>0</v>
      </c>
      <c r="G11" s="126">
        <v>0</v>
      </c>
      <c r="H11" s="70" t="s">
        <v>48</v>
      </c>
      <c r="I11" s="53" t="s">
        <v>49</v>
      </c>
      <c r="J11" s="132">
        <v>0</v>
      </c>
      <c r="K11" s="132">
        <v>0</v>
      </c>
      <c r="L11" s="132"/>
      <c r="M11" s="132">
        <v>0</v>
      </c>
      <c r="N11" s="132">
        <v>0</v>
      </c>
      <c r="O11" s="132"/>
      <c r="Q11" s="72"/>
      <c r="R11" s="73"/>
      <c r="S11" s="68"/>
      <c r="T11" s="135"/>
      <c r="AE11" s="136"/>
      <c r="AF11" s="136"/>
      <c r="AG11" s="136"/>
      <c r="AH11" s="136"/>
      <c r="AI11" s="136"/>
      <c r="AJ11" s="136"/>
    </row>
    <row r="12" spans="2:36" s="80" customFormat="1" x14ac:dyDescent="0.35">
      <c r="B12" s="70" t="s">
        <v>15</v>
      </c>
      <c r="C12" s="70" t="s">
        <v>149</v>
      </c>
      <c r="D12" s="70" t="s">
        <v>148</v>
      </c>
      <c r="E12" s="83">
        <v>0</v>
      </c>
      <c r="F12" s="126">
        <v>1.0571666666666666E-6</v>
      </c>
      <c r="G12" s="126">
        <v>1.0571666666666666E-6</v>
      </c>
      <c r="H12" s="70" t="s">
        <v>48</v>
      </c>
      <c r="I12" s="53" t="s">
        <v>49</v>
      </c>
      <c r="J12" s="132">
        <v>8.8611709999999993E-3</v>
      </c>
      <c r="K12" s="132">
        <v>9.2607799999999997E-3</v>
      </c>
      <c r="L12" s="132"/>
      <c r="M12" s="132">
        <v>2.5372E-5</v>
      </c>
      <c r="N12" s="132">
        <v>2.5372E-5</v>
      </c>
      <c r="O12" s="132"/>
      <c r="Q12" s="72"/>
      <c r="R12" s="73"/>
      <c r="S12" s="68"/>
      <c r="T12" s="135"/>
      <c r="AE12" s="136"/>
      <c r="AF12" s="136"/>
      <c r="AG12" s="136"/>
      <c r="AH12" s="136"/>
      <c r="AI12" s="136"/>
      <c r="AJ12" s="136"/>
    </row>
    <row r="13" spans="2:36" s="80" customFormat="1" x14ac:dyDescent="0.35">
      <c r="B13" s="70" t="s">
        <v>15</v>
      </c>
      <c r="C13" s="70" t="s">
        <v>151</v>
      </c>
      <c r="D13" s="70" t="s">
        <v>150</v>
      </c>
      <c r="E13" s="83">
        <v>0</v>
      </c>
      <c r="F13" s="126">
        <v>9.9033333333333323E-6</v>
      </c>
      <c r="G13" s="126">
        <v>9.9033333333333323E-6</v>
      </c>
      <c r="H13" s="70" t="s">
        <v>48</v>
      </c>
      <c r="I13" s="53" t="s">
        <v>49</v>
      </c>
      <c r="J13" s="132">
        <v>8.3009739999999985E-2</v>
      </c>
      <c r="K13" s="132">
        <v>8.6753199999999989E-2</v>
      </c>
      <c r="L13" s="132"/>
      <c r="M13" s="132">
        <v>2.3767999999999999E-4</v>
      </c>
      <c r="N13" s="132">
        <v>2.3767999999999999E-4</v>
      </c>
      <c r="O13" s="132"/>
      <c r="Q13" s="72"/>
      <c r="R13" s="73"/>
      <c r="S13" s="68"/>
      <c r="T13" s="135"/>
      <c r="AE13" s="136"/>
      <c r="AF13" s="136"/>
      <c r="AG13" s="136"/>
      <c r="AH13" s="136"/>
      <c r="AI13" s="136"/>
      <c r="AJ13" s="136"/>
    </row>
    <row r="14" spans="2:36" s="80" customFormat="1" x14ac:dyDescent="0.35">
      <c r="B14" s="70" t="s">
        <v>15</v>
      </c>
      <c r="C14" s="70" t="s">
        <v>153</v>
      </c>
      <c r="D14" s="70" t="s">
        <v>152</v>
      </c>
      <c r="E14" s="83">
        <v>0</v>
      </c>
      <c r="F14" s="126">
        <v>5.4316666666666664E-7</v>
      </c>
      <c r="G14" s="126">
        <v>5.4316666666666664E-7</v>
      </c>
      <c r="H14" s="70" t="s">
        <v>48</v>
      </c>
      <c r="I14" s="53" t="s">
        <v>49</v>
      </c>
      <c r="J14" s="132">
        <v>4.5528230000000001E-3</v>
      </c>
      <c r="K14" s="132">
        <v>4.7581400000000001E-3</v>
      </c>
      <c r="L14" s="132"/>
      <c r="M14" s="132">
        <v>1.3035999999999999E-5</v>
      </c>
      <c r="N14" s="132">
        <v>1.3035999999999999E-5</v>
      </c>
      <c r="O14" s="132"/>
      <c r="Q14" s="72"/>
      <c r="R14" s="73"/>
      <c r="S14" s="68"/>
      <c r="T14" s="135"/>
      <c r="AE14" s="136"/>
      <c r="AF14" s="136"/>
      <c r="AG14" s="136"/>
      <c r="AH14" s="136"/>
      <c r="AI14" s="136"/>
      <c r="AJ14" s="136"/>
    </row>
    <row r="15" spans="2:36" s="80" customFormat="1" x14ac:dyDescent="0.35">
      <c r="B15" s="70" t="s">
        <v>15</v>
      </c>
      <c r="C15" s="70" t="s">
        <v>155</v>
      </c>
      <c r="D15" s="70" t="s">
        <v>154</v>
      </c>
      <c r="E15" s="83">
        <v>0</v>
      </c>
      <c r="F15" s="126">
        <v>2.1880000000000001E-6</v>
      </c>
      <c r="G15" s="126">
        <v>2.1880000000000001E-6</v>
      </c>
      <c r="H15" s="70" t="s">
        <v>48</v>
      </c>
      <c r="I15" s="53" t="s">
        <v>49</v>
      </c>
      <c r="J15" s="132">
        <v>1.8339816000000002E-2</v>
      </c>
      <c r="K15" s="132">
        <v>1.9166880000000001E-2</v>
      </c>
      <c r="L15" s="132"/>
      <c r="M15" s="132">
        <v>5.2512000000000001E-5</v>
      </c>
      <c r="N15" s="132">
        <v>5.2512000000000001E-5</v>
      </c>
      <c r="O15" s="132"/>
      <c r="Q15" s="72"/>
      <c r="R15" s="73"/>
      <c r="S15" s="68"/>
      <c r="T15" s="135"/>
      <c r="AE15" s="136"/>
      <c r="AF15" s="136"/>
      <c r="AG15" s="136"/>
      <c r="AH15" s="136"/>
      <c r="AI15" s="136"/>
      <c r="AJ15" s="136"/>
    </row>
    <row r="16" spans="2:36" s="80" customFormat="1" x14ac:dyDescent="0.35">
      <c r="B16" s="70" t="s">
        <v>15</v>
      </c>
      <c r="C16" s="70" t="s">
        <v>157</v>
      </c>
      <c r="D16" s="70" t="s">
        <v>156</v>
      </c>
      <c r="E16" s="83">
        <v>0</v>
      </c>
      <c r="F16" s="126">
        <v>1.9441666666666665E-6</v>
      </c>
      <c r="G16" s="126">
        <v>1.9441666666666665E-6</v>
      </c>
      <c r="H16" s="70" t="s">
        <v>48</v>
      </c>
      <c r="I16" s="53" t="s">
        <v>49</v>
      </c>
      <c r="J16" s="132">
        <v>1.6296004999999999E-2</v>
      </c>
      <c r="K16" s="132">
        <v>1.7030899999999998E-2</v>
      </c>
      <c r="L16" s="132"/>
      <c r="M16" s="132">
        <v>4.6659999999999997E-5</v>
      </c>
      <c r="N16" s="132">
        <v>4.6659999999999997E-5</v>
      </c>
      <c r="O16" s="132"/>
      <c r="Q16" s="72"/>
      <c r="R16" s="73"/>
      <c r="S16" s="68"/>
      <c r="T16" s="135"/>
      <c r="AE16" s="136"/>
      <c r="AF16" s="136"/>
      <c r="AG16" s="136"/>
      <c r="AH16" s="136"/>
      <c r="AI16" s="136"/>
      <c r="AJ16" s="136"/>
    </row>
    <row r="17" spans="2:36" s="80" customFormat="1" x14ac:dyDescent="0.35">
      <c r="B17" s="70" t="s">
        <v>15</v>
      </c>
      <c r="C17" s="70" t="s">
        <v>158</v>
      </c>
      <c r="D17" s="70" t="s">
        <v>1150</v>
      </c>
      <c r="E17" s="83">
        <v>0</v>
      </c>
      <c r="F17" s="126">
        <v>0</v>
      </c>
      <c r="G17" s="126">
        <v>0</v>
      </c>
      <c r="H17" s="70" t="s">
        <v>48</v>
      </c>
      <c r="I17" s="53" t="s">
        <v>49</v>
      </c>
      <c r="J17" s="132">
        <v>0</v>
      </c>
      <c r="K17" s="132">
        <v>0</v>
      </c>
      <c r="L17" s="132"/>
      <c r="M17" s="132">
        <v>0</v>
      </c>
      <c r="N17" s="132">
        <v>0</v>
      </c>
      <c r="O17" s="132"/>
      <c r="Q17" s="72"/>
      <c r="R17" s="73"/>
      <c r="S17" s="68"/>
      <c r="T17" s="135"/>
      <c r="AE17" s="136"/>
      <c r="AF17" s="136"/>
      <c r="AG17" s="136"/>
      <c r="AH17" s="136"/>
      <c r="AI17" s="136"/>
      <c r="AJ17" s="136"/>
    </row>
    <row r="18" spans="2:36" s="80" customFormat="1" x14ac:dyDescent="0.35">
      <c r="B18" s="70" t="s">
        <v>15</v>
      </c>
      <c r="C18" s="70" t="s">
        <v>160</v>
      </c>
      <c r="D18" s="70" t="s">
        <v>159</v>
      </c>
      <c r="E18" s="83">
        <v>0</v>
      </c>
      <c r="F18" s="126">
        <v>0</v>
      </c>
      <c r="G18" s="126">
        <v>0</v>
      </c>
      <c r="H18" s="70" t="s">
        <v>48</v>
      </c>
      <c r="I18" s="53" t="s">
        <v>49</v>
      </c>
      <c r="J18" s="132">
        <v>0</v>
      </c>
      <c r="K18" s="132">
        <v>0</v>
      </c>
      <c r="L18" s="132"/>
      <c r="M18" s="132">
        <v>0</v>
      </c>
      <c r="N18" s="132">
        <v>0</v>
      </c>
      <c r="O18" s="132"/>
      <c r="Q18" s="72"/>
      <c r="R18" s="73"/>
      <c r="S18" s="68"/>
      <c r="T18" s="135"/>
      <c r="AE18" s="136"/>
      <c r="AF18" s="136"/>
      <c r="AG18" s="136"/>
      <c r="AH18" s="136"/>
      <c r="AI18" s="136"/>
      <c r="AJ18" s="136"/>
    </row>
    <row r="19" spans="2:36" s="80" customFormat="1" x14ac:dyDescent="0.35">
      <c r="B19" s="70" t="s">
        <v>15</v>
      </c>
      <c r="C19" s="70" t="s">
        <v>1151</v>
      </c>
      <c r="D19" s="70" t="s">
        <v>1152</v>
      </c>
      <c r="E19" s="83">
        <v>0</v>
      </c>
      <c r="F19" s="126">
        <v>0</v>
      </c>
      <c r="G19" s="126">
        <v>0</v>
      </c>
      <c r="H19" s="70" t="s">
        <v>48</v>
      </c>
      <c r="I19" s="53" t="s">
        <v>49</v>
      </c>
      <c r="J19" s="132">
        <v>0</v>
      </c>
      <c r="K19" s="132">
        <v>0</v>
      </c>
      <c r="L19" s="132"/>
      <c r="M19" s="132">
        <v>0</v>
      </c>
      <c r="N19" s="132">
        <v>0</v>
      </c>
      <c r="O19" s="132"/>
      <c r="Q19" s="72"/>
      <c r="R19" s="73"/>
      <c r="S19" s="68"/>
      <c r="T19" s="135"/>
      <c r="AE19" s="136"/>
      <c r="AF19" s="136"/>
      <c r="AG19" s="136"/>
      <c r="AH19" s="136"/>
      <c r="AI19" s="136"/>
      <c r="AJ19" s="136"/>
    </row>
    <row r="20" spans="2:36" s="80" customFormat="1" x14ac:dyDescent="0.35">
      <c r="B20" s="70" t="s">
        <v>15</v>
      </c>
      <c r="C20" s="70" t="s">
        <v>161</v>
      </c>
      <c r="D20" s="70" t="s">
        <v>1159</v>
      </c>
      <c r="E20" s="83">
        <v>0</v>
      </c>
      <c r="F20" s="126">
        <v>0</v>
      </c>
      <c r="G20" s="126">
        <v>0</v>
      </c>
      <c r="H20" s="70" t="s">
        <v>48</v>
      </c>
      <c r="I20" s="53" t="s">
        <v>49</v>
      </c>
      <c r="J20" s="132">
        <v>0</v>
      </c>
      <c r="K20" s="132">
        <v>0</v>
      </c>
      <c r="L20" s="132"/>
      <c r="M20" s="132">
        <v>0</v>
      </c>
      <c r="N20" s="132">
        <v>0</v>
      </c>
      <c r="O20" s="132"/>
      <c r="Q20" s="72"/>
      <c r="R20" s="73"/>
      <c r="S20" s="68"/>
      <c r="T20" s="135"/>
      <c r="AE20" s="136"/>
      <c r="AF20" s="136"/>
      <c r="AG20" s="136"/>
      <c r="AH20" s="136"/>
      <c r="AI20" s="136"/>
      <c r="AJ20" s="136"/>
    </row>
    <row r="21" spans="2:36" s="80" customFormat="1" x14ac:dyDescent="0.35">
      <c r="B21" s="70" t="s">
        <v>15</v>
      </c>
      <c r="C21" s="70" t="s">
        <v>162</v>
      </c>
      <c r="D21" s="70" t="s">
        <v>1155</v>
      </c>
      <c r="E21" s="83">
        <v>0</v>
      </c>
      <c r="F21" s="126">
        <v>8.738333333333333E-7</v>
      </c>
      <c r="G21" s="126">
        <v>8.738333333333333E-7</v>
      </c>
      <c r="H21" s="70" t="s">
        <v>48</v>
      </c>
      <c r="I21" s="53" t="s">
        <v>49</v>
      </c>
      <c r="J21" s="132">
        <v>7.3244709999999999E-3</v>
      </c>
      <c r="K21" s="132">
        <v>7.6547799999999999E-3</v>
      </c>
      <c r="L21" s="132"/>
      <c r="M21" s="132">
        <v>2.0971999999999998E-5</v>
      </c>
      <c r="N21" s="132">
        <v>2.0971999999999998E-5</v>
      </c>
      <c r="O21" s="132"/>
      <c r="Q21" s="72"/>
      <c r="R21" s="73"/>
      <c r="S21" s="68"/>
      <c r="T21" s="135"/>
      <c r="AE21" s="136"/>
      <c r="AF21" s="136"/>
      <c r="AG21" s="136"/>
      <c r="AH21" s="136"/>
      <c r="AI21" s="136"/>
      <c r="AJ21" s="136"/>
    </row>
    <row r="22" spans="2:36" s="80" customFormat="1" x14ac:dyDescent="0.35">
      <c r="B22" s="70" t="s">
        <v>15</v>
      </c>
      <c r="C22" s="70" t="s">
        <v>165</v>
      </c>
      <c r="D22" s="70" t="s">
        <v>164</v>
      </c>
      <c r="E22" s="83">
        <v>0</v>
      </c>
      <c r="F22" s="126">
        <v>0</v>
      </c>
      <c r="G22" s="126">
        <v>0</v>
      </c>
      <c r="H22" s="70" t="s">
        <v>48</v>
      </c>
      <c r="I22" s="53" t="s">
        <v>49</v>
      </c>
      <c r="J22" s="132">
        <v>0</v>
      </c>
      <c r="K22" s="132">
        <v>0</v>
      </c>
      <c r="L22" s="132"/>
      <c r="M22" s="132">
        <v>0</v>
      </c>
      <c r="N22" s="132">
        <v>0</v>
      </c>
      <c r="O22" s="132"/>
      <c r="Q22" s="72"/>
      <c r="R22" s="73"/>
      <c r="S22" s="68"/>
      <c r="T22" s="135"/>
      <c r="AE22" s="136"/>
      <c r="AF22" s="136"/>
      <c r="AG22" s="136"/>
      <c r="AH22" s="136"/>
      <c r="AI22" s="136"/>
      <c r="AJ22" s="136"/>
    </row>
    <row r="23" spans="2:36" s="80" customFormat="1" x14ac:dyDescent="0.35">
      <c r="B23" s="70" t="s">
        <v>15</v>
      </c>
      <c r="C23" s="70" t="s">
        <v>166</v>
      </c>
      <c r="D23" s="70" t="s">
        <v>1181</v>
      </c>
      <c r="E23" s="83">
        <v>0</v>
      </c>
      <c r="F23" s="126">
        <v>0</v>
      </c>
      <c r="G23" s="126">
        <v>0</v>
      </c>
      <c r="H23" s="70" t="s">
        <v>48</v>
      </c>
      <c r="I23" s="53" t="s">
        <v>49</v>
      </c>
      <c r="J23" s="132">
        <v>0</v>
      </c>
      <c r="K23" s="132">
        <v>0</v>
      </c>
      <c r="L23" s="132"/>
      <c r="M23" s="132">
        <v>0</v>
      </c>
      <c r="N23" s="132">
        <v>0</v>
      </c>
      <c r="O23" s="132"/>
      <c r="Q23" s="72"/>
      <c r="R23" s="73"/>
      <c r="S23" s="68"/>
      <c r="T23" s="135"/>
      <c r="AE23" s="136"/>
      <c r="AF23" s="136"/>
      <c r="AG23" s="136"/>
      <c r="AH23" s="136"/>
      <c r="AI23" s="136"/>
      <c r="AJ23" s="136"/>
    </row>
    <row r="24" spans="2:36" s="80" customFormat="1" x14ac:dyDescent="0.35">
      <c r="B24" s="70" t="s">
        <v>15</v>
      </c>
      <c r="C24" s="70" t="s">
        <v>167</v>
      </c>
      <c r="D24" s="70" t="s">
        <v>1170</v>
      </c>
      <c r="E24" s="83">
        <v>0</v>
      </c>
      <c r="F24" s="126">
        <v>0</v>
      </c>
      <c r="G24" s="126">
        <v>0</v>
      </c>
      <c r="H24" s="70" t="s">
        <v>48</v>
      </c>
      <c r="I24" s="53" t="s">
        <v>49</v>
      </c>
      <c r="J24" s="132">
        <v>0</v>
      </c>
      <c r="K24" s="132">
        <v>0</v>
      </c>
      <c r="L24" s="132"/>
      <c r="M24" s="132">
        <v>0</v>
      </c>
      <c r="N24" s="132">
        <v>0</v>
      </c>
      <c r="O24" s="132"/>
      <c r="Q24" s="72"/>
      <c r="R24" s="73"/>
      <c r="S24" s="68"/>
      <c r="T24" s="135"/>
      <c r="AE24" s="136"/>
      <c r="AF24" s="136"/>
      <c r="AG24" s="136"/>
      <c r="AH24" s="136"/>
      <c r="AI24" s="136"/>
      <c r="AJ24" s="136"/>
    </row>
    <row r="25" spans="2:36" s="80" customFormat="1" x14ac:dyDescent="0.35">
      <c r="B25" s="70" t="s">
        <v>15</v>
      </c>
      <c r="C25" s="70" t="s">
        <v>168</v>
      </c>
      <c r="D25" s="70" t="s">
        <v>1156</v>
      </c>
      <c r="E25" s="83">
        <v>0</v>
      </c>
      <c r="F25" s="126">
        <v>1.6325E-6</v>
      </c>
      <c r="G25" s="126">
        <v>1.6325E-6</v>
      </c>
      <c r="H25" s="70" t="s">
        <v>48</v>
      </c>
      <c r="I25" s="53" t="s">
        <v>49</v>
      </c>
      <c r="J25" s="132">
        <v>1.3683615E-2</v>
      </c>
      <c r="K25" s="132">
        <v>1.43007E-2</v>
      </c>
      <c r="L25" s="132"/>
      <c r="M25" s="132">
        <v>3.9180000000000001E-5</v>
      </c>
      <c r="N25" s="132">
        <v>3.9180000000000001E-5</v>
      </c>
      <c r="O25" s="132"/>
      <c r="Q25" s="72"/>
      <c r="R25" s="73"/>
      <c r="S25" s="68"/>
      <c r="T25" s="135"/>
      <c r="AE25" s="136"/>
      <c r="AF25" s="136"/>
      <c r="AG25" s="136"/>
      <c r="AH25" s="136"/>
      <c r="AI25" s="136"/>
      <c r="AJ25" s="136"/>
    </row>
    <row r="26" spans="2:36" x14ac:dyDescent="0.35">
      <c r="B26" s="70" t="s">
        <v>15</v>
      </c>
      <c r="C26" s="70">
        <v>646</v>
      </c>
      <c r="D26" s="70" t="s">
        <v>50</v>
      </c>
      <c r="E26" s="83">
        <v>0</v>
      </c>
      <c r="F26" s="126">
        <v>8.9018266666666657E-10</v>
      </c>
      <c r="G26" s="126">
        <v>8.9018266666666657E-10</v>
      </c>
      <c r="H26" s="70" t="s">
        <v>48</v>
      </c>
      <c r="I26" s="53" t="s">
        <v>49</v>
      </c>
      <c r="J26" s="132">
        <v>7.4615111119999993E-6</v>
      </c>
      <c r="K26" s="132">
        <v>7.7980001599999994E-6</v>
      </c>
      <c r="L26" s="132"/>
      <c r="M26" s="132">
        <v>2.1364383999999999E-8</v>
      </c>
      <c r="N26" s="132">
        <v>2.1364383999999999E-8</v>
      </c>
      <c r="O26" s="132"/>
      <c r="R26" s="73"/>
      <c r="T26" s="68"/>
    </row>
    <row r="27" spans="2:36" x14ac:dyDescent="0.35">
      <c r="B27" s="70" t="s">
        <v>15</v>
      </c>
      <c r="C27" s="70" t="s">
        <v>111</v>
      </c>
      <c r="D27" s="70" t="s">
        <v>195</v>
      </c>
      <c r="E27" s="83">
        <v>0</v>
      </c>
      <c r="F27" s="126">
        <v>1.2266666666666666</v>
      </c>
      <c r="G27" s="126">
        <v>1.2266666666666666</v>
      </c>
      <c r="H27" s="70" t="s">
        <v>48</v>
      </c>
      <c r="I27" s="53" t="s">
        <v>49</v>
      </c>
      <c r="J27" s="132">
        <v>10281.92</v>
      </c>
      <c r="K27" s="132">
        <v>10745.599999999999</v>
      </c>
      <c r="L27" s="132"/>
      <c r="M27" s="132">
        <v>29.439999999999998</v>
      </c>
      <c r="N27" s="132">
        <v>29.439999999999998</v>
      </c>
      <c r="O27" s="132"/>
      <c r="R27" s="73"/>
      <c r="T27" s="68"/>
    </row>
    <row r="28" spans="2:36" x14ac:dyDescent="0.35">
      <c r="B28" s="70" t="s">
        <v>15</v>
      </c>
      <c r="C28" s="70" t="s">
        <v>197</v>
      </c>
      <c r="D28" s="70" t="s">
        <v>196</v>
      </c>
      <c r="E28" s="83">
        <v>0</v>
      </c>
      <c r="F28" s="126">
        <v>2.8666666666666663E-2</v>
      </c>
      <c r="G28" s="126">
        <v>2.8666666666666663E-2</v>
      </c>
      <c r="H28" s="70" t="s">
        <v>48</v>
      </c>
      <c r="I28" s="53" t="s">
        <v>49</v>
      </c>
      <c r="J28" s="132">
        <v>240.28399999999996</v>
      </c>
      <c r="K28" s="132">
        <v>251.11999999999998</v>
      </c>
      <c r="L28" s="132"/>
      <c r="M28" s="132">
        <v>0.68799999999999994</v>
      </c>
      <c r="N28" s="132">
        <v>0.68799999999999994</v>
      </c>
      <c r="O28" s="132"/>
      <c r="R28" s="73"/>
      <c r="T28" s="68"/>
    </row>
    <row r="29" spans="2:36" x14ac:dyDescent="0.35">
      <c r="B29" s="70" t="s">
        <v>15</v>
      </c>
      <c r="C29" s="70" t="s">
        <v>199</v>
      </c>
      <c r="D29" s="70" t="s">
        <v>198</v>
      </c>
      <c r="E29" s="83">
        <v>0</v>
      </c>
      <c r="F29" s="126">
        <v>0</v>
      </c>
      <c r="G29" s="126">
        <v>0</v>
      </c>
      <c r="H29" s="70" t="s">
        <v>48</v>
      </c>
      <c r="I29" s="53" t="s">
        <v>49</v>
      </c>
      <c r="J29" s="132">
        <v>0</v>
      </c>
      <c r="K29" s="132">
        <v>0</v>
      </c>
      <c r="L29" s="132"/>
      <c r="M29" s="132">
        <v>0</v>
      </c>
      <c r="N29" s="132">
        <v>0</v>
      </c>
      <c r="O29" s="132"/>
      <c r="R29" s="73"/>
      <c r="T29" s="68"/>
    </row>
    <row r="30" spans="2:36" x14ac:dyDescent="0.35">
      <c r="B30" s="70" t="s">
        <v>15</v>
      </c>
      <c r="C30" s="70" t="s">
        <v>201</v>
      </c>
      <c r="D30" s="70" t="s">
        <v>200</v>
      </c>
      <c r="E30" s="83">
        <v>0</v>
      </c>
      <c r="F30" s="126">
        <v>2.8399999999999998E-2</v>
      </c>
      <c r="G30" s="126">
        <v>2.8399999999999998E-2</v>
      </c>
      <c r="H30" s="70" t="s">
        <v>48</v>
      </c>
      <c r="I30" s="53" t="s">
        <v>49</v>
      </c>
      <c r="J30" s="132">
        <v>238.04879999999997</v>
      </c>
      <c r="K30" s="132">
        <v>248.78399999999999</v>
      </c>
      <c r="L30" s="132"/>
      <c r="M30" s="132">
        <v>0.68159999999999998</v>
      </c>
      <c r="N30" s="132">
        <v>0.68159999999999998</v>
      </c>
      <c r="O30" s="132"/>
      <c r="R30" s="73"/>
      <c r="T30" s="68"/>
    </row>
    <row r="31" spans="2:36" x14ac:dyDescent="0.35">
      <c r="B31" s="70" t="s">
        <v>15</v>
      </c>
      <c r="C31" s="70" t="s">
        <v>203</v>
      </c>
      <c r="D31" s="70" t="s">
        <v>202</v>
      </c>
      <c r="E31" s="83">
        <v>0</v>
      </c>
      <c r="F31" s="126">
        <v>0</v>
      </c>
      <c r="G31" s="126">
        <v>0</v>
      </c>
      <c r="H31" s="70" t="s">
        <v>48</v>
      </c>
      <c r="I31" s="53" t="s">
        <v>49</v>
      </c>
      <c r="J31" s="132">
        <v>0</v>
      </c>
      <c r="K31" s="132">
        <v>0</v>
      </c>
      <c r="L31" s="132"/>
      <c r="M31" s="132">
        <v>0</v>
      </c>
      <c r="N31" s="132">
        <v>0</v>
      </c>
      <c r="O31" s="132"/>
      <c r="R31" s="73"/>
      <c r="T31" s="68"/>
    </row>
    <row r="32" spans="2:36" x14ac:dyDescent="0.35">
      <c r="B32" s="70" t="s">
        <v>15</v>
      </c>
      <c r="C32" s="70" t="s">
        <v>67</v>
      </c>
      <c r="D32" s="70" t="s">
        <v>68</v>
      </c>
      <c r="E32" s="83">
        <v>0</v>
      </c>
      <c r="F32" s="126">
        <v>0.19000000000000003</v>
      </c>
      <c r="G32" s="126">
        <v>0.19000000000000003</v>
      </c>
      <c r="H32" s="70" t="s">
        <v>48</v>
      </c>
      <c r="I32" s="53" t="s">
        <v>49</v>
      </c>
      <c r="J32" s="132">
        <v>1592.5800000000002</v>
      </c>
      <c r="K32" s="132">
        <v>1664.4000000000003</v>
      </c>
      <c r="L32" s="132"/>
      <c r="M32" s="132">
        <v>4.5600000000000005</v>
      </c>
      <c r="N32" s="132">
        <v>4.5600000000000005</v>
      </c>
      <c r="O32" s="132"/>
      <c r="R32" s="73"/>
      <c r="T32" s="68"/>
    </row>
    <row r="33" spans="2:20" x14ac:dyDescent="0.35">
      <c r="B33" s="70" t="s">
        <v>15</v>
      </c>
      <c r="C33" s="70" t="s">
        <v>55</v>
      </c>
      <c r="D33" s="70" t="s">
        <v>56</v>
      </c>
      <c r="E33" s="83">
        <v>0</v>
      </c>
      <c r="F33" s="125">
        <v>0</v>
      </c>
      <c r="G33" s="126">
        <v>0</v>
      </c>
      <c r="H33" s="70" t="s">
        <v>48</v>
      </c>
      <c r="I33" s="53" t="s">
        <v>49</v>
      </c>
      <c r="J33" s="132">
        <v>0</v>
      </c>
      <c r="K33" s="132">
        <v>0</v>
      </c>
      <c r="L33" s="132"/>
      <c r="M33" s="132">
        <v>0</v>
      </c>
      <c r="N33" s="132">
        <v>0</v>
      </c>
      <c r="O33" s="132"/>
      <c r="R33" s="73"/>
      <c r="T33" s="68"/>
    </row>
    <row r="34" spans="2:20" x14ac:dyDescent="0.35">
      <c r="B34" s="70" t="s">
        <v>15</v>
      </c>
      <c r="C34" s="70" t="s">
        <v>63</v>
      </c>
      <c r="D34" s="70" t="s">
        <v>64</v>
      </c>
      <c r="E34" s="83">
        <v>0</v>
      </c>
      <c r="F34" s="125">
        <v>3.9683333333333333E-3</v>
      </c>
      <c r="G34" s="126">
        <v>3.9683333333333333E-3</v>
      </c>
      <c r="H34" s="70" t="s">
        <v>48</v>
      </c>
      <c r="I34" s="53" t="s">
        <v>49</v>
      </c>
      <c r="J34" s="132">
        <v>33.262569999999997</v>
      </c>
      <c r="K34" s="132">
        <v>34.762599999999999</v>
      </c>
      <c r="L34" s="132"/>
      <c r="M34" s="132">
        <v>9.5239999999999991E-2</v>
      </c>
      <c r="N34" s="132">
        <v>9.5239999999999991E-2</v>
      </c>
      <c r="O34" s="132"/>
      <c r="R34" s="73"/>
      <c r="T34" s="68"/>
    </row>
    <row r="35" spans="2:20" x14ac:dyDescent="0.35">
      <c r="B35" s="70" t="s">
        <v>15</v>
      </c>
      <c r="C35" s="70" t="s">
        <v>65</v>
      </c>
      <c r="D35" s="70" t="s">
        <v>66</v>
      </c>
      <c r="E35" s="83">
        <v>0</v>
      </c>
      <c r="F35" s="125">
        <v>0</v>
      </c>
      <c r="G35" s="126">
        <v>0</v>
      </c>
      <c r="H35" s="70" t="s">
        <v>48</v>
      </c>
      <c r="I35" s="53" t="s">
        <v>49</v>
      </c>
      <c r="J35" s="132">
        <v>0</v>
      </c>
      <c r="K35" s="132">
        <v>0</v>
      </c>
      <c r="L35" s="132"/>
      <c r="M35" s="132">
        <v>0</v>
      </c>
      <c r="N35" s="132">
        <v>0</v>
      </c>
      <c r="O35" s="132"/>
      <c r="R35" s="73"/>
      <c r="T35" s="68"/>
    </row>
    <row r="36" spans="2:20" x14ac:dyDescent="0.35">
      <c r="B36" s="70" t="s">
        <v>15</v>
      </c>
      <c r="C36" s="70" t="s">
        <v>367</v>
      </c>
      <c r="D36" s="70" t="s">
        <v>204</v>
      </c>
      <c r="E36" s="83">
        <v>0</v>
      </c>
      <c r="F36" s="125">
        <v>0</v>
      </c>
      <c r="G36" s="126">
        <v>0</v>
      </c>
      <c r="H36" s="70" t="s">
        <v>48</v>
      </c>
      <c r="I36" s="53" t="s">
        <v>49</v>
      </c>
      <c r="J36" s="132">
        <v>0</v>
      </c>
      <c r="K36" s="132">
        <v>0</v>
      </c>
      <c r="L36" s="132"/>
      <c r="M36" s="132">
        <v>0</v>
      </c>
      <c r="N36" s="132">
        <v>0</v>
      </c>
      <c r="O36" s="132"/>
      <c r="R36" s="73"/>
      <c r="T36" s="68"/>
    </row>
    <row r="37" spans="2:20" x14ac:dyDescent="0.35">
      <c r="B37" s="70" t="s">
        <v>15</v>
      </c>
      <c r="C37" s="70" t="s">
        <v>51</v>
      </c>
      <c r="D37" s="70" t="s">
        <v>52</v>
      </c>
      <c r="E37" s="83">
        <v>0</v>
      </c>
      <c r="F37" s="125">
        <v>0</v>
      </c>
      <c r="G37" s="126">
        <v>0</v>
      </c>
      <c r="H37" s="70" t="s">
        <v>48</v>
      </c>
      <c r="I37" s="53" t="s">
        <v>49</v>
      </c>
      <c r="J37" s="132">
        <v>0</v>
      </c>
      <c r="K37" s="132">
        <v>0</v>
      </c>
      <c r="L37" s="132"/>
      <c r="M37" s="132">
        <v>0</v>
      </c>
      <c r="N37" s="132">
        <v>0</v>
      </c>
      <c r="O37" s="132"/>
      <c r="R37" s="73"/>
      <c r="T37" s="68"/>
    </row>
    <row r="38" spans="2:20" x14ac:dyDescent="0.35">
      <c r="B38" s="70" t="s">
        <v>15</v>
      </c>
      <c r="C38" s="70" t="s">
        <v>368</v>
      </c>
      <c r="D38" s="70" t="s">
        <v>209</v>
      </c>
      <c r="E38" s="83">
        <v>0</v>
      </c>
      <c r="F38" s="125">
        <v>0</v>
      </c>
      <c r="G38" s="126">
        <v>0</v>
      </c>
      <c r="H38" s="70" t="s">
        <v>48</v>
      </c>
      <c r="I38" s="53" t="s">
        <v>49</v>
      </c>
      <c r="J38" s="132">
        <v>0</v>
      </c>
      <c r="K38" s="132">
        <v>0</v>
      </c>
      <c r="L38" s="132"/>
      <c r="M38" s="132">
        <v>0</v>
      </c>
      <c r="N38" s="132">
        <v>0</v>
      </c>
      <c r="O38" s="132"/>
      <c r="R38" s="73"/>
      <c r="S38" s="73"/>
      <c r="T38" s="68"/>
    </row>
    <row r="39" spans="2:20" x14ac:dyDescent="0.35">
      <c r="B39" s="70" t="s">
        <v>15</v>
      </c>
      <c r="C39" s="70" t="s">
        <v>369</v>
      </c>
      <c r="D39" s="70" t="s">
        <v>210</v>
      </c>
      <c r="E39" s="83">
        <v>0</v>
      </c>
      <c r="F39" s="125">
        <v>0</v>
      </c>
      <c r="G39" s="126">
        <v>0</v>
      </c>
      <c r="H39" s="70" t="s">
        <v>48</v>
      </c>
      <c r="I39" s="53" t="s">
        <v>49</v>
      </c>
      <c r="J39" s="132">
        <v>0</v>
      </c>
      <c r="K39" s="132">
        <v>0</v>
      </c>
      <c r="L39" s="132"/>
      <c r="M39" s="132">
        <v>0</v>
      </c>
      <c r="N39" s="132">
        <v>0</v>
      </c>
      <c r="O39" s="132"/>
      <c r="R39" s="73"/>
      <c r="S39" s="73"/>
      <c r="T39" s="68"/>
    </row>
    <row r="40" spans="2:20" x14ac:dyDescent="0.35">
      <c r="B40" s="70" t="s">
        <v>15</v>
      </c>
      <c r="C40" s="70" t="s">
        <v>212</v>
      </c>
      <c r="D40" s="70" t="s">
        <v>211</v>
      </c>
      <c r="E40" s="83">
        <v>0</v>
      </c>
      <c r="F40" s="125">
        <v>0</v>
      </c>
      <c r="G40" s="126">
        <v>0</v>
      </c>
      <c r="H40" s="70" t="s">
        <v>48</v>
      </c>
      <c r="I40" s="53" t="s">
        <v>49</v>
      </c>
      <c r="J40" s="132">
        <v>0</v>
      </c>
      <c r="K40" s="132">
        <v>0</v>
      </c>
      <c r="L40" s="132"/>
      <c r="M40" s="132">
        <v>0</v>
      </c>
      <c r="N40" s="132">
        <v>0</v>
      </c>
      <c r="O40" s="132"/>
      <c r="R40" s="73"/>
      <c r="S40" s="73"/>
      <c r="T40" s="68"/>
    </row>
    <row r="41" spans="2:20" x14ac:dyDescent="0.35">
      <c r="B41" s="70" t="s">
        <v>15</v>
      </c>
      <c r="C41" s="70" t="s">
        <v>214</v>
      </c>
      <c r="D41" s="70" t="s">
        <v>213</v>
      </c>
      <c r="E41" s="83">
        <v>0</v>
      </c>
      <c r="F41" s="125">
        <v>0</v>
      </c>
      <c r="G41" s="126">
        <v>0</v>
      </c>
      <c r="H41" s="70" t="s">
        <v>48</v>
      </c>
      <c r="I41" s="53" t="s">
        <v>49</v>
      </c>
      <c r="J41" s="132">
        <v>0</v>
      </c>
      <c r="K41" s="132">
        <v>0</v>
      </c>
      <c r="L41" s="132"/>
      <c r="M41" s="132">
        <v>0</v>
      </c>
      <c r="N41" s="132">
        <v>0</v>
      </c>
      <c r="O41" s="132"/>
      <c r="R41" s="73"/>
      <c r="S41" s="73"/>
      <c r="T41" s="68"/>
    </row>
    <row r="42" spans="2:20" x14ac:dyDescent="0.35">
      <c r="B42" s="70" t="s">
        <v>15</v>
      </c>
      <c r="C42" s="70" t="s">
        <v>370</v>
      </c>
      <c r="D42" s="70" t="s">
        <v>221</v>
      </c>
      <c r="E42" s="83">
        <v>0</v>
      </c>
      <c r="F42" s="125">
        <v>0</v>
      </c>
      <c r="G42" s="126">
        <v>0</v>
      </c>
      <c r="H42" s="70" t="s">
        <v>48</v>
      </c>
      <c r="I42" s="53" t="s">
        <v>49</v>
      </c>
      <c r="J42" s="132">
        <v>0</v>
      </c>
      <c r="K42" s="132">
        <v>0</v>
      </c>
      <c r="L42" s="132"/>
      <c r="M42" s="132">
        <v>0</v>
      </c>
      <c r="N42" s="132">
        <v>0</v>
      </c>
      <c r="O42" s="132"/>
      <c r="R42" s="73"/>
      <c r="S42" s="73"/>
      <c r="T42" s="68"/>
    </row>
    <row r="43" spans="2:20" x14ac:dyDescent="0.35">
      <c r="B43" s="70" t="s">
        <v>15</v>
      </c>
      <c r="C43" s="70" t="s">
        <v>371</v>
      </c>
      <c r="D43" s="70" t="s">
        <v>222</v>
      </c>
      <c r="E43" s="83">
        <v>0</v>
      </c>
      <c r="F43" s="125">
        <v>0</v>
      </c>
      <c r="G43" s="126">
        <v>0</v>
      </c>
      <c r="H43" s="70" t="s">
        <v>48</v>
      </c>
      <c r="I43" s="53" t="s">
        <v>49</v>
      </c>
      <c r="J43" s="132">
        <v>0</v>
      </c>
      <c r="K43" s="132">
        <v>0</v>
      </c>
      <c r="L43" s="132"/>
      <c r="M43" s="132">
        <v>0</v>
      </c>
      <c r="N43" s="132">
        <v>0</v>
      </c>
      <c r="O43" s="132"/>
      <c r="R43" s="73"/>
      <c r="S43" s="73"/>
      <c r="T43" s="68"/>
    </row>
    <row r="44" spans="2:20" x14ac:dyDescent="0.35">
      <c r="B44" s="70" t="s">
        <v>15</v>
      </c>
      <c r="C44" s="70" t="s">
        <v>372</v>
      </c>
      <c r="D44" s="70" t="s">
        <v>223</v>
      </c>
      <c r="E44" s="83">
        <v>0</v>
      </c>
      <c r="F44" s="125">
        <v>0</v>
      </c>
      <c r="G44" s="126">
        <v>0</v>
      </c>
      <c r="H44" s="70" t="s">
        <v>48</v>
      </c>
      <c r="I44" s="53" t="s">
        <v>49</v>
      </c>
      <c r="J44" s="132">
        <v>0</v>
      </c>
      <c r="K44" s="132">
        <v>0</v>
      </c>
      <c r="L44" s="132"/>
      <c r="M44" s="132">
        <v>0</v>
      </c>
      <c r="N44" s="132">
        <v>0</v>
      </c>
      <c r="O44" s="132"/>
      <c r="R44" s="73"/>
      <c r="S44" s="73"/>
      <c r="T44" s="68"/>
    </row>
    <row r="45" spans="2:20" x14ac:dyDescent="0.35">
      <c r="B45" s="70" t="s">
        <v>15</v>
      </c>
      <c r="C45" s="70" t="s">
        <v>225</v>
      </c>
      <c r="D45" s="70" t="s">
        <v>224</v>
      </c>
      <c r="E45" s="83">
        <v>0</v>
      </c>
      <c r="F45" s="125">
        <v>0</v>
      </c>
      <c r="G45" s="126">
        <v>0</v>
      </c>
      <c r="H45" s="70" t="s">
        <v>48</v>
      </c>
      <c r="I45" s="53" t="s">
        <v>49</v>
      </c>
      <c r="J45" s="132">
        <v>0</v>
      </c>
      <c r="K45" s="132">
        <v>0</v>
      </c>
      <c r="L45" s="132"/>
      <c r="M45" s="132">
        <v>0</v>
      </c>
      <c r="N45" s="132">
        <v>0</v>
      </c>
      <c r="O45" s="132"/>
      <c r="R45" s="73"/>
      <c r="S45" s="73"/>
      <c r="T45" s="68"/>
    </row>
    <row r="46" spans="2:20" x14ac:dyDescent="0.35">
      <c r="B46" s="70" t="s">
        <v>15</v>
      </c>
      <c r="C46" s="70" t="s">
        <v>227</v>
      </c>
      <c r="D46" s="70" t="s">
        <v>226</v>
      </c>
      <c r="E46" s="83">
        <v>0</v>
      </c>
      <c r="F46" s="125">
        <v>0</v>
      </c>
      <c r="G46" s="126">
        <v>0</v>
      </c>
      <c r="H46" s="70" t="s">
        <v>48</v>
      </c>
      <c r="I46" s="53" t="s">
        <v>49</v>
      </c>
      <c r="J46" s="132">
        <v>0</v>
      </c>
      <c r="K46" s="132">
        <v>0</v>
      </c>
      <c r="L46" s="132"/>
      <c r="M46" s="132">
        <v>0</v>
      </c>
      <c r="N46" s="132">
        <v>0</v>
      </c>
      <c r="O46" s="132"/>
      <c r="R46" s="73"/>
      <c r="S46" s="73"/>
      <c r="T46" s="68"/>
    </row>
    <row r="47" spans="2:20" x14ac:dyDescent="0.35">
      <c r="B47" s="70" t="s">
        <v>15</v>
      </c>
      <c r="C47" s="70" t="s">
        <v>373</v>
      </c>
      <c r="D47" s="70" t="s">
        <v>228</v>
      </c>
      <c r="E47" s="83">
        <v>0</v>
      </c>
      <c r="F47" s="125">
        <v>0</v>
      </c>
      <c r="G47" s="126">
        <v>0</v>
      </c>
      <c r="H47" s="70" t="s">
        <v>48</v>
      </c>
      <c r="I47" s="53" t="s">
        <v>49</v>
      </c>
      <c r="J47" s="132">
        <v>0</v>
      </c>
      <c r="K47" s="132">
        <v>0</v>
      </c>
      <c r="L47" s="132"/>
      <c r="M47" s="132">
        <v>0</v>
      </c>
      <c r="N47" s="132">
        <v>0</v>
      </c>
      <c r="O47" s="132"/>
      <c r="R47" s="73"/>
      <c r="S47" s="73"/>
      <c r="T47" s="68"/>
    </row>
    <row r="48" spans="2:20" x14ac:dyDescent="0.35">
      <c r="B48" s="70" t="s">
        <v>15</v>
      </c>
      <c r="C48" s="70" t="s">
        <v>230</v>
      </c>
      <c r="D48" s="70" t="s">
        <v>229</v>
      </c>
      <c r="E48" s="83">
        <v>0</v>
      </c>
      <c r="F48" s="125">
        <v>0</v>
      </c>
      <c r="G48" s="126">
        <v>0</v>
      </c>
      <c r="H48" s="70" t="s">
        <v>48</v>
      </c>
      <c r="I48" s="53" t="s">
        <v>49</v>
      </c>
      <c r="J48" s="132">
        <v>0</v>
      </c>
      <c r="K48" s="132">
        <v>0</v>
      </c>
      <c r="L48" s="132"/>
      <c r="M48" s="132">
        <v>0</v>
      </c>
      <c r="N48" s="132">
        <v>0</v>
      </c>
      <c r="O48" s="132"/>
      <c r="R48" s="73"/>
      <c r="S48" s="73"/>
      <c r="T48" s="68"/>
    </row>
    <row r="49" spans="2:20" x14ac:dyDescent="0.35">
      <c r="B49" s="70" t="s">
        <v>15</v>
      </c>
      <c r="C49" s="70" t="s">
        <v>236</v>
      </c>
      <c r="D49" s="70" t="s">
        <v>235</v>
      </c>
      <c r="E49" s="83">
        <v>0</v>
      </c>
      <c r="F49" s="125">
        <v>0</v>
      </c>
      <c r="G49" s="126">
        <v>0</v>
      </c>
      <c r="H49" s="70" t="s">
        <v>48</v>
      </c>
      <c r="I49" s="53" t="s">
        <v>49</v>
      </c>
      <c r="J49" s="132">
        <v>0</v>
      </c>
      <c r="K49" s="132">
        <v>0</v>
      </c>
      <c r="L49" s="132"/>
      <c r="M49" s="132">
        <v>0</v>
      </c>
      <c r="N49" s="132">
        <v>0</v>
      </c>
      <c r="O49" s="132"/>
      <c r="R49" s="73"/>
      <c r="S49" s="73"/>
      <c r="T49" s="68"/>
    </row>
    <row r="50" spans="2:20" x14ac:dyDescent="0.35">
      <c r="B50" s="70" t="s">
        <v>15</v>
      </c>
      <c r="C50" s="70" t="s">
        <v>238</v>
      </c>
      <c r="D50" s="70" t="s">
        <v>237</v>
      </c>
      <c r="E50" s="83">
        <v>0</v>
      </c>
      <c r="F50" s="125">
        <v>0</v>
      </c>
      <c r="G50" s="126">
        <v>0</v>
      </c>
      <c r="H50" s="70" t="s">
        <v>48</v>
      </c>
      <c r="I50" s="53" t="s">
        <v>49</v>
      </c>
      <c r="J50" s="132">
        <v>0</v>
      </c>
      <c r="K50" s="132">
        <v>0</v>
      </c>
      <c r="L50" s="132"/>
      <c r="M50" s="132">
        <v>0</v>
      </c>
      <c r="N50" s="132">
        <v>0</v>
      </c>
      <c r="O50" s="132"/>
      <c r="R50" s="73"/>
      <c r="S50" s="73"/>
      <c r="T50" s="68"/>
    </row>
    <row r="51" spans="2:20" x14ac:dyDescent="0.35">
      <c r="B51" s="70" t="s">
        <v>15</v>
      </c>
      <c r="C51" s="70" t="s">
        <v>309</v>
      </c>
      <c r="D51" s="70" t="s">
        <v>241</v>
      </c>
      <c r="E51" s="83">
        <v>0</v>
      </c>
      <c r="F51" s="125">
        <v>0</v>
      </c>
      <c r="G51" s="126">
        <v>0</v>
      </c>
      <c r="H51" s="70" t="s">
        <v>48</v>
      </c>
      <c r="I51" s="53" t="s">
        <v>49</v>
      </c>
      <c r="J51" s="132">
        <v>0</v>
      </c>
      <c r="K51" s="132">
        <v>0</v>
      </c>
      <c r="L51" s="132"/>
      <c r="M51" s="132">
        <v>0</v>
      </c>
      <c r="N51" s="132">
        <v>0</v>
      </c>
      <c r="O51" s="132"/>
      <c r="R51" s="73"/>
      <c r="S51" s="73"/>
      <c r="T51" s="68"/>
    </row>
    <row r="52" spans="2:20" x14ac:dyDescent="0.35">
      <c r="B52" s="70" t="s">
        <v>15</v>
      </c>
      <c r="C52" s="70" t="s">
        <v>308</v>
      </c>
      <c r="D52" s="70" t="s">
        <v>242</v>
      </c>
      <c r="E52" s="83">
        <v>0</v>
      </c>
      <c r="F52" s="125">
        <v>0</v>
      </c>
      <c r="G52" s="126">
        <v>0</v>
      </c>
      <c r="H52" s="70" t="s">
        <v>48</v>
      </c>
      <c r="I52" s="53" t="s">
        <v>49</v>
      </c>
      <c r="J52" s="132">
        <v>0</v>
      </c>
      <c r="K52" s="132">
        <v>0</v>
      </c>
      <c r="L52" s="132"/>
      <c r="M52" s="132">
        <v>0</v>
      </c>
      <c r="N52" s="132">
        <v>0</v>
      </c>
      <c r="O52" s="132"/>
      <c r="R52" s="73"/>
      <c r="S52" s="73"/>
      <c r="T52" s="68"/>
    </row>
    <row r="53" spans="2:20" x14ac:dyDescent="0.35">
      <c r="B53" s="70" t="s">
        <v>15</v>
      </c>
      <c r="C53" s="70" t="s">
        <v>244</v>
      </c>
      <c r="D53" s="70" t="s">
        <v>243</v>
      </c>
      <c r="E53" s="83">
        <v>0</v>
      </c>
      <c r="F53" s="125">
        <v>0</v>
      </c>
      <c r="G53" s="126">
        <v>0</v>
      </c>
      <c r="H53" s="70" t="s">
        <v>48</v>
      </c>
      <c r="I53" s="53" t="s">
        <v>49</v>
      </c>
      <c r="J53" s="132">
        <v>0</v>
      </c>
      <c r="K53" s="132">
        <v>0</v>
      </c>
      <c r="L53" s="132"/>
      <c r="M53" s="132">
        <v>0</v>
      </c>
      <c r="N53" s="132">
        <v>0</v>
      </c>
      <c r="O53" s="132"/>
      <c r="R53" s="73"/>
      <c r="S53" s="73"/>
      <c r="T53" s="68"/>
    </row>
    <row r="54" spans="2:20" x14ac:dyDescent="0.35">
      <c r="B54" s="70" t="s">
        <v>15</v>
      </c>
      <c r="C54" s="70" t="s">
        <v>246</v>
      </c>
      <c r="D54" s="70" t="s">
        <v>245</v>
      </c>
      <c r="E54" s="83">
        <v>0</v>
      </c>
      <c r="F54" s="125">
        <v>0</v>
      </c>
      <c r="G54" s="126">
        <v>0</v>
      </c>
      <c r="H54" s="70" t="s">
        <v>48</v>
      </c>
      <c r="I54" s="53" t="s">
        <v>49</v>
      </c>
      <c r="J54" s="132">
        <v>0</v>
      </c>
      <c r="K54" s="132">
        <v>0</v>
      </c>
      <c r="L54" s="132"/>
      <c r="M54" s="132">
        <v>0</v>
      </c>
      <c r="N54" s="132">
        <v>0</v>
      </c>
      <c r="O54" s="132"/>
      <c r="R54" s="73"/>
      <c r="S54" s="73"/>
      <c r="T54" s="68"/>
    </row>
    <row r="55" spans="2:20" x14ac:dyDescent="0.35">
      <c r="B55" s="70" t="s">
        <v>15</v>
      </c>
      <c r="C55" s="70" t="s">
        <v>248</v>
      </c>
      <c r="D55" s="70" t="s">
        <v>247</v>
      </c>
      <c r="E55" s="83">
        <v>0</v>
      </c>
      <c r="F55" s="125">
        <v>0</v>
      </c>
      <c r="G55" s="126">
        <v>0</v>
      </c>
      <c r="H55" s="70" t="s">
        <v>48</v>
      </c>
      <c r="I55" s="53" t="s">
        <v>49</v>
      </c>
      <c r="J55" s="132">
        <v>0</v>
      </c>
      <c r="K55" s="132">
        <v>0</v>
      </c>
      <c r="L55" s="132"/>
      <c r="M55" s="132">
        <v>0</v>
      </c>
      <c r="N55" s="132">
        <v>0</v>
      </c>
      <c r="O55" s="132"/>
      <c r="R55" s="73"/>
      <c r="S55" s="73"/>
      <c r="T55" s="68"/>
    </row>
    <row r="56" spans="2:20" x14ac:dyDescent="0.35">
      <c r="B56" s="70" t="s">
        <v>15</v>
      </c>
      <c r="C56" s="70" t="s">
        <v>250</v>
      </c>
      <c r="D56" s="70" t="s">
        <v>249</v>
      </c>
      <c r="E56" s="83">
        <v>0</v>
      </c>
      <c r="F56" s="125">
        <v>0</v>
      </c>
      <c r="G56" s="126">
        <v>0</v>
      </c>
      <c r="H56" s="70" t="s">
        <v>48</v>
      </c>
      <c r="I56" s="53" t="s">
        <v>49</v>
      </c>
      <c r="J56" s="132">
        <v>0</v>
      </c>
      <c r="K56" s="132">
        <v>0</v>
      </c>
      <c r="L56" s="132"/>
      <c r="M56" s="132">
        <v>0</v>
      </c>
      <c r="N56" s="132">
        <v>0</v>
      </c>
      <c r="O56" s="132"/>
      <c r="R56" s="73"/>
      <c r="S56" s="73"/>
      <c r="T56" s="68"/>
    </row>
    <row r="57" spans="2:20" x14ac:dyDescent="0.35">
      <c r="B57" s="70" t="s">
        <v>15</v>
      </c>
      <c r="C57" s="70" t="s">
        <v>252</v>
      </c>
      <c r="D57" s="70" t="s">
        <v>251</v>
      </c>
      <c r="E57" s="83">
        <v>0</v>
      </c>
      <c r="F57" s="125">
        <v>0</v>
      </c>
      <c r="G57" s="126">
        <v>0</v>
      </c>
      <c r="H57" s="70" t="s">
        <v>48</v>
      </c>
      <c r="I57" s="53" t="s">
        <v>49</v>
      </c>
      <c r="J57" s="132">
        <v>0</v>
      </c>
      <c r="K57" s="132">
        <v>0</v>
      </c>
      <c r="L57" s="132"/>
      <c r="M57" s="132">
        <v>0</v>
      </c>
      <c r="N57" s="132">
        <v>0</v>
      </c>
      <c r="O57" s="132"/>
      <c r="R57" s="73"/>
      <c r="S57" s="73"/>
      <c r="T57" s="68"/>
    </row>
    <row r="58" spans="2:20" x14ac:dyDescent="0.35">
      <c r="B58" s="70" t="s">
        <v>15</v>
      </c>
      <c r="C58" s="70" t="s">
        <v>375</v>
      </c>
      <c r="D58" s="70" t="s">
        <v>255</v>
      </c>
      <c r="E58" s="83">
        <v>0</v>
      </c>
      <c r="F58" s="125">
        <v>0</v>
      </c>
      <c r="G58" s="126">
        <v>0</v>
      </c>
      <c r="H58" s="70" t="s">
        <v>48</v>
      </c>
      <c r="I58" s="53" t="s">
        <v>49</v>
      </c>
      <c r="J58" s="132">
        <v>0</v>
      </c>
      <c r="K58" s="132">
        <v>0</v>
      </c>
      <c r="L58" s="132"/>
      <c r="M58" s="132">
        <v>0</v>
      </c>
      <c r="N58" s="132">
        <v>0</v>
      </c>
      <c r="O58" s="132"/>
      <c r="R58" s="73"/>
      <c r="S58" s="73"/>
      <c r="T58" s="68"/>
    </row>
    <row r="59" spans="2:20" x14ac:dyDescent="0.35">
      <c r="B59" s="70" t="s">
        <v>15</v>
      </c>
      <c r="C59" s="70" t="s">
        <v>257</v>
      </c>
      <c r="D59" s="70" t="s">
        <v>256</v>
      </c>
      <c r="E59" s="83">
        <v>0</v>
      </c>
      <c r="F59" s="125">
        <v>0</v>
      </c>
      <c r="G59" s="126">
        <v>0</v>
      </c>
      <c r="H59" s="70" t="s">
        <v>48</v>
      </c>
      <c r="I59" s="53" t="s">
        <v>49</v>
      </c>
      <c r="J59" s="132">
        <v>0</v>
      </c>
      <c r="K59" s="132">
        <v>0</v>
      </c>
      <c r="L59" s="132"/>
      <c r="M59" s="132">
        <v>0</v>
      </c>
      <c r="N59" s="132">
        <v>0</v>
      </c>
      <c r="O59" s="132"/>
      <c r="R59" s="73"/>
      <c r="S59" s="73"/>
      <c r="T59" s="68"/>
    </row>
    <row r="60" spans="2:20" x14ac:dyDescent="0.35">
      <c r="B60" s="70" t="s">
        <v>15</v>
      </c>
      <c r="C60" s="70" t="s">
        <v>267</v>
      </c>
      <c r="D60" s="70" t="s">
        <v>266</v>
      </c>
      <c r="E60" s="83">
        <v>0</v>
      </c>
      <c r="F60" s="125">
        <v>0</v>
      </c>
      <c r="G60" s="126">
        <v>0</v>
      </c>
      <c r="H60" s="70" t="s">
        <v>48</v>
      </c>
      <c r="I60" s="53" t="s">
        <v>49</v>
      </c>
      <c r="J60" s="132">
        <v>0</v>
      </c>
      <c r="K60" s="132">
        <v>0</v>
      </c>
      <c r="L60" s="132"/>
      <c r="M60" s="132">
        <v>0</v>
      </c>
      <c r="N60" s="132">
        <v>0</v>
      </c>
      <c r="O60" s="132"/>
      <c r="R60" s="73"/>
      <c r="S60" s="73"/>
      <c r="T60" s="68"/>
    </row>
    <row r="61" spans="2:20" x14ac:dyDescent="0.35">
      <c r="B61" s="70" t="s">
        <v>15</v>
      </c>
      <c r="C61" s="70" t="s">
        <v>83</v>
      </c>
      <c r="D61" s="70" t="s">
        <v>268</v>
      </c>
      <c r="E61" s="83">
        <v>0</v>
      </c>
      <c r="F61" s="125">
        <v>0</v>
      </c>
      <c r="G61" s="126">
        <v>0</v>
      </c>
      <c r="H61" s="70" t="s">
        <v>48</v>
      </c>
      <c r="I61" s="53" t="s">
        <v>49</v>
      </c>
      <c r="J61" s="132">
        <v>0</v>
      </c>
      <c r="K61" s="132">
        <v>0</v>
      </c>
      <c r="L61" s="132"/>
      <c r="M61" s="132">
        <v>0</v>
      </c>
      <c r="N61" s="132">
        <v>0</v>
      </c>
      <c r="O61" s="132"/>
      <c r="R61" s="73"/>
      <c r="S61" s="73"/>
      <c r="T61" s="68"/>
    </row>
    <row r="62" spans="2:20" x14ac:dyDescent="0.35">
      <c r="B62" s="70" t="s">
        <v>15</v>
      </c>
      <c r="C62" s="70" t="s">
        <v>376</v>
      </c>
      <c r="D62" s="70" t="s">
        <v>269</v>
      </c>
      <c r="E62" s="83">
        <v>0</v>
      </c>
      <c r="F62" s="125">
        <v>0</v>
      </c>
      <c r="G62" s="126">
        <v>0</v>
      </c>
      <c r="H62" s="70" t="s">
        <v>48</v>
      </c>
      <c r="I62" s="53" t="s">
        <v>49</v>
      </c>
      <c r="J62" s="132">
        <v>0</v>
      </c>
      <c r="K62" s="132">
        <v>0</v>
      </c>
      <c r="L62" s="132"/>
      <c r="M62" s="132">
        <v>0</v>
      </c>
      <c r="N62" s="132">
        <v>0</v>
      </c>
      <c r="O62" s="132"/>
      <c r="R62" s="73"/>
      <c r="S62" s="73"/>
      <c r="T62" s="68"/>
    </row>
    <row r="63" spans="2:20" x14ac:dyDescent="0.35">
      <c r="B63" s="70" t="s">
        <v>15</v>
      </c>
      <c r="C63" s="70" t="s">
        <v>277</v>
      </c>
      <c r="D63" s="70" t="s">
        <v>276</v>
      </c>
      <c r="E63" s="83">
        <v>0</v>
      </c>
      <c r="F63" s="125">
        <v>0</v>
      </c>
      <c r="G63" s="126">
        <v>0</v>
      </c>
      <c r="H63" s="70" t="s">
        <v>48</v>
      </c>
      <c r="I63" s="53" t="s">
        <v>49</v>
      </c>
      <c r="J63" s="132">
        <v>0</v>
      </c>
      <c r="K63" s="132">
        <v>0</v>
      </c>
      <c r="L63" s="132"/>
      <c r="M63" s="132">
        <v>0</v>
      </c>
      <c r="N63" s="132">
        <v>0</v>
      </c>
      <c r="O63" s="132"/>
      <c r="R63" s="73"/>
      <c r="S63" s="73"/>
      <c r="T63" s="68"/>
    </row>
    <row r="64" spans="2:20" x14ac:dyDescent="0.35">
      <c r="B64" s="70" t="s">
        <v>15</v>
      </c>
      <c r="C64" s="70" t="s">
        <v>279</v>
      </c>
      <c r="D64" s="70" t="s">
        <v>278</v>
      </c>
      <c r="E64" s="83">
        <v>0</v>
      </c>
      <c r="F64" s="125">
        <v>0</v>
      </c>
      <c r="G64" s="126">
        <v>0</v>
      </c>
      <c r="H64" s="70" t="s">
        <v>48</v>
      </c>
      <c r="I64" s="53" t="s">
        <v>49</v>
      </c>
      <c r="J64" s="132">
        <v>0</v>
      </c>
      <c r="K64" s="132">
        <v>0</v>
      </c>
      <c r="L64" s="132"/>
      <c r="M64" s="132">
        <v>0</v>
      </c>
      <c r="N64" s="132">
        <v>0</v>
      </c>
      <c r="O64" s="132"/>
      <c r="R64" s="73"/>
      <c r="S64" s="73"/>
      <c r="T64" s="68"/>
    </row>
    <row r="65" spans="2:21" x14ac:dyDescent="0.35">
      <c r="B65" s="70" t="s">
        <v>15</v>
      </c>
      <c r="C65" s="70" t="s">
        <v>377</v>
      </c>
      <c r="D65" s="70" t="s">
        <v>282</v>
      </c>
      <c r="E65" s="83">
        <v>0</v>
      </c>
      <c r="F65" s="125">
        <v>0</v>
      </c>
      <c r="G65" s="126">
        <v>0</v>
      </c>
      <c r="H65" s="70" t="s">
        <v>48</v>
      </c>
      <c r="I65" s="53" t="s">
        <v>49</v>
      </c>
      <c r="J65" s="132">
        <v>0</v>
      </c>
      <c r="K65" s="132">
        <v>0</v>
      </c>
      <c r="L65" s="132"/>
      <c r="M65" s="132">
        <v>0</v>
      </c>
      <c r="N65" s="132">
        <v>0</v>
      </c>
      <c r="O65" s="132"/>
      <c r="R65" s="73"/>
      <c r="S65" s="73"/>
      <c r="T65" s="68"/>
    </row>
    <row r="66" spans="2:21" x14ac:dyDescent="0.35">
      <c r="B66" s="70" t="s">
        <v>15</v>
      </c>
      <c r="C66" s="70" t="s">
        <v>378</v>
      </c>
      <c r="D66" s="70" t="s">
        <v>283</v>
      </c>
      <c r="E66" s="83">
        <v>0</v>
      </c>
      <c r="F66" s="125">
        <v>0</v>
      </c>
      <c r="G66" s="126">
        <v>0</v>
      </c>
      <c r="H66" s="70" t="s">
        <v>48</v>
      </c>
      <c r="I66" s="53" t="s">
        <v>49</v>
      </c>
      <c r="J66" s="132">
        <v>0</v>
      </c>
      <c r="K66" s="132">
        <v>0</v>
      </c>
      <c r="L66" s="132"/>
      <c r="M66" s="132">
        <v>0</v>
      </c>
      <c r="N66" s="132">
        <v>0</v>
      </c>
      <c r="O66" s="132"/>
      <c r="R66" s="73"/>
      <c r="S66" s="73"/>
      <c r="T66" s="68"/>
    </row>
    <row r="67" spans="2:21" x14ac:dyDescent="0.35">
      <c r="B67" s="70" t="s">
        <v>15</v>
      </c>
      <c r="C67" s="70" t="s">
        <v>379</v>
      </c>
      <c r="D67" s="70" t="s">
        <v>284</v>
      </c>
      <c r="E67" s="83">
        <v>0</v>
      </c>
      <c r="F67" s="125">
        <v>0</v>
      </c>
      <c r="G67" s="126">
        <v>0</v>
      </c>
      <c r="H67" s="70" t="s">
        <v>48</v>
      </c>
      <c r="I67" s="53" t="s">
        <v>49</v>
      </c>
      <c r="J67" s="132">
        <v>0</v>
      </c>
      <c r="K67" s="132">
        <v>0</v>
      </c>
      <c r="L67" s="132"/>
      <c r="M67" s="132">
        <v>0</v>
      </c>
      <c r="N67" s="132">
        <v>0</v>
      </c>
      <c r="O67" s="132"/>
      <c r="R67" s="73"/>
      <c r="S67" s="73"/>
      <c r="T67" s="68"/>
    </row>
    <row r="68" spans="2:21" ht="13.9" customHeight="1" x14ac:dyDescent="0.35">
      <c r="B68" s="70" t="s">
        <v>15</v>
      </c>
      <c r="C68" s="70" t="s">
        <v>286</v>
      </c>
      <c r="D68" s="70" t="s">
        <v>285</v>
      </c>
      <c r="E68" s="83">
        <v>0</v>
      </c>
      <c r="F68" s="125">
        <v>0</v>
      </c>
      <c r="G68" s="126">
        <v>0</v>
      </c>
      <c r="H68" s="70" t="s">
        <v>48</v>
      </c>
      <c r="I68" s="53" t="s">
        <v>49</v>
      </c>
      <c r="J68" s="132">
        <v>0</v>
      </c>
      <c r="K68" s="132">
        <v>0</v>
      </c>
      <c r="L68" s="132"/>
      <c r="M68" s="132">
        <v>0</v>
      </c>
      <c r="N68" s="132">
        <v>0</v>
      </c>
      <c r="O68" s="132"/>
      <c r="R68" s="73"/>
      <c r="S68" s="73"/>
      <c r="T68" s="68"/>
    </row>
    <row r="69" spans="2:21" ht="13.15" customHeight="1" x14ac:dyDescent="0.35">
      <c r="B69" s="70" t="s">
        <v>15</v>
      </c>
      <c r="C69" s="70" t="s">
        <v>99</v>
      </c>
      <c r="D69" s="70" t="s">
        <v>100</v>
      </c>
      <c r="E69" s="83">
        <v>0</v>
      </c>
      <c r="F69" s="125">
        <v>4.953333333333333E-4</v>
      </c>
      <c r="G69" s="126">
        <v>4.953333333333333E-4</v>
      </c>
      <c r="H69" s="70" t="s">
        <v>48</v>
      </c>
      <c r="I69" s="53" t="s">
        <v>49</v>
      </c>
      <c r="J69" s="132">
        <v>4.1518839999999999</v>
      </c>
      <c r="K69" s="132">
        <v>4.3391199999999994</v>
      </c>
      <c r="L69" s="132"/>
      <c r="M69" s="132">
        <v>1.1887999999999999E-2</v>
      </c>
      <c r="N69" s="132">
        <v>1.1887999999999999E-2</v>
      </c>
      <c r="O69" s="132"/>
      <c r="R69" s="73"/>
      <c r="S69" s="73"/>
      <c r="T69" s="68"/>
    </row>
    <row r="70" spans="2:21" x14ac:dyDescent="0.35">
      <c r="B70" s="70" t="s">
        <v>15</v>
      </c>
      <c r="C70" s="70" t="s">
        <v>380</v>
      </c>
      <c r="D70" s="70" t="s">
        <v>289</v>
      </c>
      <c r="E70" s="83">
        <v>0</v>
      </c>
      <c r="F70" s="125">
        <v>0</v>
      </c>
      <c r="G70" s="126">
        <v>0</v>
      </c>
      <c r="H70" s="70" t="s">
        <v>48</v>
      </c>
      <c r="I70" s="53" t="s">
        <v>49</v>
      </c>
      <c r="J70" s="132">
        <v>0</v>
      </c>
      <c r="K70" s="132">
        <v>0</v>
      </c>
      <c r="L70" s="132"/>
      <c r="M70" s="132">
        <v>0</v>
      </c>
      <c r="N70" s="132">
        <v>0</v>
      </c>
      <c r="O70" s="132"/>
      <c r="R70" s="73"/>
      <c r="S70" s="73"/>
      <c r="T70" s="68"/>
    </row>
    <row r="71" spans="2:21" x14ac:dyDescent="0.35">
      <c r="B71" s="70" t="s">
        <v>15</v>
      </c>
      <c r="C71" s="70" t="s">
        <v>291</v>
      </c>
      <c r="D71" s="70" t="s">
        <v>290</v>
      </c>
      <c r="E71" s="83">
        <v>0</v>
      </c>
      <c r="F71" s="125">
        <v>0</v>
      </c>
      <c r="G71" s="126">
        <v>0</v>
      </c>
      <c r="H71" s="70" t="s">
        <v>48</v>
      </c>
      <c r="I71" s="53" t="s">
        <v>49</v>
      </c>
      <c r="J71" s="132">
        <v>0</v>
      </c>
      <c r="K71" s="132">
        <v>0</v>
      </c>
      <c r="L71" s="132"/>
      <c r="M71" s="132">
        <v>0</v>
      </c>
      <c r="N71" s="132">
        <v>0</v>
      </c>
      <c r="O71" s="132"/>
      <c r="R71" s="73"/>
      <c r="S71" s="73"/>
      <c r="T71" s="68"/>
    </row>
    <row r="72" spans="2:21" x14ac:dyDescent="0.35">
      <c r="B72" s="70" t="s">
        <v>15</v>
      </c>
      <c r="C72" s="70" t="s">
        <v>293</v>
      </c>
      <c r="D72" s="70" t="s">
        <v>292</v>
      </c>
      <c r="E72" s="83">
        <v>0</v>
      </c>
      <c r="F72" s="125">
        <v>0</v>
      </c>
      <c r="G72" s="126">
        <v>0</v>
      </c>
      <c r="H72" s="70" t="s">
        <v>48</v>
      </c>
      <c r="I72" s="53" t="s">
        <v>49</v>
      </c>
      <c r="J72" s="132">
        <v>0</v>
      </c>
      <c r="K72" s="132">
        <v>0</v>
      </c>
      <c r="L72" s="132"/>
      <c r="M72" s="132">
        <v>0</v>
      </c>
      <c r="N72" s="132">
        <v>0</v>
      </c>
      <c r="O72" s="132"/>
      <c r="R72" s="73"/>
      <c r="S72" s="73"/>
      <c r="T72" s="127"/>
      <c r="U72" s="81"/>
    </row>
    <row r="73" spans="2:21" x14ac:dyDescent="0.35">
      <c r="B73" s="70" t="s">
        <v>15</v>
      </c>
      <c r="C73" s="70" t="s">
        <v>295</v>
      </c>
      <c r="D73" s="70" t="s">
        <v>294</v>
      </c>
      <c r="E73" s="83">
        <v>0</v>
      </c>
      <c r="F73" s="125">
        <v>0</v>
      </c>
      <c r="G73" s="126">
        <v>0</v>
      </c>
      <c r="H73" s="70" t="s">
        <v>48</v>
      </c>
      <c r="I73" s="53" t="s">
        <v>49</v>
      </c>
      <c r="J73" s="132">
        <v>0</v>
      </c>
      <c r="K73" s="132">
        <v>0</v>
      </c>
      <c r="L73" s="132"/>
      <c r="M73" s="132">
        <v>0</v>
      </c>
      <c r="N73" s="132">
        <v>0</v>
      </c>
      <c r="O73" s="132"/>
      <c r="R73" s="73"/>
      <c r="S73" s="73"/>
      <c r="T73" s="127"/>
      <c r="U73" s="81"/>
    </row>
    <row r="74" spans="2:21" x14ac:dyDescent="0.35">
      <c r="B74" s="70" t="s">
        <v>15</v>
      </c>
      <c r="C74" s="70" t="s">
        <v>297</v>
      </c>
      <c r="D74" s="70" t="s">
        <v>296</v>
      </c>
      <c r="E74" s="83">
        <v>0</v>
      </c>
      <c r="F74" s="125">
        <v>0</v>
      </c>
      <c r="G74" s="126">
        <v>0</v>
      </c>
      <c r="H74" s="70" t="s">
        <v>48</v>
      </c>
      <c r="I74" s="53" t="s">
        <v>49</v>
      </c>
      <c r="J74" s="132">
        <v>0</v>
      </c>
      <c r="K74" s="132">
        <v>0</v>
      </c>
      <c r="L74" s="132"/>
      <c r="M74" s="132">
        <v>0</v>
      </c>
      <c r="N74" s="132">
        <v>0</v>
      </c>
      <c r="O74" s="132"/>
      <c r="R74" s="73"/>
      <c r="S74" s="73"/>
      <c r="T74" s="127"/>
      <c r="U74" s="81"/>
    </row>
    <row r="75" spans="2:21" x14ac:dyDescent="0.35">
      <c r="B75" s="70" t="s">
        <v>15</v>
      </c>
      <c r="C75" s="70" t="s">
        <v>381</v>
      </c>
      <c r="D75" s="70" t="s">
        <v>298</v>
      </c>
      <c r="E75" s="83">
        <v>0</v>
      </c>
      <c r="F75" s="125">
        <v>0</v>
      </c>
      <c r="G75" s="126">
        <v>0</v>
      </c>
      <c r="H75" s="70" t="s">
        <v>48</v>
      </c>
      <c r="I75" s="53" t="s">
        <v>49</v>
      </c>
      <c r="J75" s="132">
        <v>0</v>
      </c>
      <c r="K75" s="132">
        <v>0</v>
      </c>
      <c r="L75" s="132"/>
      <c r="M75" s="132">
        <v>0</v>
      </c>
      <c r="N75" s="132">
        <v>0</v>
      </c>
      <c r="O75" s="132"/>
      <c r="R75" s="73"/>
      <c r="S75" s="73"/>
      <c r="T75" s="127"/>
      <c r="U75" s="81"/>
    </row>
    <row r="76" spans="2:21" x14ac:dyDescent="0.35">
      <c r="B76" s="70" t="s">
        <v>15</v>
      </c>
      <c r="C76" s="70" t="s">
        <v>382</v>
      </c>
      <c r="D76" s="70" t="s">
        <v>299</v>
      </c>
      <c r="E76" s="83">
        <v>0</v>
      </c>
      <c r="F76" s="125">
        <v>0</v>
      </c>
      <c r="G76" s="126">
        <v>0</v>
      </c>
      <c r="H76" s="70" t="s">
        <v>48</v>
      </c>
      <c r="I76" s="53" t="s">
        <v>49</v>
      </c>
      <c r="J76" s="132">
        <v>0</v>
      </c>
      <c r="K76" s="132">
        <v>0</v>
      </c>
      <c r="L76" s="132"/>
      <c r="M76" s="132">
        <v>0</v>
      </c>
      <c r="N76" s="132">
        <v>0</v>
      </c>
      <c r="O76" s="132"/>
      <c r="R76" s="73"/>
      <c r="S76" s="73"/>
      <c r="T76" s="127"/>
      <c r="U76" s="81"/>
    </row>
    <row r="77" spans="2:21" x14ac:dyDescent="0.35">
      <c r="B77" s="70" t="s">
        <v>15</v>
      </c>
      <c r="C77" s="70" t="s">
        <v>383</v>
      </c>
      <c r="D77" s="70" t="s">
        <v>300</v>
      </c>
      <c r="E77" s="83">
        <v>0</v>
      </c>
      <c r="F77" s="125">
        <v>0</v>
      </c>
      <c r="G77" s="126">
        <v>0</v>
      </c>
      <c r="H77" s="70" t="s">
        <v>48</v>
      </c>
      <c r="I77" s="53" t="s">
        <v>49</v>
      </c>
      <c r="J77" s="132">
        <v>0</v>
      </c>
      <c r="K77" s="132">
        <v>0</v>
      </c>
      <c r="L77" s="132"/>
      <c r="M77" s="132">
        <v>0</v>
      </c>
      <c r="N77" s="132">
        <v>0</v>
      </c>
      <c r="O77" s="132"/>
      <c r="R77" s="73"/>
      <c r="S77" s="73"/>
      <c r="T77" s="127"/>
      <c r="U77" s="81"/>
    </row>
    <row r="78" spans="2:21" x14ac:dyDescent="0.35">
      <c r="B78" s="70" t="s">
        <v>15</v>
      </c>
      <c r="C78" s="70" t="s">
        <v>302</v>
      </c>
      <c r="D78" s="70" t="s">
        <v>301</v>
      </c>
      <c r="E78" s="83">
        <v>0</v>
      </c>
      <c r="F78" s="125">
        <v>0</v>
      </c>
      <c r="G78" s="126">
        <v>0</v>
      </c>
      <c r="H78" s="70" t="s">
        <v>48</v>
      </c>
      <c r="I78" s="53" t="s">
        <v>49</v>
      </c>
      <c r="J78" s="132">
        <v>0</v>
      </c>
      <c r="K78" s="132">
        <v>0</v>
      </c>
      <c r="L78" s="132"/>
      <c r="M78" s="132">
        <v>0</v>
      </c>
      <c r="N78" s="132">
        <v>0</v>
      </c>
      <c r="O78" s="132"/>
      <c r="R78" s="73"/>
      <c r="S78" s="73"/>
      <c r="T78" s="127"/>
      <c r="U78" s="81"/>
    </row>
    <row r="79" spans="2:21" x14ac:dyDescent="0.35">
      <c r="B79" s="70" t="s">
        <v>15</v>
      </c>
      <c r="C79" s="70" t="s">
        <v>384</v>
      </c>
      <c r="D79" s="70" t="s">
        <v>303</v>
      </c>
      <c r="E79" s="83">
        <v>0</v>
      </c>
      <c r="F79" s="125">
        <v>0</v>
      </c>
      <c r="G79" s="126">
        <v>0</v>
      </c>
      <c r="H79" s="70" t="s">
        <v>48</v>
      </c>
      <c r="I79" s="53" t="s">
        <v>49</v>
      </c>
      <c r="J79" s="132">
        <v>0</v>
      </c>
      <c r="K79" s="132">
        <v>0</v>
      </c>
      <c r="L79" s="132"/>
      <c r="M79" s="132">
        <v>0</v>
      </c>
      <c r="N79" s="132">
        <v>0</v>
      </c>
      <c r="O79" s="132"/>
      <c r="R79" s="73"/>
      <c r="S79" s="73"/>
      <c r="T79" s="127"/>
      <c r="U79" s="81"/>
    </row>
    <row r="80" spans="2:21" x14ac:dyDescent="0.35">
      <c r="B80" s="70" t="s">
        <v>15</v>
      </c>
      <c r="C80" s="70" t="s">
        <v>305</v>
      </c>
      <c r="D80" s="70" t="s">
        <v>304</v>
      </c>
      <c r="E80" s="83">
        <v>0</v>
      </c>
      <c r="F80" s="125">
        <v>0</v>
      </c>
      <c r="G80" s="126">
        <v>0</v>
      </c>
      <c r="H80" s="70" t="s">
        <v>48</v>
      </c>
      <c r="I80" s="53" t="s">
        <v>49</v>
      </c>
      <c r="J80" s="132">
        <v>0</v>
      </c>
      <c r="K80" s="132">
        <v>0</v>
      </c>
      <c r="L80" s="132"/>
      <c r="M80" s="132">
        <v>0</v>
      </c>
      <c r="N80" s="132">
        <v>0</v>
      </c>
      <c r="O80" s="132"/>
      <c r="R80" s="73"/>
      <c r="S80" s="73"/>
      <c r="T80" s="127"/>
      <c r="U80" s="81"/>
    </row>
    <row r="81" spans="2:36" s="80" customFormat="1" x14ac:dyDescent="0.35">
      <c r="B81" s="70" t="s">
        <v>15</v>
      </c>
      <c r="C81" s="70" t="s">
        <v>103</v>
      </c>
      <c r="D81" s="70" t="s">
        <v>104</v>
      </c>
      <c r="E81" s="83">
        <v>0</v>
      </c>
      <c r="F81" s="125">
        <v>0</v>
      </c>
      <c r="G81" s="126">
        <v>0</v>
      </c>
      <c r="H81" s="70" t="s">
        <v>48</v>
      </c>
      <c r="I81" s="53" t="s">
        <v>49</v>
      </c>
      <c r="J81" s="132">
        <v>0</v>
      </c>
      <c r="K81" s="132">
        <v>0</v>
      </c>
      <c r="L81" s="132"/>
      <c r="M81" s="132">
        <v>0</v>
      </c>
      <c r="N81" s="132">
        <v>0</v>
      </c>
      <c r="O81" s="132"/>
      <c r="Q81" s="72"/>
      <c r="R81" s="73"/>
      <c r="S81" s="73"/>
      <c r="T81" s="137"/>
      <c r="U81" s="138"/>
      <c r="AE81" s="136"/>
      <c r="AF81" s="136"/>
      <c r="AG81" s="136"/>
      <c r="AH81" s="136"/>
      <c r="AI81" s="136"/>
      <c r="AJ81" s="136"/>
    </row>
    <row r="82" spans="2:36" x14ac:dyDescent="0.35">
      <c r="B82" s="70" t="s">
        <v>15</v>
      </c>
      <c r="C82" s="70" t="s">
        <v>307</v>
      </c>
      <c r="D82" s="70" t="s">
        <v>306</v>
      </c>
      <c r="E82" s="83">
        <v>0</v>
      </c>
      <c r="F82" s="125">
        <v>0</v>
      </c>
      <c r="G82" s="126">
        <v>0</v>
      </c>
      <c r="H82" s="70" t="s">
        <v>48</v>
      </c>
      <c r="I82" s="53" t="s">
        <v>49</v>
      </c>
      <c r="J82" s="132">
        <v>0</v>
      </c>
      <c r="K82" s="132">
        <v>0</v>
      </c>
      <c r="L82" s="132"/>
      <c r="M82" s="132">
        <v>0</v>
      </c>
      <c r="N82" s="132">
        <v>0</v>
      </c>
      <c r="O82" s="132"/>
      <c r="R82" s="73"/>
      <c r="S82" s="73"/>
      <c r="T82" s="127"/>
      <c r="U82" s="81"/>
    </row>
    <row r="83" spans="2:36" x14ac:dyDescent="0.35">
      <c r="B83" s="70" t="s">
        <v>15</v>
      </c>
      <c r="C83" s="70" t="s">
        <v>311</v>
      </c>
      <c r="D83" s="70" t="s">
        <v>310</v>
      </c>
      <c r="E83" s="83">
        <v>0</v>
      </c>
      <c r="F83" s="125">
        <v>0</v>
      </c>
      <c r="G83" s="126">
        <v>0</v>
      </c>
      <c r="H83" s="70" t="s">
        <v>48</v>
      </c>
      <c r="I83" s="53" t="s">
        <v>49</v>
      </c>
      <c r="J83" s="132">
        <v>0</v>
      </c>
      <c r="K83" s="132">
        <v>0</v>
      </c>
      <c r="L83" s="132"/>
      <c r="M83" s="132">
        <v>0</v>
      </c>
      <c r="N83" s="132">
        <v>0</v>
      </c>
      <c r="O83" s="132"/>
      <c r="R83" s="73"/>
      <c r="S83" s="73"/>
      <c r="T83" s="127"/>
      <c r="U83" s="81"/>
    </row>
    <row r="84" spans="2:36" s="80" customFormat="1" x14ac:dyDescent="0.35">
      <c r="B84" s="70" t="s">
        <v>15</v>
      </c>
      <c r="C84" s="70" t="s">
        <v>312</v>
      </c>
      <c r="D84" s="70" t="s">
        <v>1322</v>
      </c>
      <c r="E84" s="83">
        <v>0</v>
      </c>
      <c r="F84" s="125">
        <v>7.5824999999999998E-6</v>
      </c>
      <c r="G84" s="126">
        <v>7.5824999999999998E-6</v>
      </c>
      <c r="H84" s="70" t="s">
        <v>48</v>
      </c>
      <c r="I84" s="53" t="s">
        <v>49</v>
      </c>
      <c r="J84" s="132">
        <v>6.3556514999999994E-2</v>
      </c>
      <c r="K84" s="132">
        <v>6.6422700000000001E-2</v>
      </c>
      <c r="L84" s="132"/>
      <c r="M84" s="132">
        <v>1.8197999999999999E-4</v>
      </c>
      <c r="N84" s="132">
        <v>1.8197999999999999E-4</v>
      </c>
      <c r="O84" s="132"/>
      <c r="Q84" s="72"/>
      <c r="R84" s="73"/>
      <c r="S84" s="73"/>
      <c r="T84" s="137"/>
      <c r="U84" s="138"/>
      <c r="AE84" s="136"/>
      <c r="AF84" s="136"/>
      <c r="AG84" s="136"/>
      <c r="AH84" s="136"/>
      <c r="AI84" s="136"/>
      <c r="AJ84" s="136"/>
    </row>
    <row r="85" spans="2:36" x14ac:dyDescent="0.35">
      <c r="B85" s="70" t="s">
        <v>15</v>
      </c>
      <c r="C85" s="70" t="s">
        <v>314</v>
      </c>
      <c r="D85" s="70" t="s">
        <v>313</v>
      </c>
      <c r="E85" s="83">
        <v>0</v>
      </c>
      <c r="F85" s="125">
        <v>0</v>
      </c>
      <c r="G85" s="126">
        <v>0</v>
      </c>
      <c r="H85" s="70" t="s">
        <v>48</v>
      </c>
      <c r="I85" s="53" t="s">
        <v>49</v>
      </c>
      <c r="J85" s="132">
        <v>0</v>
      </c>
      <c r="K85" s="132">
        <v>0</v>
      </c>
      <c r="L85" s="132"/>
      <c r="M85" s="132">
        <v>0</v>
      </c>
      <c r="N85" s="132">
        <v>0</v>
      </c>
      <c r="O85" s="132"/>
      <c r="R85" s="73"/>
      <c r="S85" s="73"/>
      <c r="T85" s="127"/>
      <c r="U85" s="81"/>
    </row>
    <row r="86" spans="2:36" x14ac:dyDescent="0.35">
      <c r="B86" s="70" t="s">
        <v>15</v>
      </c>
      <c r="C86" s="70" t="s">
        <v>316</v>
      </c>
      <c r="D86" s="70" t="s">
        <v>315</v>
      </c>
      <c r="E86" s="83">
        <v>0</v>
      </c>
      <c r="F86" s="125">
        <v>0</v>
      </c>
      <c r="G86" s="126">
        <v>0</v>
      </c>
      <c r="H86" s="70" t="s">
        <v>48</v>
      </c>
      <c r="I86" s="53" t="s">
        <v>49</v>
      </c>
      <c r="J86" s="132">
        <v>0</v>
      </c>
      <c r="K86" s="132">
        <v>0</v>
      </c>
      <c r="L86" s="132"/>
      <c r="M86" s="132">
        <v>0</v>
      </c>
      <c r="N86" s="132">
        <v>0</v>
      </c>
      <c r="O86" s="132"/>
      <c r="R86" s="73"/>
      <c r="S86" s="73"/>
      <c r="T86" s="127"/>
      <c r="U86" s="81"/>
    </row>
    <row r="87" spans="2:36" x14ac:dyDescent="0.35">
      <c r="B87" s="70" t="s">
        <v>15</v>
      </c>
      <c r="C87" s="70" t="s">
        <v>318</v>
      </c>
      <c r="D87" s="70" t="s">
        <v>317</v>
      </c>
      <c r="E87" s="83">
        <v>0</v>
      </c>
      <c r="F87" s="125">
        <v>0</v>
      </c>
      <c r="G87" s="126">
        <v>0</v>
      </c>
      <c r="H87" s="70" t="s">
        <v>48</v>
      </c>
      <c r="I87" s="53" t="s">
        <v>49</v>
      </c>
      <c r="J87" s="132">
        <v>0</v>
      </c>
      <c r="K87" s="132">
        <v>0</v>
      </c>
      <c r="L87" s="132"/>
      <c r="M87" s="132">
        <v>0</v>
      </c>
      <c r="N87" s="132">
        <v>0</v>
      </c>
      <c r="O87" s="132"/>
      <c r="R87" s="73"/>
      <c r="S87" s="73"/>
      <c r="T87" s="127"/>
      <c r="U87" s="81"/>
    </row>
    <row r="88" spans="2:36" x14ac:dyDescent="0.35">
      <c r="B88" s="70" t="s">
        <v>15</v>
      </c>
      <c r="C88" s="70" t="s">
        <v>320</v>
      </c>
      <c r="D88" s="70" t="s">
        <v>319</v>
      </c>
      <c r="E88" s="83">
        <v>0</v>
      </c>
      <c r="F88" s="125">
        <v>0</v>
      </c>
      <c r="G88" s="126">
        <v>0</v>
      </c>
      <c r="H88" s="70" t="s">
        <v>48</v>
      </c>
      <c r="I88" s="53" t="s">
        <v>49</v>
      </c>
      <c r="J88" s="132">
        <v>0</v>
      </c>
      <c r="K88" s="132">
        <v>0</v>
      </c>
      <c r="L88" s="132"/>
      <c r="M88" s="132">
        <v>0</v>
      </c>
      <c r="N88" s="132">
        <v>0</v>
      </c>
      <c r="O88" s="132"/>
      <c r="R88" s="73"/>
      <c r="S88" s="73"/>
      <c r="T88" s="127"/>
      <c r="U88" s="81"/>
    </row>
    <row r="89" spans="2:36" x14ac:dyDescent="0.35">
      <c r="B89" s="70" t="s">
        <v>15</v>
      </c>
      <c r="C89" s="70" t="s">
        <v>77</v>
      </c>
      <c r="D89" s="70" t="s">
        <v>321</v>
      </c>
      <c r="E89" s="83">
        <v>0</v>
      </c>
      <c r="F89" s="125">
        <v>1.2976666666666669E-4</v>
      </c>
      <c r="G89" s="126">
        <v>1.2976666666666669E-4</v>
      </c>
      <c r="H89" s="70" t="s">
        <v>48</v>
      </c>
      <c r="I89" s="53" t="s">
        <v>49</v>
      </c>
      <c r="J89" s="132">
        <v>1.0877042000000001</v>
      </c>
      <c r="K89" s="132">
        <v>1.1367560000000001</v>
      </c>
      <c r="L89" s="132"/>
      <c r="M89" s="132">
        <v>3.1144000000000007E-3</v>
      </c>
      <c r="N89" s="132">
        <v>3.1144000000000007E-3</v>
      </c>
      <c r="O89" s="132"/>
      <c r="R89" s="73"/>
      <c r="S89" s="73"/>
      <c r="T89" s="127"/>
      <c r="U89" s="81"/>
    </row>
    <row r="90" spans="2:36" x14ac:dyDescent="0.35">
      <c r="B90" s="70" t="s">
        <v>15</v>
      </c>
      <c r="C90" s="70" t="s">
        <v>323</v>
      </c>
      <c r="D90" s="70" t="s">
        <v>322</v>
      </c>
      <c r="E90" s="83">
        <v>0</v>
      </c>
      <c r="F90" s="125">
        <v>8.143333333333334E-3</v>
      </c>
      <c r="G90" s="126">
        <v>8.143333333333334E-3</v>
      </c>
      <c r="H90" s="70" t="s">
        <v>48</v>
      </c>
      <c r="I90" s="53" t="s">
        <v>49</v>
      </c>
      <c r="J90" s="132">
        <v>68.25742000000001</v>
      </c>
      <c r="K90" s="132">
        <v>71.335599999999999</v>
      </c>
      <c r="L90" s="132"/>
      <c r="M90" s="132">
        <v>0.19544</v>
      </c>
      <c r="N90" s="132">
        <v>0.19544</v>
      </c>
      <c r="O90" s="132"/>
      <c r="R90" s="73"/>
      <c r="S90" s="73"/>
      <c r="T90" s="127"/>
      <c r="U90" s="81"/>
    </row>
    <row r="91" spans="2:36" x14ac:dyDescent="0.35">
      <c r="B91" s="70" t="s">
        <v>15</v>
      </c>
      <c r="C91" s="70" t="s">
        <v>325</v>
      </c>
      <c r="D91" s="70" t="s">
        <v>324</v>
      </c>
      <c r="E91" s="83">
        <v>0</v>
      </c>
      <c r="F91" s="125">
        <v>4.6516666666666668E-4</v>
      </c>
      <c r="G91" s="126">
        <v>4.6516666666666668E-4</v>
      </c>
      <c r="H91" s="70" t="s">
        <v>48</v>
      </c>
      <c r="I91" s="53" t="s">
        <v>49</v>
      </c>
      <c r="J91" s="132">
        <v>3.8990270000000002</v>
      </c>
      <c r="K91" s="132">
        <v>4.0748600000000001</v>
      </c>
      <c r="L91" s="132"/>
      <c r="M91" s="132">
        <v>1.1164E-2</v>
      </c>
      <c r="N91" s="132">
        <v>1.1164E-2</v>
      </c>
      <c r="O91" s="132"/>
      <c r="R91" s="73"/>
      <c r="S91" s="73"/>
      <c r="T91" s="127"/>
      <c r="U91" s="81"/>
    </row>
    <row r="92" spans="2:36" x14ac:dyDescent="0.35">
      <c r="B92" s="70" t="s">
        <v>15</v>
      </c>
      <c r="C92" s="70" t="s">
        <v>69</v>
      </c>
      <c r="D92" s="70" t="s">
        <v>326</v>
      </c>
      <c r="E92" s="83">
        <v>0</v>
      </c>
      <c r="F92" s="125">
        <v>2.9450000000000001E-5</v>
      </c>
      <c r="G92" s="126">
        <v>2.9450000000000001E-5</v>
      </c>
      <c r="H92" s="70" t="s">
        <v>48</v>
      </c>
      <c r="I92" s="53" t="s">
        <v>49</v>
      </c>
      <c r="J92" s="132">
        <v>0.24684990000000001</v>
      </c>
      <c r="K92" s="132">
        <v>0.25798199999999999</v>
      </c>
      <c r="L92" s="132"/>
      <c r="M92" s="132">
        <v>7.0680000000000005E-4</v>
      </c>
      <c r="N92" s="132">
        <v>7.0680000000000005E-4</v>
      </c>
      <c r="O92" s="132"/>
      <c r="R92" s="73"/>
      <c r="S92" s="73"/>
      <c r="T92" s="127"/>
      <c r="U92" s="81"/>
    </row>
    <row r="93" spans="2:36" x14ac:dyDescent="0.35">
      <c r="B93" s="70" t="s">
        <v>15</v>
      </c>
      <c r="C93" s="70" t="s">
        <v>71</v>
      </c>
      <c r="D93" s="70" t="s">
        <v>327</v>
      </c>
      <c r="E93" s="83">
        <v>0</v>
      </c>
      <c r="F93" s="125">
        <v>1.8833333333333332E-4</v>
      </c>
      <c r="G93" s="126">
        <v>1.8833333333333332E-4</v>
      </c>
      <c r="H93" s="70" t="s">
        <v>48</v>
      </c>
      <c r="I93" s="53" t="s">
        <v>49</v>
      </c>
      <c r="J93" s="132">
        <v>1.5786099999999998</v>
      </c>
      <c r="K93" s="132">
        <v>1.6497999999999999</v>
      </c>
      <c r="L93" s="132"/>
      <c r="M93" s="132">
        <v>4.5199999999999997E-3</v>
      </c>
      <c r="N93" s="132">
        <v>4.5199999999999997E-3</v>
      </c>
      <c r="O93" s="132"/>
      <c r="R93" s="73"/>
      <c r="S93" s="73"/>
      <c r="T93" s="127"/>
      <c r="U93" s="81"/>
    </row>
    <row r="94" spans="2:36" x14ac:dyDescent="0.35">
      <c r="B94" s="70" t="s">
        <v>15</v>
      </c>
      <c r="C94" s="70" t="s">
        <v>73</v>
      </c>
      <c r="D94" s="70" t="s">
        <v>328</v>
      </c>
      <c r="E94" s="83">
        <v>0</v>
      </c>
      <c r="F94" s="125">
        <v>0</v>
      </c>
      <c r="G94" s="126">
        <v>0</v>
      </c>
      <c r="H94" s="70" t="s">
        <v>48</v>
      </c>
      <c r="I94" s="53" t="s">
        <v>49</v>
      </c>
      <c r="J94" s="132">
        <v>0</v>
      </c>
      <c r="K94" s="132">
        <v>0</v>
      </c>
      <c r="L94" s="132"/>
      <c r="M94" s="132">
        <v>0</v>
      </c>
      <c r="N94" s="132">
        <v>0</v>
      </c>
      <c r="O94" s="132"/>
      <c r="R94" s="73"/>
      <c r="S94" s="73"/>
      <c r="T94" s="127"/>
      <c r="U94" s="81"/>
    </row>
    <row r="95" spans="2:36" x14ac:dyDescent="0.35">
      <c r="B95" s="70" t="s">
        <v>15</v>
      </c>
      <c r="C95" s="70" t="s">
        <v>75</v>
      </c>
      <c r="D95" s="70" t="s">
        <v>329</v>
      </c>
      <c r="E95" s="83">
        <v>0</v>
      </c>
      <c r="F95" s="125">
        <v>6.5666666666666659E-5</v>
      </c>
      <c r="G95" s="126">
        <v>6.5666666666666659E-5</v>
      </c>
      <c r="H95" s="70" t="s">
        <v>48</v>
      </c>
      <c r="I95" s="53" t="s">
        <v>49</v>
      </c>
      <c r="J95" s="132">
        <v>0.55041799999999996</v>
      </c>
      <c r="K95" s="132">
        <v>0.57523999999999997</v>
      </c>
      <c r="L95" s="132"/>
      <c r="M95" s="132">
        <v>1.5759999999999997E-3</v>
      </c>
      <c r="N95" s="132">
        <v>1.5759999999999997E-3</v>
      </c>
      <c r="O95" s="132"/>
      <c r="R95" s="73"/>
      <c r="S95" s="73"/>
      <c r="T95" s="127"/>
      <c r="U95" s="81"/>
    </row>
    <row r="96" spans="2:36" x14ac:dyDescent="0.35">
      <c r="B96" s="70" t="s">
        <v>15</v>
      </c>
      <c r="C96" s="70" t="s">
        <v>79</v>
      </c>
      <c r="D96" s="70" t="s">
        <v>331</v>
      </c>
      <c r="E96" s="83">
        <v>0</v>
      </c>
      <c r="F96" s="125">
        <v>2.1566666666666668E-5</v>
      </c>
      <c r="G96" s="126">
        <v>2.1566666666666668E-5</v>
      </c>
      <c r="H96" s="70" t="s">
        <v>48</v>
      </c>
      <c r="I96" s="53" t="s">
        <v>49</v>
      </c>
      <c r="J96" s="132">
        <v>0.18077180000000001</v>
      </c>
      <c r="K96" s="132">
        <v>0.18892400000000001</v>
      </c>
      <c r="L96" s="132"/>
      <c r="M96" s="132">
        <v>5.176E-4</v>
      </c>
      <c r="N96" s="132">
        <v>5.176E-4</v>
      </c>
      <c r="O96" s="132"/>
      <c r="R96" s="73"/>
      <c r="S96" s="73"/>
      <c r="T96" s="128"/>
      <c r="U96" s="81"/>
    </row>
    <row r="97" spans="2:36" x14ac:dyDescent="0.35">
      <c r="B97" s="70" t="s">
        <v>15</v>
      </c>
      <c r="C97" s="70" t="s">
        <v>81</v>
      </c>
      <c r="D97" s="70" t="s">
        <v>332</v>
      </c>
      <c r="E97" s="83">
        <v>0</v>
      </c>
      <c r="F97" s="125">
        <v>2.8866666666666667E-4</v>
      </c>
      <c r="G97" s="126">
        <v>2.8866666666666667E-4</v>
      </c>
      <c r="H97" s="70" t="s">
        <v>48</v>
      </c>
      <c r="I97" s="53" t="s">
        <v>49</v>
      </c>
      <c r="J97" s="132">
        <v>2.4196040000000001</v>
      </c>
      <c r="K97" s="132">
        <v>2.5287199999999999</v>
      </c>
      <c r="L97" s="132"/>
      <c r="M97" s="132">
        <v>6.9280000000000001E-3</v>
      </c>
      <c r="N97" s="132">
        <v>6.9280000000000001E-3</v>
      </c>
      <c r="O97" s="132"/>
      <c r="R97" s="73"/>
      <c r="S97" s="73"/>
      <c r="T97" s="128"/>
      <c r="U97" s="81"/>
    </row>
    <row r="98" spans="2:36" x14ac:dyDescent="0.35">
      <c r="B98" s="70" t="s">
        <v>15</v>
      </c>
      <c r="C98" s="70" t="s">
        <v>87</v>
      </c>
      <c r="D98" s="70" t="s">
        <v>335</v>
      </c>
      <c r="E98" s="83">
        <v>0</v>
      </c>
      <c r="F98" s="125">
        <v>5.0983333333333338E-4</v>
      </c>
      <c r="G98" s="126">
        <v>5.0983333333333338E-4</v>
      </c>
      <c r="H98" s="70" t="s">
        <v>48</v>
      </c>
      <c r="I98" s="53" t="s">
        <v>49</v>
      </c>
      <c r="J98" s="132">
        <v>4.2734230000000002</v>
      </c>
      <c r="K98" s="132">
        <v>4.4661400000000002</v>
      </c>
      <c r="L98" s="132"/>
      <c r="M98" s="132">
        <v>1.2236E-2</v>
      </c>
      <c r="N98" s="132">
        <v>1.2236E-2</v>
      </c>
      <c r="O98" s="132"/>
      <c r="R98" s="73"/>
      <c r="S98" s="73"/>
      <c r="T98" s="128"/>
      <c r="U98" s="81"/>
    </row>
    <row r="99" spans="2:36" x14ac:dyDescent="0.35">
      <c r="B99" s="70" t="s">
        <v>15</v>
      </c>
      <c r="C99" s="70" t="s">
        <v>89</v>
      </c>
      <c r="D99" s="70" t="s">
        <v>336</v>
      </c>
      <c r="E99" s="83">
        <v>0</v>
      </c>
      <c r="F99" s="125">
        <v>2.8000000000000003E-4</v>
      </c>
      <c r="G99" s="126">
        <v>2.8000000000000003E-4</v>
      </c>
      <c r="H99" s="70" t="s">
        <v>48</v>
      </c>
      <c r="I99" s="53" t="s">
        <v>49</v>
      </c>
      <c r="J99" s="132">
        <v>2.3469600000000002</v>
      </c>
      <c r="K99" s="132">
        <v>2.4528000000000003</v>
      </c>
      <c r="L99" s="132"/>
      <c r="M99" s="132">
        <v>6.7200000000000003E-3</v>
      </c>
      <c r="N99" s="132">
        <v>6.7200000000000003E-3</v>
      </c>
      <c r="O99" s="132"/>
      <c r="R99" s="73"/>
      <c r="S99" s="73"/>
      <c r="T99" s="128"/>
      <c r="U99" s="81"/>
    </row>
    <row r="100" spans="2:36" x14ac:dyDescent="0.35">
      <c r="B100" s="70" t="s">
        <v>15</v>
      </c>
      <c r="C100" s="70" t="s">
        <v>91</v>
      </c>
      <c r="D100" s="70" t="s">
        <v>337</v>
      </c>
      <c r="E100" s="83">
        <v>0</v>
      </c>
      <c r="F100" s="125">
        <v>0</v>
      </c>
      <c r="G100" s="126">
        <v>0</v>
      </c>
      <c r="H100" s="70" t="s">
        <v>48</v>
      </c>
      <c r="I100" s="53" t="s">
        <v>49</v>
      </c>
      <c r="J100" s="132">
        <v>0</v>
      </c>
      <c r="K100" s="132">
        <v>0</v>
      </c>
      <c r="L100" s="132"/>
      <c r="M100" s="132">
        <v>0</v>
      </c>
      <c r="N100" s="132">
        <v>0</v>
      </c>
      <c r="O100" s="132"/>
      <c r="R100" s="73"/>
      <c r="S100" s="73"/>
      <c r="T100" s="128"/>
      <c r="U100" s="81"/>
    </row>
    <row r="101" spans="2:36" x14ac:dyDescent="0.35">
      <c r="B101" s="70" t="s">
        <v>15</v>
      </c>
      <c r="C101" s="70" t="s">
        <v>95</v>
      </c>
      <c r="D101" s="70" t="s">
        <v>340</v>
      </c>
      <c r="E101" s="83">
        <v>0</v>
      </c>
      <c r="F101" s="125">
        <v>1.2466666666666667E-4</v>
      </c>
      <c r="G101" s="126">
        <v>1.2466666666666667E-4</v>
      </c>
      <c r="H101" s="70" t="s">
        <v>48</v>
      </c>
      <c r="I101" s="53" t="s">
        <v>49</v>
      </c>
      <c r="J101" s="132">
        <v>1.044956</v>
      </c>
      <c r="K101" s="132">
        <v>1.0920799999999999</v>
      </c>
      <c r="L101" s="132"/>
      <c r="M101" s="132">
        <v>2.9919999999999999E-3</v>
      </c>
      <c r="N101" s="132">
        <v>2.9919999999999999E-3</v>
      </c>
      <c r="O101" s="132"/>
      <c r="R101" s="73"/>
      <c r="S101" s="73"/>
    </row>
    <row r="102" spans="2:36" x14ac:dyDescent="0.35">
      <c r="B102" s="70" t="s">
        <v>15</v>
      </c>
      <c r="C102" s="70">
        <v>504</v>
      </c>
      <c r="D102" s="70" t="s">
        <v>341</v>
      </c>
      <c r="E102" s="83">
        <v>0</v>
      </c>
      <c r="F102" s="125">
        <v>1.3316666666666665E-3</v>
      </c>
      <c r="G102" s="126">
        <v>1.3316666666666665E-3</v>
      </c>
      <c r="H102" s="70" t="s">
        <v>48</v>
      </c>
      <c r="I102" s="53" t="s">
        <v>49</v>
      </c>
      <c r="J102" s="132">
        <v>11.16203</v>
      </c>
      <c r="K102" s="132">
        <v>11.665399999999998</v>
      </c>
      <c r="L102" s="132"/>
      <c r="M102" s="132">
        <v>3.1959999999999995E-2</v>
      </c>
      <c r="N102" s="132">
        <v>3.1959999999999995E-2</v>
      </c>
      <c r="O102" s="132"/>
      <c r="R102" s="73"/>
      <c r="S102" s="73"/>
    </row>
    <row r="103" spans="2:36" x14ac:dyDescent="0.35">
      <c r="B103" s="70" t="s">
        <v>15</v>
      </c>
      <c r="C103" s="70" t="s">
        <v>97</v>
      </c>
      <c r="D103" s="70" t="s">
        <v>98</v>
      </c>
      <c r="E103" s="83">
        <v>0</v>
      </c>
      <c r="F103" s="70">
        <v>4.9716666666666668E-3</v>
      </c>
      <c r="G103" s="70">
        <v>4.9716666666666668E-3</v>
      </c>
      <c r="H103" s="70" t="s">
        <v>48</v>
      </c>
      <c r="I103" s="128" t="s">
        <v>49</v>
      </c>
      <c r="J103" s="70">
        <v>41.672510000000003</v>
      </c>
      <c r="K103" s="70">
        <v>43.5518</v>
      </c>
      <c r="L103" s="70"/>
      <c r="M103" s="70">
        <v>0.11932000000000001</v>
      </c>
      <c r="N103" s="70">
        <v>0.11932000000000001</v>
      </c>
      <c r="O103" s="132"/>
      <c r="R103" s="73"/>
      <c r="S103" s="73"/>
    </row>
    <row r="104" spans="2:36" x14ac:dyDescent="0.35">
      <c r="B104" s="70" t="s">
        <v>15</v>
      </c>
      <c r="C104" s="70" t="s">
        <v>345</v>
      </c>
      <c r="D104" s="70" t="s">
        <v>344</v>
      </c>
      <c r="E104" s="83">
        <v>0</v>
      </c>
      <c r="F104" s="125">
        <v>1.5999999999999999E-5</v>
      </c>
      <c r="G104" s="126">
        <v>1.5999999999999999E-5</v>
      </c>
      <c r="H104" s="70" t="s">
        <v>48</v>
      </c>
      <c r="I104" s="53" t="s">
        <v>49</v>
      </c>
      <c r="J104" s="132">
        <v>0.13411199999999998</v>
      </c>
      <c r="K104" s="132">
        <v>0.14016000000000001</v>
      </c>
      <c r="L104" s="132"/>
      <c r="M104" s="132">
        <v>3.8400000000000001E-4</v>
      </c>
      <c r="N104" s="132">
        <v>3.8400000000000001E-4</v>
      </c>
      <c r="O104" s="132"/>
      <c r="R104" s="73"/>
      <c r="S104" s="73"/>
    </row>
    <row r="105" spans="2:36" x14ac:dyDescent="0.35">
      <c r="B105" s="70" t="s">
        <v>15</v>
      </c>
      <c r="C105" s="70" t="s">
        <v>347</v>
      </c>
      <c r="D105" s="70" t="s">
        <v>346</v>
      </c>
      <c r="E105" s="83">
        <v>0</v>
      </c>
      <c r="F105" s="125">
        <v>0</v>
      </c>
      <c r="G105" s="126">
        <v>0</v>
      </c>
      <c r="H105" s="70" t="s">
        <v>48</v>
      </c>
      <c r="I105" s="53" t="s">
        <v>49</v>
      </c>
      <c r="J105" s="132">
        <v>0</v>
      </c>
      <c r="K105" s="132">
        <v>0</v>
      </c>
      <c r="L105" s="132"/>
      <c r="M105" s="132">
        <v>0</v>
      </c>
      <c r="N105" s="132">
        <v>0</v>
      </c>
      <c r="O105" s="132"/>
      <c r="R105" s="73"/>
      <c r="S105" s="73"/>
    </row>
    <row r="106" spans="2:36" x14ac:dyDescent="0.35">
      <c r="B106" s="70" t="s">
        <v>15</v>
      </c>
      <c r="C106" s="70" t="s">
        <v>101</v>
      </c>
      <c r="D106" s="70" t="s">
        <v>348</v>
      </c>
      <c r="E106" s="83">
        <v>0</v>
      </c>
      <c r="F106" s="125">
        <v>0</v>
      </c>
      <c r="G106" s="126">
        <v>0</v>
      </c>
      <c r="H106" s="70" t="s">
        <v>48</v>
      </c>
      <c r="I106" s="53" t="s">
        <v>49</v>
      </c>
      <c r="J106" s="132">
        <v>0</v>
      </c>
      <c r="K106" s="132">
        <v>0</v>
      </c>
      <c r="L106" s="132"/>
      <c r="M106" s="132">
        <v>0</v>
      </c>
      <c r="N106" s="132">
        <v>0</v>
      </c>
      <c r="O106" s="132"/>
      <c r="R106" s="73"/>
      <c r="S106" s="73"/>
    </row>
    <row r="107" spans="2:36" x14ac:dyDescent="0.35">
      <c r="B107" s="70" t="s">
        <v>15</v>
      </c>
      <c r="C107" s="70" t="s">
        <v>105</v>
      </c>
      <c r="D107" s="70" t="s">
        <v>349</v>
      </c>
      <c r="E107" s="83">
        <v>0</v>
      </c>
      <c r="F107" s="125">
        <v>0.01</v>
      </c>
      <c r="G107" s="126">
        <v>0.01</v>
      </c>
      <c r="H107" s="70" t="s">
        <v>48</v>
      </c>
      <c r="I107" s="53" t="s">
        <v>49</v>
      </c>
      <c r="J107" s="132">
        <v>83.820000000000007</v>
      </c>
      <c r="K107" s="132">
        <v>87.600000000000009</v>
      </c>
      <c r="L107" s="132"/>
      <c r="M107" s="132">
        <v>0.24</v>
      </c>
      <c r="N107" s="132">
        <v>0.24</v>
      </c>
      <c r="O107" s="132"/>
      <c r="R107" s="73"/>
      <c r="S107" s="73"/>
    </row>
    <row r="108" spans="2:36" x14ac:dyDescent="0.35">
      <c r="B108" s="70" t="s">
        <v>20</v>
      </c>
      <c r="C108" s="70" t="s">
        <v>46</v>
      </c>
      <c r="D108" s="70" t="s">
        <v>47</v>
      </c>
      <c r="E108" s="83">
        <v>0</v>
      </c>
      <c r="F108" s="126">
        <v>5.6066666666666668E-7</v>
      </c>
      <c r="G108" s="126">
        <v>5.6066666666666668E-7</v>
      </c>
      <c r="H108" s="70" t="s">
        <v>48</v>
      </c>
      <c r="I108" s="53" t="s">
        <v>49</v>
      </c>
      <c r="J108" s="132">
        <v>4.6686713333333333E-3</v>
      </c>
      <c r="K108" s="132">
        <v>4.9114400000000004E-3</v>
      </c>
      <c r="L108" s="132"/>
      <c r="M108" s="132">
        <v>1.3456000000000001E-5</v>
      </c>
      <c r="N108" s="132">
        <v>1.3456000000000001E-5</v>
      </c>
      <c r="O108" s="132"/>
      <c r="R108" s="73"/>
      <c r="S108" s="73"/>
    </row>
    <row r="109" spans="2:36" x14ac:dyDescent="0.35">
      <c r="B109" s="70" t="s">
        <v>20</v>
      </c>
      <c r="C109" s="70">
        <v>645</v>
      </c>
      <c r="D109" s="70" t="s">
        <v>142</v>
      </c>
      <c r="E109" s="83">
        <v>0</v>
      </c>
      <c r="F109" s="126">
        <v>3.7632811666666671E-11</v>
      </c>
      <c r="G109" s="126">
        <v>3.7632811666666671E-11</v>
      </c>
      <c r="H109" s="70" t="s">
        <v>48</v>
      </c>
      <c r="I109" s="53" t="s">
        <v>49</v>
      </c>
      <c r="J109" s="132">
        <v>3.1336842274833339E-7</v>
      </c>
      <c r="K109" s="132">
        <v>3.2966343020000005E-7</v>
      </c>
      <c r="L109" s="132"/>
      <c r="M109" s="132">
        <v>9.0318748000000011E-10</v>
      </c>
      <c r="N109" s="132">
        <v>9.0318748000000011E-10</v>
      </c>
      <c r="O109" s="132"/>
      <c r="R109" s="73"/>
      <c r="S109" s="73"/>
    </row>
    <row r="110" spans="2:36" x14ac:dyDescent="0.35">
      <c r="B110" s="70" t="s">
        <v>20</v>
      </c>
      <c r="C110" s="70" t="s">
        <v>61</v>
      </c>
      <c r="D110" s="70" t="s">
        <v>62</v>
      </c>
      <c r="E110" s="83">
        <v>0</v>
      </c>
      <c r="F110" s="126">
        <v>1.4833333333333332E-5</v>
      </c>
      <c r="G110" s="126">
        <v>1.4833333333333332E-5</v>
      </c>
      <c r="H110" s="70" t="s">
        <v>48</v>
      </c>
      <c r="I110" s="53" t="s">
        <v>49</v>
      </c>
      <c r="J110" s="132">
        <v>0.12351716666666666</v>
      </c>
      <c r="K110" s="132">
        <v>0.12994</v>
      </c>
      <c r="L110" s="132"/>
      <c r="M110" s="132">
        <v>3.5599999999999998E-4</v>
      </c>
      <c r="N110" s="132">
        <v>3.5599999999999998E-4</v>
      </c>
      <c r="O110" s="132"/>
      <c r="R110" s="73"/>
      <c r="S110" s="73"/>
    </row>
    <row r="111" spans="2:36" s="80" customFormat="1" x14ac:dyDescent="0.35">
      <c r="B111" s="70" t="s">
        <v>20</v>
      </c>
      <c r="C111" s="70" t="s">
        <v>59</v>
      </c>
      <c r="D111" s="70" t="s">
        <v>163</v>
      </c>
      <c r="E111" s="83">
        <v>0</v>
      </c>
      <c r="F111" s="126">
        <v>0</v>
      </c>
      <c r="G111" s="126">
        <v>0</v>
      </c>
      <c r="H111" s="70" t="s">
        <v>48</v>
      </c>
      <c r="I111" s="53" t="s">
        <v>49</v>
      </c>
      <c r="J111" s="132">
        <v>0</v>
      </c>
      <c r="K111" s="132">
        <v>0</v>
      </c>
      <c r="L111" s="132"/>
      <c r="M111" s="132">
        <v>0</v>
      </c>
      <c r="N111" s="132">
        <v>0</v>
      </c>
      <c r="O111" s="132"/>
      <c r="P111" s="140"/>
      <c r="Q111" s="72"/>
      <c r="R111" s="73"/>
      <c r="S111" s="73"/>
      <c r="AE111" s="136"/>
      <c r="AF111" s="136"/>
      <c r="AG111" s="136"/>
      <c r="AH111" s="136"/>
      <c r="AI111" s="136"/>
      <c r="AJ111" s="136"/>
    </row>
    <row r="112" spans="2:36" s="80" customFormat="1" x14ac:dyDescent="0.35">
      <c r="B112" s="70" t="s">
        <v>20</v>
      </c>
      <c r="C112" s="70" t="s">
        <v>143</v>
      </c>
      <c r="D112" s="70" t="s">
        <v>1182</v>
      </c>
      <c r="E112" s="83">
        <v>0</v>
      </c>
      <c r="F112" s="126">
        <v>4.3533333333333337E-6</v>
      </c>
      <c r="G112" s="126">
        <v>4.3533333333333337E-6</v>
      </c>
      <c r="H112" s="70" t="s">
        <v>48</v>
      </c>
      <c r="I112" s="53" t="s">
        <v>49</v>
      </c>
      <c r="J112" s="132">
        <v>3.6250206666666673E-2</v>
      </c>
      <c r="K112" s="132">
        <v>3.8135200000000001E-2</v>
      </c>
      <c r="L112" s="132"/>
      <c r="M112" s="132">
        <v>1.0448E-4</v>
      </c>
      <c r="N112" s="132">
        <v>1.0448E-4</v>
      </c>
      <c r="O112" s="132"/>
      <c r="P112" s="140"/>
      <c r="Q112" s="72"/>
      <c r="R112" s="73"/>
      <c r="S112" s="73"/>
      <c r="AE112" s="136"/>
      <c r="AF112" s="136"/>
      <c r="AG112" s="136"/>
      <c r="AH112" s="136"/>
      <c r="AI112" s="136"/>
      <c r="AJ112" s="136"/>
    </row>
    <row r="113" spans="2:36" s="80" customFormat="1" x14ac:dyDescent="0.35">
      <c r="B113" s="70" t="s">
        <v>20</v>
      </c>
      <c r="C113" s="70" t="s">
        <v>145</v>
      </c>
      <c r="D113" s="70" t="s">
        <v>144</v>
      </c>
      <c r="E113" s="83">
        <v>0</v>
      </c>
      <c r="F113" s="126">
        <v>0</v>
      </c>
      <c r="G113" s="126">
        <v>0</v>
      </c>
      <c r="H113" s="70" t="s">
        <v>48</v>
      </c>
      <c r="I113" s="53" t="s">
        <v>49</v>
      </c>
      <c r="J113" s="132">
        <v>0</v>
      </c>
      <c r="K113" s="132">
        <v>0</v>
      </c>
      <c r="L113" s="132"/>
      <c r="M113" s="132">
        <v>0</v>
      </c>
      <c r="N113" s="132">
        <v>0</v>
      </c>
      <c r="O113" s="132"/>
      <c r="P113" s="140"/>
      <c r="Q113" s="72"/>
      <c r="R113" s="73"/>
      <c r="S113" s="73"/>
      <c r="AE113" s="136"/>
      <c r="AF113" s="136"/>
      <c r="AG113" s="136"/>
      <c r="AH113" s="136"/>
      <c r="AI113" s="136"/>
      <c r="AJ113" s="136"/>
    </row>
    <row r="114" spans="2:36" s="80" customFormat="1" x14ac:dyDescent="0.35">
      <c r="B114" s="70" t="s">
        <v>20</v>
      </c>
      <c r="C114" s="70" t="s">
        <v>147</v>
      </c>
      <c r="D114" s="70" t="s">
        <v>146</v>
      </c>
      <c r="E114" s="83">
        <v>0</v>
      </c>
      <c r="F114" s="126">
        <v>0</v>
      </c>
      <c r="G114" s="126">
        <v>0</v>
      </c>
      <c r="H114" s="70" t="s">
        <v>48</v>
      </c>
      <c r="I114" s="53" t="s">
        <v>49</v>
      </c>
      <c r="J114" s="132">
        <v>0</v>
      </c>
      <c r="K114" s="132">
        <v>0</v>
      </c>
      <c r="L114" s="132"/>
      <c r="M114" s="132">
        <v>0</v>
      </c>
      <c r="N114" s="132">
        <v>0</v>
      </c>
      <c r="O114" s="132"/>
      <c r="P114" s="140"/>
      <c r="Q114" s="72"/>
      <c r="R114" s="73"/>
      <c r="S114" s="73"/>
      <c r="AE114" s="136"/>
      <c r="AF114" s="136"/>
      <c r="AG114" s="136"/>
      <c r="AH114" s="136"/>
      <c r="AI114" s="136"/>
      <c r="AJ114" s="136"/>
    </row>
    <row r="115" spans="2:36" s="80" customFormat="1" x14ac:dyDescent="0.35">
      <c r="B115" s="70" t="s">
        <v>20</v>
      </c>
      <c r="C115" s="70" t="s">
        <v>149</v>
      </c>
      <c r="D115" s="70" t="s">
        <v>148</v>
      </c>
      <c r="E115" s="83">
        <v>0</v>
      </c>
      <c r="F115" s="126">
        <v>1.0571666666666666E-6</v>
      </c>
      <c r="G115" s="126">
        <v>1.0571666666666666E-6</v>
      </c>
      <c r="H115" s="70" t="s">
        <v>48</v>
      </c>
      <c r="I115" s="53" t="s">
        <v>49</v>
      </c>
      <c r="J115" s="132">
        <v>8.8030268333333331E-3</v>
      </c>
      <c r="K115" s="132">
        <v>9.2607799999999997E-3</v>
      </c>
      <c r="L115" s="132"/>
      <c r="M115" s="132">
        <v>2.5372E-5</v>
      </c>
      <c r="N115" s="132">
        <v>2.5372E-5</v>
      </c>
      <c r="O115" s="132"/>
      <c r="P115" s="140"/>
      <c r="Q115" s="72"/>
      <c r="R115" s="73"/>
      <c r="S115" s="73"/>
      <c r="AE115" s="136"/>
      <c r="AF115" s="136"/>
      <c r="AG115" s="136"/>
      <c r="AH115" s="136"/>
      <c r="AI115" s="136"/>
      <c r="AJ115" s="136"/>
    </row>
    <row r="116" spans="2:36" s="80" customFormat="1" x14ac:dyDescent="0.35">
      <c r="B116" s="70" t="s">
        <v>20</v>
      </c>
      <c r="C116" s="70" t="s">
        <v>151</v>
      </c>
      <c r="D116" s="70" t="s">
        <v>150</v>
      </c>
      <c r="E116" s="83">
        <v>0</v>
      </c>
      <c r="F116" s="126">
        <v>9.9033333333333323E-6</v>
      </c>
      <c r="G116" s="126">
        <v>9.9033333333333323E-6</v>
      </c>
      <c r="H116" s="70" t="s">
        <v>48</v>
      </c>
      <c r="I116" s="53" t="s">
        <v>49</v>
      </c>
      <c r="J116" s="132">
        <v>8.2465056666666661E-2</v>
      </c>
      <c r="K116" s="132">
        <v>8.6753199999999989E-2</v>
      </c>
      <c r="L116" s="132"/>
      <c r="M116" s="132">
        <v>2.3767999999999999E-4</v>
      </c>
      <c r="N116" s="132">
        <v>2.3767999999999999E-4</v>
      </c>
      <c r="O116" s="132"/>
      <c r="P116" s="140"/>
      <c r="Q116" s="72"/>
      <c r="R116" s="73"/>
      <c r="S116" s="73"/>
      <c r="AE116" s="136"/>
      <c r="AF116" s="136"/>
      <c r="AG116" s="136"/>
      <c r="AH116" s="136"/>
      <c r="AI116" s="136"/>
      <c r="AJ116" s="136"/>
    </row>
    <row r="117" spans="2:36" s="80" customFormat="1" x14ac:dyDescent="0.35">
      <c r="B117" s="70" t="s">
        <v>20</v>
      </c>
      <c r="C117" s="70" t="s">
        <v>153</v>
      </c>
      <c r="D117" s="70" t="s">
        <v>152</v>
      </c>
      <c r="E117" s="83">
        <v>0</v>
      </c>
      <c r="F117" s="126">
        <v>5.4316666666666664E-7</v>
      </c>
      <c r="G117" s="126">
        <v>5.4316666666666664E-7</v>
      </c>
      <c r="H117" s="70" t="s">
        <v>48</v>
      </c>
      <c r="I117" s="53" t="s">
        <v>49</v>
      </c>
      <c r="J117" s="132">
        <v>4.5229488333333335E-3</v>
      </c>
      <c r="K117" s="132">
        <v>4.7581400000000001E-3</v>
      </c>
      <c r="L117" s="132"/>
      <c r="M117" s="132">
        <v>1.3035999999999999E-5</v>
      </c>
      <c r="N117" s="132">
        <v>1.3035999999999999E-5</v>
      </c>
      <c r="O117" s="132"/>
      <c r="P117" s="140"/>
      <c r="Q117" s="72"/>
      <c r="R117" s="73"/>
      <c r="S117" s="73"/>
      <c r="AE117" s="136"/>
      <c r="AF117" s="136"/>
      <c r="AG117" s="136"/>
      <c r="AH117" s="136"/>
      <c r="AI117" s="136"/>
      <c r="AJ117" s="136"/>
    </row>
    <row r="118" spans="2:36" s="80" customFormat="1" x14ac:dyDescent="0.35">
      <c r="B118" s="70" t="s">
        <v>20</v>
      </c>
      <c r="C118" s="70" t="s">
        <v>155</v>
      </c>
      <c r="D118" s="70" t="s">
        <v>154</v>
      </c>
      <c r="E118" s="83">
        <v>0</v>
      </c>
      <c r="F118" s="126">
        <v>2.1880000000000001E-6</v>
      </c>
      <c r="G118" s="126">
        <v>2.1880000000000001E-6</v>
      </c>
      <c r="H118" s="70" t="s">
        <v>48</v>
      </c>
      <c r="I118" s="53" t="s">
        <v>49</v>
      </c>
      <c r="J118" s="132">
        <v>1.8219476000000002E-2</v>
      </c>
      <c r="K118" s="132">
        <v>1.9166880000000001E-2</v>
      </c>
      <c r="L118" s="132"/>
      <c r="M118" s="132">
        <v>5.2512000000000001E-5</v>
      </c>
      <c r="N118" s="132">
        <v>5.2512000000000001E-5</v>
      </c>
      <c r="O118" s="132"/>
      <c r="P118" s="140"/>
      <c r="Q118" s="72"/>
      <c r="R118" s="73"/>
      <c r="S118" s="73"/>
      <c r="AE118" s="136"/>
      <c r="AF118" s="136"/>
      <c r="AG118" s="136"/>
      <c r="AH118" s="136"/>
      <c r="AI118" s="136"/>
      <c r="AJ118" s="136"/>
    </row>
    <row r="119" spans="2:36" s="80" customFormat="1" x14ac:dyDescent="0.35">
      <c r="B119" s="70" t="s">
        <v>20</v>
      </c>
      <c r="C119" s="70" t="s">
        <v>157</v>
      </c>
      <c r="D119" s="70" t="s">
        <v>156</v>
      </c>
      <c r="E119" s="83">
        <v>0</v>
      </c>
      <c r="F119" s="126">
        <v>1.9441666666666665E-6</v>
      </c>
      <c r="G119" s="126">
        <v>1.9441666666666665E-6</v>
      </c>
      <c r="H119" s="70" t="s">
        <v>48</v>
      </c>
      <c r="I119" s="53" t="s">
        <v>49</v>
      </c>
      <c r="J119" s="132">
        <v>1.6189075833333334E-2</v>
      </c>
      <c r="K119" s="132">
        <v>1.7030899999999998E-2</v>
      </c>
      <c r="L119" s="132"/>
      <c r="M119" s="132">
        <v>4.6659999999999997E-5</v>
      </c>
      <c r="N119" s="132">
        <v>4.6659999999999997E-5</v>
      </c>
      <c r="O119" s="132"/>
      <c r="P119" s="140"/>
      <c r="Q119" s="72"/>
      <c r="R119" s="73"/>
      <c r="S119" s="73"/>
      <c r="AE119" s="136"/>
      <c r="AF119" s="136"/>
      <c r="AG119" s="136"/>
      <c r="AH119" s="136"/>
      <c r="AI119" s="136"/>
      <c r="AJ119" s="136"/>
    </row>
    <row r="120" spans="2:36" s="80" customFormat="1" x14ac:dyDescent="0.35">
      <c r="B120" s="70" t="s">
        <v>20</v>
      </c>
      <c r="C120" s="70" t="s">
        <v>158</v>
      </c>
      <c r="D120" s="70" t="s">
        <v>1150</v>
      </c>
      <c r="E120" s="83">
        <v>0</v>
      </c>
      <c r="F120" s="126">
        <v>0</v>
      </c>
      <c r="G120" s="126">
        <v>0</v>
      </c>
      <c r="H120" s="70" t="s">
        <v>48</v>
      </c>
      <c r="I120" s="53" t="s">
        <v>49</v>
      </c>
      <c r="J120" s="132">
        <v>0</v>
      </c>
      <c r="K120" s="132">
        <v>0</v>
      </c>
      <c r="L120" s="132"/>
      <c r="M120" s="132">
        <v>0</v>
      </c>
      <c r="N120" s="132">
        <v>0</v>
      </c>
      <c r="O120" s="132"/>
      <c r="P120" s="140"/>
      <c r="Q120" s="72"/>
      <c r="R120" s="73"/>
      <c r="S120" s="73"/>
      <c r="AE120" s="136"/>
      <c r="AF120" s="136"/>
      <c r="AG120" s="136"/>
      <c r="AH120" s="136"/>
      <c r="AI120" s="136"/>
      <c r="AJ120" s="136"/>
    </row>
    <row r="121" spans="2:36" s="80" customFormat="1" x14ac:dyDescent="0.35">
      <c r="B121" s="70" t="s">
        <v>20</v>
      </c>
      <c r="C121" s="70" t="s">
        <v>160</v>
      </c>
      <c r="D121" s="70" t="s">
        <v>159</v>
      </c>
      <c r="E121" s="83">
        <v>0</v>
      </c>
      <c r="F121" s="126">
        <v>0</v>
      </c>
      <c r="G121" s="126">
        <v>0</v>
      </c>
      <c r="H121" s="70" t="s">
        <v>48</v>
      </c>
      <c r="I121" s="53" t="s">
        <v>49</v>
      </c>
      <c r="J121" s="132">
        <v>0</v>
      </c>
      <c r="K121" s="132">
        <v>0</v>
      </c>
      <c r="L121" s="132"/>
      <c r="M121" s="132">
        <v>0</v>
      </c>
      <c r="N121" s="132">
        <v>0</v>
      </c>
      <c r="O121" s="132"/>
      <c r="P121" s="140"/>
      <c r="Q121" s="72"/>
      <c r="R121" s="73"/>
      <c r="S121" s="73"/>
      <c r="AE121" s="136"/>
      <c r="AF121" s="136"/>
      <c r="AG121" s="136"/>
      <c r="AH121" s="136"/>
      <c r="AI121" s="136"/>
      <c r="AJ121" s="136"/>
    </row>
    <row r="122" spans="2:36" s="80" customFormat="1" x14ac:dyDescent="0.35">
      <c r="B122" s="70" t="s">
        <v>20</v>
      </c>
      <c r="C122" s="70" t="s">
        <v>1151</v>
      </c>
      <c r="D122" s="70" t="s">
        <v>1152</v>
      </c>
      <c r="E122" s="83">
        <v>0</v>
      </c>
      <c r="F122" s="126">
        <v>0</v>
      </c>
      <c r="G122" s="126">
        <v>0</v>
      </c>
      <c r="H122" s="70" t="s">
        <v>48</v>
      </c>
      <c r="I122" s="53" t="s">
        <v>49</v>
      </c>
      <c r="J122" s="132">
        <v>0</v>
      </c>
      <c r="K122" s="132">
        <v>0</v>
      </c>
      <c r="L122" s="132"/>
      <c r="M122" s="132">
        <v>0</v>
      </c>
      <c r="N122" s="132">
        <v>0</v>
      </c>
      <c r="O122" s="132"/>
      <c r="P122" s="140"/>
      <c r="Q122" s="72"/>
      <c r="R122" s="73"/>
      <c r="S122" s="73"/>
      <c r="AE122" s="136"/>
      <c r="AF122" s="136"/>
      <c r="AG122" s="136"/>
      <c r="AH122" s="136"/>
      <c r="AI122" s="136"/>
      <c r="AJ122" s="136"/>
    </row>
    <row r="123" spans="2:36" s="80" customFormat="1" x14ac:dyDescent="0.35">
      <c r="B123" s="70" t="s">
        <v>20</v>
      </c>
      <c r="C123" s="70" t="s">
        <v>161</v>
      </c>
      <c r="D123" s="70" t="s">
        <v>1159</v>
      </c>
      <c r="E123" s="83">
        <v>0</v>
      </c>
      <c r="F123" s="126">
        <v>0</v>
      </c>
      <c r="G123" s="126">
        <v>0</v>
      </c>
      <c r="H123" s="70" t="s">
        <v>48</v>
      </c>
      <c r="I123" s="53" t="s">
        <v>49</v>
      </c>
      <c r="J123" s="132">
        <v>0</v>
      </c>
      <c r="K123" s="132">
        <v>0</v>
      </c>
      <c r="L123" s="132"/>
      <c r="M123" s="132">
        <v>0</v>
      </c>
      <c r="N123" s="132">
        <v>0</v>
      </c>
      <c r="O123" s="132"/>
      <c r="P123" s="140"/>
      <c r="Q123" s="72"/>
      <c r="R123" s="73"/>
      <c r="S123" s="73"/>
      <c r="AE123" s="136"/>
      <c r="AF123" s="136"/>
      <c r="AG123" s="136"/>
      <c r="AH123" s="136"/>
      <c r="AI123" s="136"/>
      <c r="AJ123" s="136"/>
    </row>
    <row r="124" spans="2:36" s="80" customFormat="1" x14ac:dyDescent="0.35">
      <c r="B124" s="70" t="s">
        <v>20</v>
      </c>
      <c r="C124" s="70" t="s">
        <v>162</v>
      </c>
      <c r="D124" s="70" t="s">
        <v>1155</v>
      </c>
      <c r="E124" s="83">
        <v>0</v>
      </c>
      <c r="F124" s="126">
        <v>8.738333333333333E-7</v>
      </c>
      <c r="G124" s="126">
        <v>8.738333333333333E-7</v>
      </c>
      <c r="H124" s="70" t="s">
        <v>48</v>
      </c>
      <c r="I124" s="53" t="s">
        <v>49</v>
      </c>
      <c r="J124" s="132">
        <v>7.2764101666666662E-3</v>
      </c>
      <c r="K124" s="132">
        <v>7.6547799999999999E-3</v>
      </c>
      <c r="L124" s="132"/>
      <c r="M124" s="132">
        <v>2.0971999999999998E-5</v>
      </c>
      <c r="N124" s="132">
        <v>2.0971999999999998E-5</v>
      </c>
      <c r="O124" s="132"/>
      <c r="P124" s="140"/>
      <c r="Q124" s="72"/>
      <c r="R124" s="73"/>
      <c r="S124" s="73"/>
      <c r="AE124" s="136"/>
      <c r="AF124" s="136"/>
      <c r="AG124" s="136"/>
      <c r="AH124" s="136"/>
      <c r="AI124" s="136"/>
      <c r="AJ124" s="136"/>
    </row>
    <row r="125" spans="2:36" s="80" customFormat="1" x14ac:dyDescent="0.35">
      <c r="B125" s="70" t="s">
        <v>20</v>
      </c>
      <c r="C125" s="70" t="s">
        <v>165</v>
      </c>
      <c r="D125" s="70" t="s">
        <v>164</v>
      </c>
      <c r="E125" s="83">
        <v>0</v>
      </c>
      <c r="F125" s="126">
        <v>0</v>
      </c>
      <c r="G125" s="126">
        <v>0</v>
      </c>
      <c r="H125" s="70" t="s">
        <v>48</v>
      </c>
      <c r="I125" s="53" t="s">
        <v>49</v>
      </c>
      <c r="J125" s="132">
        <v>0</v>
      </c>
      <c r="K125" s="132">
        <v>0</v>
      </c>
      <c r="L125" s="132"/>
      <c r="M125" s="132">
        <v>0</v>
      </c>
      <c r="N125" s="132">
        <v>0</v>
      </c>
      <c r="O125" s="132"/>
      <c r="P125" s="140"/>
      <c r="Q125" s="72"/>
      <c r="R125" s="73"/>
      <c r="S125" s="73"/>
      <c r="AE125" s="136"/>
      <c r="AF125" s="136"/>
      <c r="AG125" s="136"/>
      <c r="AH125" s="136"/>
      <c r="AI125" s="136"/>
      <c r="AJ125" s="136"/>
    </row>
    <row r="126" spans="2:36" s="80" customFormat="1" x14ac:dyDescent="0.35">
      <c r="B126" s="70" t="s">
        <v>20</v>
      </c>
      <c r="C126" s="70" t="s">
        <v>166</v>
      </c>
      <c r="D126" s="70" t="s">
        <v>1181</v>
      </c>
      <c r="E126" s="83">
        <v>0</v>
      </c>
      <c r="F126" s="126">
        <v>0</v>
      </c>
      <c r="G126" s="126">
        <v>0</v>
      </c>
      <c r="H126" s="70" t="s">
        <v>48</v>
      </c>
      <c r="I126" s="53" t="s">
        <v>49</v>
      </c>
      <c r="J126" s="132">
        <v>0</v>
      </c>
      <c r="K126" s="132">
        <v>0</v>
      </c>
      <c r="L126" s="132"/>
      <c r="M126" s="132">
        <v>0</v>
      </c>
      <c r="N126" s="132">
        <v>0</v>
      </c>
      <c r="O126" s="132"/>
      <c r="P126" s="140"/>
      <c r="Q126" s="72"/>
      <c r="R126" s="73"/>
      <c r="S126" s="73"/>
      <c r="AE126" s="136"/>
      <c r="AF126" s="136"/>
      <c r="AG126" s="136"/>
      <c r="AH126" s="136"/>
      <c r="AI126" s="136"/>
      <c r="AJ126" s="136"/>
    </row>
    <row r="127" spans="2:36" s="80" customFormat="1" x14ac:dyDescent="0.35">
      <c r="B127" s="70" t="s">
        <v>20</v>
      </c>
      <c r="C127" s="70" t="s">
        <v>167</v>
      </c>
      <c r="D127" s="70" t="s">
        <v>1170</v>
      </c>
      <c r="E127" s="83">
        <v>0</v>
      </c>
      <c r="F127" s="126">
        <v>0</v>
      </c>
      <c r="G127" s="126">
        <v>0</v>
      </c>
      <c r="H127" s="70" t="s">
        <v>48</v>
      </c>
      <c r="I127" s="53" t="s">
        <v>49</v>
      </c>
      <c r="J127" s="132">
        <v>0</v>
      </c>
      <c r="K127" s="132">
        <v>0</v>
      </c>
      <c r="L127" s="132"/>
      <c r="M127" s="132">
        <v>0</v>
      </c>
      <c r="N127" s="132">
        <v>0</v>
      </c>
      <c r="O127" s="132"/>
      <c r="P127" s="140"/>
      <c r="Q127" s="72"/>
      <c r="R127" s="73"/>
      <c r="S127" s="73"/>
      <c r="AE127" s="136"/>
      <c r="AF127" s="136"/>
      <c r="AG127" s="136"/>
      <c r="AH127" s="136"/>
      <c r="AI127" s="136"/>
      <c r="AJ127" s="136"/>
    </row>
    <row r="128" spans="2:36" x14ac:dyDescent="0.35">
      <c r="B128" s="70" t="s">
        <v>20</v>
      </c>
      <c r="C128" s="70" t="s">
        <v>168</v>
      </c>
      <c r="D128" s="70" t="s">
        <v>1156</v>
      </c>
      <c r="E128" s="83">
        <v>0</v>
      </c>
      <c r="F128" s="126">
        <v>1.6325E-6</v>
      </c>
      <c r="G128" s="126">
        <v>1.6325E-6</v>
      </c>
      <c r="H128" s="70" t="s">
        <v>48</v>
      </c>
      <c r="I128" s="53" t="s">
        <v>49</v>
      </c>
      <c r="J128" s="132">
        <v>1.3593827500000001E-2</v>
      </c>
      <c r="K128" s="132">
        <v>1.43007E-2</v>
      </c>
      <c r="L128" s="132"/>
      <c r="M128" s="132">
        <v>3.9180000000000001E-5</v>
      </c>
      <c r="N128" s="132">
        <v>3.9180000000000001E-5</v>
      </c>
      <c r="O128" s="132"/>
      <c r="R128" s="73"/>
      <c r="S128" s="73"/>
    </row>
    <row r="129" spans="2:19" x14ac:dyDescent="0.35">
      <c r="B129" s="70" t="s">
        <v>20</v>
      </c>
      <c r="C129" s="70">
        <v>646</v>
      </c>
      <c r="D129" s="70" t="s">
        <v>50</v>
      </c>
      <c r="E129" s="83">
        <v>0</v>
      </c>
      <c r="F129" s="126">
        <v>8.9018266666666657E-10</v>
      </c>
      <c r="G129" s="126">
        <v>8.9018266666666657E-10</v>
      </c>
      <c r="H129" s="70" t="s">
        <v>48</v>
      </c>
      <c r="I129" s="53" t="s">
        <v>49</v>
      </c>
      <c r="J129" s="132">
        <v>7.4125510653333327E-6</v>
      </c>
      <c r="K129" s="132">
        <v>7.7980001599999994E-6</v>
      </c>
      <c r="L129" s="132"/>
      <c r="M129" s="132">
        <v>2.1364383999999999E-8</v>
      </c>
      <c r="N129" s="132">
        <v>2.1364383999999999E-8</v>
      </c>
      <c r="O129" s="132"/>
      <c r="R129" s="73"/>
      <c r="S129" s="73"/>
    </row>
    <row r="130" spans="2:19" x14ac:dyDescent="0.35">
      <c r="B130" s="70" t="s">
        <v>20</v>
      </c>
      <c r="C130" s="70" t="s">
        <v>111</v>
      </c>
      <c r="D130" s="70" t="s">
        <v>195</v>
      </c>
      <c r="E130" s="83">
        <v>0</v>
      </c>
      <c r="F130" s="126">
        <v>1.2266666666666666</v>
      </c>
      <c r="G130" s="126">
        <v>1.2266666666666666</v>
      </c>
      <c r="H130" s="70" t="s">
        <v>48</v>
      </c>
      <c r="I130" s="53" t="s">
        <v>49</v>
      </c>
      <c r="J130" s="132">
        <v>10214.453333333333</v>
      </c>
      <c r="K130" s="132">
        <v>10745.599999999999</v>
      </c>
      <c r="L130" s="132"/>
      <c r="M130" s="132">
        <v>29.439999999999998</v>
      </c>
      <c r="N130" s="132">
        <v>29.439999999999998</v>
      </c>
      <c r="O130" s="132"/>
      <c r="R130" s="73"/>
      <c r="S130" s="73"/>
    </row>
    <row r="131" spans="2:19" x14ac:dyDescent="0.35">
      <c r="B131" s="70" t="s">
        <v>20</v>
      </c>
      <c r="C131" s="70" t="s">
        <v>197</v>
      </c>
      <c r="D131" s="70" t="s">
        <v>196</v>
      </c>
      <c r="E131" s="83">
        <v>0</v>
      </c>
      <c r="F131" s="126">
        <v>2.8666666666666663E-2</v>
      </c>
      <c r="G131" s="126">
        <v>2.8666666666666663E-2</v>
      </c>
      <c r="H131" s="70" t="s">
        <v>48</v>
      </c>
      <c r="I131" s="53" t="s">
        <v>49</v>
      </c>
      <c r="J131" s="132">
        <v>238.70733333333331</v>
      </c>
      <c r="K131" s="132">
        <v>251.11999999999998</v>
      </c>
      <c r="L131" s="132"/>
      <c r="M131" s="132">
        <v>0.68799999999999994</v>
      </c>
      <c r="N131" s="132">
        <v>0.68799999999999994</v>
      </c>
      <c r="O131" s="132"/>
      <c r="R131" s="73"/>
      <c r="S131" s="73"/>
    </row>
    <row r="132" spans="2:19" x14ac:dyDescent="0.35">
      <c r="B132" s="70" t="s">
        <v>20</v>
      </c>
      <c r="C132" s="70" t="s">
        <v>199</v>
      </c>
      <c r="D132" s="70" t="s">
        <v>198</v>
      </c>
      <c r="E132" s="83">
        <v>0</v>
      </c>
      <c r="F132" s="126">
        <v>0</v>
      </c>
      <c r="G132" s="126">
        <v>0</v>
      </c>
      <c r="H132" s="70" t="s">
        <v>48</v>
      </c>
      <c r="I132" s="53" t="s">
        <v>49</v>
      </c>
      <c r="J132" s="132">
        <v>0</v>
      </c>
      <c r="K132" s="132">
        <v>0</v>
      </c>
      <c r="L132" s="132"/>
      <c r="M132" s="132">
        <v>0</v>
      </c>
      <c r="N132" s="132">
        <v>0</v>
      </c>
      <c r="O132" s="132"/>
      <c r="R132" s="73"/>
      <c r="S132" s="73"/>
    </row>
    <row r="133" spans="2:19" x14ac:dyDescent="0.35">
      <c r="B133" s="70" t="s">
        <v>20</v>
      </c>
      <c r="C133" s="70" t="s">
        <v>201</v>
      </c>
      <c r="D133" s="70" t="s">
        <v>200</v>
      </c>
      <c r="E133" s="83">
        <v>0</v>
      </c>
      <c r="F133" s="126">
        <v>2.8399999999999998E-2</v>
      </c>
      <c r="G133" s="126">
        <v>2.8399999999999998E-2</v>
      </c>
      <c r="H133" s="70" t="s">
        <v>48</v>
      </c>
      <c r="I133" s="53" t="s">
        <v>49</v>
      </c>
      <c r="J133" s="132">
        <v>236.48679999999999</v>
      </c>
      <c r="K133" s="132">
        <v>248.78399999999999</v>
      </c>
      <c r="L133" s="132"/>
      <c r="M133" s="132">
        <v>0.68159999999999998</v>
      </c>
      <c r="N133" s="132">
        <v>0.68159999999999998</v>
      </c>
      <c r="O133" s="132"/>
      <c r="R133" s="73"/>
      <c r="S133" s="73"/>
    </row>
    <row r="134" spans="2:19" x14ac:dyDescent="0.35">
      <c r="B134" s="70" t="s">
        <v>20</v>
      </c>
      <c r="C134" s="70" t="s">
        <v>203</v>
      </c>
      <c r="D134" s="70" t="s">
        <v>202</v>
      </c>
      <c r="E134" s="83">
        <v>0</v>
      </c>
      <c r="F134" s="126">
        <v>0</v>
      </c>
      <c r="G134" s="126">
        <v>0</v>
      </c>
      <c r="H134" s="70" t="s">
        <v>48</v>
      </c>
      <c r="I134" s="53" t="s">
        <v>49</v>
      </c>
      <c r="J134" s="132">
        <v>0</v>
      </c>
      <c r="K134" s="132">
        <v>0</v>
      </c>
      <c r="L134" s="132"/>
      <c r="M134" s="132">
        <v>0</v>
      </c>
      <c r="N134" s="132">
        <v>0</v>
      </c>
      <c r="O134" s="132"/>
      <c r="R134" s="73"/>
      <c r="S134" s="73"/>
    </row>
    <row r="135" spans="2:19" x14ac:dyDescent="0.35">
      <c r="B135" s="70" t="s">
        <v>20</v>
      </c>
      <c r="C135" s="70" t="s">
        <v>67</v>
      </c>
      <c r="D135" s="70" t="s">
        <v>68</v>
      </c>
      <c r="E135" s="83">
        <v>0</v>
      </c>
      <c r="F135" s="126">
        <v>0.19000000000000003</v>
      </c>
      <c r="G135" s="126">
        <v>0.19000000000000003</v>
      </c>
      <c r="H135" s="70" t="s">
        <v>48</v>
      </c>
      <c r="I135" s="53" t="s">
        <v>49</v>
      </c>
      <c r="J135" s="132">
        <v>1582.1300000000003</v>
      </c>
      <c r="K135" s="132">
        <v>1664.4000000000003</v>
      </c>
      <c r="L135" s="132"/>
      <c r="M135" s="132">
        <v>4.5600000000000005</v>
      </c>
      <c r="N135" s="132">
        <v>4.5600000000000005</v>
      </c>
      <c r="O135" s="132"/>
      <c r="R135" s="73"/>
      <c r="S135" s="73"/>
    </row>
    <row r="136" spans="2:19" x14ac:dyDescent="0.35">
      <c r="B136" s="70" t="s">
        <v>20</v>
      </c>
      <c r="C136" s="70" t="s">
        <v>55</v>
      </c>
      <c r="D136" s="70" t="s">
        <v>56</v>
      </c>
      <c r="E136" s="83">
        <v>0</v>
      </c>
      <c r="F136" s="126">
        <v>0</v>
      </c>
      <c r="G136" s="126">
        <v>0</v>
      </c>
      <c r="H136" s="70" t="s">
        <v>48</v>
      </c>
      <c r="I136" s="53" t="s">
        <v>49</v>
      </c>
      <c r="J136" s="132">
        <v>0</v>
      </c>
      <c r="K136" s="132">
        <v>0</v>
      </c>
      <c r="L136" s="132"/>
      <c r="M136" s="132">
        <v>0</v>
      </c>
      <c r="N136" s="132">
        <v>0</v>
      </c>
      <c r="O136" s="132"/>
      <c r="R136" s="73"/>
      <c r="S136" s="73"/>
    </row>
    <row r="137" spans="2:19" x14ac:dyDescent="0.35">
      <c r="B137" s="70" t="s">
        <v>20</v>
      </c>
      <c r="C137" s="70" t="s">
        <v>63</v>
      </c>
      <c r="D137" s="70" t="s">
        <v>64</v>
      </c>
      <c r="E137" s="83">
        <v>0</v>
      </c>
      <c r="F137" s="126">
        <v>3.9683333333333333E-3</v>
      </c>
      <c r="G137" s="126">
        <v>3.9683333333333333E-3</v>
      </c>
      <c r="H137" s="70" t="s">
        <v>48</v>
      </c>
      <c r="I137" s="53" t="s">
        <v>49</v>
      </c>
      <c r="J137" s="132">
        <v>33.044311666666665</v>
      </c>
      <c r="K137" s="132">
        <v>34.762599999999999</v>
      </c>
      <c r="L137" s="132"/>
      <c r="M137" s="132">
        <v>9.5239999999999991E-2</v>
      </c>
      <c r="N137" s="132">
        <v>9.5239999999999991E-2</v>
      </c>
      <c r="O137" s="132"/>
      <c r="R137" s="73"/>
      <c r="S137" s="73"/>
    </row>
    <row r="138" spans="2:19" x14ac:dyDescent="0.35">
      <c r="B138" s="70" t="s">
        <v>20</v>
      </c>
      <c r="C138" s="70" t="s">
        <v>65</v>
      </c>
      <c r="D138" s="70" t="s">
        <v>66</v>
      </c>
      <c r="E138" s="83">
        <v>0</v>
      </c>
      <c r="F138" s="126">
        <v>0</v>
      </c>
      <c r="G138" s="126">
        <v>0</v>
      </c>
      <c r="H138" s="70" t="s">
        <v>48</v>
      </c>
      <c r="I138" s="53" t="s">
        <v>49</v>
      </c>
      <c r="J138" s="132">
        <v>0</v>
      </c>
      <c r="K138" s="132">
        <v>0</v>
      </c>
      <c r="L138" s="132"/>
      <c r="M138" s="132">
        <v>0</v>
      </c>
      <c r="N138" s="132">
        <v>0</v>
      </c>
      <c r="O138" s="132"/>
      <c r="R138" s="73"/>
      <c r="S138" s="73"/>
    </row>
    <row r="139" spans="2:19" x14ac:dyDescent="0.35">
      <c r="B139" s="70" t="s">
        <v>20</v>
      </c>
      <c r="C139" s="70" t="s">
        <v>367</v>
      </c>
      <c r="D139" s="70" t="s">
        <v>204</v>
      </c>
      <c r="E139" s="83">
        <v>0</v>
      </c>
      <c r="F139" s="126">
        <v>0</v>
      </c>
      <c r="G139" s="126">
        <v>0</v>
      </c>
      <c r="H139" s="70" t="s">
        <v>48</v>
      </c>
      <c r="I139" s="53" t="s">
        <v>49</v>
      </c>
      <c r="J139" s="132">
        <v>0</v>
      </c>
      <c r="K139" s="132">
        <v>0</v>
      </c>
      <c r="L139" s="132"/>
      <c r="M139" s="132">
        <v>0</v>
      </c>
      <c r="N139" s="132">
        <v>0</v>
      </c>
      <c r="O139" s="132"/>
      <c r="R139" s="73"/>
      <c r="S139" s="73"/>
    </row>
    <row r="140" spans="2:19" x14ac:dyDescent="0.35">
      <c r="B140" s="70" t="s">
        <v>20</v>
      </c>
      <c r="C140" s="70" t="s">
        <v>51</v>
      </c>
      <c r="D140" s="70" t="s">
        <v>52</v>
      </c>
      <c r="E140" s="83">
        <v>0</v>
      </c>
      <c r="F140" s="126">
        <v>0</v>
      </c>
      <c r="G140" s="126">
        <v>0</v>
      </c>
      <c r="H140" s="70" t="s">
        <v>48</v>
      </c>
      <c r="I140" s="53" t="s">
        <v>49</v>
      </c>
      <c r="J140" s="132">
        <v>0</v>
      </c>
      <c r="K140" s="132">
        <v>0</v>
      </c>
      <c r="L140" s="132"/>
      <c r="M140" s="132">
        <v>0</v>
      </c>
      <c r="N140" s="132">
        <v>0</v>
      </c>
      <c r="O140" s="132"/>
      <c r="Q140" s="141"/>
      <c r="R140" s="73"/>
      <c r="S140" s="82"/>
    </row>
    <row r="141" spans="2:19" x14ac:dyDescent="0.35">
      <c r="B141" s="70" t="s">
        <v>20</v>
      </c>
      <c r="C141" s="70" t="s">
        <v>368</v>
      </c>
      <c r="D141" s="70" t="s">
        <v>209</v>
      </c>
      <c r="E141" s="83">
        <v>0</v>
      </c>
      <c r="F141" s="126">
        <v>0</v>
      </c>
      <c r="G141" s="126">
        <v>0</v>
      </c>
      <c r="H141" s="70" t="s">
        <v>48</v>
      </c>
      <c r="I141" s="53" t="s">
        <v>49</v>
      </c>
      <c r="J141" s="132">
        <v>0</v>
      </c>
      <c r="K141" s="132">
        <v>0</v>
      </c>
      <c r="L141" s="132"/>
      <c r="M141" s="132">
        <v>0</v>
      </c>
      <c r="N141" s="132">
        <v>0</v>
      </c>
      <c r="O141" s="132"/>
      <c r="Q141" s="141"/>
      <c r="R141" s="73"/>
      <c r="S141" s="82"/>
    </row>
    <row r="142" spans="2:19" x14ac:dyDescent="0.35">
      <c r="B142" s="70" t="s">
        <v>20</v>
      </c>
      <c r="C142" s="70" t="s">
        <v>369</v>
      </c>
      <c r="D142" s="70" t="s">
        <v>210</v>
      </c>
      <c r="E142" s="83">
        <v>0</v>
      </c>
      <c r="F142" s="126">
        <v>0</v>
      </c>
      <c r="G142" s="126">
        <v>0</v>
      </c>
      <c r="H142" s="70" t="s">
        <v>48</v>
      </c>
      <c r="I142" s="53" t="s">
        <v>49</v>
      </c>
      <c r="J142" s="132">
        <v>0</v>
      </c>
      <c r="K142" s="132">
        <v>0</v>
      </c>
      <c r="L142" s="132"/>
      <c r="M142" s="132">
        <v>0</v>
      </c>
      <c r="N142" s="132">
        <v>0</v>
      </c>
      <c r="O142" s="132"/>
      <c r="Q142" s="141"/>
      <c r="R142" s="73"/>
      <c r="S142" s="82"/>
    </row>
    <row r="143" spans="2:19" x14ac:dyDescent="0.35">
      <c r="B143" s="70" t="s">
        <v>20</v>
      </c>
      <c r="C143" s="70" t="s">
        <v>212</v>
      </c>
      <c r="D143" s="70" t="s">
        <v>211</v>
      </c>
      <c r="E143" s="83">
        <v>0</v>
      </c>
      <c r="F143" s="126">
        <v>0</v>
      </c>
      <c r="G143" s="126">
        <v>0</v>
      </c>
      <c r="H143" s="70" t="s">
        <v>48</v>
      </c>
      <c r="I143" s="53" t="s">
        <v>49</v>
      </c>
      <c r="J143" s="132">
        <v>0</v>
      </c>
      <c r="K143" s="132">
        <v>0</v>
      </c>
      <c r="L143" s="132"/>
      <c r="M143" s="132">
        <v>0</v>
      </c>
      <c r="N143" s="132">
        <v>0</v>
      </c>
      <c r="O143" s="132"/>
      <c r="Q143" s="141"/>
      <c r="R143" s="73"/>
      <c r="S143" s="82"/>
    </row>
    <row r="144" spans="2:19" x14ac:dyDescent="0.35">
      <c r="B144" s="70" t="s">
        <v>20</v>
      </c>
      <c r="C144" s="70" t="s">
        <v>214</v>
      </c>
      <c r="D144" s="70" t="s">
        <v>213</v>
      </c>
      <c r="E144" s="83">
        <v>0</v>
      </c>
      <c r="F144" s="126">
        <v>0</v>
      </c>
      <c r="G144" s="126">
        <v>0</v>
      </c>
      <c r="H144" s="70" t="s">
        <v>48</v>
      </c>
      <c r="I144" s="53" t="s">
        <v>49</v>
      </c>
      <c r="J144" s="132">
        <v>0</v>
      </c>
      <c r="K144" s="132">
        <v>0</v>
      </c>
      <c r="L144" s="132"/>
      <c r="M144" s="132">
        <v>0</v>
      </c>
      <c r="N144" s="132">
        <v>0</v>
      </c>
      <c r="O144" s="132"/>
      <c r="Q144" s="141"/>
      <c r="R144" s="73"/>
      <c r="S144" s="82"/>
    </row>
    <row r="145" spans="2:19" x14ac:dyDescent="0.35">
      <c r="B145" s="70" t="s">
        <v>20</v>
      </c>
      <c r="C145" s="70" t="s">
        <v>370</v>
      </c>
      <c r="D145" s="70" t="s">
        <v>221</v>
      </c>
      <c r="E145" s="83">
        <v>0</v>
      </c>
      <c r="F145" s="126">
        <v>0</v>
      </c>
      <c r="G145" s="126">
        <v>0</v>
      </c>
      <c r="H145" s="70" t="s">
        <v>48</v>
      </c>
      <c r="I145" s="53" t="s">
        <v>49</v>
      </c>
      <c r="J145" s="132">
        <v>0</v>
      </c>
      <c r="K145" s="132">
        <v>0</v>
      </c>
      <c r="L145" s="132"/>
      <c r="M145" s="132">
        <v>0</v>
      </c>
      <c r="N145" s="132">
        <v>0</v>
      </c>
      <c r="O145" s="132"/>
      <c r="Q145" s="141"/>
      <c r="R145" s="73"/>
      <c r="S145" s="82"/>
    </row>
    <row r="146" spans="2:19" x14ac:dyDescent="0.35">
      <c r="B146" s="70" t="s">
        <v>20</v>
      </c>
      <c r="C146" s="70" t="s">
        <v>371</v>
      </c>
      <c r="D146" s="70" t="s">
        <v>222</v>
      </c>
      <c r="E146" s="83">
        <v>0</v>
      </c>
      <c r="F146" s="126">
        <v>0</v>
      </c>
      <c r="G146" s="126">
        <v>0</v>
      </c>
      <c r="H146" s="70" t="s">
        <v>48</v>
      </c>
      <c r="I146" s="53" t="s">
        <v>49</v>
      </c>
      <c r="J146" s="132">
        <v>0</v>
      </c>
      <c r="K146" s="132">
        <v>0</v>
      </c>
      <c r="L146" s="132"/>
      <c r="M146" s="132">
        <v>0</v>
      </c>
      <c r="N146" s="132">
        <v>0</v>
      </c>
      <c r="O146" s="132"/>
      <c r="Q146" s="141"/>
      <c r="R146" s="73"/>
      <c r="S146" s="82"/>
    </row>
    <row r="147" spans="2:19" x14ac:dyDescent="0.35">
      <c r="B147" s="70" t="s">
        <v>20</v>
      </c>
      <c r="C147" s="70" t="s">
        <v>372</v>
      </c>
      <c r="D147" s="70" t="s">
        <v>223</v>
      </c>
      <c r="E147" s="83">
        <v>0</v>
      </c>
      <c r="F147" s="126">
        <v>0</v>
      </c>
      <c r="G147" s="126">
        <v>0</v>
      </c>
      <c r="H147" s="70" t="s">
        <v>48</v>
      </c>
      <c r="I147" s="53" t="s">
        <v>49</v>
      </c>
      <c r="J147" s="132">
        <v>0</v>
      </c>
      <c r="K147" s="132">
        <v>0</v>
      </c>
      <c r="L147" s="132"/>
      <c r="M147" s="132">
        <v>0</v>
      </c>
      <c r="N147" s="132">
        <v>0</v>
      </c>
      <c r="O147" s="132"/>
      <c r="Q147" s="141"/>
      <c r="R147" s="73"/>
      <c r="S147" s="82"/>
    </row>
    <row r="148" spans="2:19" x14ac:dyDescent="0.35">
      <c r="B148" s="70" t="s">
        <v>20</v>
      </c>
      <c r="C148" s="70" t="s">
        <v>225</v>
      </c>
      <c r="D148" s="70" t="s">
        <v>224</v>
      </c>
      <c r="E148" s="83">
        <v>0</v>
      </c>
      <c r="F148" s="126">
        <v>0</v>
      </c>
      <c r="G148" s="126">
        <v>0</v>
      </c>
      <c r="H148" s="70" t="s">
        <v>48</v>
      </c>
      <c r="I148" s="53" t="s">
        <v>49</v>
      </c>
      <c r="J148" s="132">
        <v>0</v>
      </c>
      <c r="K148" s="132">
        <v>0</v>
      </c>
      <c r="L148" s="132"/>
      <c r="M148" s="132">
        <v>0</v>
      </c>
      <c r="N148" s="132">
        <v>0</v>
      </c>
      <c r="O148" s="132"/>
      <c r="Q148" s="141"/>
      <c r="R148" s="73"/>
      <c r="S148" s="82"/>
    </row>
    <row r="149" spans="2:19" x14ac:dyDescent="0.35">
      <c r="B149" s="70" t="s">
        <v>20</v>
      </c>
      <c r="C149" s="70" t="s">
        <v>227</v>
      </c>
      <c r="D149" s="70" t="s">
        <v>226</v>
      </c>
      <c r="E149" s="83">
        <v>0</v>
      </c>
      <c r="F149" s="126">
        <v>0</v>
      </c>
      <c r="G149" s="126">
        <v>0</v>
      </c>
      <c r="H149" s="70" t="s">
        <v>48</v>
      </c>
      <c r="I149" s="53" t="s">
        <v>49</v>
      </c>
      <c r="J149" s="132">
        <v>0</v>
      </c>
      <c r="K149" s="132">
        <v>0</v>
      </c>
      <c r="L149" s="132"/>
      <c r="M149" s="132">
        <v>0</v>
      </c>
      <c r="N149" s="132">
        <v>0</v>
      </c>
      <c r="O149" s="132"/>
      <c r="Q149" s="141"/>
      <c r="R149" s="73"/>
      <c r="S149" s="82"/>
    </row>
    <row r="150" spans="2:19" x14ac:dyDescent="0.35">
      <c r="B150" s="70" t="s">
        <v>20</v>
      </c>
      <c r="C150" s="70" t="s">
        <v>373</v>
      </c>
      <c r="D150" s="70" t="s">
        <v>228</v>
      </c>
      <c r="E150" s="83">
        <v>0</v>
      </c>
      <c r="F150" s="126">
        <v>0</v>
      </c>
      <c r="G150" s="126">
        <v>0</v>
      </c>
      <c r="H150" s="70" t="s">
        <v>48</v>
      </c>
      <c r="I150" s="53" t="s">
        <v>49</v>
      </c>
      <c r="J150" s="132">
        <v>0</v>
      </c>
      <c r="K150" s="132">
        <v>0</v>
      </c>
      <c r="L150" s="132"/>
      <c r="M150" s="132">
        <v>0</v>
      </c>
      <c r="N150" s="132">
        <v>0</v>
      </c>
      <c r="O150" s="132"/>
      <c r="Q150" s="141"/>
      <c r="R150" s="73"/>
      <c r="S150" s="82"/>
    </row>
    <row r="151" spans="2:19" x14ac:dyDescent="0.35">
      <c r="B151" s="70" t="s">
        <v>20</v>
      </c>
      <c r="C151" s="70" t="s">
        <v>230</v>
      </c>
      <c r="D151" s="70" t="s">
        <v>229</v>
      </c>
      <c r="E151" s="83">
        <v>0</v>
      </c>
      <c r="F151" s="126">
        <v>0</v>
      </c>
      <c r="G151" s="126">
        <v>0</v>
      </c>
      <c r="H151" s="70" t="s">
        <v>48</v>
      </c>
      <c r="I151" s="53" t="s">
        <v>49</v>
      </c>
      <c r="J151" s="132">
        <v>0</v>
      </c>
      <c r="K151" s="132">
        <v>0</v>
      </c>
      <c r="L151" s="132"/>
      <c r="M151" s="132">
        <v>0</v>
      </c>
      <c r="N151" s="132">
        <v>0</v>
      </c>
      <c r="O151" s="132"/>
      <c r="Q151" s="141"/>
      <c r="R151" s="73"/>
      <c r="S151" s="82"/>
    </row>
    <row r="152" spans="2:19" x14ac:dyDescent="0.35">
      <c r="B152" s="70" t="s">
        <v>20</v>
      </c>
      <c r="C152" s="70" t="s">
        <v>236</v>
      </c>
      <c r="D152" s="70" t="s">
        <v>235</v>
      </c>
      <c r="E152" s="83">
        <v>0</v>
      </c>
      <c r="F152" s="126">
        <v>0</v>
      </c>
      <c r="G152" s="126">
        <v>0</v>
      </c>
      <c r="H152" s="70" t="s">
        <v>48</v>
      </c>
      <c r="I152" s="53" t="s">
        <v>49</v>
      </c>
      <c r="J152" s="132">
        <v>0</v>
      </c>
      <c r="K152" s="132">
        <v>0</v>
      </c>
      <c r="L152" s="132"/>
      <c r="M152" s="132">
        <v>0</v>
      </c>
      <c r="N152" s="132">
        <v>0</v>
      </c>
      <c r="O152" s="132"/>
      <c r="Q152" s="141"/>
      <c r="R152" s="73"/>
      <c r="S152" s="82"/>
    </row>
    <row r="153" spans="2:19" x14ac:dyDescent="0.35">
      <c r="B153" s="70" t="s">
        <v>20</v>
      </c>
      <c r="C153" s="70" t="s">
        <v>238</v>
      </c>
      <c r="D153" s="70" t="s">
        <v>237</v>
      </c>
      <c r="E153" s="83">
        <v>0</v>
      </c>
      <c r="F153" s="126">
        <v>0</v>
      </c>
      <c r="G153" s="126">
        <v>0</v>
      </c>
      <c r="H153" s="70" t="s">
        <v>48</v>
      </c>
      <c r="I153" s="53" t="s">
        <v>49</v>
      </c>
      <c r="J153" s="132">
        <v>0</v>
      </c>
      <c r="K153" s="132">
        <v>0</v>
      </c>
      <c r="L153" s="132"/>
      <c r="M153" s="132">
        <v>0</v>
      </c>
      <c r="N153" s="132">
        <v>0</v>
      </c>
      <c r="O153" s="132"/>
      <c r="Q153" s="141"/>
      <c r="R153" s="73"/>
      <c r="S153" s="82"/>
    </row>
    <row r="154" spans="2:19" x14ac:dyDescent="0.35">
      <c r="B154" s="70" t="s">
        <v>20</v>
      </c>
      <c r="C154" s="70" t="s">
        <v>309</v>
      </c>
      <c r="D154" s="70" t="s">
        <v>241</v>
      </c>
      <c r="E154" s="83">
        <v>0</v>
      </c>
      <c r="F154" s="126">
        <v>0</v>
      </c>
      <c r="G154" s="126">
        <v>0</v>
      </c>
      <c r="H154" s="70" t="s">
        <v>48</v>
      </c>
      <c r="I154" s="53" t="s">
        <v>49</v>
      </c>
      <c r="J154" s="132">
        <v>0</v>
      </c>
      <c r="K154" s="132">
        <v>0</v>
      </c>
      <c r="L154" s="132"/>
      <c r="M154" s="132">
        <v>0</v>
      </c>
      <c r="N154" s="132">
        <v>0</v>
      </c>
      <c r="O154" s="132"/>
      <c r="Q154" s="141"/>
      <c r="R154" s="73"/>
      <c r="S154" s="82"/>
    </row>
    <row r="155" spans="2:19" x14ac:dyDescent="0.35">
      <c r="B155" s="70" t="s">
        <v>20</v>
      </c>
      <c r="C155" s="70" t="s">
        <v>308</v>
      </c>
      <c r="D155" s="70" t="s">
        <v>242</v>
      </c>
      <c r="E155" s="83">
        <v>0</v>
      </c>
      <c r="F155" s="126">
        <v>0</v>
      </c>
      <c r="G155" s="126">
        <v>0</v>
      </c>
      <c r="H155" s="70" t="s">
        <v>48</v>
      </c>
      <c r="I155" s="53" t="s">
        <v>49</v>
      </c>
      <c r="J155" s="132">
        <v>0</v>
      </c>
      <c r="K155" s="132">
        <v>0</v>
      </c>
      <c r="L155" s="132"/>
      <c r="M155" s="132">
        <v>0</v>
      </c>
      <c r="N155" s="132">
        <v>0</v>
      </c>
      <c r="O155" s="132"/>
      <c r="Q155" s="141"/>
      <c r="R155" s="73"/>
      <c r="S155" s="82"/>
    </row>
    <row r="156" spans="2:19" x14ac:dyDescent="0.35">
      <c r="B156" s="70" t="s">
        <v>20</v>
      </c>
      <c r="C156" s="70" t="s">
        <v>244</v>
      </c>
      <c r="D156" s="70" t="s">
        <v>243</v>
      </c>
      <c r="E156" s="83">
        <v>0</v>
      </c>
      <c r="F156" s="126">
        <v>0</v>
      </c>
      <c r="G156" s="126">
        <v>0</v>
      </c>
      <c r="H156" s="70" t="s">
        <v>48</v>
      </c>
      <c r="I156" s="53" t="s">
        <v>49</v>
      </c>
      <c r="J156" s="132">
        <v>0</v>
      </c>
      <c r="K156" s="132">
        <v>0</v>
      </c>
      <c r="L156" s="132"/>
      <c r="M156" s="132">
        <v>0</v>
      </c>
      <c r="N156" s="132">
        <v>0</v>
      </c>
      <c r="O156" s="132"/>
      <c r="Q156" s="141"/>
      <c r="R156" s="73"/>
      <c r="S156" s="82"/>
    </row>
    <row r="157" spans="2:19" x14ac:dyDescent="0.35">
      <c r="B157" s="70" t="s">
        <v>20</v>
      </c>
      <c r="C157" s="70" t="s">
        <v>246</v>
      </c>
      <c r="D157" s="70" t="s">
        <v>245</v>
      </c>
      <c r="E157" s="83">
        <v>0</v>
      </c>
      <c r="F157" s="126">
        <v>0</v>
      </c>
      <c r="G157" s="126">
        <v>0</v>
      </c>
      <c r="H157" s="70" t="s">
        <v>48</v>
      </c>
      <c r="I157" s="53" t="s">
        <v>49</v>
      </c>
      <c r="J157" s="132">
        <v>0</v>
      </c>
      <c r="K157" s="132">
        <v>0</v>
      </c>
      <c r="L157" s="132"/>
      <c r="M157" s="132">
        <v>0</v>
      </c>
      <c r="N157" s="132">
        <v>0</v>
      </c>
      <c r="O157" s="132"/>
      <c r="Q157" s="141"/>
      <c r="R157" s="73"/>
      <c r="S157" s="82"/>
    </row>
    <row r="158" spans="2:19" x14ac:dyDescent="0.35">
      <c r="B158" s="70" t="s">
        <v>20</v>
      </c>
      <c r="C158" s="70" t="s">
        <v>248</v>
      </c>
      <c r="D158" s="70" t="s">
        <v>247</v>
      </c>
      <c r="E158" s="83">
        <v>0</v>
      </c>
      <c r="F158" s="126">
        <v>0</v>
      </c>
      <c r="G158" s="126">
        <v>0</v>
      </c>
      <c r="H158" s="70" t="s">
        <v>48</v>
      </c>
      <c r="I158" s="53" t="s">
        <v>49</v>
      </c>
      <c r="J158" s="132">
        <v>0</v>
      </c>
      <c r="K158" s="132">
        <v>0</v>
      </c>
      <c r="L158" s="132"/>
      <c r="M158" s="132">
        <v>0</v>
      </c>
      <c r="N158" s="132">
        <v>0</v>
      </c>
      <c r="O158" s="132"/>
      <c r="Q158" s="141"/>
      <c r="R158" s="73"/>
      <c r="S158" s="82"/>
    </row>
    <row r="159" spans="2:19" x14ac:dyDescent="0.35">
      <c r="B159" s="70" t="s">
        <v>20</v>
      </c>
      <c r="C159" s="70" t="s">
        <v>250</v>
      </c>
      <c r="D159" s="70" t="s">
        <v>249</v>
      </c>
      <c r="E159" s="83">
        <v>0</v>
      </c>
      <c r="F159" s="126">
        <v>0</v>
      </c>
      <c r="G159" s="126">
        <v>0</v>
      </c>
      <c r="H159" s="70" t="s">
        <v>48</v>
      </c>
      <c r="I159" s="53" t="s">
        <v>49</v>
      </c>
      <c r="J159" s="132">
        <v>0</v>
      </c>
      <c r="K159" s="132">
        <v>0</v>
      </c>
      <c r="L159" s="132"/>
      <c r="M159" s="132">
        <v>0</v>
      </c>
      <c r="N159" s="132">
        <v>0</v>
      </c>
      <c r="O159" s="132"/>
      <c r="Q159" s="141"/>
      <c r="R159" s="73"/>
      <c r="S159" s="82"/>
    </row>
    <row r="160" spans="2:19" x14ac:dyDescent="0.35">
      <c r="B160" s="70" t="s">
        <v>20</v>
      </c>
      <c r="C160" s="70" t="s">
        <v>252</v>
      </c>
      <c r="D160" s="70" t="s">
        <v>251</v>
      </c>
      <c r="E160" s="83">
        <v>0</v>
      </c>
      <c r="F160" s="126">
        <v>0</v>
      </c>
      <c r="G160" s="126">
        <v>0</v>
      </c>
      <c r="H160" s="70" t="s">
        <v>48</v>
      </c>
      <c r="I160" s="53" t="s">
        <v>49</v>
      </c>
      <c r="J160" s="132">
        <v>0</v>
      </c>
      <c r="K160" s="132">
        <v>0</v>
      </c>
      <c r="L160" s="132"/>
      <c r="M160" s="132">
        <v>0</v>
      </c>
      <c r="N160" s="132">
        <v>0</v>
      </c>
      <c r="O160" s="132"/>
      <c r="Q160" s="141"/>
      <c r="R160" s="73"/>
      <c r="S160" s="82"/>
    </row>
    <row r="161" spans="2:19" x14ac:dyDescent="0.35">
      <c r="B161" s="70" t="s">
        <v>20</v>
      </c>
      <c r="C161" s="70" t="s">
        <v>375</v>
      </c>
      <c r="D161" s="70" t="s">
        <v>255</v>
      </c>
      <c r="E161" s="83">
        <v>0</v>
      </c>
      <c r="F161" s="126">
        <v>0</v>
      </c>
      <c r="G161" s="126">
        <v>0</v>
      </c>
      <c r="H161" s="70" t="s">
        <v>48</v>
      </c>
      <c r="I161" s="53" t="s">
        <v>49</v>
      </c>
      <c r="J161" s="132">
        <v>0</v>
      </c>
      <c r="K161" s="132">
        <v>0</v>
      </c>
      <c r="L161" s="132"/>
      <c r="M161" s="132">
        <v>0</v>
      </c>
      <c r="N161" s="132">
        <v>0</v>
      </c>
      <c r="O161" s="132"/>
      <c r="Q161" s="141"/>
      <c r="R161" s="73"/>
      <c r="S161" s="82"/>
    </row>
    <row r="162" spans="2:19" x14ac:dyDescent="0.35">
      <c r="B162" s="70" t="s">
        <v>20</v>
      </c>
      <c r="C162" s="70" t="s">
        <v>257</v>
      </c>
      <c r="D162" s="70" t="s">
        <v>256</v>
      </c>
      <c r="E162" s="83">
        <v>0</v>
      </c>
      <c r="F162" s="126">
        <v>0</v>
      </c>
      <c r="G162" s="126">
        <v>0</v>
      </c>
      <c r="H162" s="70" t="s">
        <v>48</v>
      </c>
      <c r="I162" s="53" t="s">
        <v>49</v>
      </c>
      <c r="J162" s="132">
        <v>0</v>
      </c>
      <c r="K162" s="132">
        <v>0</v>
      </c>
      <c r="L162" s="132"/>
      <c r="M162" s="132">
        <v>0</v>
      </c>
      <c r="N162" s="132">
        <v>0</v>
      </c>
      <c r="O162" s="132"/>
      <c r="Q162" s="141"/>
      <c r="R162" s="73"/>
      <c r="S162" s="82"/>
    </row>
    <row r="163" spans="2:19" x14ac:dyDescent="0.35">
      <c r="B163" s="70" t="s">
        <v>20</v>
      </c>
      <c r="C163" s="70" t="s">
        <v>267</v>
      </c>
      <c r="D163" s="70" t="s">
        <v>266</v>
      </c>
      <c r="E163" s="83">
        <v>0</v>
      </c>
      <c r="F163" s="126">
        <v>0</v>
      </c>
      <c r="G163" s="126">
        <v>0</v>
      </c>
      <c r="H163" s="70" t="s">
        <v>48</v>
      </c>
      <c r="I163" s="53" t="s">
        <v>49</v>
      </c>
      <c r="J163" s="132">
        <v>0</v>
      </c>
      <c r="K163" s="132">
        <v>0</v>
      </c>
      <c r="L163" s="132"/>
      <c r="M163" s="132">
        <v>0</v>
      </c>
      <c r="N163" s="132">
        <v>0</v>
      </c>
      <c r="O163" s="132"/>
      <c r="Q163" s="141"/>
      <c r="R163" s="73"/>
      <c r="S163" s="82"/>
    </row>
    <row r="164" spans="2:19" x14ac:dyDescent="0.35">
      <c r="B164" s="70" t="s">
        <v>20</v>
      </c>
      <c r="C164" s="70" t="s">
        <v>83</v>
      </c>
      <c r="D164" s="70" t="s">
        <v>268</v>
      </c>
      <c r="E164" s="83">
        <v>0</v>
      </c>
      <c r="F164" s="126">
        <v>0</v>
      </c>
      <c r="G164" s="126">
        <v>0</v>
      </c>
      <c r="H164" s="70" t="s">
        <v>48</v>
      </c>
      <c r="I164" s="53" t="s">
        <v>49</v>
      </c>
      <c r="J164" s="132">
        <v>0</v>
      </c>
      <c r="K164" s="132">
        <v>0</v>
      </c>
      <c r="L164" s="132"/>
      <c r="M164" s="132">
        <v>0</v>
      </c>
      <c r="N164" s="132">
        <v>0</v>
      </c>
      <c r="O164" s="132"/>
      <c r="Q164" s="141"/>
      <c r="R164" s="73"/>
      <c r="S164" s="82"/>
    </row>
    <row r="165" spans="2:19" x14ac:dyDescent="0.35">
      <c r="B165" s="70" t="s">
        <v>20</v>
      </c>
      <c r="C165" s="70" t="s">
        <v>376</v>
      </c>
      <c r="D165" s="70" t="s">
        <v>269</v>
      </c>
      <c r="E165" s="83">
        <v>0</v>
      </c>
      <c r="F165" s="126">
        <v>0</v>
      </c>
      <c r="G165" s="126">
        <v>0</v>
      </c>
      <c r="H165" s="70" t="s">
        <v>48</v>
      </c>
      <c r="I165" s="53" t="s">
        <v>49</v>
      </c>
      <c r="J165" s="132">
        <v>0</v>
      </c>
      <c r="K165" s="132">
        <v>0</v>
      </c>
      <c r="L165" s="132"/>
      <c r="M165" s="132">
        <v>0</v>
      </c>
      <c r="N165" s="132">
        <v>0</v>
      </c>
      <c r="O165" s="132"/>
      <c r="Q165" s="141"/>
      <c r="R165" s="73"/>
      <c r="S165" s="82"/>
    </row>
    <row r="166" spans="2:19" x14ac:dyDescent="0.35">
      <c r="B166" s="70" t="s">
        <v>20</v>
      </c>
      <c r="C166" s="70" t="s">
        <v>277</v>
      </c>
      <c r="D166" s="70" t="s">
        <v>276</v>
      </c>
      <c r="E166" s="83">
        <v>0</v>
      </c>
      <c r="F166" s="126">
        <v>0</v>
      </c>
      <c r="G166" s="126">
        <v>0</v>
      </c>
      <c r="H166" s="70" t="s">
        <v>48</v>
      </c>
      <c r="I166" s="53" t="s">
        <v>49</v>
      </c>
      <c r="J166" s="132">
        <v>0</v>
      </c>
      <c r="K166" s="132">
        <v>0</v>
      </c>
      <c r="L166" s="132"/>
      <c r="M166" s="132">
        <v>0</v>
      </c>
      <c r="N166" s="132">
        <v>0</v>
      </c>
      <c r="O166" s="132"/>
      <c r="Q166" s="141"/>
      <c r="R166" s="73"/>
      <c r="S166" s="82"/>
    </row>
    <row r="167" spans="2:19" x14ac:dyDescent="0.35">
      <c r="B167" s="70" t="s">
        <v>20</v>
      </c>
      <c r="C167" s="70" t="s">
        <v>279</v>
      </c>
      <c r="D167" s="70" t="s">
        <v>278</v>
      </c>
      <c r="E167" s="83">
        <v>0</v>
      </c>
      <c r="F167" s="126">
        <v>0</v>
      </c>
      <c r="G167" s="126">
        <v>0</v>
      </c>
      <c r="H167" s="70" t="s">
        <v>48</v>
      </c>
      <c r="I167" s="53" t="s">
        <v>49</v>
      </c>
      <c r="J167" s="132">
        <v>0</v>
      </c>
      <c r="K167" s="132">
        <v>0</v>
      </c>
      <c r="L167" s="132"/>
      <c r="M167" s="132">
        <v>0</v>
      </c>
      <c r="N167" s="132">
        <v>0</v>
      </c>
      <c r="O167" s="132"/>
      <c r="R167" s="73"/>
    </row>
    <row r="168" spans="2:19" x14ac:dyDescent="0.35">
      <c r="B168" s="70" t="s">
        <v>20</v>
      </c>
      <c r="C168" s="70" t="s">
        <v>377</v>
      </c>
      <c r="D168" s="70" t="s">
        <v>282</v>
      </c>
      <c r="E168" s="83">
        <v>0</v>
      </c>
      <c r="F168" s="126">
        <v>0</v>
      </c>
      <c r="G168" s="126">
        <v>0</v>
      </c>
      <c r="H168" s="70" t="s">
        <v>48</v>
      </c>
      <c r="I168" s="53" t="s">
        <v>49</v>
      </c>
      <c r="J168" s="132">
        <v>0</v>
      </c>
      <c r="K168" s="132">
        <v>0</v>
      </c>
      <c r="L168" s="132"/>
      <c r="M168" s="132">
        <v>0</v>
      </c>
      <c r="N168" s="132">
        <v>0</v>
      </c>
      <c r="O168" s="132"/>
      <c r="Q168" s="141"/>
      <c r="R168" s="73"/>
      <c r="S168" s="82"/>
    </row>
    <row r="169" spans="2:19" x14ac:dyDescent="0.35">
      <c r="B169" s="70" t="s">
        <v>20</v>
      </c>
      <c r="C169" s="70" t="s">
        <v>378</v>
      </c>
      <c r="D169" s="70" t="s">
        <v>283</v>
      </c>
      <c r="E169" s="83">
        <v>0</v>
      </c>
      <c r="F169" s="126">
        <v>0</v>
      </c>
      <c r="G169" s="126">
        <v>0</v>
      </c>
      <c r="H169" s="70" t="s">
        <v>48</v>
      </c>
      <c r="I169" s="53" t="s">
        <v>49</v>
      </c>
      <c r="J169" s="132">
        <v>0</v>
      </c>
      <c r="K169" s="132">
        <v>0</v>
      </c>
      <c r="L169" s="132"/>
      <c r="M169" s="132">
        <v>0</v>
      </c>
      <c r="N169" s="132">
        <v>0</v>
      </c>
      <c r="O169" s="132"/>
      <c r="Q169" s="141"/>
      <c r="R169" s="73"/>
      <c r="S169" s="82"/>
    </row>
    <row r="170" spans="2:19" x14ac:dyDescent="0.35">
      <c r="B170" s="70" t="s">
        <v>20</v>
      </c>
      <c r="C170" s="70" t="s">
        <v>379</v>
      </c>
      <c r="D170" s="70" t="s">
        <v>284</v>
      </c>
      <c r="E170" s="83">
        <v>0</v>
      </c>
      <c r="F170" s="126">
        <v>0</v>
      </c>
      <c r="G170" s="126">
        <v>0</v>
      </c>
      <c r="H170" s="70" t="s">
        <v>48</v>
      </c>
      <c r="I170" s="53" t="s">
        <v>49</v>
      </c>
      <c r="J170" s="132">
        <v>0</v>
      </c>
      <c r="K170" s="132">
        <v>0</v>
      </c>
      <c r="L170" s="132"/>
      <c r="M170" s="132">
        <v>0</v>
      </c>
      <c r="N170" s="132">
        <v>0</v>
      </c>
      <c r="O170" s="132"/>
      <c r="Q170" s="141"/>
      <c r="R170" s="73"/>
      <c r="S170" s="82"/>
    </row>
    <row r="171" spans="2:19" x14ac:dyDescent="0.35">
      <c r="B171" s="70" t="s">
        <v>20</v>
      </c>
      <c r="C171" s="70" t="s">
        <v>286</v>
      </c>
      <c r="D171" s="70" t="s">
        <v>285</v>
      </c>
      <c r="E171" s="83">
        <v>0</v>
      </c>
      <c r="F171" s="126">
        <v>0</v>
      </c>
      <c r="G171" s="126">
        <v>0</v>
      </c>
      <c r="H171" s="70" t="s">
        <v>48</v>
      </c>
      <c r="I171" s="53" t="s">
        <v>49</v>
      </c>
      <c r="J171" s="132">
        <v>0</v>
      </c>
      <c r="K171" s="132">
        <v>0</v>
      </c>
      <c r="L171" s="132"/>
      <c r="M171" s="132">
        <v>0</v>
      </c>
      <c r="N171" s="132">
        <v>0</v>
      </c>
      <c r="O171" s="132"/>
      <c r="Q171" s="141"/>
      <c r="R171" s="73"/>
      <c r="S171" s="82"/>
    </row>
    <row r="172" spans="2:19" x14ac:dyDescent="0.35">
      <c r="B172" s="70" t="s">
        <v>20</v>
      </c>
      <c r="C172" s="70" t="s">
        <v>99</v>
      </c>
      <c r="D172" s="70" t="s">
        <v>100</v>
      </c>
      <c r="E172" s="83">
        <v>0</v>
      </c>
      <c r="F172" s="126">
        <v>4.953333333333333E-4</v>
      </c>
      <c r="G172" s="126">
        <v>4.953333333333333E-4</v>
      </c>
      <c r="H172" s="70" t="s">
        <v>48</v>
      </c>
      <c r="I172" s="53" t="s">
        <v>49</v>
      </c>
      <c r="J172" s="132">
        <v>4.1246406666666662</v>
      </c>
      <c r="K172" s="132">
        <v>4.3391199999999994</v>
      </c>
      <c r="L172" s="132"/>
      <c r="M172" s="132">
        <v>1.1887999999999999E-2</v>
      </c>
      <c r="N172" s="132">
        <v>1.1887999999999999E-2</v>
      </c>
      <c r="O172" s="132"/>
      <c r="Q172" s="141"/>
      <c r="R172" s="73"/>
    </row>
    <row r="173" spans="2:19" x14ac:dyDescent="0.35">
      <c r="B173" s="70" t="s">
        <v>20</v>
      </c>
      <c r="C173" s="70" t="s">
        <v>380</v>
      </c>
      <c r="D173" s="70" t="s">
        <v>289</v>
      </c>
      <c r="E173" s="83">
        <v>0</v>
      </c>
      <c r="F173" s="126">
        <v>0</v>
      </c>
      <c r="G173" s="126">
        <v>0</v>
      </c>
      <c r="H173" s="70" t="s">
        <v>48</v>
      </c>
      <c r="I173" s="53" t="s">
        <v>49</v>
      </c>
      <c r="J173" s="132">
        <v>0</v>
      </c>
      <c r="K173" s="132">
        <v>0</v>
      </c>
      <c r="L173" s="132"/>
      <c r="M173" s="132">
        <v>0</v>
      </c>
      <c r="N173" s="132">
        <v>0</v>
      </c>
      <c r="O173" s="132"/>
      <c r="R173" s="73"/>
      <c r="S173" s="82"/>
    </row>
    <row r="174" spans="2:19" x14ac:dyDescent="0.35">
      <c r="B174" s="70" t="s">
        <v>20</v>
      </c>
      <c r="C174" s="70" t="s">
        <v>291</v>
      </c>
      <c r="D174" s="70" t="s">
        <v>290</v>
      </c>
      <c r="E174" s="83">
        <v>0</v>
      </c>
      <c r="F174" s="126">
        <v>0</v>
      </c>
      <c r="G174" s="126">
        <v>0</v>
      </c>
      <c r="H174" s="70" t="s">
        <v>48</v>
      </c>
      <c r="I174" s="53" t="s">
        <v>49</v>
      </c>
      <c r="J174" s="132">
        <v>0</v>
      </c>
      <c r="K174" s="132">
        <v>0</v>
      </c>
      <c r="L174" s="132"/>
      <c r="M174" s="132">
        <v>0</v>
      </c>
      <c r="N174" s="132">
        <v>0</v>
      </c>
      <c r="O174" s="132"/>
      <c r="Q174" s="141"/>
      <c r="R174" s="73"/>
      <c r="S174" s="82"/>
    </row>
    <row r="175" spans="2:19" x14ac:dyDescent="0.35">
      <c r="B175" s="70" t="s">
        <v>20</v>
      </c>
      <c r="C175" s="70" t="s">
        <v>293</v>
      </c>
      <c r="D175" s="70" t="s">
        <v>292</v>
      </c>
      <c r="E175" s="83">
        <v>0</v>
      </c>
      <c r="F175" s="126">
        <v>0</v>
      </c>
      <c r="G175" s="126">
        <v>0</v>
      </c>
      <c r="H175" s="70" t="s">
        <v>48</v>
      </c>
      <c r="I175" s="53" t="s">
        <v>49</v>
      </c>
      <c r="J175" s="132">
        <v>0</v>
      </c>
      <c r="K175" s="132">
        <v>0</v>
      </c>
      <c r="L175" s="132"/>
      <c r="M175" s="132">
        <v>0</v>
      </c>
      <c r="N175" s="132">
        <v>0</v>
      </c>
      <c r="O175" s="132"/>
      <c r="Q175" s="141"/>
      <c r="R175" s="73"/>
      <c r="S175" s="82"/>
    </row>
    <row r="176" spans="2:19" x14ac:dyDescent="0.35">
      <c r="B176" s="70" t="s">
        <v>20</v>
      </c>
      <c r="C176" s="70" t="s">
        <v>295</v>
      </c>
      <c r="D176" s="70" t="s">
        <v>294</v>
      </c>
      <c r="E176" s="83">
        <v>0</v>
      </c>
      <c r="F176" s="126">
        <v>0</v>
      </c>
      <c r="G176" s="126">
        <v>0</v>
      </c>
      <c r="H176" s="70" t="s">
        <v>48</v>
      </c>
      <c r="I176" s="53" t="s">
        <v>49</v>
      </c>
      <c r="J176" s="132">
        <v>0</v>
      </c>
      <c r="K176" s="132">
        <v>0</v>
      </c>
      <c r="L176" s="132"/>
      <c r="M176" s="132">
        <v>0</v>
      </c>
      <c r="N176" s="132">
        <v>0</v>
      </c>
      <c r="O176" s="132"/>
      <c r="Q176" s="141"/>
      <c r="R176" s="73"/>
      <c r="S176" s="82"/>
    </row>
    <row r="177" spans="2:36" x14ac:dyDescent="0.35">
      <c r="B177" s="70" t="s">
        <v>20</v>
      </c>
      <c r="C177" s="70" t="s">
        <v>297</v>
      </c>
      <c r="D177" s="70" t="s">
        <v>296</v>
      </c>
      <c r="E177" s="83">
        <v>0</v>
      </c>
      <c r="F177" s="126">
        <v>0</v>
      </c>
      <c r="G177" s="126">
        <v>0</v>
      </c>
      <c r="H177" s="70" t="s">
        <v>48</v>
      </c>
      <c r="I177" s="53" t="s">
        <v>49</v>
      </c>
      <c r="J177" s="132">
        <v>0</v>
      </c>
      <c r="K177" s="132">
        <v>0</v>
      </c>
      <c r="L177" s="132"/>
      <c r="M177" s="132">
        <v>0</v>
      </c>
      <c r="N177" s="132">
        <v>0</v>
      </c>
      <c r="O177" s="132"/>
      <c r="Q177" s="141"/>
      <c r="R177" s="73"/>
      <c r="S177" s="82"/>
    </row>
    <row r="178" spans="2:36" x14ac:dyDescent="0.35">
      <c r="B178" s="70" t="s">
        <v>20</v>
      </c>
      <c r="C178" s="70" t="s">
        <v>381</v>
      </c>
      <c r="D178" s="70" t="s">
        <v>298</v>
      </c>
      <c r="E178" s="83">
        <v>0</v>
      </c>
      <c r="F178" s="126">
        <v>0</v>
      </c>
      <c r="G178" s="126">
        <v>0</v>
      </c>
      <c r="H178" s="70" t="s">
        <v>48</v>
      </c>
      <c r="I178" s="53" t="s">
        <v>49</v>
      </c>
      <c r="J178" s="132">
        <v>0</v>
      </c>
      <c r="K178" s="132">
        <v>0</v>
      </c>
      <c r="L178" s="132"/>
      <c r="M178" s="132">
        <v>0</v>
      </c>
      <c r="N178" s="132">
        <v>0</v>
      </c>
      <c r="O178" s="132"/>
      <c r="Q178" s="141"/>
      <c r="R178" s="73"/>
      <c r="S178" s="82"/>
    </row>
    <row r="179" spans="2:36" x14ac:dyDescent="0.35">
      <c r="B179" s="70" t="s">
        <v>20</v>
      </c>
      <c r="C179" s="70" t="s">
        <v>382</v>
      </c>
      <c r="D179" s="70" t="s">
        <v>299</v>
      </c>
      <c r="E179" s="83">
        <v>0</v>
      </c>
      <c r="F179" s="126">
        <v>0</v>
      </c>
      <c r="G179" s="126">
        <v>0</v>
      </c>
      <c r="H179" s="70" t="s">
        <v>48</v>
      </c>
      <c r="I179" s="53" t="s">
        <v>49</v>
      </c>
      <c r="J179" s="132">
        <v>0</v>
      </c>
      <c r="K179" s="132">
        <v>0</v>
      </c>
      <c r="L179" s="132"/>
      <c r="M179" s="132">
        <v>0</v>
      </c>
      <c r="N179" s="132">
        <v>0</v>
      </c>
      <c r="O179" s="132"/>
      <c r="Q179" s="141"/>
      <c r="R179" s="73"/>
      <c r="S179" s="82"/>
    </row>
    <row r="180" spans="2:36" x14ac:dyDescent="0.35">
      <c r="B180" s="70" t="s">
        <v>20</v>
      </c>
      <c r="C180" s="70" t="s">
        <v>383</v>
      </c>
      <c r="D180" s="70" t="s">
        <v>300</v>
      </c>
      <c r="E180" s="83">
        <v>0</v>
      </c>
      <c r="F180" s="126">
        <v>0</v>
      </c>
      <c r="G180" s="126">
        <v>0</v>
      </c>
      <c r="H180" s="70" t="s">
        <v>48</v>
      </c>
      <c r="I180" s="53" t="s">
        <v>49</v>
      </c>
      <c r="J180" s="132">
        <v>0</v>
      </c>
      <c r="K180" s="132">
        <v>0</v>
      </c>
      <c r="L180" s="132"/>
      <c r="M180" s="132">
        <v>0</v>
      </c>
      <c r="N180" s="132">
        <v>0</v>
      </c>
      <c r="O180" s="132"/>
      <c r="Q180" s="141"/>
      <c r="R180" s="73"/>
      <c r="S180" s="82"/>
    </row>
    <row r="181" spans="2:36" x14ac:dyDescent="0.35">
      <c r="B181" s="70" t="s">
        <v>20</v>
      </c>
      <c r="C181" s="70" t="s">
        <v>302</v>
      </c>
      <c r="D181" s="70" t="s">
        <v>301</v>
      </c>
      <c r="E181" s="83">
        <v>0</v>
      </c>
      <c r="F181" s="126">
        <v>0</v>
      </c>
      <c r="G181" s="126">
        <v>0</v>
      </c>
      <c r="H181" s="70" t="s">
        <v>48</v>
      </c>
      <c r="I181" s="53" t="s">
        <v>49</v>
      </c>
      <c r="J181" s="132">
        <v>0</v>
      </c>
      <c r="K181" s="132">
        <v>0</v>
      </c>
      <c r="L181" s="132"/>
      <c r="M181" s="132">
        <v>0</v>
      </c>
      <c r="N181" s="132">
        <v>0</v>
      </c>
      <c r="O181" s="132"/>
      <c r="Q181" s="141"/>
      <c r="R181" s="73"/>
      <c r="S181" s="82"/>
    </row>
    <row r="182" spans="2:36" x14ac:dyDescent="0.35">
      <c r="B182" s="70" t="s">
        <v>20</v>
      </c>
      <c r="C182" s="70" t="s">
        <v>384</v>
      </c>
      <c r="D182" s="70" t="s">
        <v>303</v>
      </c>
      <c r="E182" s="83">
        <v>0</v>
      </c>
      <c r="F182" s="126">
        <v>0</v>
      </c>
      <c r="G182" s="126">
        <v>0</v>
      </c>
      <c r="H182" s="70" t="s">
        <v>48</v>
      </c>
      <c r="I182" s="53" t="s">
        <v>49</v>
      </c>
      <c r="J182" s="132">
        <v>0</v>
      </c>
      <c r="K182" s="132">
        <v>0</v>
      </c>
      <c r="L182" s="132"/>
      <c r="M182" s="132">
        <v>0</v>
      </c>
      <c r="N182" s="132">
        <v>0</v>
      </c>
      <c r="O182" s="132"/>
      <c r="Q182" s="141"/>
      <c r="R182" s="73"/>
      <c r="S182" s="82"/>
    </row>
    <row r="183" spans="2:36" s="80" customFormat="1" x14ac:dyDescent="0.35">
      <c r="B183" s="70" t="s">
        <v>20</v>
      </c>
      <c r="C183" s="70" t="s">
        <v>305</v>
      </c>
      <c r="D183" s="70" t="s">
        <v>304</v>
      </c>
      <c r="E183" s="83">
        <v>0</v>
      </c>
      <c r="F183" s="126">
        <v>0</v>
      </c>
      <c r="G183" s="126">
        <v>0</v>
      </c>
      <c r="H183" s="70" t="s">
        <v>48</v>
      </c>
      <c r="I183" s="53" t="s">
        <v>49</v>
      </c>
      <c r="J183" s="132">
        <v>0</v>
      </c>
      <c r="K183" s="132">
        <v>0</v>
      </c>
      <c r="L183" s="132"/>
      <c r="M183" s="132">
        <v>0</v>
      </c>
      <c r="N183" s="132">
        <v>0</v>
      </c>
      <c r="O183" s="132"/>
      <c r="Q183" s="141"/>
      <c r="R183" s="73"/>
      <c r="S183" s="82"/>
      <c r="AE183" s="136"/>
      <c r="AF183" s="136"/>
      <c r="AG183" s="136"/>
      <c r="AH183" s="136"/>
      <c r="AI183" s="136"/>
      <c r="AJ183" s="136"/>
    </row>
    <row r="184" spans="2:36" x14ac:dyDescent="0.35">
      <c r="B184" s="70" t="s">
        <v>20</v>
      </c>
      <c r="C184" s="70" t="s">
        <v>103</v>
      </c>
      <c r="D184" s="70" t="s">
        <v>104</v>
      </c>
      <c r="E184" s="83">
        <v>0</v>
      </c>
      <c r="F184" s="126">
        <v>0</v>
      </c>
      <c r="G184" s="126">
        <v>0</v>
      </c>
      <c r="H184" s="70" t="s">
        <v>48</v>
      </c>
      <c r="I184" s="53" t="s">
        <v>49</v>
      </c>
      <c r="J184" s="132">
        <v>0</v>
      </c>
      <c r="K184" s="132">
        <v>0</v>
      </c>
      <c r="L184" s="132"/>
      <c r="M184" s="132">
        <v>0</v>
      </c>
      <c r="N184" s="132">
        <v>0</v>
      </c>
      <c r="O184" s="132"/>
      <c r="Q184" s="141"/>
      <c r="R184" s="73"/>
      <c r="S184" s="82"/>
    </row>
    <row r="185" spans="2:36" x14ac:dyDescent="0.35">
      <c r="B185" s="70" t="s">
        <v>20</v>
      </c>
      <c r="C185" s="70" t="s">
        <v>307</v>
      </c>
      <c r="D185" s="70" t="s">
        <v>306</v>
      </c>
      <c r="E185" s="83">
        <v>0</v>
      </c>
      <c r="F185" s="126">
        <v>0</v>
      </c>
      <c r="G185" s="126">
        <v>0</v>
      </c>
      <c r="H185" s="70" t="s">
        <v>48</v>
      </c>
      <c r="I185" s="53" t="s">
        <v>49</v>
      </c>
      <c r="J185" s="132">
        <v>0</v>
      </c>
      <c r="K185" s="132">
        <v>0</v>
      </c>
      <c r="L185" s="132"/>
      <c r="M185" s="132">
        <v>0</v>
      </c>
      <c r="N185" s="132">
        <v>0</v>
      </c>
      <c r="O185" s="132"/>
      <c r="Q185" s="141"/>
      <c r="R185" s="73"/>
      <c r="S185" s="82"/>
    </row>
    <row r="186" spans="2:36" x14ac:dyDescent="0.35">
      <c r="B186" s="70" t="s">
        <v>20</v>
      </c>
      <c r="C186" s="70" t="s">
        <v>311</v>
      </c>
      <c r="D186" s="70" t="s">
        <v>310</v>
      </c>
      <c r="E186" s="83">
        <v>0</v>
      </c>
      <c r="F186" s="126">
        <v>0</v>
      </c>
      <c r="G186" s="126">
        <v>0</v>
      </c>
      <c r="H186" s="70" t="s">
        <v>48</v>
      </c>
      <c r="I186" s="53" t="s">
        <v>49</v>
      </c>
      <c r="J186" s="132">
        <v>0</v>
      </c>
      <c r="K186" s="132">
        <v>0</v>
      </c>
      <c r="L186" s="132"/>
      <c r="M186" s="132">
        <v>0</v>
      </c>
      <c r="N186" s="132">
        <v>0</v>
      </c>
      <c r="O186" s="132"/>
      <c r="Q186" s="141"/>
      <c r="R186" s="73"/>
      <c r="S186" s="82"/>
    </row>
    <row r="187" spans="2:36" x14ac:dyDescent="0.35">
      <c r="B187" s="70" t="s">
        <v>20</v>
      </c>
      <c r="C187" s="70" t="s">
        <v>312</v>
      </c>
      <c r="D187" s="70" t="s">
        <v>1322</v>
      </c>
      <c r="E187" s="83">
        <v>0</v>
      </c>
      <c r="F187" s="126">
        <v>7.5824999999999998E-6</v>
      </c>
      <c r="G187" s="126">
        <v>7.5824999999999998E-6</v>
      </c>
      <c r="H187" s="70" t="s">
        <v>48</v>
      </c>
      <c r="I187" s="53" t="s">
        <v>49</v>
      </c>
      <c r="J187" s="132">
        <v>6.3139477499999999E-2</v>
      </c>
      <c r="K187" s="132">
        <v>6.6422700000000001E-2</v>
      </c>
      <c r="L187" s="132"/>
      <c r="M187" s="132">
        <v>1.8197999999999999E-4</v>
      </c>
      <c r="N187" s="132">
        <v>1.8197999999999999E-4</v>
      </c>
      <c r="O187" s="132"/>
      <c r="Q187" s="141"/>
      <c r="R187" s="73"/>
      <c r="S187" s="82"/>
    </row>
    <row r="188" spans="2:36" x14ac:dyDescent="0.35">
      <c r="B188" s="70" t="s">
        <v>20</v>
      </c>
      <c r="C188" s="70" t="s">
        <v>314</v>
      </c>
      <c r="D188" s="70" t="s">
        <v>313</v>
      </c>
      <c r="E188" s="83">
        <v>0</v>
      </c>
      <c r="F188" s="126">
        <v>0</v>
      </c>
      <c r="G188" s="126">
        <v>0</v>
      </c>
      <c r="H188" s="70" t="s">
        <v>48</v>
      </c>
      <c r="I188" s="53" t="s">
        <v>49</v>
      </c>
      <c r="J188" s="132">
        <v>0</v>
      </c>
      <c r="K188" s="132">
        <v>0</v>
      </c>
      <c r="L188" s="132"/>
      <c r="M188" s="132">
        <v>0</v>
      </c>
      <c r="N188" s="132">
        <v>0</v>
      </c>
      <c r="O188" s="132"/>
      <c r="Q188" s="141"/>
      <c r="R188" s="73"/>
      <c r="S188" s="82"/>
    </row>
    <row r="189" spans="2:36" x14ac:dyDescent="0.35">
      <c r="B189" s="70" t="s">
        <v>20</v>
      </c>
      <c r="C189" s="70" t="s">
        <v>316</v>
      </c>
      <c r="D189" s="70" t="s">
        <v>315</v>
      </c>
      <c r="E189" s="83">
        <v>0</v>
      </c>
      <c r="F189" s="126">
        <v>0</v>
      </c>
      <c r="G189" s="126">
        <v>0</v>
      </c>
      <c r="H189" s="70" t="s">
        <v>48</v>
      </c>
      <c r="I189" s="53" t="s">
        <v>49</v>
      </c>
      <c r="J189" s="132">
        <v>0</v>
      </c>
      <c r="K189" s="132">
        <v>0</v>
      </c>
      <c r="L189" s="132"/>
      <c r="M189" s="132">
        <v>0</v>
      </c>
      <c r="N189" s="132">
        <v>0</v>
      </c>
      <c r="O189" s="132"/>
      <c r="Q189" s="141"/>
      <c r="R189" s="73"/>
      <c r="S189" s="82"/>
    </row>
    <row r="190" spans="2:36" x14ac:dyDescent="0.35">
      <c r="B190" s="70" t="s">
        <v>20</v>
      </c>
      <c r="C190" s="70" t="s">
        <v>318</v>
      </c>
      <c r="D190" s="70" t="s">
        <v>317</v>
      </c>
      <c r="E190" s="83">
        <v>0</v>
      </c>
      <c r="F190" s="126">
        <v>0</v>
      </c>
      <c r="G190" s="126">
        <v>0</v>
      </c>
      <c r="H190" s="70" t="s">
        <v>48</v>
      </c>
      <c r="I190" s="53" t="s">
        <v>49</v>
      </c>
      <c r="J190" s="132">
        <v>0</v>
      </c>
      <c r="K190" s="132">
        <v>0</v>
      </c>
      <c r="L190" s="132"/>
      <c r="M190" s="132">
        <v>0</v>
      </c>
      <c r="N190" s="132">
        <v>0</v>
      </c>
      <c r="O190" s="132"/>
      <c r="Q190" s="141"/>
      <c r="R190" s="73"/>
      <c r="S190" s="82"/>
    </row>
    <row r="191" spans="2:36" x14ac:dyDescent="0.35">
      <c r="B191" s="70" t="s">
        <v>20</v>
      </c>
      <c r="C191" s="70" t="s">
        <v>320</v>
      </c>
      <c r="D191" s="70" t="s">
        <v>319</v>
      </c>
      <c r="E191" s="83">
        <v>0</v>
      </c>
      <c r="F191" s="126">
        <v>0</v>
      </c>
      <c r="G191" s="126">
        <v>0</v>
      </c>
      <c r="H191" s="70" t="s">
        <v>48</v>
      </c>
      <c r="I191" s="53" t="s">
        <v>49</v>
      </c>
      <c r="J191" s="132">
        <v>0</v>
      </c>
      <c r="K191" s="132">
        <v>0</v>
      </c>
      <c r="L191" s="132"/>
      <c r="M191" s="132">
        <v>0</v>
      </c>
      <c r="N191" s="132">
        <v>0</v>
      </c>
      <c r="O191" s="132"/>
      <c r="Q191" s="141"/>
      <c r="R191" s="73"/>
      <c r="S191" s="82"/>
    </row>
    <row r="192" spans="2:36" x14ac:dyDescent="0.35">
      <c r="B192" s="70" t="s">
        <v>20</v>
      </c>
      <c r="C192" s="70" t="s">
        <v>77</v>
      </c>
      <c r="D192" s="70" t="s">
        <v>321</v>
      </c>
      <c r="E192" s="83">
        <v>0</v>
      </c>
      <c r="F192" s="126">
        <v>1.2976666666666669E-4</v>
      </c>
      <c r="G192" s="126">
        <v>1.2976666666666669E-4</v>
      </c>
      <c r="H192" s="70" t="s">
        <v>48</v>
      </c>
      <c r="I192" s="53" t="s">
        <v>49</v>
      </c>
      <c r="J192" s="132">
        <v>1.0805670333333335</v>
      </c>
      <c r="K192" s="132">
        <v>1.1367560000000001</v>
      </c>
      <c r="L192" s="132"/>
      <c r="M192" s="132">
        <v>3.1144000000000007E-3</v>
      </c>
      <c r="N192" s="132">
        <v>3.1144000000000007E-3</v>
      </c>
      <c r="O192" s="132"/>
      <c r="Q192" s="141"/>
      <c r="R192" s="73"/>
      <c r="S192" s="82"/>
    </row>
    <row r="193" spans="2:19" x14ac:dyDescent="0.35">
      <c r="B193" s="70" t="s">
        <v>20</v>
      </c>
      <c r="C193" s="70" t="s">
        <v>323</v>
      </c>
      <c r="D193" s="70" t="s">
        <v>322</v>
      </c>
      <c r="E193" s="83">
        <v>0</v>
      </c>
      <c r="F193" s="126">
        <v>8.143333333333334E-3</v>
      </c>
      <c r="G193" s="126">
        <v>8.143333333333334E-3</v>
      </c>
      <c r="H193" s="70" t="s">
        <v>48</v>
      </c>
      <c r="I193" s="53" t="s">
        <v>49</v>
      </c>
      <c r="J193" s="132">
        <v>67.809536666666673</v>
      </c>
      <c r="K193" s="132">
        <v>71.335599999999999</v>
      </c>
      <c r="L193" s="132"/>
      <c r="M193" s="132">
        <v>0.19544</v>
      </c>
      <c r="N193" s="132">
        <v>0.19544</v>
      </c>
      <c r="O193" s="132"/>
      <c r="Q193" s="141"/>
      <c r="R193" s="73"/>
      <c r="S193" s="82"/>
    </row>
    <row r="194" spans="2:19" x14ac:dyDescent="0.35">
      <c r="B194" s="70" t="s">
        <v>20</v>
      </c>
      <c r="C194" s="70" t="s">
        <v>325</v>
      </c>
      <c r="D194" s="70" t="s">
        <v>324</v>
      </c>
      <c r="E194" s="83">
        <v>0</v>
      </c>
      <c r="F194" s="126">
        <v>4.6516666666666668E-4</v>
      </c>
      <c r="G194" s="126">
        <v>4.6516666666666668E-4</v>
      </c>
      <c r="H194" s="70" t="s">
        <v>48</v>
      </c>
      <c r="I194" s="53" t="s">
        <v>49</v>
      </c>
      <c r="J194" s="132">
        <v>3.8734428333333333</v>
      </c>
      <c r="K194" s="132">
        <v>4.0748600000000001</v>
      </c>
      <c r="L194" s="132"/>
      <c r="M194" s="132">
        <v>1.1164E-2</v>
      </c>
      <c r="N194" s="132">
        <v>1.1164E-2</v>
      </c>
      <c r="O194" s="132"/>
      <c r="Q194" s="141"/>
      <c r="R194" s="73"/>
      <c r="S194" s="82"/>
    </row>
    <row r="195" spans="2:19" x14ac:dyDescent="0.35">
      <c r="B195" s="70" t="s">
        <v>20</v>
      </c>
      <c r="C195" s="70" t="s">
        <v>69</v>
      </c>
      <c r="D195" s="70" t="s">
        <v>326</v>
      </c>
      <c r="E195" s="83">
        <v>0</v>
      </c>
      <c r="F195" s="126">
        <v>2.9450000000000001E-5</v>
      </c>
      <c r="G195" s="126">
        <v>2.9450000000000001E-5</v>
      </c>
      <c r="H195" s="70" t="s">
        <v>48</v>
      </c>
      <c r="I195" s="53" t="s">
        <v>49</v>
      </c>
      <c r="J195" s="132">
        <v>0.24523015000000001</v>
      </c>
      <c r="K195" s="132">
        <v>0.25798199999999999</v>
      </c>
      <c r="L195" s="132"/>
      <c r="M195" s="132">
        <v>7.0680000000000005E-4</v>
      </c>
      <c r="N195" s="132">
        <v>7.0680000000000005E-4</v>
      </c>
      <c r="O195" s="132"/>
      <c r="Q195" s="141"/>
      <c r="R195" s="73"/>
      <c r="S195" s="82"/>
    </row>
    <row r="196" spans="2:19" x14ac:dyDescent="0.35">
      <c r="B196" s="70" t="s">
        <v>20</v>
      </c>
      <c r="C196" s="70" t="s">
        <v>71</v>
      </c>
      <c r="D196" s="70" t="s">
        <v>327</v>
      </c>
      <c r="E196" s="83">
        <v>0</v>
      </c>
      <c r="F196" s="126">
        <v>1.8833333333333332E-4</v>
      </c>
      <c r="G196" s="126">
        <v>1.8833333333333332E-4</v>
      </c>
      <c r="H196" s="70" t="s">
        <v>48</v>
      </c>
      <c r="I196" s="53" t="s">
        <v>49</v>
      </c>
      <c r="J196" s="132">
        <v>1.5682516666666666</v>
      </c>
      <c r="K196" s="132">
        <v>1.6497999999999999</v>
      </c>
      <c r="L196" s="132"/>
      <c r="M196" s="132">
        <v>4.5199999999999997E-3</v>
      </c>
      <c r="N196" s="132">
        <v>4.5199999999999997E-3</v>
      </c>
      <c r="O196" s="132"/>
      <c r="Q196" s="141"/>
      <c r="R196" s="73"/>
      <c r="S196" s="82"/>
    </row>
    <row r="197" spans="2:19" x14ac:dyDescent="0.35">
      <c r="B197" s="70" t="s">
        <v>20</v>
      </c>
      <c r="C197" s="70" t="s">
        <v>73</v>
      </c>
      <c r="D197" s="70" t="s">
        <v>328</v>
      </c>
      <c r="E197" s="83">
        <v>0</v>
      </c>
      <c r="F197" s="126">
        <v>0</v>
      </c>
      <c r="G197" s="126">
        <v>0</v>
      </c>
      <c r="H197" s="70" t="s">
        <v>48</v>
      </c>
      <c r="I197" s="53" t="s">
        <v>49</v>
      </c>
      <c r="J197" s="132">
        <v>0</v>
      </c>
      <c r="K197" s="132">
        <v>0</v>
      </c>
      <c r="L197" s="132"/>
      <c r="M197" s="132">
        <v>0</v>
      </c>
      <c r="N197" s="132">
        <v>0</v>
      </c>
      <c r="O197" s="132"/>
      <c r="Q197" s="141"/>
      <c r="R197" s="73"/>
      <c r="S197" s="82"/>
    </row>
    <row r="198" spans="2:19" x14ac:dyDescent="0.35">
      <c r="B198" s="70" t="s">
        <v>20</v>
      </c>
      <c r="C198" s="70" t="s">
        <v>75</v>
      </c>
      <c r="D198" s="70" t="s">
        <v>329</v>
      </c>
      <c r="E198" s="83">
        <v>0</v>
      </c>
      <c r="F198" s="126">
        <v>6.5666666666666659E-5</v>
      </c>
      <c r="G198" s="126">
        <v>6.5666666666666659E-5</v>
      </c>
      <c r="H198" s="70" t="s">
        <v>48</v>
      </c>
      <c r="I198" s="53" t="s">
        <v>49</v>
      </c>
      <c r="J198" s="132">
        <v>0.54680633333333328</v>
      </c>
      <c r="K198" s="132">
        <v>0.57523999999999997</v>
      </c>
      <c r="L198" s="132"/>
      <c r="M198" s="132">
        <v>1.5759999999999997E-3</v>
      </c>
      <c r="N198" s="132">
        <v>1.5759999999999997E-3</v>
      </c>
      <c r="O198" s="132"/>
      <c r="Q198" s="141"/>
      <c r="R198" s="73"/>
      <c r="S198" s="82"/>
    </row>
    <row r="199" spans="2:19" x14ac:dyDescent="0.35">
      <c r="B199" s="70" t="s">
        <v>20</v>
      </c>
      <c r="C199" s="70" t="s">
        <v>79</v>
      </c>
      <c r="D199" s="70" t="s">
        <v>331</v>
      </c>
      <c r="E199" s="83">
        <v>0</v>
      </c>
      <c r="F199" s="126">
        <v>2.1566666666666668E-5</v>
      </c>
      <c r="G199" s="126">
        <v>2.1566666666666668E-5</v>
      </c>
      <c r="H199" s="70" t="s">
        <v>48</v>
      </c>
      <c r="I199" s="53" t="s">
        <v>49</v>
      </c>
      <c r="J199" s="132">
        <v>0.17958563333333336</v>
      </c>
      <c r="K199" s="132">
        <v>0.18892400000000001</v>
      </c>
      <c r="L199" s="132"/>
      <c r="M199" s="132">
        <v>5.176E-4</v>
      </c>
      <c r="N199" s="132">
        <v>5.176E-4</v>
      </c>
      <c r="O199" s="132"/>
      <c r="Q199" s="141"/>
      <c r="R199" s="73"/>
      <c r="S199" s="82"/>
    </row>
    <row r="200" spans="2:19" x14ac:dyDescent="0.35">
      <c r="B200" s="70" t="s">
        <v>20</v>
      </c>
      <c r="C200" s="70" t="s">
        <v>81</v>
      </c>
      <c r="D200" s="70" t="s">
        <v>332</v>
      </c>
      <c r="E200" s="83">
        <v>0</v>
      </c>
      <c r="F200" s="126">
        <v>2.8866666666666667E-4</v>
      </c>
      <c r="G200" s="126">
        <v>2.8866666666666667E-4</v>
      </c>
      <c r="H200" s="70" t="s">
        <v>48</v>
      </c>
      <c r="I200" s="53" t="s">
        <v>49</v>
      </c>
      <c r="J200" s="132">
        <v>2.4037273333333333</v>
      </c>
      <c r="K200" s="132">
        <v>2.5287199999999999</v>
      </c>
      <c r="L200" s="132"/>
      <c r="M200" s="132">
        <v>6.9280000000000001E-3</v>
      </c>
      <c r="N200" s="132">
        <v>6.9280000000000001E-3</v>
      </c>
      <c r="O200" s="132"/>
      <c r="Q200" s="141"/>
      <c r="R200" s="73"/>
      <c r="S200" s="82"/>
    </row>
    <row r="201" spans="2:19" x14ac:dyDescent="0.35">
      <c r="B201" s="70" t="s">
        <v>20</v>
      </c>
      <c r="C201" s="70" t="s">
        <v>87</v>
      </c>
      <c r="D201" s="70" t="s">
        <v>335</v>
      </c>
      <c r="E201" s="83">
        <v>0</v>
      </c>
      <c r="F201" s="126">
        <v>5.0983333333333338E-4</v>
      </c>
      <c r="G201" s="126">
        <v>5.0983333333333338E-4</v>
      </c>
      <c r="H201" s="70" t="s">
        <v>48</v>
      </c>
      <c r="I201" s="53" t="s">
        <v>49</v>
      </c>
      <c r="J201" s="132">
        <v>4.2453821666666673</v>
      </c>
      <c r="K201" s="132">
        <v>4.4661400000000002</v>
      </c>
      <c r="L201" s="132"/>
      <c r="M201" s="132">
        <v>1.2236E-2</v>
      </c>
      <c r="N201" s="132">
        <v>1.2236E-2</v>
      </c>
      <c r="O201" s="132"/>
      <c r="Q201" s="141"/>
      <c r="R201" s="73"/>
      <c r="S201" s="82"/>
    </row>
    <row r="202" spans="2:19" x14ac:dyDescent="0.35">
      <c r="B202" s="70" t="s">
        <v>20</v>
      </c>
      <c r="C202" s="70" t="s">
        <v>89</v>
      </c>
      <c r="D202" s="70" t="s">
        <v>336</v>
      </c>
      <c r="E202" s="83">
        <v>0</v>
      </c>
      <c r="F202" s="126">
        <v>2.8000000000000003E-4</v>
      </c>
      <c r="G202" s="126">
        <v>2.8000000000000003E-4</v>
      </c>
      <c r="H202" s="70" t="s">
        <v>48</v>
      </c>
      <c r="I202" s="53" t="s">
        <v>49</v>
      </c>
      <c r="J202" s="132">
        <v>2.3315600000000001</v>
      </c>
      <c r="K202" s="132">
        <v>2.4528000000000003</v>
      </c>
      <c r="L202" s="132"/>
      <c r="M202" s="132">
        <v>6.7200000000000003E-3</v>
      </c>
      <c r="N202" s="132">
        <v>6.7200000000000003E-3</v>
      </c>
      <c r="O202" s="132"/>
      <c r="Q202" s="141"/>
      <c r="R202" s="73"/>
      <c r="S202" s="82"/>
    </row>
    <row r="203" spans="2:19" x14ac:dyDescent="0.35">
      <c r="B203" s="70" t="s">
        <v>20</v>
      </c>
      <c r="C203" s="70" t="s">
        <v>91</v>
      </c>
      <c r="D203" s="70" t="s">
        <v>337</v>
      </c>
      <c r="E203" s="83">
        <v>0</v>
      </c>
      <c r="F203" s="126">
        <v>0</v>
      </c>
      <c r="G203" s="126">
        <v>0</v>
      </c>
      <c r="H203" s="70" t="s">
        <v>48</v>
      </c>
      <c r="I203" s="53" t="s">
        <v>49</v>
      </c>
      <c r="J203" s="132">
        <v>0</v>
      </c>
      <c r="K203" s="132">
        <v>0</v>
      </c>
      <c r="L203" s="132"/>
      <c r="M203" s="132">
        <v>0</v>
      </c>
      <c r="N203" s="132">
        <v>0</v>
      </c>
      <c r="O203" s="132"/>
      <c r="Q203" s="141"/>
      <c r="R203" s="73"/>
      <c r="S203" s="82"/>
    </row>
    <row r="204" spans="2:19" x14ac:dyDescent="0.35">
      <c r="B204" s="70" t="s">
        <v>20</v>
      </c>
      <c r="C204" s="70" t="s">
        <v>95</v>
      </c>
      <c r="D204" s="70" t="s">
        <v>340</v>
      </c>
      <c r="E204" s="83">
        <v>0</v>
      </c>
      <c r="F204" s="126">
        <v>1.2466666666666667E-4</v>
      </c>
      <c r="G204" s="126">
        <v>1.2466666666666667E-4</v>
      </c>
      <c r="H204" s="70" t="s">
        <v>48</v>
      </c>
      <c r="I204" s="53" t="s">
        <v>49</v>
      </c>
      <c r="J204" s="132">
        <v>1.0380993333333333</v>
      </c>
      <c r="K204" s="132">
        <v>1.0920799999999999</v>
      </c>
      <c r="L204" s="132"/>
      <c r="M204" s="132">
        <v>2.9919999999999999E-3</v>
      </c>
      <c r="N204" s="132">
        <v>2.9919999999999999E-3</v>
      </c>
      <c r="O204" s="132"/>
      <c r="Q204" s="141"/>
      <c r="R204" s="73"/>
      <c r="S204" s="82"/>
    </row>
    <row r="205" spans="2:19" x14ac:dyDescent="0.35">
      <c r="B205" s="70" t="s">
        <v>20</v>
      </c>
      <c r="C205" s="70">
        <v>504</v>
      </c>
      <c r="D205" s="70" t="s">
        <v>341</v>
      </c>
      <c r="E205" s="83">
        <v>0</v>
      </c>
      <c r="F205" s="126">
        <v>1.3316666666666665E-3</v>
      </c>
      <c r="G205" s="126">
        <v>1.3316666666666665E-3</v>
      </c>
      <c r="H205" s="70" t="s">
        <v>48</v>
      </c>
      <c r="I205" s="53" t="s">
        <v>49</v>
      </c>
      <c r="J205" s="132">
        <v>11.088788333333332</v>
      </c>
      <c r="K205" s="132">
        <v>11.665399999999998</v>
      </c>
      <c r="L205" s="132"/>
      <c r="M205" s="132">
        <v>3.1959999999999995E-2</v>
      </c>
      <c r="N205" s="132">
        <v>3.1959999999999995E-2</v>
      </c>
      <c r="O205" s="132"/>
      <c r="Q205" s="141"/>
      <c r="R205" s="73"/>
      <c r="S205" s="82"/>
    </row>
    <row r="206" spans="2:19" x14ac:dyDescent="0.35">
      <c r="B206" s="70" t="s">
        <v>20</v>
      </c>
      <c r="C206" s="70" t="s">
        <v>97</v>
      </c>
      <c r="D206" s="70" t="s">
        <v>343</v>
      </c>
      <c r="E206" s="83">
        <v>0</v>
      </c>
      <c r="F206" s="126">
        <v>4.9716666666666671E-5</v>
      </c>
      <c r="G206" s="126">
        <v>4.9716666666666671E-5</v>
      </c>
      <c r="H206" s="70" t="s">
        <v>48</v>
      </c>
      <c r="I206" s="53" t="s">
        <v>49</v>
      </c>
      <c r="J206" s="132">
        <v>0.41399068333333339</v>
      </c>
      <c r="K206" s="132">
        <v>0.43551800000000002</v>
      </c>
      <c r="L206" s="132"/>
      <c r="M206" s="132">
        <v>1.1932000000000002E-3</v>
      </c>
      <c r="N206" s="132">
        <v>1.1932000000000002E-3</v>
      </c>
      <c r="O206" s="132"/>
      <c r="Q206" s="141"/>
      <c r="R206" s="73"/>
      <c r="S206" s="82"/>
    </row>
    <row r="207" spans="2:19" x14ac:dyDescent="0.35">
      <c r="B207" s="70" t="s">
        <v>20</v>
      </c>
      <c r="C207" s="70" t="s">
        <v>345</v>
      </c>
      <c r="D207" s="70" t="s">
        <v>344</v>
      </c>
      <c r="E207" s="83">
        <v>0</v>
      </c>
      <c r="F207" s="126">
        <v>1.5999999999999999E-5</v>
      </c>
      <c r="G207" s="126">
        <v>1.5999999999999999E-5</v>
      </c>
      <c r="H207" s="70" t="s">
        <v>48</v>
      </c>
      <c r="I207" s="53" t="s">
        <v>49</v>
      </c>
      <c r="J207" s="132">
        <v>0.13323199999999999</v>
      </c>
      <c r="K207" s="132">
        <v>0.14016000000000001</v>
      </c>
      <c r="L207" s="132"/>
      <c r="M207" s="132">
        <v>3.8400000000000001E-4</v>
      </c>
      <c r="N207" s="132">
        <v>3.8400000000000001E-4</v>
      </c>
      <c r="O207" s="132"/>
      <c r="Q207" s="141"/>
      <c r="R207" s="73"/>
      <c r="S207" s="82"/>
    </row>
    <row r="208" spans="2:19" x14ac:dyDescent="0.35">
      <c r="B208" s="70" t="s">
        <v>20</v>
      </c>
      <c r="C208" s="70" t="s">
        <v>347</v>
      </c>
      <c r="D208" s="70" t="s">
        <v>346</v>
      </c>
      <c r="E208" s="83">
        <v>0</v>
      </c>
      <c r="F208" s="126">
        <v>0</v>
      </c>
      <c r="G208" s="126">
        <v>0</v>
      </c>
      <c r="H208" s="70" t="s">
        <v>48</v>
      </c>
      <c r="I208" s="53" t="s">
        <v>49</v>
      </c>
      <c r="J208" s="132">
        <v>0</v>
      </c>
      <c r="K208" s="132">
        <v>0</v>
      </c>
      <c r="L208" s="132"/>
      <c r="M208" s="132">
        <v>0</v>
      </c>
      <c r="N208" s="132">
        <v>0</v>
      </c>
      <c r="O208" s="132"/>
      <c r="Q208" s="141"/>
      <c r="R208" s="73"/>
      <c r="S208" s="82"/>
    </row>
    <row r="209" spans="2:36" x14ac:dyDescent="0.35">
      <c r="B209" s="70" t="s">
        <v>20</v>
      </c>
      <c r="C209" s="70" t="s">
        <v>101</v>
      </c>
      <c r="D209" s="70" t="s">
        <v>348</v>
      </c>
      <c r="E209" s="83">
        <v>0</v>
      </c>
      <c r="F209" s="126">
        <v>0</v>
      </c>
      <c r="G209" s="126">
        <v>0</v>
      </c>
      <c r="H209" s="70" t="s">
        <v>48</v>
      </c>
      <c r="I209" s="53" t="s">
        <v>49</v>
      </c>
      <c r="J209" s="132">
        <v>0</v>
      </c>
      <c r="K209" s="132">
        <v>0</v>
      </c>
      <c r="L209" s="132"/>
      <c r="M209" s="132">
        <v>0</v>
      </c>
      <c r="N209" s="132">
        <v>0</v>
      </c>
      <c r="O209" s="132"/>
      <c r="Q209" s="141"/>
      <c r="R209" s="73"/>
      <c r="S209" s="82"/>
    </row>
    <row r="210" spans="2:36" x14ac:dyDescent="0.35">
      <c r="B210" s="70" t="s">
        <v>20</v>
      </c>
      <c r="C210" s="70" t="s">
        <v>105</v>
      </c>
      <c r="D210" s="70" t="s">
        <v>349</v>
      </c>
      <c r="E210" s="83">
        <v>0</v>
      </c>
      <c r="F210" s="126">
        <v>0.01</v>
      </c>
      <c r="G210" s="126">
        <v>0.01</v>
      </c>
      <c r="H210" s="70" t="s">
        <v>48</v>
      </c>
      <c r="I210" s="53" t="s">
        <v>49</v>
      </c>
      <c r="J210" s="132">
        <v>83.27</v>
      </c>
      <c r="K210" s="132">
        <v>87.600000000000009</v>
      </c>
      <c r="L210" s="132"/>
      <c r="M210" s="132">
        <v>0.24</v>
      </c>
      <c r="N210" s="132">
        <v>0.24</v>
      </c>
      <c r="O210" s="132"/>
      <c r="Q210" s="141"/>
      <c r="R210" s="73"/>
      <c r="S210" s="82"/>
    </row>
    <row r="211" spans="2:36" x14ac:dyDescent="0.35">
      <c r="B211" s="70" t="s">
        <v>22</v>
      </c>
      <c r="C211" s="70" t="s">
        <v>51</v>
      </c>
      <c r="D211" s="70" t="s">
        <v>52</v>
      </c>
      <c r="E211" s="83">
        <v>0</v>
      </c>
      <c r="F211" s="70">
        <v>1.6999999999999999E-3</v>
      </c>
      <c r="G211" s="70">
        <v>1.6999999999999999E-3</v>
      </c>
      <c r="H211" s="70" t="s">
        <v>53</v>
      </c>
      <c r="I211" s="70" t="s">
        <v>54</v>
      </c>
      <c r="J211" s="132">
        <v>1.13764E-2</v>
      </c>
      <c r="K211" s="132">
        <v>0.1105609746588694</v>
      </c>
      <c r="L211" s="132"/>
      <c r="M211" s="132">
        <v>1.42205E-3</v>
      </c>
      <c r="N211" s="132">
        <v>1.2284552739874378E-2</v>
      </c>
      <c r="O211" s="132"/>
      <c r="Q211" s="141"/>
      <c r="R211" s="73"/>
      <c r="S211" s="82"/>
    </row>
    <row r="212" spans="2:36" s="70" customFormat="1" x14ac:dyDescent="0.35">
      <c r="B212" s="70" t="s">
        <v>22</v>
      </c>
      <c r="C212" s="70" t="s">
        <v>55</v>
      </c>
      <c r="D212" s="70" t="s">
        <v>56</v>
      </c>
      <c r="E212" s="83">
        <v>0</v>
      </c>
      <c r="F212" s="70">
        <v>3.5999999999999999E-3</v>
      </c>
      <c r="G212" s="70">
        <v>3.5999999999999999E-3</v>
      </c>
      <c r="H212" s="70" t="s">
        <v>53</v>
      </c>
      <c r="I212" s="70" t="s">
        <v>54</v>
      </c>
      <c r="J212" s="132">
        <v>2.40912E-2</v>
      </c>
      <c r="K212" s="132">
        <v>0.23412912280701756</v>
      </c>
      <c r="L212" s="132"/>
      <c r="M212" s="132">
        <v>3.0114E-3</v>
      </c>
      <c r="N212" s="132">
        <v>2.6014346978557507E-2</v>
      </c>
      <c r="O212" s="132"/>
      <c r="Q212" s="141"/>
      <c r="R212" s="73"/>
      <c r="S212" s="82"/>
      <c r="AE212" s="129"/>
      <c r="AF212" s="129"/>
      <c r="AG212" s="129"/>
      <c r="AH212" s="129"/>
      <c r="AI212" s="129"/>
      <c r="AJ212" s="129"/>
    </row>
    <row r="213" spans="2:36" s="70" customFormat="1" x14ac:dyDescent="0.35">
      <c r="B213" s="70" t="s">
        <v>22</v>
      </c>
      <c r="C213" s="70" t="s">
        <v>57</v>
      </c>
      <c r="D213" s="70" t="s">
        <v>58</v>
      </c>
      <c r="E213" s="83">
        <v>0</v>
      </c>
      <c r="F213" s="70">
        <v>1E-4</v>
      </c>
      <c r="G213" s="70">
        <v>1E-4</v>
      </c>
      <c r="H213" s="70" t="s">
        <v>53</v>
      </c>
      <c r="I213" s="70" t="s">
        <v>54</v>
      </c>
      <c r="J213" s="132">
        <v>6.692E-4</v>
      </c>
      <c r="K213" s="132">
        <v>6.5035867446393766E-3</v>
      </c>
      <c r="L213" s="132"/>
      <c r="M213" s="132">
        <v>8.365E-5</v>
      </c>
      <c r="N213" s="132">
        <v>7.2262074940437524E-4</v>
      </c>
      <c r="O213" s="132"/>
      <c r="Q213" s="141"/>
      <c r="R213" s="73"/>
      <c r="S213" s="82"/>
      <c r="AE213" s="129"/>
      <c r="AF213" s="129"/>
      <c r="AG213" s="129"/>
      <c r="AH213" s="129"/>
      <c r="AI213" s="129"/>
      <c r="AJ213" s="129"/>
    </row>
    <row r="214" spans="2:36" s="70" customFormat="1" x14ac:dyDescent="0.35">
      <c r="B214" s="70" t="s">
        <v>22</v>
      </c>
      <c r="C214" s="70" t="s">
        <v>59</v>
      </c>
      <c r="D214" s="70" t="s">
        <v>60</v>
      </c>
      <c r="E214" s="83">
        <v>0</v>
      </c>
      <c r="F214" s="70">
        <v>1.1999999999999999E-6</v>
      </c>
      <c r="G214" s="70">
        <v>1.1999999999999999E-6</v>
      </c>
      <c r="H214" s="70" t="s">
        <v>53</v>
      </c>
      <c r="I214" s="70" t="s">
        <v>54</v>
      </c>
      <c r="J214" s="132">
        <v>8.0304000000000002E-6</v>
      </c>
      <c r="K214" s="132">
        <v>7.804304093567252E-5</v>
      </c>
      <c r="L214" s="132"/>
      <c r="M214" s="132">
        <v>1.0038E-6</v>
      </c>
      <c r="N214" s="132">
        <v>8.6714489928525026E-6</v>
      </c>
      <c r="O214" s="132"/>
      <c r="Q214" s="141"/>
      <c r="R214" s="73"/>
      <c r="S214" s="82"/>
      <c r="AE214" s="129"/>
      <c r="AF214" s="129"/>
      <c r="AG214" s="129"/>
      <c r="AH214" s="129"/>
      <c r="AI214" s="129"/>
      <c r="AJ214" s="129"/>
    </row>
    <row r="215" spans="2:36" s="70" customFormat="1" x14ac:dyDescent="0.35">
      <c r="B215" s="70" t="s">
        <v>22</v>
      </c>
      <c r="C215" s="70" t="s">
        <v>61</v>
      </c>
      <c r="D215" s="70" t="s">
        <v>62</v>
      </c>
      <c r="E215" s="83">
        <v>0</v>
      </c>
      <c r="F215" s="70">
        <v>2.9999999999999997E-4</v>
      </c>
      <c r="G215" s="70">
        <v>2.9999999999999997E-4</v>
      </c>
      <c r="H215" s="70" t="s">
        <v>53</v>
      </c>
      <c r="I215" s="70" t="s">
        <v>54</v>
      </c>
      <c r="J215" s="132">
        <v>2.0076E-3</v>
      </c>
      <c r="K215" s="132">
        <v>1.9510760233918126E-2</v>
      </c>
      <c r="L215" s="132"/>
      <c r="M215" s="132">
        <v>2.5095E-4</v>
      </c>
      <c r="N215" s="132">
        <v>2.1678622482131254E-3</v>
      </c>
      <c r="O215" s="132"/>
      <c r="Q215" s="141"/>
      <c r="R215" s="73"/>
      <c r="S215" s="82"/>
      <c r="AE215" s="129"/>
      <c r="AF215" s="129"/>
      <c r="AG215" s="129"/>
      <c r="AH215" s="129"/>
      <c r="AI215" s="129"/>
      <c r="AJ215" s="129"/>
    </row>
    <row r="216" spans="2:36" s="70" customFormat="1" x14ac:dyDescent="0.35">
      <c r="B216" s="70" t="s">
        <v>22</v>
      </c>
      <c r="C216" s="70" t="s">
        <v>63</v>
      </c>
      <c r="D216" s="70" t="s">
        <v>64</v>
      </c>
      <c r="E216" s="83">
        <v>0</v>
      </c>
      <c r="F216" s="70">
        <v>8.9999999999999998E-4</v>
      </c>
      <c r="G216" s="70">
        <v>8.9999999999999998E-4</v>
      </c>
      <c r="H216" s="70" t="s">
        <v>53</v>
      </c>
      <c r="I216" s="70" t="s">
        <v>54</v>
      </c>
      <c r="J216" s="132">
        <v>6.0228E-3</v>
      </c>
      <c r="K216" s="132">
        <v>5.853228070175439E-2</v>
      </c>
      <c r="L216" s="132"/>
      <c r="M216" s="132">
        <v>7.5285E-4</v>
      </c>
      <c r="N216" s="132">
        <v>6.5035867446393766E-3</v>
      </c>
      <c r="O216" s="132"/>
      <c r="Q216" s="141"/>
      <c r="R216" s="73"/>
      <c r="S216" s="82"/>
      <c r="AE216" s="129"/>
      <c r="AF216" s="129"/>
      <c r="AG216" s="129"/>
      <c r="AH216" s="129"/>
      <c r="AI216" s="129"/>
      <c r="AJ216" s="129"/>
    </row>
    <row r="217" spans="2:36" s="70" customFormat="1" x14ac:dyDescent="0.35">
      <c r="B217" s="70" t="s">
        <v>22</v>
      </c>
      <c r="C217" s="70" t="s">
        <v>65</v>
      </c>
      <c r="D217" s="70" t="s">
        <v>66</v>
      </c>
      <c r="E217" s="83">
        <v>0</v>
      </c>
      <c r="F217" s="70">
        <v>8.0000000000000004E-4</v>
      </c>
      <c r="G217" s="70">
        <v>8.0000000000000004E-4</v>
      </c>
      <c r="H217" s="70" t="s">
        <v>53</v>
      </c>
      <c r="I217" s="70" t="s">
        <v>54</v>
      </c>
      <c r="J217" s="132">
        <v>5.3536E-3</v>
      </c>
      <c r="K217" s="132">
        <v>5.2028693957115013E-2</v>
      </c>
      <c r="L217" s="132"/>
      <c r="M217" s="132">
        <v>6.692E-4</v>
      </c>
      <c r="N217" s="132">
        <v>5.7809659952350019E-3</v>
      </c>
      <c r="O217" s="132"/>
      <c r="Q217" s="141"/>
      <c r="R217" s="73"/>
      <c r="S217" s="82"/>
      <c r="AE217" s="129"/>
      <c r="AF217" s="129"/>
      <c r="AG217" s="129"/>
      <c r="AH217" s="129"/>
      <c r="AI217" s="129"/>
      <c r="AJ217" s="129"/>
    </row>
    <row r="218" spans="2:36" s="70" customFormat="1" x14ac:dyDescent="0.35">
      <c r="B218" s="70" t="s">
        <v>22</v>
      </c>
      <c r="C218" s="70" t="s">
        <v>67</v>
      </c>
      <c r="D218" s="70" t="s">
        <v>68</v>
      </c>
      <c r="E218" s="83">
        <v>0</v>
      </c>
      <c r="F218" s="70">
        <v>18</v>
      </c>
      <c r="G218" s="70">
        <v>18</v>
      </c>
      <c r="H218" s="70" t="s">
        <v>53</v>
      </c>
      <c r="I218" s="70" t="s">
        <v>54</v>
      </c>
      <c r="J218" s="132">
        <v>120.456</v>
      </c>
      <c r="K218" s="132">
        <v>1170.6456140350879</v>
      </c>
      <c r="L218" s="132"/>
      <c r="M218" s="132">
        <v>15.057</v>
      </c>
      <c r="N218" s="132">
        <v>130.07173489278753</v>
      </c>
      <c r="O218" s="132"/>
      <c r="Q218" s="141"/>
      <c r="R218" s="73"/>
      <c r="S218" s="82"/>
      <c r="AE218" s="129"/>
      <c r="AF218" s="129"/>
      <c r="AG218" s="129"/>
      <c r="AH218" s="129"/>
      <c r="AI218" s="129"/>
      <c r="AJ218" s="129"/>
    </row>
    <row r="219" spans="2:36" s="70" customFormat="1" x14ac:dyDescent="0.35">
      <c r="B219" s="70" t="s">
        <v>22</v>
      </c>
      <c r="C219" s="70" t="s">
        <v>69</v>
      </c>
      <c r="D219" s="70" t="s">
        <v>70</v>
      </c>
      <c r="E219" s="83">
        <v>0</v>
      </c>
      <c r="F219" s="70">
        <v>2.0000000000000001E-4</v>
      </c>
      <c r="G219" s="70">
        <v>2.0000000000000001E-4</v>
      </c>
      <c r="H219" s="70" t="s">
        <v>53</v>
      </c>
      <c r="I219" s="70" t="s">
        <v>54</v>
      </c>
      <c r="J219" s="132">
        <v>1.3384E-3</v>
      </c>
      <c r="K219" s="132">
        <v>1.3007173489278753E-2</v>
      </c>
      <c r="L219" s="132"/>
      <c r="M219" s="132">
        <v>1.673E-4</v>
      </c>
      <c r="N219" s="132">
        <v>1.4452414988087505E-3</v>
      </c>
      <c r="O219" s="132"/>
      <c r="Q219" s="141"/>
      <c r="R219" s="73"/>
      <c r="S219" s="82"/>
      <c r="AE219" s="129"/>
      <c r="AF219" s="129"/>
      <c r="AG219" s="129"/>
      <c r="AH219" s="129"/>
      <c r="AI219" s="129"/>
      <c r="AJ219" s="129"/>
    </row>
    <row r="220" spans="2:36" s="70" customFormat="1" x14ac:dyDescent="0.35">
      <c r="B220" s="70" t="s">
        <v>22</v>
      </c>
      <c r="C220" s="70" t="s">
        <v>71</v>
      </c>
      <c r="D220" s="70" t="s">
        <v>72</v>
      </c>
      <c r="E220" s="83">
        <v>0</v>
      </c>
      <c r="F220" s="70">
        <v>4.4000000000000003E-3</v>
      </c>
      <c r="G220" s="70">
        <v>4.4000000000000003E-3</v>
      </c>
      <c r="H220" s="70" t="s">
        <v>53</v>
      </c>
      <c r="I220" s="70" t="s">
        <v>54</v>
      </c>
      <c r="J220" s="132">
        <v>2.9444800000000004E-2</v>
      </c>
      <c r="K220" s="132">
        <v>0.2861578167641326</v>
      </c>
      <c r="L220" s="132"/>
      <c r="M220" s="132">
        <v>3.6806000000000005E-3</v>
      </c>
      <c r="N220" s="132">
        <v>3.1795312973792511E-2</v>
      </c>
      <c r="O220" s="132"/>
      <c r="Q220" s="141"/>
      <c r="R220" s="73"/>
      <c r="S220" s="82"/>
      <c r="AE220" s="129"/>
      <c r="AF220" s="129"/>
      <c r="AG220" s="129"/>
      <c r="AH220" s="129"/>
      <c r="AI220" s="129"/>
      <c r="AJ220" s="129"/>
    </row>
    <row r="221" spans="2:36" s="70" customFormat="1" x14ac:dyDescent="0.35">
      <c r="B221" s="70" t="s">
        <v>22</v>
      </c>
      <c r="C221" s="70" t="s">
        <v>73</v>
      </c>
      <c r="D221" s="70" t="s">
        <v>74</v>
      </c>
      <c r="E221" s="83">
        <v>0</v>
      </c>
      <c r="F221" s="70">
        <v>1.2E-5</v>
      </c>
      <c r="G221" s="70">
        <v>1.2E-5</v>
      </c>
      <c r="H221" s="70" t="s">
        <v>53</v>
      </c>
      <c r="I221" s="70" t="s">
        <v>54</v>
      </c>
      <c r="J221" s="132">
        <v>8.0304000000000009E-5</v>
      </c>
      <c r="K221" s="132">
        <v>7.804304093567252E-4</v>
      </c>
      <c r="L221" s="132"/>
      <c r="M221" s="132">
        <v>1.0038000000000001E-5</v>
      </c>
      <c r="N221" s="132">
        <v>8.6714489928525033E-5</v>
      </c>
      <c r="O221" s="132"/>
      <c r="Q221" s="141"/>
      <c r="R221" s="73"/>
      <c r="S221" s="82"/>
      <c r="AE221" s="129"/>
      <c r="AF221" s="129"/>
      <c r="AG221" s="129"/>
      <c r="AH221" s="129"/>
      <c r="AI221" s="129"/>
      <c r="AJ221" s="129"/>
    </row>
    <row r="222" spans="2:36" s="70" customFormat="1" x14ac:dyDescent="0.35">
      <c r="B222" s="70" t="s">
        <v>22</v>
      </c>
      <c r="C222" s="70" t="s">
        <v>75</v>
      </c>
      <c r="D222" s="70" t="s">
        <v>76</v>
      </c>
      <c r="E222" s="83">
        <v>0</v>
      </c>
      <c r="F222" s="70">
        <v>1.1000000000000001E-3</v>
      </c>
      <c r="G222" s="70">
        <v>1.1000000000000001E-3</v>
      </c>
      <c r="H222" s="70" t="s">
        <v>53</v>
      </c>
      <c r="I222" s="70" t="s">
        <v>54</v>
      </c>
      <c r="J222" s="132">
        <v>7.3612000000000009E-3</v>
      </c>
      <c r="K222" s="132">
        <v>7.153945419103315E-2</v>
      </c>
      <c r="L222" s="132"/>
      <c r="M222" s="132">
        <v>9.2015000000000011E-4</v>
      </c>
      <c r="N222" s="132">
        <v>7.9488282434481278E-3</v>
      </c>
      <c r="O222" s="132"/>
      <c r="Q222" s="141"/>
      <c r="R222" s="73"/>
      <c r="S222" s="82"/>
      <c r="AE222" s="129"/>
      <c r="AF222" s="129"/>
      <c r="AG222" s="129"/>
      <c r="AH222" s="129"/>
      <c r="AI222" s="129"/>
      <c r="AJ222" s="129"/>
    </row>
    <row r="223" spans="2:36" s="70" customFormat="1" x14ac:dyDescent="0.35">
      <c r="B223" s="70" t="s">
        <v>22</v>
      </c>
      <c r="C223" s="70" t="s">
        <v>77</v>
      </c>
      <c r="D223" s="70" t="s">
        <v>78</v>
      </c>
      <c r="E223" s="83">
        <v>0</v>
      </c>
      <c r="F223" s="70">
        <v>1.4E-3</v>
      </c>
      <c r="G223" s="70">
        <v>1.4E-3</v>
      </c>
      <c r="H223" s="70" t="s">
        <v>53</v>
      </c>
      <c r="I223" s="70" t="s">
        <v>54</v>
      </c>
      <c r="J223" s="132">
        <v>9.3688E-3</v>
      </c>
      <c r="K223" s="132">
        <v>9.1050214424951273E-2</v>
      </c>
      <c r="L223" s="132"/>
      <c r="M223" s="132">
        <v>1.1711E-3</v>
      </c>
      <c r="N223" s="132">
        <v>1.0116690491661253E-2</v>
      </c>
      <c r="O223" s="132"/>
      <c r="Q223" s="141"/>
      <c r="R223" s="73"/>
      <c r="S223" s="82"/>
      <c r="AE223" s="129"/>
      <c r="AF223" s="129"/>
      <c r="AG223" s="129"/>
      <c r="AH223" s="129"/>
      <c r="AI223" s="129"/>
      <c r="AJ223" s="129"/>
    </row>
    <row r="224" spans="2:36" s="70" customFormat="1" x14ac:dyDescent="0.35">
      <c r="B224" s="70" t="s">
        <v>22</v>
      </c>
      <c r="C224" s="70" t="s">
        <v>79</v>
      </c>
      <c r="D224" s="70" t="s">
        <v>80</v>
      </c>
      <c r="E224" s="83">
        <v>0</v>
      </c>
      <c r="F224" s="70">
        <v>8.3999999999999995E-5</v>
      </c>
      <c r="G224" s="70">
        <v>8.3999999999999995E-5</v>
      </c>
      <c r="H224" s="70" t="s">
        <v>53</v>
      </c>
      <c r="I224" s="70" t="s">
        <v>54</v>
      </c>
      <c r="J224" s="132">
        <v>5.6212799999999995E-4</v>
      </c>
      <c r="K224" s="132">
        <v>5.4630128654970756E-3</v>
      </c>
      <c r="L224" s="132"/>
      <c r="M224" s="132">
        <v>7.0265999999999994E-5</v>
      </c>
      <c r="N224" s="132">
        <v>6.0700142949967511E-4</v>
      </c>
      <c r="O224" s="132"/>
      <c r="Q224" s="141"/>
      <c r="R224" s="73"/>
      <c r="S224" s="82"/>
      <c r="AE224" s="129"/>
      <c r="AF224" s="129"/>
      <c r="AG224" s="129"/>
      <c r="AH224" s="129"/>
      <c r="AI224" s="129"/>
      <c r="AJ224" s="129"/>
    </row>
    <row r="225" spans="2:36" s="70" customFormat="1" x14ac:dyDescent="0.35">
      <c r="B225" s="70" t="s">
        <v>22</v>
      </c>
      <c r="C225" s="70" t="s">
        <v>81</v>
      </c>
      <c r="D225" s="70" t="s">
        <v>82</v>
      </c>
      <c r="E225" s="83">
        <v>0</v>
      </c>
      <c r="F225" s="70">
        <v>8.4999999999999995E-4</v>
      </c>
      <c r="G225" s="70">
        <v>8.4999999999999995E-4</v>
      </c>
      <c r="H225" s="70" t="s">
        <v>53</v>
      </c>
      <c r="I225" s="70" t="s">
        <v>54</v>
      </c>
      <c r="J225" s="132">
        <v>5.6882E-3</v>
      </c>
      <c r="K225" s="132">
        <v>5.5280487329434698E-2</v>
      </c>
      <c r="L225" s="132"/>
      <c r="M225" s="132">
        <v>7.11025E-4</v>
      </c>
      <c r="N225" s="132">
        <v>6.1422763699371889E-3</v>
      </c>
      <c r="O225" s="132"/>
      <c r="Q225" s="141"/>
      <c r="R225" s="73"/>
      <c r="S225" s="82"/>
      <c r="AE225" s="129"/>
      <c r="AF225" s="129"/>
      <c r="AG225" s="129"/>
      <c r="AH225" s="129"/>
      <c r="AI225" s="129"/>
      <c r="AJ225" s="129"/>
    </row>
    <row r="226" spans="2:36" s="70" customFormat="1" x14ac:dyDescent="0.35">
      <c r="B226" s="70" t="s">
        <v>22</v>
      </c>
      <c r="C226" s="70" t="s">
        <v>83</v>
      </c>
      <c r="D226" s="70" t="s">
        <v>84</v>
      </c>
      <c r="E226" s="83">
        <v>0</v>
      </c>
      <c r="F226" s="70">
        <v>2E-3</v>
      </c>
      <c r="G226" s="70">
        <v>2E-3</v>
      </c>
      <c r="H226" s="70" t="s">
        <v>53</v>
      </c>
      <c r="I226" s="70" t="s">
        <v>54</v>
      </c>
      <c r="J226" s="132">
        <v>1.3384E-2</v>
      </c>
      <c r="K226" s="132">
        <v>0.13007173489278753</v>
      </c>
      <c r="L226" s="132"/>
      <c r="M226" s="132">
        <v>1.673E-3</v>
      </c>
      <c r="N226" s="132">
        <v>1.4452414988087504E-2</v>
      </c>
      <c r="O226" s="132"/>
      <c r="Q226" s="141"/>
      <c r="R226" s="73"/>
      <c r="S226" s="82"/>
      <c r="AE226" s="129"/>
      <c r="AF226" s="129"/>
      <c r="AG226" s="129"/>
      <c r="AH226" s="129"/>
      <c r="AI226" s="129"/>
      <c r="AJ226" s="129"/>
    </row>
    <row r="227" spans="2:36" s="70" customFormat="1" x14ac:dyDescent="0.35">
      <c r="B227" s="70" t="s">
        <v>22</v>
      </c>
      <c r="C227" s="70" t="s">
        <v>85</v>
      </c>
      <c r="D227" s="70" t="s">
        <v>86</v>
      </c>
      <c r="E227" s="83">
        <v>0</v>
      </c>
      <c r="F227" s="70">
        <v>1.2999999999999999E-3</v>
      </c>
      <c r="G227" s="70">
        <v>1.2999999999999999E-3</v>
      </c>
      <c r="H227" s="70" t="s">
        <v>53</v>
      </c>
      <c r="I227" s="70" t="s">
        <v>54</v>
      </c>
      <c r="J227" s="132">
        <v>8.6996E-3</v>
      </c>
      <c r="K227" s="132">
        <v>8.4546627680311889E-2</v>
      </c>
      <c r="L227" s="132"/>
      <c r="M227" s="132">
        <v>1.08745E-3</v>
      </c>
      <c r="N227" s="132">
        <v>9.3940697422568772E-3</v>
      </c>
      <c r="O227" s="132"/>
      <c r="Q227" s="141"/>
      <c r="R227" s="73"/>
      <c r="S227" s="82"/>
      <c r="AE227" s="129"/>
      <c r="AF227" s="129"/>
      <c r="AG227" s="129"/>
      <c r="AH227" s="129"/>
      <c r="AI227" s="129"/>
      <c r="AJ227" s="129"/>
    </row>
    <row r="228" spans="2:36" s="70" customFormat="1" x14ac:dyDescent="0.35">
      <c r="B228" s="70" t="s">
        <v>22</v>
      </c>
      <c r="C228" s="70" t="s">
        <v>87</v>
      </c>
      <c r="D228" s="70" t="s">
        <v>88</v>
      </c>
      <c r="E228" s="83">
        <v>0</v>
      </c>
      <c r="F228" s="70">
        <v>5.0000000000000001E-4</v>
      </c>
      <c r="G228" s="70">
        <v>5.0000000000000001E-4</v>
      </c>
      <c r="H228" s="70" t="s">
        <v>53</v>
      </c>
      <c r="I228" s="70" t="s">
        <v>54</v>
      </c>
      <c r="J228" s="132">
        <v>3.346E-3</v>
      </c>
      <c r="K228" s="132">
        <v>3.2517933723196883E-2</v>
      </c>
      <c r="L228" s="132"/>
      <c r="M228" s="132">
        <v>4.1825E-4</v>
      </c>
      <c r="N228" s="132">
        <v>3.6131037470218761E-3</v>
      </c>
      <c r="O228" s="132"/>
      <c r="Q228" s="141"/>
      <c r="R228" s="73"/>
      <c r="S228" s="82"/>
      <c r="AE228" s="129"/>
      <c r="AF228" s="129"/>
      <c r="AG228" s="129"/>
      <c r="AH228" s="129"/>
      <c r="AI228" s="129"/>
      <c r="AJ228" s="129"/>
    </row>
    <row r="229" spans="2:36" s="70" customFormat="1" x14ac:dyDescent="0.35">
      <c r="B229" s="70" t="s">
        <v>22</v>
      </c>
      <c r="C229" s="70" t="s">
        <v>89</v>
      </c>
      <c r="D229" s="70" t="s">
        <v>90</v>
      </c>
      <c r="E229" s="83">
        <v>0</v>
      </c>
      <c r="F229" s="70">
        <v>3.8000000000000002E-4</v>
      </c>
      <c r="G229" s="70">
        <v>3.8000000000000002E-4</v>
      </c>
      <c r="H229" s="70" t="s">
        <v>53</v>
      </c>
      <c r="I229" s="70" t="s">
        <v>54</v>
      </c>
      <c r="J229" s="132">
        <v>2.5429600000000004E-3</v>
      </c>
      <c r="K229" s="132">
        <v>2.4713629629629634E-2</v>
      </c>
      <c r="L229" s="132"/>
      <c r="M229" s="132">
        <v>3.1787000000000004E-4</v>
      </c>
      <c r="N229" s="132">
        <v>2.7459588477366259E-3</v>
      </c>
      <c r="O229" s="132"/>
      <c r="Q229" s="141"/>
      <c r="R229" s="73"/>
      <c r="S229" s="82"/>
      <c r="AE229" s="129"/>
      <c r="AF229" s="129"/>
      <c r="AG229" s="129"/>
      <c r="AH229" s="129"/>
      <c r="AI229" s="129"/>
      <c r="AJ229" s="129"/>
    </row>
    <row r="230" spans="2:36" s="70" customFormat="1" x14ac:dyDescent="0.35">
      <c r="B230" s="70" t="s">
        <v>22</v>
      </c>
      <c r="C230" s="70" t="s">
        <v>91</v>
      </c>
      <c r="D230" s="70" t="s">
        <v>92</v>
      </c>
      <c r="E230" s="83">
        <v>0</v>
      </c>
      <c r="F230" s="70">
        <v>2.5999999999999998E-4</v>
      </c>
      <c r="G230" s="70">
        <v>2.5999999999999998E-4</v>
      </c>
      <c r="H230" s="70" t="s">
        <v>53</v>
      </c>
      <c r="I230" s="70" t="s">
        <v>54</v>
      </c>
      <c r="J230" s="132">
        <v>1.7399199999999998E-3</v>
      </c>
      <c r="K230" s="132">
        <v>1.6909325536062378E-2</v>
      </c>
      <c r="L230" s="132"/>
      <c r="M230" s="132">
        <v>2.1748999999999998E-4</v>
      </c>
      <c r="N230" s="132">
        <v>1.8788139484513754E-3</v>
      </c>
      <c r="O230" s="132"/>
      <c r="Q230" s="141"/>
      <c r="R230" s="73"/>
      <c r="S230" s="82"/>
      <c r="AE230" s="129"/>
      <c r="AF230" s="129"/>
      <c r="AG230" s="129"/>
      <c r="AH230" s="129"/>
      <c r="AI230" s="129"/>
      <c r="AJ230" s="129"/>
    </row>
    <row r="231" spans="2:36" s="70" customFormat="1" x14ac:dyDescent="0.35">
      <c r="B231" s="70" t="s">
        <v>22</v>
      </c>
      <c r="C231" s="70" t="s">
        <v>93</v>
      </c>
      <c r="D231" s="70" t="s">
        <v>94</v>
      </c>
      <c r="E231" s="83">
        <v>0</v>
      </c>
      <c r="F231" s="70">
        <v>1.65E-3</v>
      </c>
      <c r="G231" s="70">
        <v>1.65E-3</v>
      </c>
      <c r="H231" s="70" t="s">
        <v>53</v>
      </c>
      <c r="I231" s="70" t="s">
        <v>54</v>
      </c>
      <c r="J231" s="132">
        <v>1.1041800000000001E-2</v>
      </c>
      <c r="K231" s="132">
        <v>0.10730918128654972</v>
      </c>
      <c r="L231" s="132"/>
      <c r="M231" s="132">
        <v>1.3802250000000001E-3</v>
      </c>
      <c r="N231" s="132">
        <v>1.1923242365172192E-2</v>
      </c>
      <c r="O231" s="132"/>
      <c r="Q231" s="141"/>
      <c r="R231" s="73"/>
      <c r="S231" s="82"/>
      <c r="AE231" s="129"/>
      <c r="AF231" s="129"/>
      <c r="AG231" s="129"/>
      <c r="AH231" s="129"/>
      <c r="AI231" s="129"/>
      <c r="AJ231" s="129"/>
    </row>
    <row r="232" spans="2:36" s="70" customFormat="1" x14ac:dyDescent="0.35">
      <c r="B232" s="70" t="s">
        <v>22</v>
      </c>
      <c r="C232" s="70" t="s">
        <v>95</v>
      </c>
      <c r="D232" s="70" t="s">
        <v>96</v>
      </c>
      <c r="E232" s="83">
        <v>0</v>
      </c>
      <c r="F232" s="70">
        <v>2.0999999999999999E-3</v>
      </c>
      <c r="G232" s="70">
        <v>2.0999999999999999E-3</v>
      </c>
      <c r="H232" s="70" t="s">
        <v>53</v>
      </c>
      <c r="I232" s="70" t="s">
        <v>54</v>
      </c>
      <c r="J232" s="132">
        <v>1.40532E-2</v>
      </c>
      <c r="K232" s="132">
        <v>0.13657532163742689</v>
      </c>
      <c r="L232" s="132"/>
      <c r="M232" s="132">
        <v>1.75665E-3</v>
      </c>
      <c r="N232" s="132">
        <v>1.5175035737491878E-2</v>
      </c>
      <c r="O232" s="132"/>
      <c r="Q232" s="141"/>
      <c r="R232" s="73"/>
      <c r="S232" s="82"/>
      <c r="AE232" s="129"/>
      <c r="AF232" s="129"/>
      <c r="AG232" s="129"/>
      <c r="AH232" s="129"/>
      <c r="AI232" s="129"/>
      <c r="AJ232" s="129"/>
    </row>
    <row r="233" spans="2:36" s="70" customFormat="1" x14ac:dyDescent="0.35">
      <c r="B233" s="70" t="s">
        <v>22</v>
      </c>
      <c r="C233" s="70" t="s">
        <v>97</v>
      </c>
      <c r="D233" s="70" t="s">
        <v>98</v>
      </c>
      <c r="E233" s="83">
        <v>0</v>
      </c>
      <c r="F233" s="70">
        <v>2.4000000000000001E-5</v>
      </c>
      <c r="G233" s="70">
        <v>2.4000000000000001E-5</v>
      </c>
      <c r="H233" s="70" t="s">
        <v>53</v>
      </c>
      <c r="I233" s="70" t="s">
        <v>54</v>
      </c>
      <c r="J233" s="132">
        <v>1.6060800000000002E-4</v>
      </c>
      <c r="K233" s="132">
        <v>1.5608608187134504E-3</v>
      </c>
      <c r="L233" s="132"/>
      <c r="M233" s="132">
        <v>2.0076000000000002E-5</v>
      </c>
      <c r="N233" s="132">
        <v>1.7342897985705007E-4</v>
      </c>
      <c r="O233" s="132"/>
      <c r="Q233" s="141"/>
      <c r="R233" s="73"/>
      <c r="S233" s="82"/>
      <c r="AE233" s="129"/>
      <c r="AF233" s="129"/>
      <c r="AG233" s="129"/>
      <c r="AH233" s="129"/>
      <c r="AI233" s="129"/>
      <c r="AJ233" s="129"/>
    </row>
    <row r="234" spans="2:36" s="70" customFormat="1" x14ac:dyDescent="0.35">
      <c r="B234" s="70" t="s">
        <v>22</v>
      </c>
      <c r="C234" s="70" t="s">
        <v>99</v>
      </c>
      <c r="D234" s="70" t="s">
        <v>100</v>
      </c>
      <c r="E234" s="83">
        <v>0</v>
      </c>
      <c r="F234" s="70">
        <v>7.7999999999999996E-3</v>
      </c>
      <c r="G234" s="70">
        <v>7.7999999999999996E-3</v>
      </c>
      <c r="H234" s="70" t="s">
        <v>53</v>
      </c>
      <c r="I234" s="70" t="s">
        <v>54</v>
      </c>
      <c r="J234" s="132">
        <v>5.2197599999999997E-2</v>
      </c>
      <c r="K234" s="132">
        <v>0.50727976608187131</v>
      </c>
      <c r="L234" s="132"/>
      <c r="M234" s="132">
        <v>6.5246999999999996E-3</v>
      </c>
      <c r="N234" s="132">
        <v>5.6364418453541267E-2</v>
      </c>
      <c r="O234" s="132"/>
      <c r="Q234" s="141"/>
      <c r="R234" s="73"/>
      <c r="S234" s="82"/>
      <c r="AE234" s="129"/>
      <c r="AF234" s="129"/>
      <c r="AG234" s="129"/>
      <c r="AH234" s="129"/>
      <c r="AI234" s="129"/>
      <c r="AJ234" s="129"/>
    </row>
    <row r="235" spans="2:36" s="70" customFormat="1" x14ac:dyDescent="0.35">
      <c r="B235" s="70" t="s">
        <v>22</v>
      </c>
      <c r="C235" s="70" t="s">
        <v>101</v>
      </c>
      <c r="D235" s="70" t="s">
        <v>102</v>
      </c>
      <c r="E235" s="83">
        <v>0</v>
      </c>
      <c r="F235" s="70">
        <v>2.3E-3</v>
      </c>
      <c r="G235" s="70">
        <v>2.3E-3</v>
      </c>
      <c r="H235" s="70" t="s">
        <v>53</v>
      </c>
      <c r="I235" s="70" t="s">
        <v>54</v>
      </c>
      <c r="J235" s="132">
        <v>1.53916E-2</v>
      </c>
      <c r="K235" s="132">
        <v>0.14958249512670566</v>
      </c>
      <c r="L235" s="132"/>
      <c r="M235" s="132">
        <v>1.92395E-3</v>
      </c>
      <c r="N235" s="132">
        <v>1.6620277236300631E-2</v>
      </c>
      <c r="O235" s="132"/>
      <c r="Q235" s="141"/>
      <c r="R235" s="73"/>
      <c r="S235" s="82"/>
      <c r="AE235" s="129"/>
      <c r="AF235" s="129"/>
      <c r="AG235" s="129"/>
      <c r="AH235" s="129"/>
      <c r="AI235" s="129"/>
      <c r="AJ235" s="129"/>
    </row>
    <row r="236" spans="2:36" s="70" customFormat="1" x14ac:dyDescent="0.35">
      <c r="B236" s="70" t="s">
        <v>22</v>
      </c>
      <c r="C236" s="70" t="s">
        <v>103</v>
      </c>
      <c r="D236" s="70" t="s">
        <v>104</v>
      </c>
      <c r="E236" s="83">
        <v>0</v>
      </c>
      <c r="F236" s="70">
        <v>5.7999999999999996E-3</v>
      </c>
      <c r="G236" s="70">
        <v>5.7999999999999996E-3</v>
      </c>
      <c r="H236" s="70" t="s">
        <v>53</v>
      </c>
      <c r="I236" s="70" t="s">
        <v>54</v>
      </c>
      <c r="J236" s="132">
        <v>3.8813599999999997E-2</v>
      </c>
      <c r="K236" s="132">
        <v>0.3772080311890838</v>
      </c>
      <c r="L236" s="132"/>
      <c r="M236" s="132">
        <v>4.8516999999999996E-3</v>
      </c>
      <c r="N236" s="132">
        <v>4.1912003465453762E-2</v>
      </c>
      <c r="O236" s="132"/>
      <c r="Q236" s="141"/>
      <c r="R236" s="73"/>
      <c r="S236" s="82"/>
      <c r="AE236" s="129"/>
      <c r="AF236" s="129"/>
      <c r="AG236" s="129"/>
      <c r="AH236" s="129"/>
      <c r="AI236" s="129"/>
      <c r="AJ236" s="129"/>
    </row>
    <row r="237" spans="2:36" s="70" customFormat="1" x14ac:dyDescent="0.35">
      <c r="B237" s="70" t="s">
        <v>22</v>
      </c>
      <c r="C237" s="70" t="s">
        <v>105</v>
      </c>
      <c r="D237" s="70" t="s">
        <v>106</v>
      </c>
      <c r="E237" s="83">
        <v>0</v>
      </c>
      <c r="F237" s="70">
        <v>2.9000000000000001E-2</v>
      </c>
      <c r="G237" s="70">
        <v>2.9000000000000001E-2</v>
      </c>
      <c r="H237" s="70" t="s">
        <v>53</v>
      </c>
      <c r="I237" s="70" t="s">
        <v>54</v>
      </c>
      <c r="J237" s="132">
        <v>0.19406800000000002</v>
      </c>
      <c r="K237" s="132">
        <v>1.8860401559454194</v>
      </c>
      <c r="L237" s="132"/>
      <c r="M237" s="132">
        <v>2.4258500000000002E-2</v>
      </c>
      <c r="N237" s="132">
        <v>0.20956001732726881</v>
      </c>
      <c r="O237" s="132"/>
      <c r="Q237" s="141"/>
      <c r="R237" s="73"/>
      <c r="S237" s="82"/>
      <c r="AE237" s="129"/>
      <c r="AF237" s="129"/>
      <c r="AG237" s="129"/>
      <c r="AH237" s="129"/>
      <c r="AI237" s="129"/>
      <c r="AJ237" s="129"/>
    </row>
    <row r="238" spans="2:36" s="70" customFormat="1" x14ac:dyDescent="0.35">
      <c r="B238" s="70" t="s">
        <v>26</v>
      </c>
      <c r="C238" s="70" t="s">
        <v>51</v>
      </c>
      <c r="D238" s="70" t="s">
        <v>52</v>
      </c>
      <c r="E238" s="83">
        <v>0</v>
      </c>
      <c r="F238" s="70">
        <v>1.6999999999999999E-3</v>
      </c>
      <c r="G238" s="70">
        <v>1.6999999999999999E-3</v>
      </c>
      <c r="H238" s="70" t="s">
        <v>53</v>
      </c>
      <c r="I238" s="70" t="s">
        <v>54</v>
      </c>
      <c r="J238" s="132">
        <v>8.0783999999999995E-3</v>
      </c>
      <c r="K238" s="132">
        <v>0.1105609746588694</v>
      </c>
      <c r="L238" s="132"/>
      <c r="M238" s="132">
        <v>1.3463999999999998E-3</v>
      </c>
      <c r="N238" s="132">
        <v>1.2284552739874378E-2</v>
      </c>
      <c r="O238" s="132"/>
      <c r="Q238" s="141"/>
      <c r="R238" s="73"/>
      <c r="S238" s="82"/>
      <c r="AE238" s="129"/>
      <c r="AF238" s="129"/>
      <c r="AG238" s="129"/>
      <c r="AH238" s="129"/>
      <c r="AI238" s="129"/>
      <c r="AJ238" s="129"/>
    </row>
    <row r="239" spans="2:36" s="70" customFormat="1" x14ac:dyDescent="0.35">
      <c r="B239" s="70" t="s">
        <v>26</v>
      </c>
      <c r="C239" s="70" t="s">
        <v>55</v>
      </c>
      <c r="D239" s="70" t="s">
        <v>56</v>
      </c>
      <c r="E239" s="83">
        <v>0</v>
      </c>
      <c r="F239" s="70">
        <v>3.5999999999999999E-3</v>
      </c>
      <c r="G239" s="70">
        <v>3.5999999999999999E-3</v>
      </c>
      <c r="H239" s="70" t="s">
        <v>53</v>
      </c>
      <c r="I239" s="70" t="s">
        <v>54</v>
      </c>
      <c r="J239" s="132">
        <v>1.7107199999999999E-2</v>
      </c>
      <c r="K239" s="132">
        <v>0.23412912280701756</v>
      </c>
      <c r="L239" s="132"/>
      <c r="M239" s="132">
        <v>2.8511999999999995E-3</v>
      </c>
      <c r="N239" s="132">
        <v>2.6014346978557507E-2</v>
      </c>
      <c r="O239" s="132"/>
      <c r="Q239" s="141"/>
      <c r="R239" s="73"/>
      <c r="S239" s="82"/>
      <c r="AE239" s="129"/>
      <c r="AF239" s="129"/>
      <c r="AG239" s="129"/>
      <c r="AH239" s="129"/>
      <c r="AI239" s="129"/>
      <c r="AJ239" s="129"/>
    </row>
    <row r="240" spans="2:36" s="70" customFormat="1" x14ac:dyDescent="0.35">
      <c r="B240" s="70" t="s">
        <v>26</v>
      </c>
      <c r="C240" s="70">
        <v>401</v>
      </c>
      <c r="D240" s="70" t="s">
        <v>58</v>
      </c>
      <c r="E240" s="83">
        <v>0</v>
      </c>
      <c r="F240" s="70">
        <v>1E-4</v>
      </c>
      <c r="G240" s="70">
        <v>1E-4</v>
      </c>
      <c r="H240" s="70" t="s">
        <v>53</v>
      </c>
      <c r="I240" s="70" t="s">
        <v>54</v>
      </c>
      <c r="J240" s="132">
        <v>4.752E-4</v>
      </c>
      <c r="K240" s="132">
        <v>6.5035867446393766E-3</v>
      </c>
      <c r="L240" s="132"/>
      <c r="M240" s="132">
        <v>7.9200000000000001E-5</v>
      </c>
      <c r="N240" s="132">
        <v>7.2262074940437524E-4</v>
      </c>
      <c r="O240" s="132"/>
      <c r="Q240" s="141"/>
      <c r="R240" s="73"/>
      <c r="S240" s="82"/>
      <c r="AE240" s="129"/>
      <c r="AF240" s="129"/>
      <c r="AG240" s="129"/>
      <c r="AH240" s="129"/>
      <c r="AI240" s="129"/>
      <c r="AJ240" s="129"/>
    </row>
    <row r="241" spans="2:36" s="70" customFormat="1" x14ac:dyDescent="0.35">
      <c r="B241" s="70" t="s">
        <v>26</v>
      </c>
      <c r="C241" s="70" t="s">
        <v>59</v>
      </c>
      <c r="D241" s="70" t="s">
        <v>60</v>
      </c>
      <c r="E241" s="83">
        <v>0</v>
      </c>
      <c r="F241" s="70">
        <v>1.1999999999999999E-6</v>
      </c>
      <c r="G241" s="70">
        <v>1.1999999999999999E-6</v>
      </c>
      <c r="H241" s="70" t="s">
        <v>53</v>
      </c>
      <c r="I241" s="70" t="s">
        <v>54</v>
      </c>
      <c r="J241" s="132">
        <v>5.7023999999999998E-6</v>
      </c>
      <c r="K241" s="132">
        <v>7.804304093567252E-5</v>
      </c>
      <c r="L241" s="132"/>
      <c r="M241" s="132">
        <v>9.5039999999999983E-7</v>
      </c>
      <c r="N241" s="132">
        <v>8.6714489928525026E-6</v>
      </c>
      <c r="O241" s="132"/>
      <c r="Q241" s="141"/>
      <c r="R241" s="73"/>
      <c r="S241" s="82"/>
      <c r="AE241" s="129"/>
      <c r="AF241" s="129"/>
      <c r="AG241" s="129"/>
      <c r="AH241" s="129"/>
      <c r="AI241" s="129"/>
      <c r="AJ241" s="129"/>
    </row>
    <row r="242" spans="2:36" s="70" customFormat="1" x14ac:dyDescent="0.35">
      <c r="B242" s="70" t="s">
        <v>26</v>
      </c>
      <c r="C242" s="70" t="s">
        <v>61</v>
      </c>
      <c r="D242" s="70" t="s">
        <v>62</v>
      </c>
      <c r="E242" s="83">
        <v>0</v>
      </c>
      <c r="F242" s="70">
        <v>2.9999999999999997E-4</v>
      </c>
      <c r="G242" s="70">
        <v>2.9999999999999997E-4</v>
      </c>
      <c r="H242" s="70" t="s">
        <v>53</v>
      </c>
      <c r="I242" s="70" t="s">
        <v>54</v>
      </c>
      <c r="J242" s="132">
        <v>1.4255999999999997E-3</v>
      </c>
      <c r="K242" s="132">
        <v>1.9510760233918126E-2</v>
      </c>
      <c r="L242" s="132"/>
      <c r="M242" s="132">
        <v>2.3759999999999995E-4</v>
      </c>
      <c r="N242" s="132">
        <v>2.1678622482131254E-3</v>
      </c>
      <c r="O242" s="132"/>
      <c r="Q242" s="141"/>
      <c r="R242" s="73"/>
      <c r="S242" s="82"/>
      <c r="AE242" s="129"/>
      <c r="AF242" s="129"/>
      <c r="AG242" s="129"/>
      <c r="AH242" s="129"/>
      <c r="AI242" s="129"/>
      <c r="AJ242" s="129"/>
    </row>
    <row r="243" spans="2:36" s="70" customFormat="1" x14ac:dyDescent="0.35">
      <c r="B243" s="70" t="s">
        <v>26</v>
      </c>
      <c r="C243" s="70" t="s">
        <v>63</v>
      </c>
      <c r="D243" s="70" t="s">
        <v>64</v>
      </c>
      <c r="E243" s="83">
        <v>0</v>
      </c>
      <c r="F243" s="70">
        <v>8.9999999999999998E-4</v>
      </c>
      <c r="G243" s="70">
        <v>8.9999999999999998E-4</v>
      </c>
      <c r="H243" s="70" t="s">
        <v>53</v>
      </c>
      <c r="I243" s="70" t="s">
        <v>54</v>
      </c>
      <c r="J243" s="132">
        <v>4.2767999999999999E-3</v>
      </c>
      <c r="K243" s="132">
        <v>5.853228070175439E-2</v>
      </c>
      <c r="L243" s="132"/>
      <c r="M243" s="132">
        <v>7.1279999999999987E-4</v>
      </c>
      <c r="N243" s="132">
        <v>6.5035867446393766E-3</v>
      </c>
      <c r="O243" s="132"/>
      <c r="Q243" s="141"/>
      <c r="R243" s="73"/>
      <c r="S243" s="82"/>
      <c r="AE243" s="129"/>
      <c r="AF243" s="129"/>
      <c r="AG243" s="129"/>
      <c r="AH243" s="129"/>
      <c r="AI243" s="129"/>
      <c r="AJ243" s="129"/>
    </row>
    <row r="244" spans="2:36" s="70" customFormat="1" x14ac:dyDescent="0.35">
      <c r="B244" s="70" t="s">
        <v>26</v>
      </c>
      <c r="C244" s="70" t="s">
        <v>65</v>
      </c>
      <c r="D244" s="70" t="s">
        <v>66</v>
      </c>
      <c r="E244" s="83">
        <v>0</v>
      </c>
      <c r="F244" s="70">
        <v>8.0000000000000004E-4</v>
      </c>
      <c r="G244" s="70">
        <v>8.0000000000000004E-4</v>
      </c>
      <c r="H244" s="70" t="s">
        <v>53</v>
      </c>
      <c r="I244" s="70" t="s">
        <v>54</v>
      </c>
      <c r="J244" s="132">
        <v>3.8016E-3</v>
      </c>
      <c r="K244" s="132">
        <v>5.2028693957115013E-2</v>
      </c>
      <c r="L244" s="132"/>
      <c r="M244" s="132">
        <v>6.3360000000000001E-4</v>
      </c>
      <c r="N244" s="132">
        <v>5.7809659952350019E-3</v>
      </c>
      <c r="O244" s="132"/>
      <c r="Q244" s="141"/>
      <c r="R244" s="73"/>
      <c r="S244" s="82"/>
      <c r="AE244" s="129"/>
      <c r="AF244" s="129"/>
      <c r="AG244" s="129"/>
      <c r="AH244" s="129"/>
      <c r="AI244" s="129"/>
      <c r="AJ244" s="129"/>
    </row>
    <row r="245" spans="2:36" s="70" customFormat="1" x14ac:dyDescent="0.35">
      <c r="B245" s="70" t="s">
        <v>26</v>
      </c>
      <c r="C245" s="70" t="s">
        <v>67</v>
      </c>
      <c r="D245" s="70" t="s">
        <v>68</v>
      </c>
      <c r="E245" s="83">
        <v>0</v>
      </c>
      <c r="F245" s="70">
        <v>18</v>
      </c>
      <c r="G245" s="70">
        <v>18</v>
      </c>
      <c r="H245" s="70" t="s">
        <v>53</v>
      </c>
      <c r="I245" s="70" t="s">
        <v>54</v>
      </c>
      <c r="J245" s="132">
        <v>85.536000000000001</v>
      </c>
      <c r="K245" s="132">
        <v>1170.6456140350879</v>
      </c>
      <c r="L245" s="132"/>
      <c r="M245" s="132">
        <v>14.255999999999998</v>
      </c>
      <c r="N245" s="132">
        <v>130.07173489278753</v>
      </c>
      <c r="O245" s="132"/>
      <c r="Q245" s="141"/>
      <c r="R245" s="73"/>
      <c r="S245" s="82"/>
      <c r="AE245" s="129"/>
      <c r="AF245" s="129"/>
      <c r="AG245" s="129"/>
      <c r="AH245" s="129"/>
      <c r="AI245" s="129"/>
      <c r="AJ245" s="129"/>
    </row>
    <row r="246" spans="2:36" s="70" customFormat="1" x14ac:dyDescent="0.35">
      <c r="B246" s="70" t="s">
        <v>26</v>
      </c>
      <c r="C246" s="70" t="s">
        <v>69</v>
      </c>
      <c r="D246" s="70" t="s">
        <v>70</v>
      </c>
      <c r="E246" s="83">
        <v>0</v>
      </c>
      <c r="F246" s="70">
        <v>2.0000000000000001E-4</v>
      </c>
      <c r="G246" s="70">
        <v>2.0000000000000001E-4</v>
      </c>
      <c r="H246" s="70" t="s">
        <v>53</v>
      </c>
      <c r="I246" s="70" t="s">
        <v>54</v>
      </c>
      <c r="J246" s="132">
        <v>9.5040000000000001E-4</v>
      </c>
      <c r="K246" s="132">
        <v>1.3007173489278753E-2</v>
      </c>
      <c r="L246" s="132"/>
      <c r="M246" s="132">
        <v>1.584E-4</v>
      </c>
      <c r="N246" s="132">
        <v>1.4452414988087505E-3</v>
      </c>
      <c r="O246" s="132"/>
      <c r="Q246" s="141"/>
      <c r="R246" s="73"/>
      <c r="S246" s="82"/>
      <c r="AE246" s="129"/>
      <c r="AF246" s="129"/>
      <c r="AG246" s="129"/>
      <c r="AH246" s="129"/>
      <c r="AI246" s="129"/>
      <c r="AJ246" s="129"/>
    </row>
    <row r="247" spans="2:36" s="70" customFormat="1" x14ac:dyDescent="0.35">
      <c r="B247" s="70" t="s">
        <v>26</v>
      </c>
      <c r="C247" s="70" t="s">
        <v>71</v>
      </c>
      <c r="D247" s="70" t="s">
        <v>72</v>
      </c>
      <c r="E247" s="83">
        <v>0</v>
      </c>
      <c r="F247" s="70">
        <v>4.4000000000000003E-3</v>
      </c>
      <c r="G247" s="70">
        <v>4.4000000000000003E-3</v>
      </c>
      <c r="H247" s="70" t="s">
        <v>53</v>
      </c>
      <c r="I247" s="70" t="s">
        <v>54</v>
      </c>
      <c r="J247" s="132">
        <v>2.0908800000000002E-2</v>
      </c>
      <c r="K247" s="132">
        <v>0.2861578167641326</v>
      </c>
      <c r="L247" s="132"/>
      <c r="M247" s="132">
        <v>3.4847999999999997E-3</v>
      </c>
      <c r="N247" s="132">
        <v>3.1795312973792511E-2</v>
      </c>
      <c r="O247" s="132"/>
      <c r="Q247" s="141"/>
      <c r="R247" s="73"/>
      <c r="S247" s="82"/>
      <c r="AE247" s="129"/>
      <c r="AF247" s="129"/>
      <c r="AG247" s="129"/>
      <c r="AH247" s="129"/>
      <c r="AI247" s="129"/>
      <c r="AJ247" s="129"/>
    </row>
    <row r="248" spans="2:36" s="70" customFormat="1" x14ac:dyDescent="0.35">
      <c r="B248" s="70" t="s">
        <v>26</v>
      </c>
      <c r="C248" s="70" t="s">
        <v>73</v>
      </c>
      <c r="D248" s="70" t="s">
        <v>74</v>
      </c>
      <c r="E248" s="83">
        <v>0</v>
      </c>
      <c r="F248" s="70">
        <v>1.2E-5</v>
      </c>
      <c r="G248" s="70">
        <v>1.2E-5</v>
      </c>
      <c r="H248" s="70" t="s">
        <v>53</v>
      </c>
      <c r="I248" s="70" t="s">
        <v>54</v>
      </c>
      <c r="J248" s="132">
        <v>5.7024000000000002E-5</v>
      </c>
      <c r="K248" s="132">
        <v>7.804304093567252E-4</v>
      </c>
      <c r="L248" s="132"/>
      <c r="M248" s="132">
        <v>9.5039999999999991E-6</v>
      </c>
      <c r="N248" s="132">
        <v>8.6714489928525033E-5</v>
      </c>
      <c r="O248" s="132"/>
      <c r="Q248" s="141"/>
      <c r="R248" s="73"/>
      <c r="S248" s="82"/>
      <c r="AE248" s="129"/>
      <c r="AF248" s="129"/>
      <c r="AG248" s="129"/>
      <c r="AH248" s="129"/>
      <c r="AI248" s="129"/>
      <c r="AJ248" s="129"/>
    </row>
    <row r="249" spans="2:36" s="70" customFormat="1" x14ac:dyDescent="0.35">
      <c r="B249" s="70" t="s">
        <v>26</v>
      </c>
      <c r="C249" s="70" t="s">
        <v>75</v>
      </c>
      <c r="D249" s="70" t="s">
        <v>76</v>
      </c>
      <c r="E249" s="83">
        <v>0</v>
      </c>
      <c r="F249" s="70">
        <v>1.1000000000000001E-3</v>
      </c>
      <c r="G249" s="70">
        <v>1.1000000000000001E-3</v>
      </c>
      <c r="H249" s="70" t="s">
        <v>53</v>
      </c>
      <c r="I249" s="70" t="s">
        <v>54</v>
      </c>
      <c r="J249" s="132">
        <v>5.2272000000000004E-3</v>
      </c>
      <c r="K249" s="132">
        <v>7.153945419103315E-2</v>
      </c>
      <c r="L249" s="132"/>
      <c r="M249" s="132">
        <v>8.7119999999999993E-4</v>
      </c>
      <c r="N249" s="132">
        <v>7.9488282434481278E-3</v>
      </c>
      <c r="O249" s="132"/>
      <c r="Q249" s="141"/>
      <c r="R249" s="73"/>
      <c r="S249" s="82"/>
      <c r="AE249" s="129"/>
      <c r="AF249" s="129"/>
      <c r="AG249" s="129"/>
      <c r="AH249" s="129"/>
      <c r="AI249" s="129"/>
      <c r="AJ249" s="129"/>
    </row>
    <row r="250" spans="2:36" s="70" customFormat="1" x14ac:dyDescent="0.35">
      <c r="B250" s="70" t="s">
        <v>26</v>
      </c>
      <c r="C250" s="70" t="s">
        <v>77</v>
      </c>
      <c r="D250" s="70" t="s">
        <v>78</v>
      </c>
      <c r="E250" s="83">
        <v>0</v>
      </c>
      <c r="F250" s="70">
        <v>1.4E-3</v>
      </c>
      <c r="G250" s="70">
        <v>1.4E-3</v>
      </c>
      <c r="H250" s="70" t="s">
        <v>53</v>
      </c>
      <c r="I250" s="70" t="s">
        <v>54</v>
      </c>
      <c r="J250" s="132">
        <v>6.6527999999999995E-3</v>
      </c>
      <c r="K250" s="132">
        <v>9.1050214424951273E-2</v>
      </c>
      <c r="L250" s="132"/>
      <c r="M250" s="132">
        <v>1.1087999999999998E-3</v>
      </c>
      <c r="N250" s="132">
        <v>1.0116690491661253E-2</v>
      </c>
      <c r="O250" s="132"/>
      <c r="Q250" s="141"/>
      <c r="R250" s="73"/>
      <c r="S250" s="82"/>
      <c r="AE250" s="129"/>
      <c r="AF250" s="129"/>
      <c r="AG250" s="129"/>
      <c r="AH250" s="129"/>
      <c r="AI250" s="129"/>
      <c r="AJ250" s="129"/>
    </row>
    <row r="251" spans="2:36" s="70" customFormat="1" x14ac:dyDescent="0.35">
      <c r="B251" s="70" t="s">
        <v>26</v>
      </c>
      <c r="C251" s="70" t="s">
        <v>79</v>
      </c>
      <c r="D251" s="70" t="s">
        <v>80</v>
      </c>
      <c r="E251" s="83">
        <v>0</v>
      </c>
      <c r="F251" s="70">
        <v>8.3999999999999995E-5</v>
      </c>
      <c r="G251" s="70">
        <v>8.3999999999999995E-5</v>
      </c>
      <c r="H251" s="70" t="s">
        <v>53</v>
      </c>
      <c r="I251" s="70" t="s">
        <v>54</v>
      </c>
      <c r="J251" s="132">
        <v>3.9916799999999998E-4</v>
      </c>
      <c r="K251" s="132">
        <v>5.4630128654970756E-3</v>
      </c>
      <c r="L251" s="132"/>
      <c r="M251" s="132">
        <v>6.6527999999999984E-5</v>
      </c>
      <c r="N251" s="132">
        <v>6.0700142949967511E-4</v>
      </c>
      <c r="O251" s="132"/>
      <c r="Q251" s="141"/>
      <c r="R251" s="73"/>
      <c r="S251" s="82"/>
      <c r="AE251" s="129"/>
      <c r="AF251" s="129"/>
      <c r="AG251" s="129"/>
      <c r="AH251" s="129"/>
      <c r="AI251" s="129"/>
      <c r="AJ251" s="129"/>
    </row>
    <row r="252" spans="2:36" s="70" customFormat="1" x14ac:dyDescent="0.35">
      <c r="B252" s="70" t="s">
        <v>26</v>
      </c>
      <c r="C252" s="70" t="s">
        <v>81</v>
      </c>
      <c r="D252" s="70" t="s">
        <v>82</v>
      </c>
      <c r="E252" s="83">
        <v>0</v>
      </c>
      <c r="F252" s="70">
        <v>8.4999999999999995E-4</v>
      </c>
      <c r="G252" s="70">
        <v>8.4999999999999995E-4</v>
      </c>
      <c r="H252" s="70" t="s">
        <v>53</v>
      </c>
      <c r="I252" s="70" t="s">
        <v>54</v>
      </c>
      <c r="J252" s="132">
        <v>4.0391999999999997E-3</v>
      </c>
      <c r="K252" s="132">
        <v>5.5280487329434698E-2</v>
      </c>
      <c r="L252" s="132"/>
      <c r="M252" s="132">
        <v>6.7319999999999988E-4</v>
      </c>
      <c r="N252" s="132">
        <v>6.1422763699371889E-3</v>
      </c>
      <c r="O252" s="132"/>
      <c r="Q252" s="141"/>
      <c r="R252" s="73"/>
      <c r="S252" s="82"/>
      <c r="AE252" s="129"/>
      <c r="AF252" s="129"/>
      <c r="AG252" s="129"/>
      <c r="AH252" s="129"/>
      <c r="AI252" s="129"/>
      <c r="AJ252" s="129"/>
    </row>
    <row r="253" spans="2:36" s="70" customFormat="1" x14ac:dyDescent="0.35">
      <c r="B253" s="70" t="s">
        <v>26</v>
      </c>
      <c r="C253" s="70" t="s">
        <v>83</v>
      </c>
      <c r="D253" s="70" t="s">
        <v>84</v>
      </c>
      <c r="E253" s="83">
        <v>0</v>
      </c>
      <c r="F253" s="70">
        <v>2E-3</v>
      </c>
      <c r="G253" s="70">
        <v>2E-3</v>
      </c>
      <c r="H253" s="70" t="s">
        <v>53</v>
      </c>
      <c r="I253" s="70" t="s">
        <v>54</v>
      </c>
      <c r="J253" s="132">
        <v>9.5040000000000003E-3</v>
      </c>
      <c r="K253" s="132">
        <v>0.13007173489278753</v>
      </c>
      <c r="L253" s="132"/>
      <c r="M253" s="132">
        <v>1.5839999999999999E-3</v>
      </c>
      <c r="N253" s="132">
        <v>1.4452414988087504E-2</v>
      </c>
      <c r="O253" s="132"/>
      <c r="Q253" s="141"/>
      <c r="R253" s="73"/>
      <c r="S253" s="82"/>
      <c r="AE253" s="129"/>
      <c r="AF253" s="129"/>
      <c r="AG253" s="129"/>
      <c r="AH253" s="129"/>
      <c r="AI253" s="129"/>
      <c r="AJ253" s="129"/>
    </row>
    <row r="254" spans="2:36" s="70" customFormat="1" x14ac:dyDescent="0.35">
      <c r="B254" s="70" t="s">
        <v>26</v>
      </c>
      <c r="C254" s="70" t="s">
        <v>85</v>
      </c>
      <c r="D254" s="70" t="s">
        <v>86</v>
      </c>
      <c r="E254" s="83">
        <v>0</v>
      </c>
      <c r="F254" s="70">
        <v>1.2999999999999999E-3</v>
      </c>
      <c r="G254" s="70">
        <v>1.2999999999999999E-3</v>
      </c>
      <c r="H254" s="70" t="s">
        <v>53</v>
      </c>
      <c r="I254" s="70" t="s">
        <v>54</v>
      </c>
      <c r="J254" s="132">
        <v>6.1775999999999992E-3</v>
      </c>
      <c r="K254" s="132">
        <v>8.4546627680311889E-2</v>
      </c>
      <c r="L254" s="132"/>
      <c r="M254" s="132">
        <v>1.0295999999999999E-3</v>
      </c>
      <c r="N254" s="132">
        <v>9.3940697422568772E-3</v>
      </c>
      <c r="O254" s="132"/>
      <c r="Q254" s="141"/>
      <c r="R254" s="73"/>
      <c r="S254" s="82"/>
      <c r="AE254" s="129"/>
      <c r="AF254" s="129"/>
      <c r="AG254" s="129"/>
      <c r="AH254" s="129"/>
      <c r="AI254" s="129"/>
      <c r="AJ254" s="129"/>
    </row>
    <row r="255" spans="2:36" s="70" customFormat="1" x14ac:dyDescent="0.35">
      <c r="B255" s="70" t="s">
        <v>26</v>
      </c>
      <c r="C255" s="70" t="s">
        <v>87</v>
      </c>
      <c r="D255" s="70" t="s">
        <v>88</v>
      </c>
      <c r="E255" s="83">
        <v>0</v>
      </c>
      <c r="F255" s="70">
        <v>5.0000000000000001E-4</v>
      </c>
      <c r="G255" s="70">
        <v>5.0000000000000001E-4</v>
      </c>
      <c r="H255" s="70" t="s">
        <v>53</v>
      </c>
      <c r="I255" s="70" t="s">
        <v>54</v>
      </c>
      <c r="J255" s="132">
        <v>2.3760000000000001E-3</v>
      </c>
      <c r="K255" s="132">
        <v>3.2517933723196883E-2</v>
      </c>
      <c r="L255" s="132"/>
      <c r="M255" s="132">
        <v>3.9599999999999998E-4</v>
      </c>
      <c r="N255" s="132">
        <v>3.6131037470218761E-3</v>
      </c>
      <c r="O255" s="132"/>
      <c r="Q255" s="141"/>
      <c r="R255" s="73"/>
      <c r="S255" s="82"/>
      <c r="AE255" s="129"/>
      <c r="AF255" s="129"/>
      <c r="AG255" s="129"/>
      <c r="AH255" s="129"/>
      <c r="AI255" s="129"/>
      <c r="AJ255" s="129"/>
    </row>
    <row r="256" spans="2:36" s="70" customFormat="1" x14ac:dyDescent="0.35">
      <c r="B256" s="70" t="s">
        <v>26</v>
      </c>
      <c r="C256" s="70" t="s">
        <v>89</v>
      </c>
      <c r="D256" s="70" t="s">
        <v>90</v>
      </c>
      <c r="E256" s="83">
        <v>0</v>
      </c>
      <c r="F256" s="70">
        <v>3.8000000000000002E-4</v>
      </c>
      <c r="G256" s="70">
        <v>3.8000000000000002E-4</v>
      </c>
      <c r="H256" s="70" t="s">
        <v>53</v>
      </c>
      <c r="I256" s="70" t="s">
        <v>54</v>
      </c>
      <c r="J256" s="132">
        <v>1.80576E-3</v>
      </c>
      <c r="K256" s="132">
        <v>2.4713629629629634E-2</v>
      </c>
      <c r="L256" s="132"/>
      <c r="M256" s="132">
        <v>3.0095999999999996E-4</v>
      </c>
      <c r="N256" s="132">
        <v>2.7459588477366259E-3</v>
      </c>
      <c r="O256" s="132"/>
      <c r="Q256" s="141"/>
      <c r="R256" s="73"/>
      <c r="S256" s="82"/>
      <c r="AE256" s="129"/>
      <c r="AF256" s="129"/>
      <c r="AG256" s="129"/>
      <c r="AH256" s="129"/>
      <c r="AI256" s="129"/>
      <c r="AJ256" s="129"/>
    </row>
    <row r="257" spans="2:36" s="70" customFormat="1" x14ac:dyDescent="0.35">
      <c r="B257" s="70" t="s">
        <v>26</v>
      </c>
      <c r="C257" s="70" t="s">
        <v>91</v>
      </c>
      <c r="D257" s="70" t="s">
        <v>92</v>
      </c>
      <c r="E257" s="83">
        <v>0</v>
      </c>
      <c r="F257" s="70">
        <v>2.5999999999999998E-4</v>
      </c>
      <c r="G257" s="70">
        <v>2.5999999999999998E-4</v>
      </c>
      <c r="H257" s="70" t="s">
        <v>53</v>
      </c>
      <c r="I257" s="70" t="s">
        <v>54</v>
      </c>
      <c r="J257" s="132">
        <v>1.2355199999999999E-3</v>
      </c>
      <c r="K257" s="132">
        <v>1.6909325536062378E-2</v>
      </c>
      <c r="L257" s="132"/>
      <c r="M257" s="132">
        <v>2.0591999999999995E-4</v>
      </c>
      <c r="N257" s="132">
        <v>1.8788139484513754E-3</v>
      </c>
      <c r="O257" s="132"/>
      <c r="Q257" s="141"/>
      <c r="R257" s="73"/>
      <c r="S257" s="82"/>
      <c r="AE257" s="129"/>
      <c r="AF257" s="129"/>
      <c r="AG257" s="129"/>
      <c r="AH257" s="129"/>
      <c r="AI257" s="129"/>
      <c r="AJ257" s="129"/>
    </row>
    <row r="258" spans="2:36" s="70" customFormat="1" x14ac:dyDescent="0.35">
      <c r="B258" s="70" t="s">
        <v>26</v>
      </c>
      <c r="C258" s="70" t="s">
        <v>93</v>
      </c>
      <c r="D258" s="70" t="s">
        <v>94</v>
      </c>
      <c r="E258" s="83">
        <v>0</v>
      </c>
      <c r="F258" s="70">
        <v>1.65E-3</v>
      </c>
      <c r="G258" s="70">
        <v>1.65E-3</v>
      </c>
      <c r="H258" s="70" t="s">
        <v>53</v>
      </c>
      <c r="I258" s="70" t="s">
        <v>54</v>
      </c>
      <c r="J258" s="132">
        <v>7.8408000000000002E-3</v>
      </c>
      <c r="K258" s="132">
        <v>0.10730918128654972</v>
      </c>
      <c r="L258" s="132"/>
      <c r="M258" s="132">
        <v>1.3067999999999999E-3</v>
      </c>
      <c r="N258" s="132">
        <v>1.1923242365172192E-2</v>
      </c>
      <c r="O258" s="132"/>
      <c r="Q258" s="141"/>
      <c r="R258" s="73"/>
      <c r="S258" s="82"/>
      <c r="AE258" s="129"/>
      <c r="AF258" s="129"/>
      <c r="AG258" s="129"/>
      <c r="AH258" s="129"/>
      <c r="AI258" s="129"/>
      <c r="AJ258" s="129"/>
    </row>
    <row r="259" spans="2:36" s="70" customFormat="1" x14ac:dyDescent="0.35">
      <c r="B259" s="70" t="s">
        <v>26</v>
      </c>
      <c r="C259" s="70" t="s">
        <v>95</v>
      </c>
      <c r="D259" s="70" t="s">
        <v>96</v>
      </c>
      <c r="E259" s="83">
        <v>0</v>
      </c>
      <c r="F259" s="70">
        <v>2.0999999999999999E-3</v>
      </c>
      <c r="G259" s="70">
        <v>2.0999999999999999E-3</v>
      </c>
      <c r="H259" s="70" t="s">
        <v>53</v>
      </c>
      <c r="I259" s="70" t="s">
        <v>54</v>
      </c>
      <c r="J259" s="132">
        <v>9.9791999999999988E-3</v>
      </c>
      <c r="K259" s="132">
        <v>0.13657532163742689</v>
      </c>
      <c r="L259" s="132"/>
      <c r="M259" s="132">
        <v>1.6631999999999997E-3</v>
      </c>
      <c r="N259" s="132">
        <v>1.5175035737491878E-2</v>
      </c>
      <c r="O259" s="132"/>
      <c r="Q259" s="141"/>
      <c r="R259" s="73"/>
      <c r="S259" s="82"/>
      <c r="AE259" s="129"/>
      <c r="AF259" s="129"/>
      <c r="AG259" s="129"/>
      <c r="AH259" s="129"/>
      <c r="AI259" s="129"/>
      <c r="AJ259" s="129"/>
    </row>
    <row r="260" spans="2:36" s="70" customFormat="1" x14ac:dyDescent="0.35">
      <c r="B260" s="70" t="s">
        <v>26</v>
      </c>
      <c r="C260" s="70" t="s">
        <v>97</v>
      </c>
      <c r="D260" s="70" t="s">
        <v>98</v>
      </c>
      <c r="E260" s="83">
        <v>0</v>
      </c>
      <c r="F260" s="70">
        <v>2.4000000000000001E-5</v>
      </c>
      <c r="G260" s="70">
        <v>2.4000000000000001E-5</v>
      </c>
      <c r="H260" s="70" t="s">
        <v>53</v>
      </c>
      <c r="I260" s="70" t="s">
        <v>54</v>
      </c>
      <c r="J260" s="132">
        <v>1.14048E-4</v>
      </c>
      <c r="K260" s="132">
        <v>1.5608608187134504E-3</v>
      </c>
      <c r="L260" s="132"/>
      <c r="M260" s="132">
        <v>1.9007999999999998E-5</v>
      </c>
      <c r="N260" s="132">
        <v>1.7342897985705007E-4</v>
      </c>
      <c r="O260" s="132"/>
      <c r="Q260" s="141"/>
      <c r="R260" s="73"/>
      <c r="S260" s="82"/>
      <c r="AE260" s="129"/>
      <c r="AF260" s="129"/>
      <c r="AG260" s="129"/>
      <c r="AH260" s="129"/>
      <c r="AI260" s="129"/>
      <c r="AJ260" s="129"/>
    </row>
    <row r="261" spans="2:36" s="70" customFormat="1" x14ac:dyDescent="0.35">
      <c r="B261" s="70" t="s">
        <v>26</v>
      </c>
      <c r="C261" s="70" t="s">
        <v>99</v>
      </c>
      <c r="D261" s="70" t="s">
        <v>100</v>
      </c>
      <c r="E261" s="83">
        <v>0</v>
      </c>
      <c r="F261" s="70">
        <v>7.7999999999999996E-3</v>
      </c>
      <c r="G261" s="70">
        <v>7.7999999999999996E-3</v>
      </c>
      <c r="H261" s="70" t="s">
        <v>53</v>
      </c>
      <c r="I261" s="70" t="s">
        <v>54</v>
      </c>
      <c r="J261" s="132">
        <v>3.7065599999999997E-2</v>
      </c>
      <c r="K261" s="132">
        <v>0.50727976608187131</v>
      </c>
      <c r="L261" s="132"/>
      <c r="M261" s="132">
        <v>6.1775999999999992E-3</v>
      </c>
      <c r="N261" s="132">
        <v>5.6364418453541267E-2</v>
      </c>
      <c r="O261" s="132"/>
      <c r="Q261" s="141"/>
      <c r="R261" s="73"/>
      <c r="S261" s="82"/>
      <c r="AE261" s="129"/>
      <c r="AF261" s="129"/>
      <c r="AG261" s="129"/>
      <c r="AH261" s="129"/>
      <c r="AI261" s="129"/>
      <c r="AJ261" s="129"/>
    </row>
    <row r="262" spans="2:36" s="70" customFormat="1" x14ac:dyDescent="0.35">
      <c r="B262" s="70" t="s">
        <v>26</v>
      </c>
      <c r="C262" s="70" t="s">
        <v>101</v>
      </c>
      <c r="D262" s="70" t="s">
        <v>102</v>
      </c>
      <c r="E262" s="83">
        <v>0</v>
      </c>
      <c r="F262" s="70">
        <v>2.3E-3</v>
      </c>
      <c r="G262" s="70">
        <v>2.3E-3</v>
      </c>
      <c r="H262" s="70" t="s">
        <v>53</v>
      </c>
      <c r="I262" s="70" t="s">
        <v>54</v>
      </c>
      <c r="J262" s="132">
        <v>1.0929599999999999E-2</v>
      </c>
      <c r="K262" s="132">
        <v>0.14958249512670566</v>
      </c>
      <c r="L262" s="132"/>
      <c r="M262" s="132">
        <v>1.8215999999999998E-3</v>
      </c>
      <c r="N262" s="132">
        <v>1.6620277236300631E-2</v>
      </c>
      <c r="O262" s="132"/>
      <c r="Q262" s="141"/>
      <c r="R262" s="73"/>
      <c r="S262" s="82"/>
      <c r="AE262" s="129"/>
      <c r="AF262" s="129"/>
      <c r="AG262" s="129"/>
      <c r="AH262" s="129"/>
      <c r="AI262" s="129"/>
      <c r="AJ262" s="129"/>
    </row>
    <row r="263" spans="2:36" s="70" customFormat="1" x14ac:dyDescent="0.35">
      <c r="B263" s="70" t="s">
        <v>26</v>
      </c>
      <c r="C263" s="70" t="s">
        <v>103</v>
      </c>
      <c r="D263" s="70" t="s">
        <v>104</v>
      </c>
      <c r="E263" s="83">
        <v>0</v>
      </c>
      <c r="F263" s="70">
        <v>5.7999999999999996E-3</v>
      </c>
      <c r="G263" s="70">
        <v>5.7999999999999996E-3</v>
      </c>
      <c r="H263" s="70" t="s">
        <v>53</v>
      </c>
      <c r="I263" s="70" t="s">
        <v>54</v>
      </c>
      <c r="J263" s="132">
        <v>2.7561599999999995E-2</v>
      </c>
      <c r="K263" s="132">
        <v>0.3772080311890838</v>
      </c>
      <c r="L263" s="132"/>
      <c r="M263" s="132">
        <v>4.5935999999999989E-3</v>
      </c>
      <c r="N263" s="132">
        <v>4.1912003465453762E-2</v>
      </c>
      <c r="O263" s="132"/>
      <c r="Q263" s="141"/>
      <c r="R263" s="73"/>
      <c r="S263" s="82"/>
      <c r="AE263" s="129"/>
      <c r="AF263" s="129"/>
      <c r="AG263" s="129"/>
      <c r="AH263" s="129"/>
      <c r="AI263" s="129"/>
      <c r="AJ263" s="129"/>
    </row>
    <row r="264" spans="2:36" s="70" customFormat="1" x14ac:dyDescent="0.35">
      <c r="B264" s="70" t="s">
        <v>26</v>
      </c>
      <c r="C264" s="70" t="s">
        <v>105</v>
      </c>
      <c r="D264" s="70" t="s">
        <v>106</v>
      </c>
      <c r="E264" s="83">
        <v>0</v>
      </c>
      <c r="F264" s="70">
        <v>2.9000000000000001E-2</v>
      </c>
      <c r="G264" s="70">
        <v>2.9000000000000001E-2</v>
      </c>
      <c r="H264" s="70" t="s">
        <v>53</v>
      </c>
      <c r="I264" s="70" t="s">
        <v>54</v>
      </c>
      <c r="J264" s="132">
        <v>0.13780800000000001</v>
      </c>
      <c r="K264" s="132">
        <v>1.8860401559454194</v>
      </c>
      <c r="L264" s="132"/>
      <c r="M264" s="132">
        <v>2.2967999999999999E-2</v>
      </c>
      <c r="N264" s="132">
        <v>0.20956001732726881</v>
      </c>
      <c r="O264" s="132"/>
      <c r="Q264" s="141"/>
      <c r="R264" s="73"/>
      <c r="S264" s="82"/>
      <c r="AE264" s="129"/>
      <c r="AF264" s="129"/>
      <c r="AG264" s="129"/>
      <c r="AH264" s="129"/>
      <c r="AI264" s="129"/>
      <c r="AJ264" s="129"/>
    </row>
    <row r="265" spans="2:36" s="70" customFormat="1" x14ac:dyDescent="0.35">
      <c r="B265" s="70" t="s">
        <v>28</v>
      </c>
      <c r="C265" s="70" t="s">
        <v>51</v>
      </c>
      <c r="D265" s="70" t="s">
        <v>52</v>
      </c>
      <c r="E265" s="83">
        <v>0</v>
      </c>
      <c r="F265" s="70">
        <v>0.18629999999999999</v>
      </c>
      <c r="G265" s="70">
        <v>0.18629999999999999</v>
      </c>
      <c r="H265" s="70" t="s">
        <v>107</v>
      </c>
      <c r="I265" s="70" t="s">
        <v>108</v>
      </c>
      <c r="J265" s="132">
        <v>0.1162512</v>
      </c>
      <c r="K265" s="132">
        <v>0.19375200000000001</v>
      </c>
      <c r="L265" s="132"/>
      <c r="M265" s="132">
        <v>3.8750399999999997E-3</v>
      </c>
      <c r="N265" s="132">
        <v>4.6500480000000004E-2</v>
      </c>
      <c r="O265" s="132"/>
      <c r="Q265" s="141"/>
      <c r="R265" s="73"/>
      <c r="S265" s="82"/>
      <c r="AE265" s="129"/>
      <c r="AF265" s="129"/>
      <c r="AG265" s="129"/>
      <c r="AH265" s="129"/>
      <c r="AI265" s="129"/>
      <c r="AJ265" s="129"/>
    </row>
    <row r="266" spans="2:36" s="70" customFormat="1" x14ac:dyDescent="0.35">
      <c r="B266" s="70" t="s">
        <v>28</v>
      </c>
      <c r="C266" s="70" t="s">
        <v>99</v>
      </c>
      <c r="D266" s="70" t="s">
        <v>100</v>
      </c>
      <c r="E266" s="83">
        <v>0</v>
      </c>
      <c r="F266" s="70">
        <v>0.10539999999999999</v>
      </c>
      <c r="G266" s="70">
        <v>0.10539999999999999</v>
      </c>
      <c r="H266" s="70" t="s">
        <v>107</v>
      </c>
      <c r="I266" s="70" t="s">
        <v>108</v>
      </c>
      <c r="J266" s="132">
        <v>6.5769599999999998E-2</v>
      </c>
      <c r="K266" s="132">
        <v>0.10961599999999999</v>
      </c>
      <c r="L266" s="132"/>
      <c r="M266" s="132">
        <v>2.1923199999999998E-3</v>
      </c>
      <c r="N266" s="132">
        <v>2.6307839999999999E-2</v>
      </c>
      <c r="O266" s="132"/>
      <c r="Q266" s="141"/>
      <c r="R266" s="73"/>
      <c r="S266" s="82"/>
      <c r="AE266" s="129"/>
      <c r="AF266" s="129"/>
      <c r="AG266" s="129"/>
      <c r="AH266" s="129"/>
      <c r="AI266" s="129"/>
      <c r="AJ266" s="129"/>
    </row>
    <row r="267" spans="2:36" s="70" customFormat="1" x14ac:dyDescent="0.35">
      <c r="B267" s="70" t="s">
        <v>28</v>
      </c>
      <c r="C267" s="70" t="s">
        <v>103</v>
      </c>
      <c r="D267" s="70" t="s">
        <v>104</v>
      </c>
      <c r="E267" s="83">
        <v>0</v>
      </c>
      <c r="F267" s="70">
        <v>4.24E-2</v>
      </c>
      <c r="G267" s="70">
        <v>4.24E-2</v>
      </c>
      <c r="H267" s="70" t="s">
        <v>107</v>
      </c>
      <c r="I267" s="70" t="s">
        <v>108</v>
      </c>
      <c r="J267" s="132">
        <v>2.6457600000000001E-2</v>
      </c>
      <c r="K267" s="132">
        <v>4.4096000000000003E-2</v>
      </c>
      <c r="L267" s="132"/>
      <c r="M267" s="132">
        <v>8.8192000000000001E-4</v>
      </c>
      <c r="N267" s="132">
        <v>1.058304E-2</v>
      </c>
      <c r="O267" s="132"/>
      <c r="Q267" s="141"/>
      <c r="R267" s="73"/>
      <c r="S267" s="82"/>
      <c r="AE267" s="129"/>
      <c r="AF267" s="129"/>
      <c r="AG267" s="129"/>
      <c r="AH267" s="129"/>
      <c r="AI267" s="129"/>
      <c r="AJ267" s="129"/>
    </row>
    <row r="268" spans="2:36" s="70" customFormat="1" x14ac:dyDescent="0.35">
      <c r="B268" s="70" t="s">
        <v>28</v>
      </c>
      <c r="C268" s="70" t="s">
        <v>109</v>
      </c>
      <c r="D268" s="70" t="s">
        <v>110</v>
      </c>
      <c r="E268" s="83">
        <v>0</v>
      </c>
      <c r="F268" s="70">
        <v>0.21740000000000001</v>
      </c>
      <c r="G268" s="70">
        <v>0.21740000000000001</v>
      </c>
      <c r="H268" s="70" t="s">
        <v>107</v>
      </c>
      <c r="I268" s="70" t="s">
        <v>108</v>
      </c>
      <c r="J268" s="132">
        <v>0.13565760000000002</v>
      </c>
      <c r="K268" s="132">
        <v>0.22609600000000002</v>
      </c>
      <c r="L268" s="132"/>
      <c r="M268" s="132">
        <v>4.5219199999999996E-3</v>
      </c>
      <c r="N268" s="132">
        <v>5.4263040000000005E-2</v>
      </c>
      <c r="O268" s="132"/>
      <c r="Q268" s="141"/>
      <c r="R268" s="73"/>
      <c r="S268" s="82"/>
      <c r="AE268" s="129"/>
      <c r="AF268" s="129"/>
      <c r="AG268" s="129"/>
      <c r="AH268" s="129"/>
      <c r="AI268" s="129"/>
      <c r="AJ268" s="129"/>
    </row>
    <row r="269" spans="2:36" s="70" customFormat="1" x14ac:dyDescent="0.35">
      <c r="B269" s="70" t="s">
        <v>28</v>
      </c>
      <c r="C269" s="70" t="s">
        <v>55</v>
      </c>
      <c r="D269" s="70" t="s">
        <v>56</v>
      </c>
      <c r="E269" s="83">
        <v>0</v>
      </c>
      <c r="F269" s="70">
        <v>1.7261</v>
      </c>
      <c r="G269" s="70">
        <v>1.7261</v>
      </c>
      <c r="H269" s="70" t="s">
        <v>107</v>
      </c>
      <c r="I269" s="70" t="s">
        <v>108</v>
      </c>
      <c r="J269" s="132">
        <v>1.0770864</v>
      </c>
      <c r="K269" s="132">
        <v>1.7951440000000001</v>
      </c>
      <c r="L269" s="132"/>
      <c r="M269" s="132">
        <v>3.5902879999999998E-2</v>
      </c>
      <c r="N269" s="132">
        <v>0.43083456000000003</v>
      </c>
      <c r="O269" s="132"/>
      <c r="Q269" s="141"/>
      <c r="R269" s="73"/>
      <c r="S269" s="82"/>
      <c r="AE269" s="129"/>
      <c r="AF269" s="129"/>
      <c r="AG269" s="129"/>
      <c r="AH269" s="129"/>
      <c r="AI269" s="129"/>
      <c r="AJ269" s="129"/>
    </row>
    <row r="270" spans="2:36" s="70" customFormat="1" x14ac:dyDescent="0.35">
      <c r="B270" s="70" t="s">
        <v>28</v>
      </c>
      <c r="C270" s="70" t="s">
        <v>63</v>
      </c>
      <c r="D270" s="70" t="s">
        <v>64</v>
      </c>
      <c r="E270" s="83">
        <v>0</v>
      </c>
      <c r="F270" s="70">
        <v>0.7833</v>
      </c>
      <c r="G270" s="70">
        <v>0.7833</v>
      </c>
      <c r="H270" s="70" t="s">
        <v>107</v>
      </c>
      <c r="I270" s="70" t="s">
        <v>108</v>
      </c>
      <c r="J270" s="132">
        <v>0.48877919999999997</v>
      </c>
      <c r="K270" s="132">
        <v>0.81463200000000002</v>
      </c>
      <c r="L270" s="132"/>
      <c r="M270" s="132">
        <v>1.6292640000000001E-2</v>
      </c>
      <c r="N270" s="132">
        <v>0.19551168000000002</v>
      </c>
      <c r="O270" s="132"/>
      <c r="Q270" s="141"/>
      <c r="R270" s="73"/>
      <c r="S270" s="82"/>
      <c r="AE270" s="129"/>
      <c r="AF270" s="129"/>
      <c r="AG270" s="129"/>
      <c r="AH270" s="129"/>
      <c r="AI270" s="129"/>
      <c r="AJ270" s="129"/>
    </row>
    <row r="271" spans="2:36" s="70" customFormat="1" x14ac:dyDescent="0.35">
      <c r="B271" s="70" t="s">
        <v>28</v>
      </c>
      <c r="C271" s="70" t="s">
        <v>65</v>
      </c>
      <c r="D271" s="70" t="s">
        <v>66</v>
      </c>
      <c r="E271" s="83">
        <v>0</v>
      </c>
      <c r="F271" s="70">
        <v>3.39E-2</v>
      </c>
      <c r="G271" s="70">
        <v>3.39E-2</v>
      </c>
      <c r="H271" s="70" t="s">
        <v>107</v>
      </c>
      <c r="I271" s="70" t="s">
        <v>108</v>
      </c>
      <c r="J271" s="132">
        <v>2.1153599999999998E-2</v>
      </c>
      <c r="K271" s="132">
        <v>3.5256000000000003E-2</v>
      </c>
      <c r="L271" s="132"/>
      <c r="M271" s="132">
        <v>7.0511999999999994E-4</v>
      </c>
      <c r="N271" s="132">
        <v>8.4614400000000006E-3</v>
      </c>
      <c r="O271" s="132"/>
      <c r="Q271" s="141"/>
      <c r="R271" s="73"/>
      <c r="S271" s="82"/>
      <c r="AE271" s="129"/>
      <c r="AF271" s="129"/>
      <c r="AG271" s="129"/>
      <c r="AH271" s="129"/>
      <c r="AI271" s="129"/>
      <c r="AJ271" s="129"/>
    </row>
    <row r="272" spans="2:36" s="70" customFormat="1" x14ac:dyDescent="0.35">
      <c r="B272" s="70" t="s">
        <v>28</v>
      </c>
      <c r="C272" s="70" t="s">
        <v>61</v>
      </c>
      <c r="D272" s="70" t="s">
        <v>62</v>
      </c>
      <c r="E272" s="83">
        <v>0</v>
      </c>
      <c r="F272" s="70">
        <v>1.9699999999999999E-2</v>
      </c>
      <c r="G272" s="70">
        <v>1.9699999999999999E-2</v>
      </c>
      <c r="H272" s="70" t="s">
        <v>107</v>
      </c>
      <c r="I272" s="70" t="s">
        <v>108</v>
      </c>
      <c r="J272" s="132">
        <v>1.22928E-2</v>
      </c>
      <c r="K272" s="132">
        <v>2.0487999999999999E-2</v>
      </c>
      <c r="L272" s="132"/>
      <c r="M272" s="132">
        <v>4.0975999999999995E-4</v>
      </c>
      <c r="N272" s="132">
        <v>4.9171199999999997E-3</v>
      </c>
      <c r="O272" s="132"/>
      <c r="Q272" s="141"/>
      <c r="R272" s="73"/>
      <c r="S272" s="82"/>
      <c r="AE272" s="129"/>
      <c r="AF272" s="129"/>
      <c r="AG272" s="129"/>
      <c r="AH272" s="129"/>
      <c r="AI272" s="129"/>
      <c r="AJ272" s="129"/>
    </row>
    <row r="273" spans="2:36" s="70" customFormat="1" x14ac:dyDescent="0.35">
      <c r="B273" s="70" t="s">
        <v>28</v>
      </c>
      <c r="C273" s="70" t="s">
        <v>75</v>
      </c>
      <c r="D273" s="70" t="s">
        <v>76</v>
      </c>
      <c r="E273" s="83">
        <v>0</v>
      </c>
      <c r="F273" s="70">
        <v>1.5E-3</v>
      </c>
      <c r="G273" s="70">
        <v>1.5E-3</v>
      </c>
      <c r="H273" s="70" t="s">
        <v>107</v>
      </c>
      <c r="I273" s="70" t="s">
        <v>108</v>
      </c>
      <c r="J273" s="132">
        <v>9.3599999999999998E-4</v>
      </c>
      <c r="K273" s="132">
        <v>1.5600000000000002E-3</v>
      </c>
      <c r="L273" s="132"/>
      <c r="M273" s="132">
        <v>3.1199999999999999E-5</v>
      </c>
      <c r="N273" s="132">
        <v>3.7440000000000005E-4</v>
      </c>
      <c r="O273" s="132"/>
      <c r="Q273" s="141"/>
      <c r="R273" s="73"/>
      <c r="S273" s="82"/>
      <c r="AE273" s="129"/>
      <c r="AF273" s="129"/>
      <c r="AG273" s="129"/>
      <c r="AH273" s="129"/>
      <c r="AI273" s="129"/>
      <c r="AJ273" s="129"/>
    </row>
    <row r="274" spans="2:36" s="70" customFormat="1" x14ac:dyDescent="0.35">
      <c r="B274" s="70" t="s">
        <v>28</v>
      </c>
      <c r="C274" s="70" t="s">
        <v>77</v>
      </c>
      <c r="D274" s="70" t="s">
        <v>78</v>
      </c>
      <c r="E274" s="83">
        <v>0</v>
      </c>
      <c r="F274" s="70">
        <v>1E-4</v>
      </c>
      <c r="G274" s="70">
        <v>1E-4</v>
      </c>
      <c r="H274" s="70" t="s">
        <v>107</v>
      </c>
      <c r="I274" s="70" t="s">
        <v>108</v>
      </c>
      <c r="J274" s="132">
        <v>6.2399999999999999E-5</v>
      </c>
      <c r="K274" s="132">
        <v>1.0400000000000001E-4</v>
      </c>
      <c r="L274" s="132"/>
      <c r="M274" s="132">
        <v>2.08E-6</v>
      </c>
      <c r="N274" s="132">
        <v>2.4960000000000002E-5</v>
      </c>
      <c r="O274" s="132"/>
      <c r="Q274" s="141"/>
      <c r="R274" s="73"/>
      <c r="S274" s="82"/>
      <c r="AE274" s="129"/>
      <c r="AF274" s="129"/>
      <c r="AG274" s="129"/>
      <c r="AH274" s="129"/>
      <c r="AI274" s="129"/>
      <c r="AJ274" s="129"/>
    </row>
    <row r="275" spans="2:36" s="70" customFormat="1" x14ac:dyDescent="0.35">
      <c r="B275" s="70" t="s">
        <v>28</v>
      </c>
      <c r="C275" s="70" t="s">
        <v>69</v>
      </c>
      <c r="D275" s="70" t="s">
        <v>70</v>
      </c>
      <c r="E275" s="83">
        <v>0</v>
      </c>
      <c r="F275" s="70">
        <v>1.6000000000000001E-3</v>
      </c>
      <c r="G275" s="70">
        <v>1.6000000000000001E-3</v>
      </c>
      <c r="H275" s="70" t="s">
        <v>107</v>
      </c>
      <c r="I275" s="70" t="s">
        <v>108</v>
      </c>
      <c r="J275" s="132">
        <v>9.9839999999999998E-4</v>
      </c>
      <c r="K275" s="132">
        <v>1.6640000000000001E-3</v>
      </c>
      <c r="L275" s="132"/>
      <c r="M275" s="132">
        <v>3.328E-5</v>
      </c>
      <c r="N275" s="132">
        <v>3.9936000000000003E-4</v>
      </c>
      <c r="O275" s="132"/>
      <c r="Q275" s="141"/>
      <c r="R275" s="73"/>
      <c r="S275" s="82"/>
      <c r="AE275" s="129"/>
      <c r="AF275" s="129"/>
      <c r="AG275" s="129"/>
      <c r="AH275" s="129"/>
      <c r="AI275" s="129"/>
      <c r="AJ275" s="129"/>
    </row>
    <row r="276" spans="2:36" s="70" customFormat="1" x14ac:dyDescent="0.35">
      <c r="B276" s="70" t="s">
        <v>28</v>
      </c>
      <c r="C276" s="70" t="s">
        <v>87</v>
      </c>
      <c r="D276" s="70" t="s">
        <v>88</v>
      </c>
      <c r="E276" s="83">
        <v>0</v>
      </c>
      <c r="F276" s="70">
        <v>8.3000000000000001E-3</v>
      </c>
      <c r="G276" s="70">
        <v>8.3000000000000001E-3</v>
      </c>
      <c r="H276" s="70" t="s">
        <v>107</v>
      </c>
      <c r="I276" s="70" t="s">
        <v>108</v>
      </c>
      <c r="J276" s="132">
        <v>5.1792000000000001E-3</v>
      </c>
      <c r="K276" s="132">
        <v>8.6320000000000008E-3</v>
      </c>
      <c r="L276" s="132"/>
      <c r="M276" s="132">
        <v>1.7264E-4</v>
      </c>
      <c r="N276" s="132">
        <v>2.0716800000000002E-3</v>
      </c>
      <c r="O276" s="132"/>
      <c r="Q276" s="141"/>
      <c r="R276" s="73"/>
      <c r="S276" s="82"/>
      <c r="AE276" s="129"/>
      <c r="AF276" s="129"/>
      <c r="AG276" s="129"/>
      <c r="AH276" s="129"/>
      <c r="AI276" s="129"/>
      <c r="AJ276" s="129"/>
    </row>
    <row r="277" spans="2:36" s="70" customFormat="1" x14ac:dyDescent="0.35">
      <c r="B277" s="70" t="s">
        <v>28</v>
      </c>
      <c r="C277" s="70" t="s">
        <v>95</v>
      </c>
      <c r="D277" s="70" t="s">
        <v>96</v>
      </c>
      <c r="E277" s="83">
        <v>0</v>
      </c>
      <c r="F277" s="70">
        <v>3.8999999999999998E-3</v>
      </c>
      <c r="G277" s="70">
        <v>3.8999999999999998E-3</v>
      </c>
      <c r="H277" s="70" t="s">
        <v>107</v>
      </c>
      <c r="I277" s="70" t="s">
        <v>108</v>
      </c>
      <c r="J277" s="132">
        <v>2.4335999999999997E-3</v>
      </c>
      <c r="K277" s="132">
        <v>4.0559999999999997E-3</v>
      </c>
      <c r="L277" s="132"/>
      <c r="M277" s="132">
        <v>8.1119999999999996E-5</v>
      </c>
      <c r="N277" s="132">
        <v>9.7344E-4</v>
      </c>
      <c r="O277" s="132"/>
      <c r="Q277" s="141"/>
      <c r="R277" s="73"/>
      <c r="S277" s="82"/>
      <c r="AE277" s="129"/>
      <c r="AF277" s="129"/>
      <c r="AG277" s="129"/>
      <c r="AH277" s="129"/>
      <c r="AI277" s="129"/>
      <c r="AJ277" s="129"/>
    </row>
    <row r="278" spans="2:36" s="70" customFormat="1" x14ac:dyDescent="0.35">
      <c r="B278" s="70" t="s">
        <v>28</v>
      </c>
      <c r="C278" s="70">
        <v>401</v>
      </c>
      <c r="D278" s="70" t="s">
        <v>58</v>
      </c>
      <c r="E278" s="83">
        <v>0</v>
      </c>
      <c r="F278" s="70">
        <v>3.6200000000000003E-2</v>
      </c>
      <c r="G278" s="70">
        <v>3.6200000000000003E-2</v>
      </c>
      <c r="H278" s="70" t="s">
        <v>107</v>
      </c>
      <c r="I278" s="70" t="s">
        <v>108</v>
      </c>
      <c r="J278" s="132">
        <v>2.2588800000000003E-2</v>
      </c>
      <c r="K278" s="132">
        <v>3.7648000000000008E-2</v>
      </c>
      <c r="L278" s="132"/>
      <c r="M278" s="132">
        <v>7.5296E-4</v>
      </c>
      <c r="N278" s="132">
        <v>9.0355200000000017E-3</v>
      </c>
      <c r="O278" s="132"/>
      <c r="Q278" s="141"/>
      <c r="R278" s="73"/>
      <c r="S278" s="82"/>
      <c r="AE278" s="129"/>
      <c r="AF278" s="129"/>
      <c r="AG278" s="129"/>
      <c r="AH278" s="129"/>
      <c r="AI278" s="129"/>
      <c r="AJ278" s="129"/>
    </row>
    <row r="279" spans="2:36" s="70" customFormat="1" x14ac:dyDescent="0.35">
      <c r="B279" s="70" t="s">
        <v>28</v>
      </c>
      <c r="C279" s="70" t="s">
        <v>67</v>
      </c>
      <c r="D279" s="70" t="s">
        <v>68</v>
      </c>
      <c r="E279" s="83">
        <v>0</v>
      </c>
      <c r="F279" s="70">
        <v>2.9</v>
      </c>
      <c r="G279" s="70">
        <v>2.9</v>
      </c>
      <c r="H279" s="70" t="s">
        <v>107</v>
      </c>
      <c r="I279" s="70" t="s">
        <v>108</v>
      </c>
      <c r="J279" s="132">
        <v>1.8095999999999999</v>
      </c>
      <c r="K279" s="132">
        <v>3.016</v>
      </c>
      <c r="L279" s="132"/>
      <c r="M279" s="132">
        <v>6.0319999999999999E-2</v>
      </c>
      <c r="N279" s="132">
        <v>0.72384000000000004</v>
      </c>
      <c r="O279" s="132"/>
      <c r="Q279" s="141"/>
      <c r="R279" s="73"/>
      <c r="S279" s="82"/>
      <c r="AE279" s="129"/>
      <c r="AF279" s="129"/>
      <c r="AG279" s="129"/>
      <c r="AH279" s="129"/>
      <c r="AI279" s="129"/>
      <c r="AJ279" s="129"/>
    </row>
    <row r="280" spans="2:36" s="70" customFormat="1" x14ac:dyDescent="0.35">
      <c r="B280" s="70" t="s">
        <v>28</v>
      </c>
      <c r="C280" s="70" t="s">
        <v>81</v>
      </c>
      <c r="D280" s="70" t="s">
        <v>82</v>
      </c>
      <c r="E280" s="83">
        <v>0</v>
      </c>
      <c r="F280" s="70">
        <v>4.1000000000000003E-3</v>
      </c>
      <c r="G280" s="70">
        <v>4.1000000000000003E-3</v>
      </c>
      <c r="H280" s="70" t="s">
        <v>107</v>
      </c>
      <c r="I280" s="70" t="s">
        <v>108</v>
      </c>
      <c r="J280" s="132">
        <v>2.5584000000000002E-3</v>
      </c>
      <c r="K280" s="132">
        <v>4.2640000000000004E-3</v>
      </c>
      <c r="L280" s="132"/>
      <c r="M280" s="132">
        <v>8.5279999999999997E-5</v>
      </c>
      <c r="N280" s="132">
        <v>1.0233600000000001E-3</v>
      </c>
      <c r="O280" s="132"/>
      <c r="Q280" s="141"/>
      <c r="R280" s="73"/>
      <c r="S280" s="82"/>
      <c r="AE280" s="129"/>
      <c r="AF280" s="129"/>
      <c r="AG280" s="129"/>
      <c r="AH280" s="129"/>
      <c r="AI280" s="129"/>
      <c r="AJ280" s="129"/>
    </row>
    <row r="281" spans="2:36" s="70" customFormat="1" x14ac:dyDescent="0.35">
      <c r="B281" s="70" t="s">
        <v>28</v>
      </c>
      <c r="C281" s="70" t="s">
        <v>83</v>
      </c>
      <c r="D281" s="70" t="s">
        <v>84</v>
      </c>
      <c r="E281" s="83">
        <v>0</v>
      </c>
      <c r="F281" s="70">
        <v>1.09E-2</v>
      </c>
      <c r="G281" s="70">
        <v>1.09E-2</v>
      </c>
      <c r="H281" s="70" t="s">
        <v>107</v>
      </c>
      <c r="I281" s="70" t="s">
        <v>108</v>
      </c>
      <c r="J281" s="132">
        <v>6.8015999999999997E-3</v>
      </c>
      <c r="K281" s="132">
        <v>1.1336000000000001E-2</v>
      </c>
      <c r="L281" s="132"/>
      <c r="M281" s="132">
        <v>2.2672E-4</v>
      </c>
      <c r="N281" s="132">
        <v>2.7206400000000003E-3</v>
      </c>
      <c r="O281" s="132"/>
      <c r="Q281" s="141"/>
      <c r="R281" s="73"/>
      <c r="S281" s="82"/>
      <c r="AE281" s="129"/>
      <c r="AF281" s="129"/>
      <c r="AG281" s="129"/>
      <c r="AH281" s="129"/>
      <c r="AI281" s="129"/>
      <c r="AJ281" s="129"/>
    </row>
    <row r="282" spans="2:36" s="70" customFormat="1" x14ac:dyDescent="0.35">
      <c r="B282" s="70" t="s">
        <v>28</v>
      </c>
      <c r="C282" s="70" t="s">
        <v>85</v>
      </c>
      <c r="D282" s="70" t="s">
        <v>86</v>
      </c>
      <c r="E282" s="83">
        <v>0</v>
      </c>
      <c r="F282" s="70">
        <v>2.69E-2</v>
      </c>
      <c r="G282" s="70">
        <v>2.69E-2</v>
      </c>
      <c r="H282" s="70" t="s">
        <v>107</v>
      </c>
      <c r="I282" s="70" t="s">
        <v>108</v>
      </c>
      <c r="J282" s="132">
        <v>1.6785600000000001E-2</v>
      </c>
      <c r="K282" s="132">
        <v>2.7976000000000001E-2</v>
      </c>
      <c r="L282" s="132"/>
      <c r="M282" s="132">
        <v>5.5951999999999998E-4</v>
      </c>
      <c r="N282" s="132">
        <v>6.7142400000000007E-3</v>
      </c>
      <c r="O282" s="132"/>
      <c r="Q282" s="141"/>
      <c r="R282" s="73"/>
      <c r="S282" s="82"/>
      <c r="AE282" s="129"/>
      <c r="AF282" s="129"/>
      <c r="AG282" s="129"/>
      <c r="AH282" s="129"/>
      <c r="AI282" s="129"/>
      <c r="AJ282" s="129"/>
    </row>
    <row r="283" spans="2:36" s="70" customFormat="1" x14ac:dyDescent="0.35">
      <c r="B283" s="70" t="s">
        <v>28</v>
      </c>
      <c r="C283" s="70" t="s">
        <v>111</v>
      </c>
      <c r="D283" s="70" t="s">
        <v>112</v>
      </c>
      <c r="E283" s="83">
        <v>0</v>
      </c>
      <c r="F283" s="70">
        <v>0.18629999999999999</v>
      </c>
      <c r="G283" s="70">
        <v>0.18629999999999999</v>
      </c>
      <c r="H283" s="70" t="s">
        <v>107</v>
      </c>
      <c r="I283" s="70" t="s">
        <v>108</v>
      </c>
      <c r="J283" s="132">
        <v>0.1162512</v>
      </c>
      <c r="K283" s="132">
        <v>0.19375200000000001</v>
      </c>
      <c r="L283" s="132"/>
      <c r="M283" s="132">
        <v>3.8750399999999997E-3</v>
      </c>
      <c r="N283" s="132">
        <v>4.6500480000000004E-2</v>
      </c>
      <c r="O283" s="132"/>
      <c r="Q283" s="141"/>
      <c r="R283" s="73"/>
      <c r="S283" s="82"/>
      <c r="AE283" s="129"/>
      <c r="AF283" s="129"/>
      <c r="AG283" s="129"/>
      <c r="AH283" s="129"/>
      <c r="AI283" s="129"/>
      <c r="AJ283" s="129"/>
    </row>
    <row r="284" spans="2:36" s="70" customFormat="1" x14ac:dyDescent="0.35">
      <c r="B284" s="70" t="s">
        <v>28</v>
      </c>
      <c r="C284" s="70" t="s">
        <v>89</v>
      </c>
      <c r="D284" s="70" t="s">
        <v>90</v>
      </c>
      <c r="E284" s="83">
        <v>0</v>
      </c>
      <c r="F284" s="70">
        <v>3.0999999999999999E-3</v>
      </c>
      <c r="G284" s="70">
        <v>3.0999999999999999E-3</v>
      </c>
      <c r="H284" s="70" t="s">
        <v>107</v>
      </c>
      <c r="I284" s="70" t="s">
        <v>108</v>
      </c>
      <c r="J284" s="132">
        <v>1.9344E-3</v>
      </c>
      <c r="K284" s="132">
        <v>3.2239999999999999E-3</v>
      </c>
      <c r="L284" s="132"/>
      <c r="M284" s="132">
        <v>6.4479999999999993E-5</v>
      </c>
      <c r="N284" s="132">
        <v>7.7376000000000007E-4</v>
      </c>
      <c r="O284" s="132"/>
      <c r="Q284" s="141"/>
      <c r="R284" s="73"/>
      <c r="S284" s="82"/>
      <c r="AE284" s="129"/>
      <c r="AF284" s="129"/>
      <c r="AG284" s="129"/>
      <c r="AH284" s="129"/>
      <c r="AI284" s="129"/>
      <c r="AJ284" s="129"/>
    </row>
    <row r="285" spans="2:36" s="70" customFormat="1" x14ac:dyDescent="0.35">
      <c r="B285" s="70" t="s">
        <v>28</v>
      </c>
      <c r="C285" s="70" t="s">
        <v>91</v>
      </c>
      <c r="D285" s="70" t="s">
        <v>92</v>
      </c>
      <c r="E285" s="83">
        <v>0</v>
      </c>
      <c r="F285" s="70">
        <v>2E-3</v>
      </c>
      <c r="G285" s="70">
        <v>2E-3</v>
      </c>
      <c r="H285" s="70" t="s">
        <v>107</v>
      </c>
      <c r="I285" s="70" t="s">
        <v>108</v>
      </c>
      <c r="J285" s="132">
        <v>1.248E-3</v>
      </c>
      <c r="K285" s="132">
        <v>2.0800000000000003E-3</v>
      </c>
      <c r="L285" s="132"/>
      <c r="M285" s="132">
        <v>4.1600000000000002E-5</v>
      </c>
      <c r="N285" s="132">
        <v>4.9919999999999999E-4</v>
      </c>
      <c r="O285" s="132"/>
      <c r="Q285" s="141"/>
      <c r="R285" s="73"/>
      <c r="S285" s="82"/>
      <c r="AE285" s="129"/>
      <c r="AF285" s="129"/>
      <c r="AG285" s="129"/>
      <c r="AH285" s="129"/>
      <c r="AI285" s="129"/>
      <c r="AJ285" s="129"/>
    </row>
    <row r="286" spans="2:36" s="70" customFormat="1" x14ac:dyDescent="0.35">
      <c r="B286" s="70" t="s">
        <v>28</v>
      </c>
      <c r="C286" s="70" t="s">
        <v>97</v>
      </c>
      <c r="D286" s="70" t="s">
        <v>98</v>
      </c>
      <c r="E286" s="83">
        <v>0</v>
      </c>
      <c r="F286" s="70">
        <v>2.2000000000000001E-3</v>
      </c>
      <c r="G286" s="70">
        <v>2.2000000000000001E-3</v>
      </c>
      <c r="H286" s="70" t="s">
        <v>107</v>
      </c>
      <c r="I286" s="70" t="s">
        <v>108</v>
      </c>
      <c r="J286" s="132">
        <v>1.3728E-3</v>
      </c>
      <c r="K286" s="132">
        <v>2.2880000000000001E-3</v>
      </c>
      <c r="L286" s="132"/>
      <c r="M286" s="132">
        <v>4.5760000000000002E-5</v>
      </c>
      <c r="N286" s="132">
        <v>5.4912000000000006E-4</v>
      </c>
      <c r="O286" s="132"/>
      <c r="Q286" s="141"/>
      <c r="R286" s="73"/>
      <c r="S286" s="82"/>
      <c r="AE286" s="129"/>
      <c r="AF286" s="129"/>
      <c r="AG286" s="129"/>
      <c r="AH286" s="129"/>
      <c r="AI286" s="129"/>
      <c r="AJ286" s="129"/>
    </row>
    <row r="287" spans="2:36" s="134" customFormat="1" x14ac:dyDescent="0.35">
      <c r="B287" s="70" t="s">
        <v>28</v>
      </c>
      <c r="C287" s="70">
        <v>200</v>
      </c>
      <c r="D287" s="70" t="s">
        <v>113</v>
      </c>
      <c r="E287" s="83">
        <v>0</v>
      </c>
      <c r="F287" s="70">
        <v>33.5</v>
      </c>
      <c r="G287" s="70">
        <v>33.5</v>
      </c>
      <c r="H287" s="70" t="s">
        <v>107</v>
      </c>
      <c r="I287" s="70" t="s">
        <v>108</v>
      </c>
      <c r="J287" s="132">
        <v>20.904</v>
      </c>
      <c r="K287" s="132">
        <v>34.840000000000003</v>
      </c>
      <c r="L287" s="132"/>
      <c r="M287" s="132">
        <v>0.69679999999999997</v>
      </c>
      <c r="N287" s="132">
        <v>8.361600000000001</v>
      </c>
      <c r="O287" s="132"/>
      <c r="Q287" s="141"/>
      <c r="R287" s="73"/>
      <c r="S287" s="82"/>
      <c r="AE287" s="139"/>
      <c r="AF287" s="139"/>
      <c r="AG287" s="139"/>
      <c r="AH287" s="139"/>
      <c r="AI287" s="139"/>
      <c r="AJ287" s="139"/>
    </row>
    <row r="288" spans="2:36" x14ac:dyDescent="0.35">
      <c r="B288" s="70" t="s">
        <v>28</v>
      </c>
      <c r="C288" s="70" t="s">
        <v>59</v>
      </c>
      <c r="D288" s="70" t="s">
        <v>163</v>
      </c>
      <c r="E288" s="144">
        <v>0</v>
      </c>
      <c r="F288" s="70">
        <v>3.5500000000000002E-5</v>
      </c>
      <c r="G288" s="70">
        <v>3.5500000000000002E-5</v>
      </c>
      <c r="H288" s="70" t="s">
        <v>107</v>
      </c>
      <c r="I288" s="70" t="s">
        <v>108</v>
      </c>
      <c r="J288" s="132">
        <v>2.2152000000000001E-5</v>
      </c>
      <c r="K288" s="132">
        <v>3.6920000000000006E-5</v>
      </c>
      <c r="L288" s="132"/>
      <c r="M288" s="132">
        <v>7.3839999999999999E-7</v>
      </c>
      <c r="N288" s="132">
        <v>8.8608000000000016E-6</v>
      </c>
      <c r="O288" s="132"/>
      <c r="Q288" s="141"/>
      <c r="R288" s="73"/>
    </row>
  </sheetData>
  <mergeCells count="9">
    <mergeCell ref="M2:O3"/>
    <mergeCell ref="F3:G3"/>
    <mergeCell ref="H3:H4"/>
    <mergeCell ref="I3:I4"/>
    <mergeCell ref="B2:B4"/>
    <mergeCell ref="C2:D3"/>
    <mergeCell ref="E2:E4"/>
    <mergeCell ref="F2:I2"/>
    <mergeCell ref="J2:L3"/>
  </mergeCells>
  <phoneticPr fontId="1"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8478-6F17-4DCF-BF12-3D8D47467CD6}">
  <sheetPr>
    <tabColor rgb="FF00B050"/>
  </sheetPr>
  <dimension ref="B1:AD289"/>
  <sheetViews>
    <sheetView zoomScaleNormal="100" workbookViewId="0">
      <selection activeCell="G31" sqref="G31"/>
    </sheetView>
  </sheetViews>
  <sheetFormatPr defaultColWidth="8.81640625" defaultRowHeight="14.5" x14ac:dyDescent="0.35"/>
  <cols>
    <col min="1" max="1" width="2.7265625" style="53" customWidth="1"/>
    <col min="2" max="2" width="37.453125" style="70" bestFit="1" customWidth="1"/>
    <col min="3" max="3" width="16.81640625" style="70" customWidth="1"/>
    <col min="4" max="4" width="53.81640625" style="70" bestFit="1" customWidth="1"/>
    <col min="5" max="5" width="20.1796875" style="53" customWidth="1"/>
    <col min="6" max="7" width="18.453125" style="53" customWidth="1"/>
    <col min="8" max="8" width="30.54296875" style="53" bestFit="1" customWidth="1"/>
    <col min="9" max="9" width="188.7265625" style="53" bestFit="1" customWidth="1"/>
    <col min="10" max="15" width="18.453125" style="53" customWidth="1"/>
    <col min="16" max="16" width="9.1796875" style="53" customWidth="1"/>
    <col min="17" max="18" width="14.54296875" style="68" bestFit="1" customWidth="1"/>
    <col min="19" max="20" width="14.453125" style="53" bestFit="1" customWidth="1"/>
    <col min="21" max="24" width="12.81640625" style="53" customWidth="1"/>
    <col min="25" max="25" width="12.81640625" style="122" customWidth="1"/>
    <col min="26" max="30" width="9" style="122" bestFit="1" customWidth="1"/>
    <col min="31" max="16384" width="8.81640625" style="53"/>
  </cols>
  <sheetData>
    <row r="1" spans="2:25" ht="15" thickBot="1" x14ac:dyDescent="0.4">
      <c r="J1" s="53">
        <v>8</v>
      </c>
      <c r="K1" s="53">
        <v>9</v>
      </c>
      <c r="L1" s="53">
        <v>10</v>
      </c>
      <c r="M1" s="53">
        <v>11</v>
      </c>
      <c r="N1" s="53">
        <v>12</v>
      </c>
      <c r="O1" s="53">
        <v>13</v>
      </c>
    </row>
    <row r="2" spans="2:25" ht="21" customHeight="1" thickBot="1" x14ac:dyDescent="0.4">
      <c r="B2" s="217" t="s">
        <v>32</v>
      </c>
      <c r="C2" s="220" t="s">
        <v>33</v>
      </c>
      <c r="D2" s="221"/>
      <c r="E2" s="224" t="s">
        <v>34</v>
      </c>
      <c r="F2" s="227" t="s">
        <v>35</v>
      </c>
      <c r="G2" s="228"/>
      <c r="H2" s="228"/>
      <c r="I2" s="229"/>
      <c r="J2" s="230" t="s">
        <v>36</v>
      </c>
      <c r="K2" s="231"/>
      <c r="L2" s="232"/>
      <c r="M2" s="207" t="s">
        <v>37</v>
      </c>
      <c r="N2" s="208"/>
      <c r="O2" s="209"/>
    </row>
    <row r="3" spans="2:25" ht="18.75" customHeight="1" thickBot="1" x14ac:dyDescent="0.4">
      <c r="B3" s="218"/>
      <c r="C3" s="222"/>
      <c r="D3" s="223"/>
      <c r="E3" s="225"/>
      <c r="F3" s="213" t="s">
        <v>38</v>
      </c>
      <c r="G3" s="214"/>
      <c r="H3" s="215" t="s">
        <v>39</v>
      </c>
      <c r="I3" s="215" t="s">
        <v>40</v>
      </c>
      <c r="J3" s="233"/>
      <c r="K3" s="234"/>
      <c r="L3" s="235"/>
      <c r="M3" s="210"/>
      <c r="N3" s="211"/>
      <c r="O3" s="212"/>
    </row>
    <row r="4" spans="2:25" ht="15.75" customHeight="1" thickBot="1" x14ac:dyDescent="0.4">
      <c r="B4" s="219"/>
      <c r="C4" s="74" t="s">
        <v>41</v>
      </c>
      <c r="D4" s="75" t="s">
        <v>42</v>
      </c>
      <c r="E4" s="226"/>
      <c r="F4" s="123" t="s">
        <v>43</v>
      </c>
      <c r="G4" s="124" t="s">
        <v>44</v>
      </c>
      <c r="H4" s="216"/>
      <c r="I4" s="216"/>
      <c r="J4" s="76" t="s">
        <v>12</v>
      </c>
      <c r="K4" s="77" t="s">
        <v>45</v>
      </c>
      <c r="L4" s="78" t="s">
        <v>14</v>
      </c>
      <c r="M4" s="79" t="s">
        <v>12</v>
      </c>
      <c r="N4" s="77" t="s">
        <v>45</v>
      </c>
      <c r="O4" s="65" t="s">
        <v>14</v>
      </c>
    </row>
    <row r="5" spans="2:25" x14ac:dyDescent="0.35">
      <c r="B5" s="70" t="s">
        <v>15</v>
      </c>
      <c r="C5" s="70" t="s">
        <v>46</v>
      </c>
      <c r="D5" s="70" t="s">
        <v>47</v>
      </c>
      <c r="E5" s="83">
        <v>0</v>
      </c>
      <c r="F5" s="125">
        <v>5.606666666666667E-5</v>
      </c>
      <c r="G5" s="126">
        <v>5.606666666666667E-5</v>
      </c>
      <c r="H5" s="70" t="s">
        <v>48</v>
      </c>
      <c r="I5" s="53" t="s">
        <v>49</v>
      </c>
      <c r="J5" s="132">
        <v>0.4699508</v>
      </c>
      <c r="K5" s="132">
        <v>0.49114400000000002</v>
      </c>
      <c r="L5" s="132"/>
      <c r="M5" s="132">
        <v>1.3456000000000002E-3</v>
      </c>
      <c r="N5" s="132">
        <v>1.3456000000000002E-3</v>
      </c>
      <c r="O5" s="132"/>
      <c r="T5" s="68"/>
      <c r="U5" s="68"/>
      <c r="V5" s="68"/>
      <c r="W5" s="68"/>
      <c r="X5" s="68"/>
      <c r="Y5" s="68"/>
    </row>
    <row r="6" spans="2:25" x14ac:dyDescent="0.35">
      <c r="B6" s="70" t="s">
        <v>15</v>
      </c>
      <c r="C6" s="70">
        <v>645</v>
      </c>
      <c r="D6" s="70" t="s">
        <v>142</v>
      </c>
      <c r="E6" s="83">
        <v>0</v>
      </c>
      <c r="F6" s="125">
        <v>3.7632811666666668E-9</v>
      </c>
      <c r="G6" s="126">
        <v>3.7632811666666668E-9</v>
      </c>
      <c r="H6" s="70" t="s">
        <v>48</v>
      </c>
      <c r="I6" s="53" t="s">
        <v>49</v>
      </c>
      <c r="J6" s="132">
        <v>3.1543822739000002E-5</v>
      </c>
      <c r="K6" s="132">
        <v>3.296634302E-5</v>
      </c>
      <c r="L6" s="132"/>
      <c r="M6" s="132">
        <v>9.0318748000000002E-8</v>
      </c>
      <c r="N6" s="132">
        <v>9.0318748000000002E-8</v>
      </c>
      <c r="O6" s="132"/>
      <c r="T6" s="68"/>
      <c r="U6" s="68"/>
      <c r="V6" s="68"/>
      <c r="W6" s="68"/>
      <c r="X6" s="68"/>
      <c r="Y6" s="68"/>
    </row>
    <row r="7" spans="2:25" x14ac:dyDescent="0.35">
      <c r="B7" s="70" t="s">
        <v>15</v>
      </c>
      <c r="C7" s="70" t="s">
        <v>61</v>
      </c>
      <c r="D7" s="70" t="s">
        <v>62</v>
      </c>
      <c r="E7" s="83">
        <v>0</v>
      </c>
      <c r="F7" s="125">
        <v>1.4833333333333332E-3</v>
      </c>
      <c r="G7" s="126">
        <v>1.4833333333333332E-3</v>
      </c>
      <c r="H7" s="70" t="s">
        <v>48</v>
      </c>
      <c r="I7" s="53" t="s">
        <v>49</v>
      </c>
      <c r="J7" s="132">
        <v>12.433299999999999</v>
      </c>
      <c r="K7" s="132">
        <v>12.994</v>
      </c>
      <c r="L7" s="132"/>
      <c r="M7" s="132">
        <v>3.56E-2</v>
      </c>
      <c r="N7" s="132">
        <v>3.56E-2</v>
      </c>
      <c r="O7" s="132"/>
      <c r="T7" s="68"/>
      <c r="U7" s="68"/>
      <c r="V7" s="68"/>
      <c r="W7" s="68"/>
      <c r="X7" s="68"/>
      <c r="Y7" s="68"/>
    </row>
    <row r="8" spans="2:25" x14ac:dyDescent="0.35">
      <c r="B8" s="70" t="s">
        <v>15</v>
      </c>
      <c r="C8" s="70" t="s">
        <v>59</v>
      </c>
      <c r="D8" s="70" t="s">
        <v>163</v>
      </c>
      <c r="E8" s="83">
        <v>0</v>
      </c>
      <c r="F8" s="125">
        <v>7.5900000000000002E-5</v>
      </c>
      <c r="G8" s="126">
        <v>7.5900000000000002E-5</v>
      </c>
      <c r="H8" s="70" t="s">
        <v>48</v>
      </c>
      <c r="I8" s="53" t="s">
        <v>49</v>
      </c>
      <c r="J8" s="132">
        <v>0.63619380000000003</v>
      </c>
      <c r="K8" s="132">
        <v>0.66488400000000003</v>
      </c>
      <c r="L8" s="132"/>
      <c r="M8" s="132">
        <v>1.8216E-3</v>
      </c>
      <c r="N8" s="132">
        <v>1.8216E-3</v>
      </c>
      <c r="O8" s="132"/>
      <c r="T8" s="68"/>
      <c r="U8" s="68"/>
      <c r="V8" s="68"/>
      <c r="W8" s="68"/>
      <c r="X8" s="68"/>
      <c r="Y8" s="68"/>
    </row>
    <row r="9" spans="2:25" x14ac:dyDescent="0.35">
      <c r="B9" s="70" t="s">
        <v>15</v>
      </c>
      <c r="C9" s="70" t="s">
        <v>143</v>
      </c>
      <c r="D9" s="70" t="s">
        <v>1182</v>
      </c>
      <c r="E9" s="83">
        <v>0</v>
      </c>
      <c r="F9" s="125">
        <v>4.3599999999999996E-5</v>
      </c>
      <c r="G9" s="126">
        <v>4.3599999999999996E-5</v>
      </c>
      <c r="H9" s="70" t="s">
        <v>48</v>
      </c>
      <c r="I9" s="53" t="s">
        <v>49</v>
      </c>
      <c r="J9" s="132">
        <v>0.36545519999999998</v>
      </c>
      <c r="K9" s="132">
        <v>0.38193599999999994</v>
      </c>
      <c r="L9" s="132"/>
      <c r="M9" s="132">
        <v>1.0463999999999998E-3</v>
      </c>
      <c r="N9" s="132">
        <v>1.0463999999999998E-3</v>
      </c>
      <c r="O9" s="132"/>
      <c r="T9" s="68"/>
      <c r="U9" s="68"/>
      <c r="V9" s="68"/>
      <c r="W9" s="68"/>
      <c r="X9" s="68"/>
      <c r="Y9" s="68"/>
    </row>
    <row r="10" spans="2:25" x14ac:dyDescent="0.35">
      <c r="B10" s="70" t="s">
        <v>15</v>
      </c>
      <c r="C10" s="70" t="s">
        <v>145</v>
      </c>
      <c r="D10" s="70" t="s">
        <v>144</v>
      </c>
      <c r="E10" s="83">
        <v>0</v>
      </c>
      <c r="F10" s="125">
        <v>7.5899999999999993E-6</v>
      </c>
      <c r="G10" s="126">
        <v>7.5899999999999993E-6</v>
      </c>
      <c r="H10" s="70" t="s">
        <v>48</v>
      </c>
      <c r="I10" s="53" t="s">
        <v>49</v>
      </c>
      <c r="J10" s="132">
        <v>6.3619379999999989E-2</v>
      </c>
      <c r="K10" s="132">
        <v>6.6488399999999989E-2</v>
      </c>
      <c r="L10" s="132"/>
      <c r="M10" s="132">
        <v>1.8215999999999998E-4</v>
      </c>
      <c r="N10" s="132">
        <v>1.8215999999999998E-4</v>
      </c>
      <c r="O10" s="132"/>
      <c r="T10" s="68"/>
      <c r="U10" s="68"/>
      <c r="V10" s="68"/>
      <c r="W10" s="68"/>
      <c r="X10" s="68"/>
      <c r="Y10" s="68"/>
    </row>
    <row r="11" spans="2:25" x14ac:dyDescent="0.35">
      <c r="B11" s="70" t="s">
        <v>15</v>
      </c>
      <c r="C11" s="70" t="s">
        <v>147</v>
      </c>
      <c r="D11" s="70" t="s">
        <v>146</v>
      </c>
      <c r="E11" s="83">
        <v>0</v>
      </c>
      <c r="F11" s="125">
        <v>7.5899999999999993E-6</v>
      </c>
      <c r="G11" s="126">
        <v>7.5899999999999993E-6</v>
      </c>
      <c r="H11" s="70" t="s">
        <v>48</v>
      </c>
      <c r="I11" s="53" t="s">
        <v>49</v>
      </c>
      <c r="J11" s="132">
        <v>6.3619379999999989E-2</v>
      </c>
      <c r="K11" s="132">
        <v>6.6488399999999989E-2</v>
      </c>
      <c r="L11" s="132"/>
      <c r="M11" s="132">
        <v>1.8215999999999998E-4</v>
      </c>
      <c r="N11" s="132">
        <v>1.8215999999999998E-4</v>
      </c>
      <c r="O11" s="132"/>
      <c r="T11" s="68"/>
      <c r="U11" s="68"/>
      <c r="V11" s="68"/>
      <c r="W11" s="68"/>
      <c r="X11" s="68"/>
      <c r="Y11" s="68"/>
    </row>
    <row r="12" spans="2:25" x14ac:dyDescent="0.35">
      <c r="B12" s="70" t="s">
        <v>15</v>
      </c>
      <c r="C12" s="70" t="s">
        <v>149</v>
      </c>
      <c r="D12" s="70" t="s">
        <v>148</v>
      </c>
      <c r="E12" s="83">
        <v>0</v>
      </c>
      <c r="F12" s="125">
        <v>1.3116666666666664E-5</v>
      </c>
      <c r="G12" s="126">
        <v>1.3116666666666664E-5</v>
      </c>
      <c r="H12" s="70" t="s">
        <v>48</v>
      </c>
      <c r="I12" s="53" t="s">
        <v>49</v>
      </c>
      <c r="J12" s="132">
        <v>0.10994389999999998</v>
      </c>
      <c r="K12" s="132">
        <v>0.11490199999999998</v>
      </c>
      <c r="L12" s="132"/>
      <c r="M12" s="132">
        <v>3.1479999999999995E-4</v>
      </c>
      <c r="N12" s="132">
        <v>3.1479999999999995E-4</v>
      </c>
      <c r="O12" s="132"/>
      <c r="T12" s="68"/>
      <c r="U12" s="68"/>
      <c r="V12" s="68"/>
      <c r="W12" s="68"/>
      <c r="X12" s="68"/>
      <c r="Y12" s="68"/>
    </row>
    <row r="13" spans="2:25" x14ac:dyDescent="0.35">
      <c r="B13" s="70" t="s">
        <v>15</v>
      </c>
      <c r="C13" s="70" t="s">
        <v>151</v>
      </c>
      <c r="D13" s="70" t="s">
        <v>150</v>
      </c>
      <c r="E13" s="83">
        <v>0</v>
      </c>
      <c r="F13" s="125">
        <v>9.9099999999999996E-5</v>
      </c>
      <c r="G13" s="126">
        <v>9.9099999999999996E-5</v>
      </c>
      <c r="H13" s="70" t="s">
        <v>48</v>
      </c>
      <c r="I13" s="53" t="s">
        <v>49</v>
      </c>
      <c r="J13" s="132">
        <v>0.83065619999999996</v>
      </c>
      <c r="K13" s="132">
        <v>0.868116</v>
      </c>
      <c r="L13" s="132"/>
      <c r="M13" s="132">
        <v>2.3784000000000001E-3</v>
      </c>
      <c r="N13" s="132">
        <v>2.3784000000000001E-3</v>
      </c>
      <c r="O13" s="132"/>
      <c r="T13" s="68"/>
      <c r="U13" s="68"/>
      <c r="V13" s="68"/>
      <c r="W13" s="68"/>
      <c r="X13" s="68"/>
      <c r="Y13" s="68"/>
    </row>
    <row r="14" spans="2:25" x14ac:dyDescent="0.35">
      <c r="B14" s="70" t="s">
        <v>15</v>
      </c>
      <c r="C14" s="70" t="s">
        <v>153</v>
      </c>
      <c r="D14" s="70" t="s">
        <v>152</v>
      </c>
      <c r="E14" s="83">
        <v>0</v>
      </c>
      <c r="F14" s="125">
        <v>7.976666666666666E-6</v>
      </c>
      <c r="G14" s="126">
        <v>7.976666666666666E-6</v>
      </c>
      <c r="H14" s="70" t="s">
        <v>48</v>
      </c>
      <c r="I14" s="53" t="s">
        <v>49</v>
      </c>
      <c r="J14" s="132">
        <v>6.686041999999999E-2</v>
      </c>
      <c r="K14" s="132">
        <v>6.9875599999999996E-2</v>
      </c>
      <c r="L14" s="132"/>
      <c r="M14" s="132">
        <v>1.9143999999999997E-4</v>
      </c>
      <c r="N14" s="132">
        <v>1.9143999999999997E-4</v>
      </c>
      <c r="O14" s="132"/>
      <c r="T14" s="68"/>
      <c r="U14" s="68"/>
      <c r="V14" s="68"/>
      <c r="W14" s="68"/>
      <c r="X14" s="68"/>
      <c r="Y14" s="68"/>
    </row>
    <row r="15" spans="2:25" x14ac:dyDescent="0.35">
      <c r="B15" s="70" t="s">
        <v>15</v>
      </c>
      <c r="C15" s="70" t="s">
        <v>155</v>
      </c>
      <c r="D15" s="70" t="s">
        <v>154</v>
      </c>
      <c r="E15" s="83">
        <v>0</v>
      </c>
      <c r="F15" s="125">
        <v>2.1900000000000004E-5</v>
      </c>
      <c r="G15" s="126">
        <v>2.1900000000000004E-5</v>
      </c>
      <c r="H15" s="70" t="s">
        <v>48</v>
      </c>
      <c r="I15" s="53" t="s">
        <v>49</v>
      </c>
      <c r="J15" s="132">
        <v>0.18356580000000003</v>
      </c>
      <c r="K15" s="132">
        <v>0.19184400000000004</v>
      </c>
      <c r="L15" s="132"/>
      <c r="M15" s="132">
        <v>5.2560000000000009E-4</v>
      </c>
      <c r="N15" s="132">
        <v>5.2560000000000009E-4</v>
      </c>
      <c r="O15" s="132"/>
      <c r="T15" s="68"/>
      <c r="U15" s="68"/>
      <c r="V15" s="68"/>
      <c r="W15" s="68"/>
      <c r="X15" s="68"/>
      <c r="Y15" s="68"/>
    </row>
    <row r="16" spans="2:25" x14ac:dyDescent="0.35">
      <c r="B16" s="70" t="s">
        <v>15</v>
      </c>
      <c r="C16" s="70" t="s">
        <v>157</v>
      </c>
      <c r="D16" s="70" t="s">
        <v>156</v>
      </c>
      <c r="E16" s="83">
        <v>0</v>
      </c>
      <c r="F16" s="125">
        <v>2.0806666666666665E-5</v>
      </c>
      <c r="G16" s="126">
        <v>2.0806666666666665E-5</v>
      </c>
      <c r="H16" s="70" t="s">
        <v>48</v>
      </c>
      <c r="I16" s="53" t="s">
        <v>49</v>
      </c>
      <c r="J16" s="132">
        <v>0.17440148</v>
      </c>
      <c r="K16" s="132">
        <v>0.1822664</v>
      </c>
      <c r="L16" s="132"/>
      <c r="M16" s="132">
        <v>4.9935999999999991E-4</v>
      </c>
      <c r="N16" s="132">
        <v>4.9935999999999991E-4</v>
      </c>
      <c r="O16" s="132"/>
      <c r="T16" s="68"/>
      <c r="U16" s="68"/>
      <c r="V16" s="68"/>
      <c r="W16" s="68"/>
      <c r="X16" s="68"/>
      <c r="Y16" s="68"/>
    </row>
    <row r="17" spans="2:25" x14ac:dyDescent="0.35">
      <c r="B17" s="70" t="s">
        <v>15</v>
      </c>
      <c r="C17" s="70" t="s">
        <v>158</v>
      </c>
      <c r="D17" s="70" t="s">
        <v>1150</v>
      </c>
      <c r="E17" s="83">
        <v>0</v>
      </c>
      <c r="F17" s="125">
        <v>7.5899999999999993E-6</v>
      </c>
      <c r="G17" s="126">
        <v>7.5899999999999993E-6</v>
      </c>
      <c r="H17" s="70" t="s">
        <v>48</v>
      </c>
      <c r="I17" s="53" t="s">
        <v>49</v>
      </c>
      <c r="J17" s="132">
        <v>6.3619379999999989E-2</v>
      </c>
      <c r="K17" s="132">
        <v>6.6488399999999989E-2</v>
      </c>
      <c r="L17" s="132"/>
      <c r="M17" s="132">
        <v>1.8215999999999998E-4</v>
      </c>
      <c r="N17" s="132">
        <v>1.8215999999999998E-4</v>
      </c>
      <c r="O17" s="132"/>
      <c r="T17" s="68"/>
      <c r="U17" s="68"/>
      <c r="V17" s="68"/>
      <c r="W17" s="68"/>
      <c r="X17" s="68"/>
      <c r="Y17" s="68"/>
    </row>
    <row r="18" spans="2:25" x14ac:dyDescent="0.35">
      <c r="B18" s="70" t="s">
        <v>15</v>
      </c>
      <c r="C18" s="70" t="s">
        <v>160</v>
      </c>
      <c r="D18" s="70" t="s">
        <v>159</v>
      </c>
      <c r="E18" s="83">
        <v>0</v>
      </c>
      <c r="F18" s="125">
        <v>7.5899999999999993E-6</v>
      </c>
      <c r="G18" s="126">
        <v>7.5899999999999993E-6</v>
      </c>
      <c r="H18" s="70" t="s">
        <v>48</v>
      </c>
      <c r="I18" s="53" t="s">
        <v>49</v>
      </c>
      <c r="J18" s="132">
        <v>6.3619379999999989E-2</v>
      </c>
      <c r="K18" s="132">
        <v>6.6488399999999989E-2</v>
      </c>
      <c r="L18" s="132"/>
      <c r="M18" s="132">
        <v>1.8215999999999998E-4</v>
      </c>
      <c r="N18" s="132">
        <v>1.8215999999999998E-4</v>
      </c>
      <c r="O18" s="132"/>
      <c r="T18" s="68"/>
      <c r="U18" s="68"/>
      <c r="V18" s="68"/>
      <c r="W18" s="68"/>
      <c r="X18" s="68"/>
      <c r="Y18" s="68"/>
    </row>
    <row r="19" spans="2:25" x14ac:dyDescent="0.35">
      <c r="B19" s="70" t="s">
        <v>15</v>
      </c>
      <c r="C19" s="70" t="s">
        <v>1151</v>
      </c>
      <c r="D19" s="70" t="s">
        <v>1152</v>
      </c>
      <c r="E19" s="83">
        <v>0</v>
      </c>
      <c r="F19" s="125">
        <v>7.5899999999999993E-6</v>
      </c>
      <c r="G19" s="126">
        <v>7.5899999999999993E-6</v>
      </c>
      <c r="H19" s="70" t="s">
        <v>48</v>
      </c>
      <c r="I19" s="53" t="s">
        <v>49</v>
      </c>
      <c r="J19" s="132">
        <v>6.3619379999999989E-2</v>
      </c>
      <c r="K19" s="132">
        <v>6.6488399999999989E-2</v>
      </c>
      <c r="L19" s="132"/>
      <c r="M19" s="132">
        <v>1.8215999999999998E-4</v>
      </c>
      <c r="N19" s="132">
        <v>1.8215999999999998E-4</v>
      </c>
      <c r="O19" s="132"/>
      <c r="T19" s="68"/>
      <c r="U19" s="68"/>
      <c r="V19" s="68"/>
      <c r="W19" s="68"/>
      <c r="X19" s="68"/>
      <c r="Y19" s="68"/>
    </row>
    <row r="20" spans="2:25" x14ac:dyDescent="0.35">
      <c r="B20" s="70" t="s">
        <v>15</v>
      </c>
      <c r="C20" s="70" t="s">
        <v>161</v>
      </c>
      <c r="D20" s="70" t="s">
        <v>1159</v>
      </c>
      <c r="E20" s="83">
        <v>0</v>
      </c>
      <c r="F20" s="125">
        <v>7.5899999999999993E-6</v>
      </c>
      <c r="G20" s="126">
        <v>7.5899999999999993E-6</v>
      </c>
      <c r="H20" s="70" t="s">
        <v>48</v>
      </c>
      <c r="I20" s="53" t="s">
        <v>49</v>
      </c>
      <c r="J20" s="132">
        <v>6.3619379999999989E-2</v>
      </c>
      <c r="K20" s="132">
        <v>6.6488399999999989E-2</v>
      </c>
      <c r="L20" s="132"/>
      <c r="M20" s="132">
        <v>1.8215999999999998E-4</v>
      </c>
      <c r="N20" s="132">
        <v>1.8215999999999998E-4</v>
      </c>
      <c r="O20" s="132"/>
      <c r="T20" s="68"/>
      <c r="U20" s="68"/>
      <c r="V20" s="68"/>
      <c r="W20" s="68"/>
      <c r="X20" s="68"/>
      <c r="Y20" s="68"/>
    </row>
    <row r="21" spans="2:25" x14ac:dyDescent="0.35">
      <c r="B21" s="70" t="s">
        <v>15</v>
      </c>
      <c r="C21" s="70" t="s">
        <v>162</v>
      </c>
      <c r="D21" s="70" t="s">
        <v>1155</v>
      </c>
      <c r="E21" s="83">
        <v>0</v>
      </c>
      <c r="F21" s="125">
        <v>1.1646666666666666E-5</v>
      </c>
      <c r="G21" s="126">
        <v>1.1646666666666666E-5</v>
      </c>
      <c r="H21" s="70" t="s">
        <v>48</v>
      </c>
      <c r="I21" s="53" t="s">
        <v>49</v>
      </c>
      <c r="J21" s="132">
        <v>9.7622359999999991E-2</v>
      </c>
      <c r="K21" s="132">
        <v>0.1020248</v>
      </c>
      <c r="L21" s="132"/>
      <c r="M21" s="132">
        <v>2.7952000000000001E-4</v>
      </c>
      <c r="N21" s="132">
        <v>2.7952000000000001E-4</v>
      </c>
      <c r="O21" s="132"/>
      <c r="T21" s="68"/>
      <c r="U21" s="68"/>
      <c r="V21" s="68"/>
      <c r="W21" s="68"/>
      <c r="X21" s="68"/>
      <c r="Y21" s="68"/>
    </row>
    <row r="22" spans="2:25" x14ac:dyDescent="0.35">
      <c r="B22" s="70" t="s">
        <v>15</v>
      </c>
      <c r="C22" s="70" t="s">
        <v>165</v>
      </c>
      <c r="D22" s="70" t="s">
        <v>164</v>
      </c>
      <c r="E22" s="83">
        <v>0</v>
      </c>
      <c r="F22" s="125">
        <v>7.5899999999999993E-6</v>
      </c>
      <c r="G22" s="126">
        <v>7.5899999999999993E-6</v>
      </c>
      <c r="H22" s="70" t="s">
        <v>48</v>
      </c>
      <c r="I22" s="53" t="s">
        <v>49</v>
      </c>
      <c r="J22" s="132">
        <v>6.3619379999999989E-2</v>
      </c>
      <c r="K22" s="132">
        <v>6.6488399999999989E-2</v>
      </c>
      <c r="L22" s="132"/>
      <c r="M22" s="132">
        <v>1.8215999999999998E-4</v>
      </c>
      <c r="N22" s="132">
        <v>1.8215999999999998E-4</v>
      </c>
      <c r="O22" s="132"/>
      <c r="T22" s="68"/>
      <c r="U22" s="68"/>
      <c r="V22" s="68"/>
      <c r="W22" s="68"/>
      <c r="X22" s="68"/>
      <c r="Y22" s="68"/>
    </row>
    <row r="23" spans="2:25" x14ac:dyDescent="0.35">
      <c r="B23" s="70" t="s">
        <v>15</v>
      </c>
      <c r="C23" s="70" t="s">
        <v>166</v>
      </c>
      <c r="D23" s="70" t="s">
        <v>1181</v>
      </c>
      <c r="E23" s="83">
        <v>0</v>
      </c>
      <c r="F23" s="125">
        <v>7.5899999999999993E-6</v>
      </c>
      <c r="G23" s="126">
        <v>7.5899999999999993E-6</v>
      </c>
      <c r="H23" s="70" t="s">
        <v>48</v>
      </c>
      <c r="I23" s="53" t="s">
        <v>49</v>
      </c>
      <c r="J23" s="132">
        <v>6.3619379999999989E-2</v>
      </c>
      <c r="K23" s="132">
        <v>6.6488399999999989E-2</v>
      </c>
      <c r="L23" s="132"/>
      <c r="M23" s="132">
        <v>1.8215999999999998E-4</v>
      </c>
      <c r="N23" s="132">
        <v>1.8215999999999998E-4</v>
      </c>
      <c r="O23" s="132"/>
      <c r="T23" s="68"/>
      <c r="U23" s="68"/>
      <c r="V23" s="68"/>
      <c r="W23" s="68"/>
      <c r="X23" s="68"/>
      <c r="Y23" s="68"/>
    </row>
    <row r="24" spans="2:25" x14ac:dyDescent="0.35">
      <c r="B24" s="70" t="s">
        <v>15</v>
      </c>
      <c r="C24" s="70" t="s">
        <v>167</v>
      </c>
      <c r="D24" s="70" t="s">
        <v>1170</v>
      </c>
      <c r="E24" s="83">
        <v>0</v>
      </c>
      <c r="F24" s="125">
        <v>7.5899999999999993E-6</v>
      </c>
      <c r="G24" s="126">
        <v>7.5899999999999993E-6</v>
      </c>
      <c r="H24" s="70" t="s">
        <v>48</v>
      </c>
      <c r="I24" s="53" t="s">
        <v>49</v>
      </c>
      <c r="J24" s="132">
        <v>6.3619379999999989E-2</v>
      </c>
      <c r="K24" s="132">
        <v>6.6488399999999989E-2</v>
      </c>
      <c r="L24" s="132"/>
      <c r="M24" s="132">
        <v>1.8215999999999998E-4</v>
      </c>
      <c r="N24" s="132">
        <v>1.8215999999999998E-4</v>
      </c>
      <c r="O24" s="132"/>
      <c r="T24" s="68"/>
      <c r="U24" s="68"/>
      <c r="V24" s="68"/>
      <c r="W24" s="68"/>
      <c r="X24" s="68"/>
      <c r="Y24" s="68"/>
    </row>
    <row r="25" spans="2:25" x14ac:dyDescent="0.35">
      <c r="B25" s="70" t="s">
        <v>15</v>
      </c>
      <c r="C25" s="70" t="s">
        <v>168</v>
      </c>
      <c r="D25" s="70" t="s">
        <v>1156</v>
      </c>
      <c r="E25" s="83">
        <v>0</v>
      </c>
      <c r="F25" s="125">
        <v>1.77E-5</v>
      </c>
      <c r="G25" s="126">
        <v>1.77E-5</v>
      </c>
      <c r="H25" s="70" t="s">
        <v>48</v>
      </c>
      <c r="I25" s="53" t="s">
        <v>49</v>
      </c>
      <c r="J25" s="132">
        <v>0.1483614</v>
      </c>
      <c r="K25" s="132">
        <v>0.155052</v>
      </c>
      <c r="L25" s="132"/>
      <c r="M25" s="132">
        <v>4.2480000000000003E-4</v>
      </c>
      <c r="N25" s="132">
        <v>4.2480000000000003E-4</v>
      </c>
      <c r="O25" s="132"/>
      <c r="T25" s="68"/>
      <c r="U25" s="68"/>
      <c r="V25" s="68"/>
      <c r="W25" s="68"/>
      <c r="X25" s="68"/>
      <c r="Y25" s="68"/>
    </row>
    <row r="26" spans="2:25" x14ac:dyDescent="0.35">
      <c r="B26" s="70" t="s">
        <v>15</v>
      </c>
      <c r="C26" s="70">
        <v>646</v>
      </c>
      <c r="D26" s="70" t="s">
        <v>50</v>
      </c>
      <c r="E26" s="83">
        <v>0</v>
      </c>
      <c r="F26" s="125">
        <v>4.450913333333333E-8</v>
      </c>
      <c r="G26" s="126">
        <v>4.450913333333333E-8</v>
      </c>
      <c r="H26" s="70" t="s">
        <v>48</v>
      </c>
      <c r="I26" s="53" t="s">
        <v>49</v>
      </c>
      <c r="J26" s="132">
        <v>3.7307555559999998E-4</v>
      </c>
      <c r="K26" s="132">
        <v>3.8990000799999996E-4</v>
      </c>
      <c r="L26" s="132"/>
      <c r="M26" s="132">
        <v>1.0682192E-6</v>
      </c>
      <c r="N26" s="132">
        <v>1.0682192E-6</v>
      </c>
      <c r="O26" s="132"/>
      <c r="T26" s="68"/>
      <c r="U26" s="68"/>
      <c r="V26" s="68"/>
      <c r="W26" s="68"/>
      <c r="X26" s="68"/>
      <c r="Y26" s="68"/>
    </row>
    <row r="27" spans="2:25" x14ac:dyDescent="0.35">
      <c r="B27" s="70" t="s">
        <v>15</v>
      </c>
      <c r="C27" s="70" t="s">
        <v>111</v>
      </c>
      <c r="D27" s="70" t="s">
        <v>195</v>
      </c>
      <c r="E27" s="83">
        <v>0</v>
      </c>
      <c r="F27" s="125">
        <v>4.293333333333333</v>
      </c>
      <c r="G27" s="126">
        <v>4.293333333333333</v>
      </c>
      <c r="H27" s="70" t="s">
        <v>48</v>
      </c>
      <c r="I27" s="53" t="s">
        <v>49</v>
      </c>
      <c r="J27" s="132">
        <v>35986.719999999994</v>
      </c>
      <c r="K27" s="132">
        <v>37609.599999999999</v>
      </c>
      <c r="L27" s="132"/>
      <c r="M27" s="132">
        <v>103.03999999999999</v>
      </c>
      <c r="N27" s="132">
        <v>103.03999999999999</v>
      </c>
      <c r="O27" s="132"/>
      <c r="T27" s="68"/>
      <c r="U27" s="68"/>
      <c r="V27" s="68"/>
      <c r="W27" s="68"/>
      <c r="X27" s="68"/>
      <c r="Y27" s="68"/>
    </row>
    <row r="28" spans="2:25" x14ac:dyDescent="0.35">
      <c r="B28" s="70" t="s">
        <v>15</v>
      </c>
      <c r="C28" s="70" t="s">
        <v>197</v>
      </c>
      <c r="D28" s="70" t="s">
        <v>196</v>
      </c>
      <c r="E28" s="83">
        <v>0</v>
      </c>
      <c r="F28" s="125">
        <v>0.28666666666666663</v>
      </c>
      <c r="G28" s="126">
        <v>0.28666666666666663</v>
      </c>
      <c r="H28" s="70" t="s">
        <v>48</v>
      </c>
      <c r="I28" s="53" t="s">
        <v>49</v>
      </c>
      <c r="J28" s="132">
        <v>2402.8399999999997</v>
      </c>
      <c r="K28" s="132">
        <v>2511.1999999999998</v>
      </c>
      <c r="L28" s="132"/>
      <c r="M28" s="132">
        <v>6.879999999999999</v>
      </c>
      <c r="N28" s="132">
        <v>6.879999999999999</v>
      </c>
      <c r="O28" s="132"/>
      <c r="T28" s="68"/>
      <c r="U28" s="68"/>
      <c r="V28" s="68"/>
      <c r="W28" s="68"/>
      <c r="X28" s="68"/>
      <c r="Y28" s="68"/>
    </row>
    <row r="29" spans="2:25" x14ac:dyDescent="0.35">
      <c r="B29" s="70" t="s">
        <v>15</v>
      </c>
      <c r="C29" s="70" t="s">
        <v>199</v>
      </c>
      <c r="D29" s="70" t="s">
        <v>198</v>
      </c>
      <c r="E29" s="83">
        <v>0</v>
      </c>
      <c r="F29" s="125">
        <v>0.25766666666666665</v>
      </c>
      <c r="G29" s="126">
        <v>0.25766666666666665</v>
      </c>
      <c r="H29" s="70" t="s">
        <v>48</v>
      </c>
      <c r="I29" s="53" t="s">
        <v>49</v>
      </c>
      <c r="J29" s="132">
        <v>2159.7619999999997</v>
      </c>
      <c r="K29" s="132">
        <v>2257.16</v>
      </c>
      <c r="L29" s="132"/>
      <c r="M29" s="132">
        <v>6.1839999999999993</v>
      </c>
      <c r="N29" s="132">
        <v>6.1839999999999993</v>
      </c>
      <c r="O29" s="132"/>
      <c r="T29" s="68"/>
      <c r="U29" s="68"/>
      <c r="V29" s="68"/>
      <c r="W29" s="68"/>
      <c r="X29" s="68"/>
      <c r="Y29" s="68"/>
    </row>
    <row r="30" spans="2:25" x14ac:dyDescent="0.35">
      <c r="B30" s="70" t="s">
        <v>15</v>
      </c>
      <c r="C30" s="70" t="s">
        <v>201</v>
      </c>
      <c r="D30" s="70" t="s">
        <v>200</v>
      </c>
      <c r="E30" s="83">
        <v>0</v>
      </c>
      <c r="F30" s="125">
        <v>2.84</v>
      </c>
      <c r="G30" s="126">
        <v>2.84</v>
      </c>
      <c r="H30" s="70" t="s">
        <v>48</v>
      </c>
      <c r="I30" s="53" t="s">
        <v>49</v>
      </c>
      <c r="J30" s="132">
        <v>23804.879999999997</v>
      </c>
      <c r="K30" s="132">
        <v>24878.399999999998</v>
      </c>
      <c r="L30" s="132"/>
      <c r="M30" s="132">
        <v>68.16</v>
      </c>
      <c r="N30" s="132">
        <v>68.16</v>
      </c>
      <c r="O30" s="132"/>
      <c r="T30" s="68"/>
      <c r="U30" s="68"/>
      <c r="V30" s="68"/>
      <c r="W30" s="68"/>
      <c r="X30" s="68"/>
      <c r="Y30" s="68"/>
    </row>
    <row r="31" spans="2:25" x14ac:dyDescent="0.35">
      <c r="B31" s="70" t="s">
        <v>15</v>
      </c>
      <c r="C31" s="70" t="s">
        <v>203</v>
      </c>
      <c r="D31" s="70" t="s">
        <v>202</v>
      </c>
      <c r="E31" s="83">
        <v>0</v>
      </c>
      <c r="F31" s="125">
        <v>1.9966666666666664</v>
      </c>
      <c r="G31" s="126">
        <v>1.9966666666666664</v>
      </c>
      <c r="H31" s="70" t="s">
        <v>48</v>
      </c>
      <c r="I31" s="53" t="s">
        <v>49</v>
      </c>
      <c r="J31" s="132">
        <v>16736.059999999998</v>
      </c>
      <c r="K31" s="132">
        <v>17490.799999999996</v>
      </c>
      <c r="L31" s="132"/>
      <c r="M31" s="132">
        <v>47.919999999999995</v>
      </c>
      <c r="N31" s="132">
        <v>47.919999999999995</v>
      </c>
      <c r="O31" s="132"/>
      <c r="T31" s="68"/>
      <c r="U31" s="68"/>
      <c r="V31" s="68"/>
      <c r="W31" s="68"/>
      <c r="X31" s="68"/>
      <c r="Y31" s="68"/>
    </row>
    <row r="32" spans="2:25" x14ac:dyDescent="0.35">
      <c r="B32" s="70" t="s">
        <v>15</v>
      </c>
      <c r="C32" s="70" t="s">
        <v>67</v>
      </c>
      <c r="D32" s="70" t="s">
        <v>68</v>
      </c>
      <c r="E32" s="83">
        <v>0</v>
      </c>
      <c r="F32" s="125">
        <v>19.000000000000004</v>
      </c>
      <c r="G32" s="126">
        <v>19.000000000000004</v>
      </c>
      <c r="H32" s="70" t="s">
        <v>48</v>
      </c>
      <c r="I32" s="53" t="s">
        <v>49</v>
      </c>
      <c r="J32" s="132">
        <v>159258.00000000003</v>
      </c>
      <c r="K32" s="132">
        <v>166440.00000000003</v>
      </c>
      <c r="L32" s="132"/>
      <c r="M32" s="132">
        <v>456.00000000000011</v>
      </c>
      <c r="N32" s="132">
        <v>456.00000000000011</v>
      </c>
      <c r="O32" s="132"/>
      <c r="T32" s="68"/>
      <c r="U32" s="68"/>
      <c r="V32" s="68"/>
      <c r="W32" s="68"/>
      <c r="X32" s="68"/>
      <c r="Y32" s="68"/>
    </row>
    <row r="33" spans="2:25" x14ac:dyDescent="0.35">
      <c r="B33" s="70" t="s">
        <v>15</v>
      </c>
      <c r="C33" s="70" t="s">
        <v>55</v>
      </c>
      <c r="D33" s="70" t="s">
        <v>56</v>
      </c>
      <c r="E33" s="83">
        <v>0</v>
      </c>
      <c r="F33" s="125">
        <v>0.59266666666666667</v>
      </c>
      <c r="G33" s="126">
        <v>0.59266666666666667</v>
      </c>
      <c r="H33" s="70" t="s">
        <v>48</v>
      </c>
      <c r="I33" s="53" t="s">
        <v>49</v>
      </c>
      <c r="J33" s="132">
        <v>4967.732</v>
      </c>
      <c r="K33" s="132">
        <v>5191.76</v>
      </c>
      <c r="L33" s="132"/>
      <c r="M33" s="132">
        <v>14.224</v>
      </c>
      <c r="N33" s="132">
        <v>14.224</v>
      </c>
      <c r="O33" s="132"/>
      <c r="T33" s="68"/>
      <c r="U33" s="68"/>
      <c r="V33" s="68"/>
      <c r="W33" s="68"/>
      <c r="X33" s="68"/>
      <c r="Y33" s="68"/>
    </row>
    <row r="34" spans="2:25" x14ac:dyDescent="0.35">
      <c r="B34" s="70" t="s">
        <v>15</v>
      </c>
      <c r="C34" s="70" t="s">
        <v>63</v>
      </c>
      <c r="D34" s="70" t="s">
        <v>64</v>
      </c>
      <c r="E34" s="83">
        <v>0</v>
      </c>
      <c r="F34" s="125">
        <v>0.39683333333333332</v>
      </c>
      <c r="G34" s="126">
        <v>0.39683333333333332</v>
      </c>
      <c r="H34" s="70" t="s">
        <v>48</v>
      </c>
      <c r="I34" s="53" t="s">
        <v>49</v>
      </c>
      <c r="J34" s="132">
        <v>3326.2570000000001</v>
      </c>
      <c r="K34" s="132">
        <v>3476.2599999999998</v>
      </c>
      <c r="L34" s="132"/>
      <c r="M34" s="132">
        <v>9.5239999999999991</v>
      </c>
      <c r="N34" s="132">
        <v>9.5239999999999991</v>
      </c>
      <c r="O34" s="132"/>
      <c r="T34" s="68"/>
      <c r="U34" s="68"/>
      <c r="V34" s="68"/>
      <c r="W34" s="68"/>
      <c r="X34" s="68"/>
      <c r="Y34" s="68"/>
    </row>
    <row r="35" spans="2:25" x14ac:dyDescent="0.35">
      <c r="B35" s="70" t="s">
        <v>15</v>
      </c>
      <c r="C35" s="70" t="s">
        <v>65</v>
      </c>
      <c r="D35" s="70" t="s">
        <v>66</v>
      </c>
      <c r="E35" s="83">
        <v>0</v>
      </c>
      <c r="F35" s="125">
        <v>0.59266666666666667</v>
      </c>
      <c r="G35" s="126">
        <v>0.59266666666666667</v>
      </c>
      <c r="H35" s="70" t="s">
        <v>48</v>
      </c>
      <c r="I35" s="53" t="s">
        <v>49</v>
      </c>
      <c r="J35" s="132">
        <v>4967.732</v>
      </c>
      <c r="K35" s="132">
        <v>5191.76</v>
      </c>
      <c r="L35" s="132"/>
      <c r="M35" s="132">
        <v>14.224</v>
      </c>
      <c r="N35" s="132">
        <v>14.224</v>
      </c>
      <c r="O35" s="132"/>
      <c r="T35" s="68"/>
      <c r="U35" s="68"/>
      <c r="V35" s="68"/>
      <c r="W35" s="68"/>
      <c r="X35" s="68"/>
      <c r="Y35" s="68"/>
    </row>
    <row r="36" spans="2:25" x14ac:dyDescent="0.35">
      <c r="B36" s="70" t="s">
        <v>15</v>
      </c>
      <c r="C36" s="70" t="s">
        <v>367</v>
      </c>
      <c r="D36" s="70" t="s">
        <v>204</v>
      </c>
      <c r="E36" s="83">
        <v>0</v>
      </c>
      <c r="F36" s="125">
        <v>0.28333333333333333</v>
      </c>
      <c r="G36" s="126">
        <v>0.28333333333333333</v>
      </c>
      <c r="H36" s="70" t="s">
        <v>48</v>
      </c>
      <c r="I36" s="53" t="s">
        <v>49</v>
      </c>
      <c r="J36" s="132">
        <v>2374.9</v>
      </c>
      <c r="K36" s="132">
        <v>2482</v>
      </c>
      <c r="L36" s="132"/>
      <c r="M36" s="132">
        <v>6.8</v>
      </c>
      <c r="N36" s="132">
        <v>6.8</v>
      </c>
      <c r="O36" s="132"/>
      <c r="T36" s="68"/>
      <c r="U36" s="68"/>
      <c r="V36" s="68"/>
      <c r="W36" s="68"/>
      <c r="X36" s="68"/>
      <c r="Y36" s="68"/>
    </row>
    <row r="37" spans="2:25" x14ac:dyDescent="0.35">
      <c r="B37" s="70" t="s">
        <v>15</v>
      </c>
      <c r="C37" s="70" t="s">
        <v>51</v>
      </c>
      <c r="D37" s="70" t="s">
        <v>52</v>
      </c>
      <c r="E37" s="83">
        <v>0</v>
      </c>
      <c r="F37" s="125">
        <v>0.38566666666666666</v>
      </c>
      <c r="G37" s="126">
        <v>0.38566666666666666</v>
      </c>
      <c r="H37" s="70" t="s">
        <v>48</v>
      </c>
      <c r="I37" s="53" t="s">
        <v>49</v>
      </c>
      <c r="J37" s="132">
        <v>3232.6579999999999</v>
      </c>
      <c r="K37" s="132">
        <v>3378.44</v>
      </c>
      <c r="L37" s="132"/>
      <c r="M37" s="132">
        <v>9.2560000000000002</v>
      </c>
      <c r="N37" s="132">
        <v>9.2560000000000002</v>
      </c>
      <c r="O37" s="132"/>
      <c r="T37" s="68"/>
      <c r="U37" s="68"/>
      <c r="V37" s="68"/>
      <c r="W37" s="68"/>
      <c r="X37" s="68"/>
      <c r="Y37" s="68"/>
    </row>
    <row r="38" spans="2:25" x14ac:dyDescent="0.35">
      <c r="B38" s="70" t="s">
        <v>15</v>
      </c>
      <c r="C38" s="70" t="s">
        <v>368</v>
      </c>
      <c r="D38" s="70" t="s">
        <v>209</v>
      </c>
      <c r="E38" s="83">
        <v>0</v>
      </c>
      <c r="F38" s="125">
        <v>2.8466666666666664E-2</v>
      </c>
      <c r="G38" s="126">
        <v>2.8466666666666664E-2</v>
      </c>
      <c r="H38" s="70" t="s">
        <v>48</v>
      </c>
      <c r="I38" s="53" t="s">
        <v>49</v>
      </c>
      <c r="J38" s="132">
        <v>238.60759999999999</v>
      </c>
      <c r="K38" s="132">
        <v>249.36799999999997</v>
      </c>
      <c r="L38" s="132"/>
      <c r="M38" s="132">
        <v>0.68319999999999992</v>
      </c>
      <c r="N38" s="132">
        <v>0.68319999999999992</v>
      </c>
      <c r="O38" s="132"/>
      <c r="T38" s="68"/>
      <c r="U38" s="68"/>
      <c r="V38" s="68"/>
      <c r="W38" s="68"/>
      <c r="X38" s="68"/>
      <c r="Y38" s="68"/>
    </row>
    <row r="39" spans="2:25" x14ac:dyDescent="0.35">
      <c r="B39" s="70" t="s">
        <v>15</v>
      </c>
      <c r="C39" s="70" t="s">
        <v>369</v>
      </c>
      <c r="D39" s="70" t="s">
        <v>210</v>
      </c>
      <c r="E39" s="83">
        <v>0</v>
      </c>
      <c r="F39" s="125">
        <v>5.8666666666666667E-3</v>
      </c>
      <c r="G39" s="126">
        <v>5.8666666666666667E-3</v>
      </c>
      <c r="H39" s="70" t="s">
        <v>48</v>
      </c>
      <c r="I39" s="53" t="s">
        <v>49</v>
      </c>
      <c r="J39" s="132">
        <v>49.174399999999999</v>
      </c>
      <c r="K39" s="132">
        <v>51.392000000000003</v>
      </c>
      <c r="L39" s="132"/>
      <c r="M39" s="132">
        <v>0.14080000000000001</v>
      </c>
      <c r="N39" s="132">
        <v>0.14080000000000001</v>
      </c>
      <c r="O39" s="132"/>
      <c r="T39" s="68"/>
      <c r="U39" s="68"/>
      <c r="V39" s="68"/>
      <c r="W39" s="68"/>
      <c r="X39" s="68"/>
      <c r="Y39" s="68"/>
    </row>
    <row r="40" spans="2:25" x14ac:dyDescent="0.35">
      <c r="B40" s="70" t="s">
        <v>15</v>
      </c>
      <c r="C40" s="70" t="s">
        <v>212</v>
      </c>
      <c r="D40" s="70" t="s">
        <v>211</v>
      </c>
      <c r="E40" s="83">
        <v>0</v>
      </c>
      <c r="F40" s="125">
        <v>7.9766666666666666E-2</v>
      </c>
      <c r="G40" s="126">
        <v>7.9766666666666666E-2</v>
      </c>
      <c r="H40" s="70" t="s">
        <v>48</v>
      </c>
      <c r="I40" s="53" t="s">
        <v>49</v>
      </c>
      <c r="J40" s="132">
        <v>668.60419999999999</v>
      </c>
      <c r="K40" s="132">
        <v>698.75599999999997</v>
      </c>
      <c r="L40" s="132"/>
      <c r="M40" s="132">
        <v>1.9144000000000001</v>
      </c>
      <c r="N40" s="132">
        <v>1.9144000000000001</v>
      </c>
      <c r="O40" s="132"/>
      <c r="T40" s="68"/>
      <c r="U40" s="68"/>
      <c r="V40" s="68"/>
      <c r="W40" s="68"/>
      <c r="X40" s="68"/>
      <c r="Y40" s="68"/>
    </row>
    <row r="41" spans="2:25" x14ac:dyDescent="0.35">
      <c r="B41" s="70" t="s">
        <v>15</v>
      </c>
      <c r="C41" s="70" t="s">
        <v>214</v>
      </c>
      <c r="D41" s="70" t="s">
        <v>213</v>
      </c>
      <c r="E41" s="83">
        <v>0</v>
      </c>
      <c r="F41" s="125">
        <v>0.107</v>
      </c>
      <c r="G41" s="126">
        <v>0.107</v>
      </c>
      <c r="H41" s="70" t="s">
        <v>48</v>
      </c>
      <c r="I41" s="53" t="s">
        <v>49</v>
      </c>
      <c r="J41" s="132">
        <v>896.87400000000002</v>
      </c>
      <c r="K41" s="132">
        <v>937.31999999999994</v>
      </c>
      <c r="L41" s="132"/>
      <c r="M41" s="132">
        <v>2.5680000000000001</v>
      </c>
      <c r="N41" s="132">
        <v>2.5680000000000001</v>
      </c>
      <c r="O41" s="132"/>
      <c r="T41" s="68"/>
      <c r="U41" s="68"/>
      <c r="V41" s="68"/>
      <c r="W41" s="68"/>
      <c r="X41" s="68"/>
      <c r="Y41" s="68"/>
    </row>
    <row r="42" spans="2:25" x14ac:dyDescent="0.35">
      <c r="B42" s="70" t="s">
        <v>15</v>
      </c>
      <c r="C42" s="70" t="s">
        <v>370</v>
      </c>
      <c r="D42" s="70" t="s">
        <v>221</v>
      </c>
      <c r="E42" s="83">
        <v>0</v>
      </c>
      <c r="F42" s="125">
        <v>6.7633333333333337E-2</v>
      </c>
      <c r="G42" s="126">
        <v>6.7633333333333337E-2</v>
      </c>
      <c r="H42" s="70" t="s">
        <v>48</v>
      </c>
      <c r="I42" s="53" t="s">
        <v>49</v>
      </c>
      <c r="J42" s="132">
        <v>566.90260000000001</v>
      </c>
      <c r="K42" s="132">
        <v>592.46800000000007</v>
      </c>
      <c r="L42" s="132"/>
      <c r="M42" s="132">
        <v>1.6232000000000002</v>
      </c>
      <c r="N42" s="132">
        <v>1.6232000000000002</v>
      </c>
      <c r="O42" s="132"/>
      <c r="T42" s="68"/>
      <c r="U42" s="68"/>
      <c r="V42" s="68"/>
      <c r="W42" s="68"/>
      <c r="X42" s="68"/>
      <c r="Y42" s="68"/>
    </row>
    <row r="43" spans="2:25" x14ac:dyDescent="0.35">
      <c r="B43" s="70" t="s">
        <v>15</v>
      </c>
      <c r="C43" s="70" t="s">
        <v>371</v>
      </c>
      <c r="D43" s="70" t="s">
        <v>222</v>
      </c>
      <c r="E43" s="83">
        <v>0</v>
      </c>
      <c r="F43" s="125">
        <v>4.1866666666666663E-2</v>
      </c>
      <c r="G43" s="126">
        <v>4.1866666666666663E-2</v>
      </c>
      <c r="H43" s="70" t="s">
        <v>48</v>
      </c>
      <c r="I43" s="53" t="s">
        <v>49</v>
      </c>
      <c r="J43" s="132">
        <v>350.92639999999994</v>
      </c>
      <c r="K43" s="132">
        <v>366.75199999999995</v>
      </c>
      <c r="L43" s="132"/>
      <c r="M43" s="132">
        <v>1.0047999999999999</v>
      </c>
      <c r="N43" s="132">
        <v>1.0047999999999999</v>
      </c>
      <c r="O43" s="132"/>
      <c r="T43" s="68"/>
      <c r="U43" s="68"/>
      <c r="V43" s="68"/>
      <c r="W43" s="68"/>
      <c r="X43" s="68"/>
      <c r="Y43" s="68"/>
    </row>
    <row r="44" spans="2:25" x14ac:dyDescent="0.35">
      <c r="B44" s="70" t="s">
        <v>15</v>
      </c>
      <c r="C44" s="70" t="s">
        <v>372</v>
      </c>
      <c r="D44" s="70" t="s">
        <v>223</v>
      </c>
      <c r="E44" s="83">
        <v>0</v>
      </c>
      <c r="F44" s="125">
        <v>9.3766666666666651E-3</v>
      </c>
      <c r="G44" s="126">
        <v>9.3766666666666651E-3</v>
      </c>
      <c r="H44" s="70" t="s">
        <v>48</v>
      </c>
      <c r="I44" s="53" t="s">
        <v>49</v>
      </c>
      <c r="J44" s="132">
        <v>78.595219999999983</v>
      </c>
      <c r="K44" s="132">
        <v>82.139599999999987</v>
      </c>
      <c r="L44" s="132"/>
      <c r="M44" s="132">
        <v>0.22503999999999996</v>
      </c>
      <c r="N44" s="132">
        <v>0.22503999999999996</v>
      </c>
      <c r="O44" s="132"/>
      <c r="T44" s="68"/>
      <c r="U44" s="68"/>
      <c r="V44" s="68"/>
      <c r="W44" s="68"/>
      <c r="X44" s="68"/>
      <c r="Y44" s="68"/>
    </row>
    <row r="45" spans="2:25" x14ac:dyDescent="0.35">
      <c r="B45" s="70" t="s">
        <v>15</v>
      </c>
      <c r="C45" s="70" t="s">
        <v>225</v>
      </c>
      <c r="D45" s="70" t="s">
        <v>224</v>
      </c>
      <c r="E45" s="83">
        <v>0</v>
      </c>
      <c r="F45" s="125">
        <v>1.1699999999999999E-2</v>
      </c>
      <c r="G45" s="126">
        <v>1.1699999999999999E-2</v>
      </c>
      <c r="H45" s="70" t="s">
        <v>48</v>
      </c>
      <c r="I45" s="53" t="s">
        <v>49</v>
      </c>
      <c r="J45" s="132">
        <v>98.069399999999987</v>
      </c>
      <c r="K45" s="132">
        <v>102.49199999999999</v>
      </c>
      <c r="L45" s="132"/>
      <c r="M45" s="132">
        <v>0.28079999999999994</v>
      </c>
      <c r="N45" s="132">
        <v>0.28079999999999994</v>
      </c>
      <c r="O45" s="132"/>
      <c r="T45" s="68"/>
      <c r="U45" s="68"/>
      <c r="V45" s="68"/>
      <c r="W45" s="68"/>
      <c r="X45" s="68"/>
      <c r="Y45" s="68"/>
    </row>
    <row r="46" spans="2:25" x14ac:dyDescent="0.35">
      <c r="B46" s="70" t="s">
        <v>15</v>
      </c>
      <c r="C46" s="70" t="s">
        <v>227</v>
      </c>
      <c r="D46" s="70" t="s">
        <v>226</v>
      </c>
      <c r="E46" s="83">
        <v>0</v>
      </c>
      <c r="F46" s="125">
        <v>2.0833333333333336E-2</v>
      </c>
      <c r="G46" s="126">
        <v>2.0833333333333336E-2</v>
      </c>
      <c r="H46" s="70" t="s">
        <v>48</v>
      </c>
      <c r="I46" s="53" t="s">
        <v>49</v>
      </c>
      <c r="J46" s="132">
        <v>174.62500000000003</v>
      </c>
      <c r="K46" s="132">
        <v>182.50000000000003</v>
      </c>
      <c r="L46" s="132"/>
      <c r="M46" s="132">
        <v>0.5</v>
      </c>
      <c r="N46" s="132">
        <v>0.5</v>
      </c>
      <c r="O46" s="132"/>
      <c r="T46" s="68"/>
      <c r="U46" s="68"/>
      <c r="V46" s="68"/>
      <c r="W46" s="68"/>
      <c r="X46" s="68"/>
      <c r="Y46" s="68"/>
    </row>
    <row r="47" spans="2:25" x14ac:dyDescent="0.35">
      <c r="B47" s="70" t="s">
        <v>15</v>
      </c>
      <c r="C47" s="70" t="s">
        <v>373</v>
      </c>
      <c r="D47" s="70" t="s">
        <v>228</v>
      </c>
      <c r="E47" s="83">
        <v>0</v>
      </c>
      <c r="F47" s="125">
        <v>7.116666666666667E-2</v>
      </c>
      <c r="G47" s="126">
        <v>7.116666666666667E-2</v>
      </c>
      <c r="H47" s="70" t="s">
        <v>48</v>
      </c>
      <c r="I47" s="53" t="s">
        <v>49</v>
      </c>
      <c r="J47" s="132">
        <v>596.51900000000001</v>
      </c>
      <c r="K47" s="132">
        <v>623.42000000000007</v>
      </c>
      <c r="L47" s="132"/>
      <c r="M47" s="132">
        <v>1.7080000000000002</v>
      </c>
      <c r="N47" s="132">
        <v>1.7080000000000002</v>
      </c>
      <c r="O47" s="132"/>
      <c r="T47" s="68"/>
      <c r="U47" s="68"/>
      <c r="V47" s="68"/>
      <c r="W47" s="68"/>
      <c r="X47" s="68"/>
      <c r="Y47" s="68"/>
    </row>
    <row r="48" spans="2:25" x14ac:dyDescent="0.35">
      <c r="B48" s="70" t="s">
        <v>15</v>
      </c>
      <c r="C48" s="70" t="s">
        <v>230</v>
      </c>
      <c r="D48" s="70" t="s">
        <v>229</v>
      </c>
      <c r="E48" s="83">
        <v>0</v>
      </c>
      <c r="F48" s="125">
        <v>7.5566666666666671E-2</v>
      </c>
      <c r="G48" s="126">
        <v>7.5566666666666671E-2</v>
      </c>
      <c r="H48" s="70" t="s">
        <v>48</v>
      </c>
      <c r="I48" s="53" t="s">
        <v>49</v>
      </c>
      <c r="J48" s="132">
        <v>633.39980000000003</v>
      </c>
      <c r="K48" s="132">
        <v>661.96400000000006</v>
      </c>
      <c r="L48" s="132"/>
      <c r="M48" s="132">
        <v>1.8136000000000001</v>
      </c>
      <c r="N48" s="132">
        <v>1.8136000000000001</v>
      </c>
      <c r="O48" s="132"/>
      <c r="T48" s="68"/>
      <c r="U48" s="68"/>
      <c r="V48" s="68"/>
      <c r="W48" s="68"/>
      <c r="X48" s="68"/>
      <c r="Y48" s="68"/>
    </row>
    <row r="49" spans="2:25" x14ac:dyDescent="0.35">
      <c r="B49" s="70" t="s">
        <v>15</v>
      </c>
      <c r="C49" s="70" t="s">
        <v>236</v>
      </c>
      <c r="D49" s="70" t="s">
        <v>235</v>
      </c>
      <c r="E49" s="83">
        <v>0</v>
      </c>
      <c r="F49" s="125">
        <v>1.9400000000000003E-3</v>
      </c>
      <c r="G49" s="126">
        <v>1.9400000000000003E-3</v>
      </c>
      <c r="H49" s="70" t="s">
        <v>48</v>
      </c>
      <c r="I49" s="53" t="s">
        <v>49</v>
      </c>
      <c r="J49" s="132">
        <v>16.261080000000003</v>
      </c>
      <c r="K49" s="132">
        <v>16.994400000000002</v>
      </c>
      <c r="L49" s="132"/>
      <c r="M49" s="132">
        <v>4.6560000000000004E-2</v>
      </c>
      <c r="N49" s="132">
        <v>4.6560000000000004E-2</v>
      </c>
      <c r="O49" s="132"/>
      <c r="T49" s="68"/>
      <c r="U49" s="68"/>
      <c r="V49" s="68"/>
      <c r="W49" s="68"/>
      <c r="X49" s="68"/>
      <c r="Y49" s="68"/>
    </row>
    <row r="50" spans="2:25" x14ac:dyDescent="0.35">
      <c r="B50" s="70" t="s">
        <v>15</v>
      </c>
      <c r="C50" s="70" t="s">
        <v>238</v>
      </c>
      <c r="D50" s="70" t="s">
        <v>237</v>
      </c>
      <c r="E50" s="83">
        <v>0</v>
      </c>
      <c r="F50" s="125">
        <v>1.2533333333333334E-2</v>
      </c>
      <c r="G50" s="126">
        <v>1.2533333333333334E-2</v>
      </c>
      <c r="H50" s="70" t="s">
        <v>48</v>
      </c>
      <c r="I50" s="53" t="s">
        <v>49</v>
      </c>
      <c r="J50" s="132">
        <v>105.0544</v>
      </c>
      <c r="K50" s="132">
        <v>109.792</v>
      </c>
      <c r="L50" s="132"/>
      <c r="M50" s="132">
        <v>0.30080000000000001</v>
      </c>
      <c r="N50" s="132">
        <v>0.30080000000000001</v>
      </c>
      <c r="O50" s="132"/>
      <c r="T50" s="68"/>
      <c r="U50" s="68"/>
      <c r="V50" s="68"/>
      <c r="W50" s="68"/>
      <c r="X50" s="68"/>
      <c r="Y50" s="68"/>
    </row>
    <row r="51" spans="2:25" x14ac:dyDescent="0.35">
      <c r="B51" s="70" t="s">
        <v>15</v>
      </c>
      <c r="C51" s="70" t="s">
        <v>309</v>
      </c>
      <c r="D51" s="70" t="s">
        <v>241</v>
      </c>
      <c r="E51" s="83">
        <v>0</v>
      </c>
      <c r="F51" s="125">
        <v>1.3966666666666665E-2</v>
      </c>
      <c r="G51" s="126">
        <v>1.3966666666666665E-2</v>
      </c>
      <c r="H51" s="70" t="s">
        <v>48</v>
      </c>
      <c r="I51" s="53" t="s">
        <v>49</v>
      </c>
      <c r="J51" s="132">
        <v>117.06859999999999</v>
      </c>
      <c r="K51" s="132">
        <v>122.34799999999998</v>
      </c>
      <c r="L51" s="132"/>
      <c r="M51" s="132">
        <v>0.33519999999999994</v>
      </c>
      <c r="N51" s="132">
        <v>0.33519999999999994</v>
      </c>
      <c r="O51" s="132"/>
      <c r="T51" s="68"/>
      <c r="U51" s="68"/>
      <c r="V51" s="68"/>
      <c r="W51" s="68"/>
      <c r="X51" s="68"/>
      <c r="Y51" s="68"/>
    </row>
    <row r="52" spans="2:25" x14ac:dyDescent="0.35">
      <c r="B52" s="70" t="s">
        <v>15</v>
      </c>
      <c r="C52" s="70" t="s">
        <v>308</v>
      </c>
      <c r="D52" s="70" t="s">
        <v>242</v>
      </c>
      <c r="E52" s="83">
        <v>0</v>
      </c>
      <c r="F52" s="125">
        <v>1.1500000000000002E-2</v>
      </c>
      <c r="G52" s="126">
        <v>1.1500000000000002E-2</v>
      </c>
      <c r="H52" s="70" t="s">
        <v>48</v>
      </c>
      <c r="I52" s="53" t="s">
        <v>49</v>
      </c>
      <c r="J52" s="132">
        <v>96.393000000000015</v>
      </c>
      <c r="K52" s="132">
        <v>100.74000000000001</v>
      </c>
      <c r="L52" s="132"/>
      <c r="M52" s="132">
        <v>0.27600000000000002</v>
      </c>
      <c r="N52" s="132">
        <v>0.27600000000000002</v>
      </c>
      <c r="O52" s="132"/>
      <c r="T52" s="68"/>
      <c r="U52" s="68"/>
      <c r="V52" s="68"/>
      <c r="W52" s="68"/>
      <c r="X52" s="68"/>
      <c r="Y52" s="68"/>
    </row>
    <row r="53" spans="2:25" x14ac:dyDescent="0.35">
      <c r="B53" s="70" t="s">
        <v>15</v>
      </c>
      <c r="C53" s="70" t="s">
        <v>244</v>
      </c>
      <c r="D53" s="70" t="s">
        <v>243</v>
      </c>
      <c r="E53" s="83">
        <v>0</v>
      </c>
      <c r="F53" s="125">
        <v>1.3766666666666667E-2</v>
      </c>
      <c r="G53" s="126">
        <v>1.3766666666666667E-2</v>
      </c>
      <c r="H53" s="70" t="s">
        <v>48</v>
      </c>
      <c r="I53" s="53" t="s">
        <v>49</v>
      </c>
      <c r="J53" s="132">
        <v>115.3922</v>
      </c>
      <c r="K53" s="132">
        <v>120.596</v>
      </c>
      <c r="L53" s="132"/>
      <c r="M53" s="132">
        <v>0.33040000000000003</v>
      </c>
      <c r="N53" s="132">
        <v>0.33040000000000003</v>
      </c>
      <c r="O53" s="132"/>
      <c r="T53" s="68"/>
      <c r="U53" s="68"/>
      <c r="V53" s="68"/>
      <c r="W53" s="68"/>
      <c r="X53" s="68"/>
      <c r="Y53" s="68"/>
    </row>
    <row r="54" spans="2:25" x14ac:dyDescent="0.35">
      <c r="B54" s="70" t="s">
        <v>15</v>
      </c>
      <c r="C54" s="70" t="s">
        <v>246</v>
      </c>
      <c r="D54" s="70" t="s">
        <v>245</v>
      </c>
      <c r="E54" s="83">
        <v>0</v>
      </c>
      <c r="F54" s="125">
        <v>2.633333333333333E-2</v>
      </c>
      <c r="G54" s="126">
        <v>2.633333333333333E-2</v>
      </c>
      <c r="H54" s="70" t="s">
        <v>48</v>
      </c>
      <c r="I54" s="53" t="s">
        <v>49</v>
      </c>
      <c r="J54" s="132">
        <v>220.72599999999997</v>
      </c>
      <c r="K54" s="132">
        <v>230.67999999999998</v>
      </c>
      <c r="L54" s="132"/>
      <c r="M54" s="132">
        <v>0.6319999999999999</v>
      </c>
      <c r="N54" s="132">
        <v>0.6319999999999999</v>
      </c>
      <c r="O54" s="132"/>
      <c r="T54" s="68"/>
      <c r="U54" s="68"/>
      <c r="V54" s="68"/>
      <c r="W54" s="68"/>
      <c r="X54" s="68"/>
      <c r="Y54" s="68"/>
    </row>
    <row r="55" spans="2:25" x14ac:dyDescent="0.35">
      <c r="B55" s="70" t="s">
        <v>15</v>
      </c>
      <c r="C55" s="70" t="s">
        <v>248</v>
      </c>
      <c r="D55" s="70" t="s">
        <v>247</v>
      </c>
      <c r="E55" s="83">
        <v>0</v>
      </c>
      <c r="F55" s="125">
        <v>5.9166666666666673E-3</v>
      </c>
      <c r="G55" s="126">
        <v>5.9166666666666673E-3</v>
      </c>
      <c r="H55" s="70" t="s">
        <v>48</v>
      </c>
      <c r="I55" s="53" t="s">
        <v>49</v>
      </c>
      <c r="J55" s="132">
        <v>49.593500000000006</v>
      </c>
      <c r="K55" s="132">
        <v>51.830000000000005</v>
      </c>
      <c r="L55" s="132"/>
      <c r="M55" s="132">
        <v>0.14200000000000002</v>
      </c>
      <c r="N55" s="132">
        <v>0.14200000000000002</v>
      </c>
      <c r="O55" s="132"/>
      <c r="T55" s="68"/>
      <c r="U55" s="68"/>
      <c r="V55" s="68"/>
      <c r="W55" s="68"/>
      <c r="X55" s="68"/>
      <c r="Y55" s="68"/>
    </row>
    <row r="56" spans="2:25" x14ac:dyDescent="0.35">
      <c r="B56" s="70" t="s">
        <v>15</v>
      </c>
      <c r="C56" s="70" t="s">
        <v>250</v>
      </c>
      <c r="D56" s="70" t="s">
        <v>249</v>
      </c>
      <c r="E56" s="83">
        <v>0</v>
      </c>
      <c r="F56" s="125">
        <v>7.1666666666666667E-3</v>
      </c>
      <c r="G56" s="126">
        <v>7.1666666666666667E-3</v>
      </c>
      <c r="H56" s="70" t="s">
        <v>48</v>
      </c>
      <c r="I56" s="53" t="s">
        <v>49</v>
      </c>
      <c r="J56" s="132">
        <v>60.070999999999998</v>
      </c>
      <c r="K56" s="132">
        <v>62.78</v>
      </c>
      <c r="L56" s="132"/>
      <c r="M56" s="132">
        <v>0.17199999999999999</v>
      </c>
      <c r="N56" s="132">
        <v>0.17199999999999999</v>
      </c>
      <c r="O56" s="132"/>
      <c r="T56" s="68"/>
      <c r="U56" s="68"/>
      <c r="V56" s="68"/>
      <c r="W56" s="68"/>
      <c r="X56" s="68"/>
      <c r="Y56" s="68"/>
    </row>
    <row r="57" spans="2:25" x14ac:dyDescent="0.35">
      <c r="B57" s="70" t="s">
        <v>15</v>
      </c>
      <c r="C57" s="70" t="s">
        <v>252</v>
      </c>
      <c r="D57" s="70" t="s">
        <v>251</v>
      </c>
      <c r="E57" s="83">
        <v>0</v>
      </c>
      <c r="F57" s="125">
        <v>8.4500000000000009E-3</v>
      </c>
      <c r="G57" s="126">
        <v>8.4500000000000009E-3</v>
      </c>
      <c r="H57" s="70" t="s">
        <v>48</v>
      </c>
      <c r="I57" s="53" t="s">
        <v>49</v>
      </c>
      <c r="J57" s="132">
        <v>70.827900000000014</v>
      </c>
      <c r="K57" s="132">
        <v>74.022000000000006</v>
      </c>
      <c r="L57" s="132"/>
      <c r="M57" s="132">
        <v>0.20280000000000004</v>
      </c>
      <c r="N57" s="132">
        <v>0.20280000000000004</v>
      </c>
      <c r="O57" s="132"/>
      <c r="T57" s="68"/>
      <c r="U57" s="68"/>
      <c r="V57" s="68"/>
      <c r="W57" s="68"/>
      <c r="X57" s="68"/>
      <c r="Y57" s="68"/>
    </row>
    <row r="58" spans="2:25" x14ac:dyDescent="0.35">
      <c r="B58" s="70" t="s">
        <v>15</v>
      </c>
      <c r="C58" s="70" t="s">
        <v>375</v>
      </c>
      <c r="D58" s="70" t="s">
        <v>255</v>
      </c>
      <c r="E58" s="83">
        <v>0</v>
      </c>
      <c r="F58" s="125">
        <v>6.7800000000000004E-3</v>
      </c>
      <c r="G58" s="126">
        <v>6.7800000000000004E-3</v>
      </c>
      <c r="H58" s="70" t="s">
        <v>48</v>
      </c>
      <c r="I58" s="53" t="s">
        <v>49</v>
      </c>
      <c r="J58" s="132">
        <v>56.829960000000007</v>
      </c>
      <c r="K58" s="132">
        <v>59.392800000000001</v>
      </c>
      <c r="L58" s="132"/>
      <c r="M58" s="132">
        <v>0.16272</v>
      </c>
      <c r="N58" s="132">
        <v>0.16272</v>
      </c>
      <c r="O58" s="132"/>
      <c r="T58" s="68"/>
      <c r="U58" s="68"/>
      <c r="V58" s="68"/>
      <c r="W58" s="68"/>
      <c r="X58" s="68"/>
      <c r="Y58" s="68"/>
    </row>
    <row r="59" spans="2:25" x14ac:dyDescent="0.35">
      <c r="B59" s="70" t="s">
        <v>15</v>
      </c>
      <c r="C59" s="70" t="s">
        <v>257</v>
      </c>
      <c r="D59" s="70" t="s">
        <v>673</v>
      </c>
      <c r="E59" s="83">
        <v>0</v>
      </c>
      <c r="F59" s="125">
        <v>7.5166666666666672E-3</v>
      </c>
      <c r="G59" s="126">
        <v>7.5166666666666672E-3</v>
      </c>
      <c r="H59" s="70" t="s">
        <v>48</v>
      </c>
      <c r="I59" s="53" t="s">
        <v>49</v>
      </c>
      <c r="J59" s="132">
        <v>63.004700000000007</v>
      </c>
      <c r="K59" s="132">
        <v>65.846000000000004</v>
      </c>
      <c r="L59" s="132"/>
      <c r="M59" s="132">
        <v>0.1804</v>
      </c>
      <c r="N59" s="132">
        <v>0.1804</v>
      </c>
      <c r="O59" s="132"/>
      <c r="T59" s="68"/>
      <c r="U59" s="68"/>
      <c r="V59" s="68"/>
      <c r="W59" s="68"/>
      <c r="X59" s="68"/>
      <c r="Y59" s="68"/>
    </row>
    <row r="60" spans="2:25" x14ac:dyDescent="0.35">
      <c r="B60" s="70" t="s">
        <v>15</v>
      </c>
      <c r="C60" s="70" t="s">
        <v>267</v>
      </c>
      <c r="D60" s="70" t="s">
        <v>266</v>
      </c>
      <c r="E60" s="83">
        <v>0</v>
      </c>
      <c r="F60" s="125">
        <v>7.2266666666666668E-3</v>
      </c>
      <c r="G60" s="126">
        <v>7.2266666666666668E-3</v>
      </c>
      <c r="H60" s="70" t="s">
        <v>48</v>
      </c>
      <c r="I60" s="53" t="s">
        <v>49</v>
      </c>
      <c r="J60" s="132">
        <v>60.573920000000001</v>
      </c>
      <c r="K60" s="132">
        <v>63.305599999999998</v>
      </c>
      <c r="L60" s="132"/>
      <c r="M60" s="132">
        <v>0.17344000000000001</v>
      </c>
      <c r="N60" s="132">
        <v>0.17344000000000001</v>
      </c>
      <c r="O60" s="132"/>
      <c r="T60" s="68"/>
      <c r="U60" s="68"/>
      <c r="V60" s="68"/>
      <c r="W60" s="68"/>
      <c r="X60" s="68"/>
      <c r="Y60" s="68"/>
    </row>
    <row r="61" spans="2:25" x14ac:dyDescent="0.35">
      <c r="B61" s="70" t="s">
        <v>15</v>
      </c>
      <c r="C61" s="70" t="s">
        <v>83</v>
      </c>
      <c r="D61" s="70" t="s">
        <v>268</v>
      </c>
      <c r="E61" s="83">
        <v>0</v>
      </c>
      <c r="F61" s="125">
        <v>1.2533333333333334E-2</v>
      </c>
      <c r="G61" s="126">
        <v>1.2533333333333334E-2</v>
      </c>
      <c r="H61" s="70" t="s">
        <v>48</v>
      </c>
      <c r="I61" s="53" t="s">
        <v>49</v>
      </c>
      <c r="J61" s="132">
        <v>105.0544</v>
      </c>
      <c r="K61" s="132">
        <v>109.792</v>
      </c>
      <c r="L61" s="132"/>
      <c r="M61" s="132">
        <v>0.30080000000000001</v>
      </c>
      <c r="N61" s="132">
        <v>0.30080000000000001</v>
      </c>
      <c r="O61" s="132"/>
      <c r="T61" s="68"/>
      <c r="U61" s="68"/>
      <c r="V61" s="68"/>
      <c r="W61" s="68"/>
      <c r="X61" s="68"/>
      <c r="Y61" s="68"/>
    </row>
    <row r="62" spans="2:25" x14ac:dyDescent="0.35">
      <c r="B62" s="70" t="s">
        <v>15</v>
      </c>
      <c r="C62" s="70" t="s">
        <v>376</v>
      </c>
      <c r="D62" s="70" t="s">
        <v>269</v>
      </c>
      <c r="E62" s="83">
        <v>0</v>
      </c>
      <c r="F62" s="125">
        <v>2.7300000000000001E-2</v>
      </c>
      <c r="G62" s="126">
        <v>2.7300000000000001E-2</v>
      </c>
      <c r="H62" s="70" t="s">
        <v>48</v>
      </c>
      <c r="I62" s="53" t="s">
        <v>49</v>
      </c>
      <c r="J62" s="132">
        <v>228.82860000000002</v>
      </c>
      <c r="K62" s="132">
        <v>239.14800000000002</v>
      </c>
      <c r="L62" s="132"/>
      <c r="M62" s="132">
        <v>0.6552</v>
      </c>
      <c r="N62" s="132">
        <v>0.6552</v>
      </c>
      <c r="O62" s="132"/>
      <c r="T62" s="68"/>
      <c r="U62" s="68"/>
      <c r="V62" s="68"/>
      <c r="W62" s="68"/>
      <c r="X62" s="68"/>
      <c r="Y62" s="68"/>
    </row>
    <row r="63" spans="2:25" x14ac:dyDescent="0.35">
      <c r="B63" s="70" t="s">
        <v>15</v>
      </c>
      <c r="C63" s="70" t="s">
        <v>277</v>
      </c>
      <c r="D63" s="70" t="s">
        <v>276</v>
      </c>
      <c r="E63" s="83">
        <v>0</v>
      </c>
      <c r="F63" s="125">
        <v>0.19566666666666668</v>
      </c>
      <c r="G63" s="126">
        <v>0.19566666666666668</v>
      </c>
      <c r="H63" s="70" t="s">
        <v>48</v>
      </c>
      <c r="I63" s="53" t="s">
        <v>49</v>
      </c>
      <c r="J63" s="132">
        <v>1640.0780000000002</v>
      </c>
      <c r="K63" s="132">
        <v>1714.0400000000002</v>
      </c>
      <c r="L63" s="132"/>
      <c r="M63" s="132">
        <v>4.6960000000000006</v>
      </c>
      <c r="N63" s="132">
        <v>4.6960000000000006</v>
      </c>
      <c r="O63" s="132"/>
      <c r="T63" s="68"/>
      <c r="U63" s="68"/>
      <c r="V63" s="68"/>
      <c r="W63" s="68"/>
      <c r="X63" s="68"/>
      <c r="Y63" s="68"/>
    </row>
    <row r="64" spans="2:25" x14ac:dyDescent="0.35">
      <c r="B64" s="70" t="s">
        <v>15</v>
      </c>
      <c r="C64" s="70" t="s">
        <v>279</v>
      </c>
      <c r="D64" s="70" t="s">
        <v>278</v>
      </c>
      <c r="E64" s="83">
        <v>0</v>
      </c>
      <c r="F64" s="125">
        <v>6.5166666666666678E-2</v>
      </c>
      <c r="G64" s="126">
        <v>6.5166666666666678E-2</v>
      </c>
      <c r="H64" s="70" t="s">
        <v>48</v>
      </c>
      <c r="I64" s="53" t="s">
        <v>49</v>
      </c>
      <c r="J64" s="132">
        <v>546.22700000000009</v>
      </c>
      <c r="K64" s="132">
        <v>570.86000000000013</v>
      </c>
      <c r="L64" s="132"/>
      <c r="M64" s="132">
        <v>1.5640000000000003</v>
      </c>
      <c r="N64" s="132">
        <v>1.5640000000000003</v>
      </c>
      <c r="O64" s="132"/>
      <c r="T64" s="68"/>
      <c r="U64" s="68"/>
      <c r="V64" s="68"/>
      <c r="W64" s="68"/>
      <c r="X64" s="68"/>
      <c r="Y64" s="68"/>
    </row>
    <row r="65" spans="2:30" x14ac:dyDescent="0.35">
      <c r="B65" s="70" t="s">
        <v>15</v>
      </c>
      <c r="C65" s="70" t="s">
        <v>377</v>
      </c>
      <c r="D65" s="70" t="s">
        <v>282</v>
      </c>
      <c r="E65" s="83">
        <v>0</v>
      </c>
      <c r="F65" s="125">
        <v>5.8766666666666672E-3</v>
      </c>
      <c r="G65" s="126">
        <v>5.8766666666666672E-3</v>
      </c>
      <c r="H65" s="70" t="s">
        <v>48</v>
      </c>
      <c r="I65" s="53" t="s">
        <v>49</v>
      </c>
      <c r="J65" s="132">
        <v>49.258220000000001</v>
      </c>
      <c r="K65" s="132">
        <v>51.479600000000005</v>
      </c>
      <c r="L65" s="132"/>
      <c r="M65" s="132">
        <v>0.14104</v>
      </c>
      <c r="N65" s="132">
        <v>0.14104</v>
      </c>
      <c r="O65" s="132"/>
      <c r="T65" s="68"/>
      <c r="U65" s="68"/>
      <c r="V65" s="68"/>
      <c r="W65" s="68"/>
      <c r="X65" s="68"/>
      <c r="Y65" s="68"/>
    </row>
    <row r="66" spans="2:30" x14ac:dyDescent="0.35">
      <c r="B66" s="70" t="s">
        <v>15</v>
      </c>
      <c r="C66" s="70" t="s">
        <v>378</v>
      </c>
      <c r="D66" s="70" t="s">
        <v>283</v>
      </c>
      <c r="E66" s="83">
        <v>0</v>
      </c>
      <c r="F66" s="125">
        <v>4.1999999999999997E-3</v>
      </c>
      <c r="G66" s="126">
        <v>4.1999999999999997E-3</v>
      </c>
      <c r="H66" s="70" t="s">
        <v>48</v>
      </c>
      <c r="I66" s="53" t="s">
        <v>49</v>
      </c>
      <c r="J66" s="132">
        <v>35.2044</v>
      </c>
      <c r="K66" s="132">
        <v>36.791999999999994</v>
      </c>
      <c r="L66" s="132"/>
      <c r="M66" s="132">
        <v>0.1008</v>
      </c>
      <c r="N66" s="132">
        <v>0.1008</v>
      </c>
      <c r="O66" s="132"/>
      <c r="T66" s="68"/>
      <c r="U66" s="68"/>
      <c r="V66" s="68"/>
      <c r="W66" s="68"/>
      <c r="X66" s="68"/>
      <c r="Y66" s="68"/>
    </row>
    <row r="67" spans="2:30" x14ac:dyDescent="0.35">
      <c r="B67" s="70" t="s">
        <v>15</v>
      </c>
      <c r="C67" s="70" t="s">
        <v>379</v>
      </c>
      <c r="D67" s="70" t="s">
        <v>284</v>
      </c>
      <c r="E67" s="83">
        <v>0</v>
      </c>
      <c r="F67" s="125">
        <v>1.9333333333333334E-2</v>
      </c>
      <c r="G67" s="126">
        <v>1.9333333333333334E-2</v>
      </c>
      <c r="H67" s="70" t="s">
        <v>48</v>
      </c>
      <c r="I67" s="53" t="s">
        <v>49</v>
      </c>
      <c r="J67" s="132">
        <v>162.05200000000002</v>
      </c>
      <c r="K67" s="132">
        <v>169.36</v>
      </c>
      <c r="L67" s="132"/>
      <c r="M67" s="132">
        <v>0.46400000000000002</v>
      </c>
      <c r="N67" s="132">
        <v>0.46400000000000002</v>
      </c>
      <c r="O67" s="132"/>
      <c r="T67" s="68"/>
      <c r="U67" s="68"/>
      <c r="V67" s="68"/>
      <c r="W67" s="68"/>
      <c r="X67" s="68"/>
      <c r="Y67" s="68"/>
    </row>
    <row r="68" spans="2:30" ht="13.9" customHeight="1" x14ac:dyDescent="0.35">
      <c r="B68" s="70" t="s">
        <v>15</v>
      </c>
      <c r="C68" s="70" t="s">
        <v>286</v>
      </c>
      <c r="D68" s="70" t="s">
        <v>285</v>
      </c>
      <c r="E68" s="83">
        <v>0</v>
      </c>
      <c r="F68" s="125">
        <v>1.4433333333333333E-2</v>
      </c>
      <c r="G68" s="126">
        <v>1.4433333333333333E-2</v>
      </c>
      <c r="H68" s="70" t="s">
        <v>48</v>
      </c>
      <c r="I68" s="53" t="s">
        <v>49</v>
      </c>
      <c r="J68" s="132">
        <v>120.9802</v>
      </c>
      <c r="K68" s="132">
        <v>126.43599999999999</v>
      </c>
      <c r="L68" s="132"/>
      <c r="M68" s="132">
        <v>0.34639999999999999</v>
      </c>
      <c r="N68" s="132">
        <v>0.34639999999999999</v>
      </c>
      <c r="O68" s="132"/>
      <c r="T68" s="68"/>
      <c r="U68" s="68"/>
      <c r="V68" s="68"/>
      <c r="W68" s="68"/>
      <c r="X68" s="68"/>
      <c r="Y68" s="68"/>
    </row>
    <row r="69" spans="2:30" ht="13.15" customHeight="1" x14ac:dyDescent="0.35">
      <c r="B69" s="70" t="s">
        <v>15</v>
      </c>
      <c r="C69" s="70" t="s">
        <v>99</v>
      </c>
      <c r="D69" s="70" t="s">
        <v>100</v>
      </c>
      <c r="E69" s="83">
        <v>0</v>
      </c>
      <c r="F69" s="125">
        <v>4.9533333333333332E-2</v>
      </c>
      <c r="G69" s="126">
        <v>4.9533333333333332E-2</v>
      </c>
      <c r="H69" s="70" t="s">
        <v>48</v>
      </c>
      <c r="I69" s="53" t="s">
        <v>49</v>
      </c>
      <c r="J69" s="132">
        <v>415.1884</v>
      </c>
      <c r="K69" s="132">
        <v>433.91199999999998</v>
      </c>
      <c r="L69" s="132"/>
      <c r="M69" s="132">
        <v>1.1888000000000001</v>
      </c>
      <c r="N69" s="132">
        <v>1.1888000000000001</v>
      </c>
      <c r="O69" s="132"/>
      <c r="T69" s="68"/>
      <c r="U69" s="68"/>
      <c r="V69" s="68"/>
      <c r="W69" s="68"/>
      <c r="X69" s="68"/>
      <c r="Y69" s="68"/>
    </row>
    <row r="70" spans="2:30" x14ac:dyDescent="0.35">
      <c r="B70" s="70" t="s">
        <v>15</v>
      </c>
      <c r="C70" s="70" t="s">
        <v>380</v>
      </c>
      <c r="D70" s="70" t="s">
        <v>289</v>
      </c>
      <c r="E70" s="83">
        <v>0</v>
      </c>
      <c r="F70" s="125">
        <v>3.1633333333333333E-2</v>
      </c>
      <c r="G70" s="126">
        <v>3.1633333333333333E-2</v>
      </c>
      <c r="H70" s="70" t="s">
        <v>48</v>
      </c>
      <c r="I70" s="53" t="s">
        <v>49</v>
      </c>
      <c r="J70" s="132">
        <v>265.1506</v>
      </c>
      <c r="K70" s="132">
        <v>277.108</v>
      </c>
      <c r="L70" s="132"/>
      <c r="M70" s="132">
        <v>0.75919999999999999</v>
      </c>
      <c r="N70" s="132">
        <v>0.75919999999999999</v>
      </c>
      <c r="O70" s="132"/>
      <c r="T70" s="68"/>
      <c r="U70" s="68"/>
      <c r="V70" s="68"/>
      <c r="W70" s="68"/>
      <c r="X70" s="68"/>
      <c r="Y70" s="68"/>
    </row>
    <row r="71" spans="2:30" x14ac:dyDescent="0.35">
      <c r="B71" s="70" t="s">
        <v>15</v>
      </c>
      <c r="C71" s="70" t="s">
        <v>291</v>
      </c>
      <c r="D71" s="70" t="s">
        <v>290</v>
      </c>
      <c r="E71" s="83">
        <v>0</v>
      </c>
      <c r="F71" s="125">
        <v>9.3666666666666655E-3</v>
      </c>
      <c r="G71" s="126">
        <v>9.3666666666666655E-3</v>
      </c>
      <c r="H71" s="70" t="s">
        <v>48</v>
      </c>
      <c r="I71" s="53" t="s">
        <v>49</v>
      </c>
      <c r="J71" s="132">
        <v>78.511399999999995</v>
      </c>
      <c r="K71" s="132">
        <v>82.051999999999992</v>
      </c>
      <c r="L71" s="132"/>
      <c r="M71" s="132">
        <v>0.22479999999999997</v>
      </c>
      <c r="N71" s="132">
        <v>0.22479999999999997</v>
      </c>
      <c r="O71" s="132"/>
      <c r="T71" s="68"/>
      <c r="U71" s="68"/>
      <c r="V71" s="68"/>
      <c r="W71" s="68"/>
      <c r="X71" s="68"/>
      <c r="Y71" s="68"/>
    </row>
    <row r="72" spans="2:30" x14ac:dyDescent="0.35">
      <c r="B72" s="70" t="s">
        <v>15</v>
      </c>
      <c r="C72" s="70" t="s">
        <v>293</v>
      </c>
      <c r="D72" s="70" t="s">
        <v>292</v>
      </c>
      <c r="E72" s="83">
        <v>0</v>
      </c>
      <c r="F72" s="125">
        <v>1.2433333333333334E-2</v>
      </c>
      <c r="G72" s="126">
        <v>1.2433333333333334E-2</v>
      </c>
      <c r="H72" s="70" t="s">
        <v>48</v>
      </c>
      <c r="I72" s="81" t="s">
        <v>49</v>
      </c>
      <c r="J72" s="132">
        <v>104.21620000000001</v>
      </c>
      <c r="K72" s="132">
        <v>108.91600000000001</v>
      </c>
      <c r="L72" s="132"/>
      <c r="M72" s="132">
        <v>0.2984</v>
      </c>
      <c r="N72" s="132">
        <v>0.2984</v>
      </c>
      <c r="O72" s="132"/>
      <c r="T72" s="68"/>
      <c r="U72" s="68"/>
      <c r="V72" s="68"/>
      <c r="W72" s="68"/>
      <c r="X72" s="68"/>
      <c r="Y72" s="68"/>
    </row>
    <row r="73" spans="2:30" x14ac:dyDescent="0.35">
      <c r="B73" s="70" t="s">
        <v>15</v>
      </c>
      <c r="C73" s="70" t="s">
        <v>295</v>
      </c>
      <c r="D73" s="70" t="s">
        <v>294</v>
      </c>
      <c r="E73" s="83">
        <v>0</v>
      </c>
      <c r="F73" s="125">
        <v>1.0489999999999999E-2</v>
      </c>
      <c r="G73" s="126">
        <v>1.0489999999999999E-2</v>
      </c>
      <c r="H73" s="70" t="s">
        <v>48</v>
      </c>
      <c r="I73" s="81" t="s">
        <v>49</v>
      </c>
      <c r="J73" s="132">
        <v>87.927179999999993</v>
      </c>
      <c r="K73" s="132">
        <v>91.892399999999995</v>
      </c>
      <c r="L73" s="132"/>
      <c r="M73" s="132">
        <v>0.25175999999999998</v>
      </c>
      <c r="N73" s="132">
        <v>0.25175999999999998</v>
      </c>
      <c r="O73" s="132"/>
      <c r="T73" s="68"/>
      <c r="U73" s="68"/>
      <c r="V73" s="68"/>
      <c r="W73" s="68"/>
      <c r="X73" s="68"/>
      <c r="Y73" s="68"/>
    </row>
    <row r="74" spans="2:30" x14ac:dyDescent="0.35">
      <c r="B74" s="70" t="s">
        <v>15</v>
      </c>
      <c r="C74" s="70" t="s">
        <v>297</v>
      </c>
      <c r="D74" s="70" t="s">
        <v>296</v>
      </c>
      <c r="E74" s="83">
        <v>0</v>
      </c>
      <c r="F74" s="125">
        <v>1.6500000000000001E-2</v>
      </c>
      <c r="G74" s="126">
        <v>1.6500000000000001E-2</v>
      </c>
      <c r="H74" s="70" t="s">
        <v>48</v>
      </c>
      <c r="I74" s="81" t="s">
        <v>49</v>
      </c>
      <c r="J74" s="132">
        <v>138.303</v>
      </c>
      <c r="K74" s="132">
        <v>144.54000000000002</v>
      </c>
      <c r="L74" s="132"/>
      <c r="M74" s="132">
        <v>0.39600000000000002</v>
      </c>
      <c r="N74" s="132">
        <v>0.39600000000000002</v>
      </c>
      <c r="O74" s="132"/>
      <c r="T74" s="68"/>
      <c r="U74" s="68"/>
      <c r="V74" s="68"/>
      <c r="W74" s="68"/>
      <c r="X74" s="68"/>
      <c r="Y74" s="68"/>
    </row>
    <row r="75" spans="2:30" x14ac:dyDescent="0.35">
      <c r="B75" s="70" t="s">
        <v>15</v>
      </c>
      <c r="C75" s="70" t="s">
        <v>381</v>
      </c>
      <c r="D75" s="70" t="s">
        <v>298</v>
      </c>
      <c r="E75" s="83">
        <v>0</v>
      </c>
      <c r="F75" s="125">
        <v>2.0533333333333334E-2</v>
      </c>
      <c r="G75" s="126">
        <v>2.0533333333333334E-2</v>
      </c>
      <c r="H75" s="70" t="s">
        <v>48</v>
      </c>
      <c r="I75" s="81" t="s">
        <v>49</v>
      </c>
      <c r="J75" s="132">
        <v>172.1104</v>
      </c>
      <c r="K75" s="132">
        <v>179.87200000000001</v>
      </c>
      <c r="L75" s="132"/>
      <c r="M75" s="132">
        <v>0.49280000000000002</v>
      </c>
      <c r="N75" s="132">
        <v>0.49280000000000002</v>
      </c>
      <c r="O75" s="132"/>
      <c r="T75" s="68"/>
      <c r="U75" s="68"/>
      <c r="V75" s="68"/>
      <c r="W75" s="68"/>
      <c r="X75" s="68"/>
      <c r="Y75" s="68"/>
    </row>
    <row r="76" spans="2:30" x14ac:dyDescent="0.35">
      <c r="B76" s="70" t="s">
        <v>15</v>
      </c>
      <c r="C76" s="70" t="s">
        <v>382</v>
      </c>
      <c r="D76" s="70" t="s">
        <v>299</v>
      </c>
      <c r="E76" s="83">
        <v>0</v>
      </c>
      <c r="F76" s="125">
        <v>1.2233333333333334E-2</v>
      </c>
      <c r="G76" s="126">
        <v>1.2233333333333334E-2</v>
      </c>
      <c r="H76" s="70" t="s">
        <v>48</v>
      </c>
      <c r="I76" s="81" t="s">
        <v>49</v>
      </c>
      <c r="J76" s="132">
        <v>102.5398</v>
      </c>
      <c r="K76" s="132">
        <v>107.164</v>
      </c>
      <c r="L76" s="132"/>
      <c r="M76" s="132">
        <v>0.29360000000000003</v>
      </c>
      <c r="N76" s="132">
        <v>0.29360000000000003</v>
      </c>
      <c r="O76" s="132"/>
      <c r="T76" s="68"/>
      <c r="U76" s="68"/>
      <c r="V76" s="68"/>
      <c r="W76" s="68"/>
      <c r="X76" s="68"/>
      <c r="Y76" s="68"/>
    </row>
    <row r="77" spans="2:30" x14ac:dyDescent="0.35">
      <c r="B77" s="70" t="s">
        <v>15</v>
      </c>
      <c r="C77" s="70" t="s">
        <v>383</v>
      </c>
      <c r="D77" s="70" t="s">
        <v>300</v>
      </c>
      <c r="E77" s="83">
        <v>0</v>
      </c>
      <c r="F77" s="125">
        <v>5.0899999999999999E-3</v>
      </c>
      <c r="G77" s="126">
        <v>5.0899999999999999E-3</v>
      </c>
      <c r="H77" s="70" t="s">
        <v>48</v>
      </c>
      <c r="I77" s="81" t="s">
        <v>49</v>
      </c>
      <c r="J77" s="132">
        <v>42.664380000000001</v>
      </c>
      <c r="K77" s="132">
        <v>44.5884</v>
      </c>
      <c r="L77" s="132"/>
      <c r="M77" s="132">
        <v>0.12215999999999999</v>
      </c>
      <c r="N77" s="132">
        <v>0.12215999999999999</v>
      </c>
      <c r="O77" s="132"/>
      <c r="T77" s="68"/>
      <c r="U77" s="68"/>
      <c r="V77" s="68"/>
      <c r="W77" s="68"/>
      <c r="X77" s="68"/>
      <c r="Y77" s="68"/>
    </row>
    <row r="78" spans="2:30" x14ac:dyDescent="0.35">
      <c r="B78" s="70" t="s">
        <v>15</v>
      </c>
      <c r="C78" s="70" t="s">
        <v>302</v>
      </c>
      <c r="D78" s="70" t="s">
        <v>301</v>
      </c>
      <c r="E78" s="83">
        <v>0</v>
      </c>
      <c r="F78" s="125">
        <v>1.61E-2</v>
      </c>
      <c r="G78" s="126">
        <v>1.61E-2</v>
      </c>
      <c r="H78" s="70" t="s">
        <v>48</v>
      </c>
      <c r="I78" s="81" t="s">
        <v>49</v>
      </c>
      <c r="J78" s="132">
        <v>134.9502</v>
      </c>
      <c r="K78" s="132">
        <v>141.036</v>
      </c>
      <c r="L78" s="132"/>
      <c r="M78" s="132">
        <v>0.38639999999999997</v>
      </c>
      <c r="N78" s="132">
        <v>0.38639999999999997</v>
      </c>
      <c r="O78" s="132"/>
      <c r="T78" s="68"/>
      <c r="U78" s="68"/>
      <c r="V78" s="68"/>
      <c r="W78" s="68"/>
      <c r="X78" s="68"/>
      <c r="Y78" s="68"/>
    </row>
    <row r="79" spans="2:30" s="143" customFormat="1" x14ac:dyDescent="0.35">
      <c r="B79" s="70" t="s">
        <v>15</v>
      </c>
      <c r="C79" s="70" t="s">
        <v>384</v>
      </c>
      <c r="D79" s="70" t="s">
        <v>303</v>
      </c>
      <c r="E79" s="83">
        <v>0</v>
      </c>
      <c r="F79" s="125">
        <v>1.2066666666666667E-2</v>
      </c>
      <c r="G79" s="126">
        <v>1.2066666666666667E-2</v>
      </c>
      <c r="H79" s="70" t="s">
        <v>48</v>
      </c>
      <c r="I79" s="81" t="s">
        <v>49</v>
      </c>
      <c r="J79" s="132">
        <v>101.14279999999999</v>
      </c>
      <c r="K79" s="132">
        <v>105.70399999999999</v>
      </c>
      <c r="L79" s="132"/>
      <c r="M79" s="132">
        <v>0.28959999999999997</v>
      </c>
      <c r="N79" s="132">
        <v>0.28959999999999997</v>
      </c>
      <c r="O79" s="181"/>
      <c r="Q79" s="182"/>
      <c r="R79" s="182"/>
      <c r="T79" s="182"/>
      <c r="U79" s="182"/>
      <c r="V79" s="182"/>
      <c r="W79" s="182"/>
      <c r="X79" s="182"/>
      <c r="Y79" s="182"/>
      <c r="Z79" s="183"/>
      <c r="AA79" s="183"/>
      <c r="AB79" s="183"/>
      <c r="AC79" s="183"/>
      <c r="AD79" s="183"/>
    </row>
    <row r="80" spans="2:30" s="143" customFormat="1" x14ac:dyDescent="0.35">
      <c r="B80" s="70" t="s">
        <v>15</v>
      </c>
      <c r="C80" s="70" t="s">
        <v>305</v>
      </c>
      <c r="D80" s="70" t="s">
        <v>304</v>
      </c>
      <c r="E80" s="83">
        <v>0</v>
      </c>
      <c r="F80" s="125">
        <v>1.2466666666666668E-2</v>
      </c>
      <c r="G80" s="126">
        <v>1.2466666666666668E-2</v>
      </c>
      <c r="H80" s="70" t="s">
        <v>48</v>
      </c>
      <c r="I80" s="81" t="s">
        <v>49</v>
      </c>
      <c r="J80" s="132">
        <v>104.49560000000001</v>
      </c>
      <c r="K80" s="132">
        <v>109.20800000000001</v>
      </c>
      <c r="L80" s="132"/>
      <c r="M80" s="132">
        <v>0.29920000000000002</v>
      </c>
      <c r="N80" s="132">
        <v>0.29920000000000002</v>
      </c>
      <c r="O80" s="181"/>
      <c r="Q80" s="182"/>
      <c r="R80" s="182"/>
      <c r="T80" s="182"/>
      <c r="U80" s="182"/>
      <c r="V80" s="182"/>
      <c r="W80" s="182"/>
      <c r="X80" s="182"/>
      <c r="Y80" s="182"/>
      <c r="Z80" s="183"/>
      <c r="AA80" s="183"/>
      <c r="AB80" s="183"/>
      <c r="AC80" s="183"/>
      <c r="AD80" s="183"/>
    </row>
    <row r="81" spans="2:25" x14ac:dyDescent="0.35">
      <c r="B81" s="70" t="s">
        <v>15</v>
      </c>
      <c r="C81" s="70" t="s">
        <v>103</v>
      </c>
      <c r="D81" s="70" t="s">
        <v>104</v>
      </c>
      <c r="E81" s="83">
        <v>0</v>
      </c>
      <c r="F81" s="125">
        <v>2.4533333333333334E-2</v>
      </c>
      <c r="G81" s="126">
        <v>2.4533333333333334E-2</v>
      </c>
      <c r="H81" s="70" t="s">
        <v>48</v>
      </c>
      <c r="I81" s="81" t="s">
        <v>49</v>
      </c>
      <c r="J81" s="132">
        <v>204.28906666666668</v>
      </c>
      <c r="K81" s="132">
        <v>214.91200000000001</v>
      </c>
      <c r="L81" s="132"/>
      <c r="M81" s="132">
        <v>0.58879999999999999</v>
      </c>
      <c r="N81" s="132">
        <v>0.58879999999999999</v>
      </c>
      <c r="O81" s="132"/>
      <c r="T81" s="68"/>
      <c r="U81" s="68"/>
      <c r="V81" s="68"/>
      <c r="W81" s="68"/>
      <c r="X81" s="68"/>
      <c r="Y81" s="68"/>
    </row>
    <row r="82" spans="2:25" x14ac:dyDescent="0.35">
      <c r="B82" s="70" t="s">
        <v>15</v>
      </c>
      <c r="C82" s="70" t="s">
        <v>307</v>
      </c>
      <c r="D82" s="70" t="s">
        <v>306</v>
      </c>
      <c r="E82" s="83">
        <v>0</v>
      </c>
      <c r="F82" s="125">
        <v>4.7600000000000002E-4</v>
      </c>
      <c r="G82" s="126">
        <v>4.7600000000000002E-4</v>
      </c>
      <c r="H82" s="70" t="s">
        <v>48</v>
      </c>
      <c r="I82" s="81" t="s">
        <v>49</v>
      </c>
      <c r="J82" s="132">
        <v>3.9898320000000003</v>
      </c>
      <c r="K82" s="132">
        <v>4.1697600000000001</v>
      </c>
      <c r="L82" s="132"/>
      <c r="M82" s="132">
        <v>1.1424E-2</v>
      </c>
      <c r="N82" s="132">
        <v>1.1424E-2</v>
      </c>
      <c r="O82" s="132"/>
      <c r="T82" s="68"/>
      <c r="U82" s="68"/>
      <c r="V82" s="68"/>
      <c r="W82" s="68"/>
      <c r="X82" s="68"/>
      <c r="Y82" s="68"/>
    </row>
    <row r="83" spans="2:25" x14ac:dyDescent="0.35">
      <c r="B83" s="70" t="s">
        <v>15</v>
      </c>
      <c r="C83" s="70" t="s">
        <v>311</v>
      </c>
      <c r="D83" s="70" t="s">
        <v>310</v>
      </c>
      <c r="E83" s="83">
        <v>0</v>
      </c>
      <c r="F83" s="125">
        <v>9.3750000000000007E-4</v>
      </c>
      <c r="G83" s="126">
        <v>9.3750000000000007E-4</v>
      </c>
      <c r="H83" s="70" t="s">
        <v>48</v>
      </c>
      <c r="I83" s="81" t="s">
        <v>49</v>
      </c>
      <c r="J83" s="132">
        <v>7.8581250000000002</v>
      </c>
      <c r="K83" s="132">
        <v>8.2125000000000004</v>
      </c>
      <c r="L83" s="132"/>
      <c r="M83" s="132">
        <v>2.2500000000000003E-2</v>
      </c>
      <c r="N83" s="132">
        <v>2.2500000000000003E-2</v>
      </c>
      <c r="O83" s="132"/>
      <c r="T83" s="68"/>
      <c r="U83" s="68"/>
      <c r="V83" s="68"/>
      <c r="W83" s="68"/>
      <c r="X83" s="68"/>
      <c r="Y83" s="68"/>
    </row>
    <row r="84" spans="2:25" x14ac:dyDescent="0.35">
      <c r="B84" s="70" t="s">
        <v>15</v>
      </c>
      <c r="C84" s="70" t="s">
        <v>312</v>
      </c>
      <c r="D84" s="70" t="s">
        <v>1322</v>
      </c>
      <c r="E84" s="83">
        <v>0</v>
      </c>
      <c r="F84" s="125">
        <v>7.5825000000000003E-4</v>
      </c>
      <c r="G84" s="126">
        <v>7.5825000000000003E-4</v>
      </c>
      <c r="H84" s="70" t="s">
        <v>48</v>
      </c>
      <c r="I84" s="81" t="s">
        <v>49</v>
      </c>
      <c r="J84" s="132">
        <v>6.3556515000000005</v>
      </c>
      <c r="K84" s="132">
        <v>6.6422699999999999</v>
      </c>
      <c r="L84" s="132"/>
      <c r="M84" s="132">
        <v>1.8197999999999999E-2</v>
      </c>
      <c r="N84" s="132">
        <v>1.8197999999999999E-2</v>
      </c>
      <c r="O84" s="132"/>
      <c r="T84" s="68"/>
      <c r="U84" s="68"/>
      <c r="V84" s="68"/>
      <c r="W84" s="68"/>
      <c r="X84" s="68"/>
      <c r="Y84" s="68"/>
    </row>
    <row r="85" spans="2:25" x14ac:dyDescent="0.35">
      <c r="B85" s="70" t="s">
        <v>15</v>
      </c>
      <c r="C85" s="70" t="s">
        <v>314</v>
      </c>
      <c r="D85" s="70" t="s">
        <v>313</v>
      </c>
      <c r="E85" s="83">
        <v>0</v>
      </c>
      <c r="F85" s="125">
        <v>1.1299999999999999E-3</v>
      </c>
      <c r="G85" s="126">
        <v>1.1299999999999999E-3</v>
      </c>
      <c r="H85" s="70" t="s">
        <v>48</v>
      </c>
      <c r="I85" s="81" t="s">
        <v>49</v>
      </c>
      <c r="J85" s="132">
        <v>9.47166</v>
      </c>
      <c r="K85" s="132">
        <v>9.8987999999999996</v>
      </c>
      <c r="L85" s="132"/>
      <c r="M85" s="132">
        <v>2.7119999999999998E-2</v>
      </c>
      <c r="N85" s="132">
        <v>2.7119999999999998E-2</v>
      </c>
      <c r="O85" s="132"/>
      <c r="T85" s="68"/>
      <c r="U85" s="68"/>
      <c r="V85" s="68"/>
      <c r="W85" s="68"/>
      <c r="X85" s="68"/>
      <c r="Y85" s="68"/>
    </row>
    <row r="86" spans="2:25" x14ac:dyDescent="0.35">
      <c r="B86" s="70" t="s">
        <v>15</v>
      </c>
      <c r="C86" s="70" t="s">
        <v>316</v>
      </c>
      <c r="D86" s="70" t="s">
        <v>315</v>
      </c>
      <c r="E86" s="83">
        <v>0</v>
      </c>
      <c r="F86" s="125">
        <v>1.5350000000000001E-3</v>
      </c>
      <c r="G86" s="126">
        <v>1.5350000000000001E-3</v>
      </c>
      <c r="H86" s="70" t="s">
        <v>48</v>
      </c>
      <c r="I86" s="81" t="s">
        <v>49</v>
      </c>
      <c r="J86" s="132">
        <v>12.866370000000002</v>
      </c>
      <c r="K86" s="132">
        <v>13.446600000000002</v>
      </c>
      <c r="L86" s="132"/>
      <c r="M86" s="132">
        <v>3.6840000000000005E-2</v>
      </c>
      <c r="N86" s="132">
        <v>3.6840000000000005E-2</v>
      </c>
      <c r="O86" s="132"/>
      <c r="T86" s="68"/>
      <c r="U86" s="68"/>
      <c r="V86" s="68"/>
      <c r="W86" s="68"/>
      <c r="X86" s="68"/>
      <c r="Y86" s="68"/>
    </row>
    <row r="87" spans="2:25" x14ac:dyDescent="0.35">
      <c r="B87" s="70" t="s">
        <v>15</v>
      </c>
      <c r="C87" s="70" t="s">
        <v>318</v>
      </c>
      <c r="D87" s="70" t="s">
        <v>317</v>
      </c>
      <c r="E87" s="83">
        <v>0</v>
      </c>
      <c r="F87" s="125">
        <v>1.4400000000000001E-3</v>
      </c>
      <c r="G87" s="126">
        <v>1.4400000000000001E-3</v>
      </c>
      <c r="H87" s="70" t="s">
        <v>48</v>
      </c>
      <c r="I87" s="81" t="s">
        <v>49</v>
      </c>
      <c r="J87" s="132">
        <v>12.070080000000001</v>
      </c>
      <c r="K87" s="132">
        <v>12.614400000000002</v>
      </c>
      <c r="L87" s="132"/>
      <c r="M87" s="132">
        <v>3.456E-2</v>
      </c>
      <c r="N87" s="132">
        <v>3.456E-2</v>
      </c>
      <c r="O87" s="132"/>
      <c r="T87" s="68"/>
      <c r="U87" s="68"/>
      <c r="V87" s="68"/>
      <c r="W87" s="68"/>
      <c r="X87" s="68"/>
      <c r="Y87" s="68"/>
    </row>
    <row r="88" spans="2:25" x14ac:dyDescent="0.35">
      <c r="B88" s="70" t="s">
        <v>15</v>
      </c>
      <c r="C88" s="70" t="s">
        <v>320</v>
      </c>
      <c r="D88" s="70" t="s">
        <v>319</v>
      </c>
      <c r="E88" s="83">
        <v>0</v>
      </c>
      <c r="F88" s="125">
        <v>1.0019999999999999E-3</v>
      </c>
      <c r="G88" s="126">
        <v>1.0019999999999999E-3</v>
      </c>
      <c r="H88" s="70" t="s">
        <v>48</v>
      </c>
      <c r="I88" s="81" t="s">
        <v>49</v>
      </c>
      <c r="J88" s="132">
        <v>8.3987639999999981</v>
      </c>
      <c r="K88" s="132">
        <v>8.7775199999999991</v>
      </c>
      <c r="L88" s="132"/>
      <c r="M88" s="132">
        <v>2.4047999999999996E-2</v>
      </c>
      <c r="N88" s="132">
        <v>2.4047999999999996E-2</v>
      </c>
      <c r="O88" s="132"/>
      <c r="T88" s="68"/>
      <c r="U88" s="68"/>
      <c r="V88" s="68"/>
      <c r="W88" s="68"/>
      <c r="X88" s="68"/>
      <c r="Y88" s="68"/>
    </row>
    <row r="89" spans="2:25" x14ac:dyDescent="0.35">
      <c r="B89" s="70" t="s">
        <v>15</v>
      </c>
      <c r="C89" s="70" t="s">
        <v>77</v>
      </c>
      <c r="D89" s="70" t="s">
        <v>321</v>
      </c>
      <c r="E89" s="83">
        <v>0</v>
      </c>
      <c r="F89" s="125">
        <v>6.488333333333334E-4</v>
      </c>
      <c r="G89" s="126">
        <v>6.488333333333334E-4</v>
      </c>
      <c r="H89" s="70" t="s">
        <v>48</v>
      </c>
      <c r="I89" s="81" t="s">
        <v>49</v>
      </c>
      <c r="J89" s="132">
        <v>5.4385210000000006</v>
      </c>
      <c r="K89" s="132">
        <v>5.6837800000000005</v>
      </c>
      <c r="L89" s="132"/>
      <c r="M89" s="132">
        <v>1.5572000000000003E-2</v>
      </c>
      <c r="N89" s="132">
        <v>1.5572000000000003E-2</v>
      </c>
      <c r="O89" s="132"/>
      <c r="T89" s="68"/>
      <c r="U89" s="68"/>
      <c r="V89" s="68"/>
      <c r="W89" s="68"/>
      <c r="X89" s="68"/>
      <c r="Y89" s="68"/>
    </row>
    <row r="90" spans="2:25" x14ac:dyDescent="0.35">
      <c r="B90" s="70" t="s">
        <v>15</v>
      </c>
      <c r="C90" s="70" t="s">
        <v>323</v>
      </c>
      <c r="D90" s="70" t="s">
        <v>322</v>
      </c>
      <c r="E90" s="83">
        <v>0</v>
      </c>
      <c r="F90" s="125">
        <v>0.81433333333333335</v>
      </c>
      <c r="G90" s="126">
        <v>0.81433333333333335</v>
      </c>
      <c r="H90" s="70" t="s">
        <v>48</v>
      </c>
      <c r="I90" s="81" t="s">
        <v>49</v>
      </c>
      <c r="J90" s="132">
        <v>6825.7420000000002</v>
      </c>
      <c r="K90" s="132">
        <v>7133.56</v>
      </c>
      <c r="L90" s="132"/>
      <c r="M90" s="132">
        <v>19.544</v>
      </c>
      <c r="N90" s="132">
        <v>19.544</v>
      </c>
      <c r="O90" s="132"/>
      <c r="T90" s="68"/>
      <c r="U90" s="68"/>
      <c r="V90" s="68"/>
      <c r="W90" s="68"/>
      <c r="X90" s="68"/>
      <c r="Y90" s="68"/>
    </row>
    <row r="91" spans="2:25" x14ac:dyDescent="0.35">
      <c r="B91" s="70" t="s">
        <v>15</v>
      </c>
      <c r="C91" s="70" t="s">
        <v>325</v>
      </c>
      <c r="D91" s="70" t="s">
        <v>324</v>
      </c>
      <c r="E91" s="83">
        <v>0</v>
      </c>
      <c r="F91" s="125">
        <v>4.6516666666666664E-2</v>
      </c>
      <c r="G91" s="126">
        <v>4.6516666666666664E-2</v>
      </c>
      <c r="H91" s="70" t="s">
        <v>48</v>
      </c>
      <c r="I91" s="81" t="s">
        <v>49</v>
      </c>
      <c r="J91" s="132">
        <v>389.90269999999998</v>
      </c>
      <c r="K91" s="132">
        <v>407.48599999999999</v>
      </c>
      <c r="L91" s="132"/>
      <c r="M91" s="132">
        <v>1.1164000000000001</v>
      </c>
      <c r="N91" s="132">
        <v>1.1164000000000001</v>
      </c>
      <c r="O91" s="132"/>
      <c r="T91" s="68"/>
      <c r="U91" s="68"/>
      <c r="V91" s="68"/>
      <c r="W91" s="68"/>
      <c r="X91" s="68"/>
      <c r="Y91" s="68"/>
    </row>
    <row r="92" spans="2:25" x14ac:dyDescent="0.35">
      <c r="B92" s="70" t="s">
        <v>15</v>
      </c>
      <c r="C92" s="70" t="s">
        <v>69</v>
      </c>
      <c r="D92" s="70" t="s">
        <v>326</v>
      </c>
      <c r="E92" s="83">
        <v>0</v>
      </c>
      <c r="F92" s="125">
        <v>1.4725E-4</v>
      </c>
      <c r="G92" s="126">
        <v>1.4725E-4</v>
      </c>
      <c r="H92" s="70" t="s">
        <v>48</v>
      </c>
      <c r="I92" s="81" t="s">
        <v>49</v>
      </c>
      <c r="J92" s="132">
        <v>1.2342495</v>
      </c>
      <c r="K92" s="132">
        <v>1.2899100000000001</v>
      </c>
      <c r="L92" s="132"/>
      <c r="M92" s="132">
        <v>3.5339999999999998E-3</v>
      </c>
      <c r="N92" s="132">
        <v>3.5339999999999998E-3</v>
      </c>
      <c r="O92" s="132"/>
      <c r="T92" s="68"/>
      <c r="U92" s="68"/>
      <c r="V92" s="68"/>
      <c r="W92" s="68"/>
      <c r="X92" s="68"/>
      <c r="Y92" s="68"/>
    </row>
    <row r="93" spans="2:25" x14ac:dyDescent="0.35">
      <c r="B93" s="70" t="s">
        <v>15</v>
      </c>
      <c r="C93" s="70" t="s">
        <v>71</v>
      </c>
      <c r="D93" s="70" t="s">
        <v>327</v>
      </c>
      <c r="E93" s="83">
        <v>0</v>
      </c>
      <c r="F93" s="125">
        <v>1.8833333333333334E-2</v>
      </c>
      <c r="G93" s="126">
        <v>1.8833333333333334E-2</v>
      </c>
      <c r="H93" s="70" t="s">
        <v>48</v>
      </c>
      <c r="I93" s="81" t="s">
        <v>49</v>
      </c>
      <c r="J93" s="132">
        <v>157.86100000000002</v>
      </c>
      <c r="K93" s="132">
        <v>164.98000000000002</v>
      </c>
      <c r="L93" s="132"/>
      <c r="M93" s="132">
        <v>0.45200000000000001</v>
      </c>
      <c r="N93" s="132">
        <v>0.45200000000000001</v>
      </c>
      <c r="O93" s="132"/>
      <c r="T93" s="68"/>
      <c r="U93" s="68"/>
      <c r="V93" s="68"/>
      <c r="W93" s="68"/>
      <c r="X93" s="68"/>
      <c r="Y93" s="68"/>
    </row>
    <row r="94" spans="2:25" x14ac:dyDescent="0.35">
      <c r="B94" s="70" t="s">
        <v>15</v>
      </c>
      <c r="C94" s="70" t="s">
        <v>73</v>
      </c>
      <c r="D94" s="70" t="s">
        <v>328</v>
      </c>
      <c r="E94" s="83">
        <v>0</v>
      </c>
      <c r="F94" s="125">
        <v>4.3066666666666665E-4</v>
      </c>
      <c r="G94" s="126">
        <v>4.3066666666666665E-4</v>
      </c>
      <c r="H94" s="70" t="s">
        <v>48</v>
      </c>
      <c r="I94" s="81" t="s">
        <v>49</v>
      </c>
      <c r="J94" s="132">
        <v>3.6098479999999999</v>
      </c>
      <c r="K94" s="132">
        <v>3.77264</v>
      </c>
      <c r="L94" s="132"/>
      <c r="M94" s="132">
        <v>1.0336E-2</v>
      </c>
      <c r="N94" s="132">
        <v>1.0336E-2</v>
      </c>
      <c r="O94" s="132"/>
      <c r="T94" s="68"/>
      <c r="U94" s="68"/>
      <c r="V94" s="68"/>
      <c r="W94" s="68"/>
      <c r="X94" s="68"/>
      <c r="Y94" s="68"/>
    </row>
    <row r="95" spans="2:25" x14ac:dyDescent="0.35">
      <c r="B95" s="70" t="s">
        <v>15</v>
      </c>
      <c r="C95" s="70" t="s">
        <v>75</v>
      </c>
      <c r="D95" s="70" t="s">
        <v>329</v>
      </c>
      <c r="E95" s="83">
        <v>0</v>
      </c>
      <c r="F95" s="125">
        <v>6.5666666666666662E-4</v>
      </c>
      <c r="G95" s="126">
        <v>6.5666666666666662E-4</v>
      </c>
      <c r="H95" s="70" t="s">
        <v>48</v>
      </c>
      <c r="I95" s="81" t="s">
        <v>49</v>
      </c>
      <c r="J95" s="132">
        <v>5.5041799999999999</v>
      </c>
      <c r="K95" s="132">
        <v>5.7523999999999997</v>
      </c>
      <c r="L95" s="132"/>
      <c r="M95" s="132">
        <v>1.576E-2</v>
      </c>
      <c r="N95" s="132">
        <v>1.576E-2</v>
      </c>
      <c r="O95" s="132"/>
      <c r="T95" s="68"/>
      <c r="U95" s="68"/>
      <c r="V95" s="68"/>
      <c r="W95" s="68"/>
      <c r="X95" s="68"/>
      <c r="Y95" s="68"/>
    </row>
    <row r="96" spans="2:25" x14ac:dyDescent="0.35">
      <c r="B96" s="70" t="s">
        <v>15</v>
      </c>
      <c r="C96" s="70" t="s">
        <v>79</v>
      </c>
      <c r="D96" s="70" t="s">
        <v>331</v>
      </c>
      <c r="E96" s="83">
        <v>0</v>
      </c>
      <c r="F96" s="125">
        <v>2.156666666666667E-3</v>
      </c>
      <c r="G96" s="126">
        <v>2.156666666666667E-3</v>
      </c>
      <c r="H96" s="70" t="s">
        <v>48</v>
      </c>
      <c r="I96" s="81" t="s">
        <v>49</v>
      </c>
      <c r="J96" s="132">
        <v>18.077180000000002</v>
      </c>
      <c r="K96" s="132">
        <v>18.892400000000002</v>
      </c>
      <c r="L96" s="132"/>
      <c r="M96" s="132">
        <v>5.1760000000000007E-2</v>
      </c>
      <c r="N96" s="132">
        <v>5.1760000000000007E-2</v>
      </c>
      <c r="O96" s="132"/>
      <c r="T96" s="68"/>
      <c r="U96" s="68"/>
      <c r="V96" s="68"/>
      <c r="W96" s="68"/>
      <c r="X96" s="68"/>
      <c r="Y96" s="68"/>
    </row>
    <row r="97" spans="2:25" x14ac:dyDescent="0.35">
      <c r="B97" s="70" t="s">
        <v>15</v>
      </c>
      <c r="C97" s="70" t="s">
        <v>81</v>
      </c>
      <c r="D97" s="70" t="s">
        <v>332</v>
      </c>
      <c r="E97" s="83">
        <v>0</v>
      </c>
      <c r="F97" s="125">
        <v>2.8866666666666665E-2</v>
      </c>
      <c r="G97" s="126">
        <v>2.8866666666666665E-2</v>
      </c>
      <c r="H97" s="70" t="s">
        <v>48</v>
      </c>
      <c r="I97" s="81" t="s">
        <v>49</v>
      </c>
      <c r="J97" s="132">
        <v>241.96039999999999</v>
      </c>
      <c r="K97" s="132">
        <v>252.87199999999999</v>
      </c>
      <c r="L97" s="132"/>
      <c r="M97" s="132">
        <v>0.69279999999999997</v>
      </c>
      <c r="N97" s="132">
        <v>0.69279999999999997</v>
      </c>
      <c r="O97" s="132"/>
      <c r="T97" s="68"/>
      <c r="U97" s="68"/>
      <c r="V97" s="68"/>
      <c r="W97" s="68"/>
      <c r="X97" s="68"/>
      <c r="Y97" s="68"/>
    </row>
    <row r="98" spans="2:25" x14ac:dyDescent="0.35">
      <c r="B98" s="70" t="s">
        <v>15</v>
      </c>
      <c r="C98" s="70" t="s">
        <v>87</v>
      </c>
      <c r="D98" s="70" t="s">
        <v>335</v>
      </c>
      <c r="E98" s="83">
        <v>0</v>
      </c>
      <c r="F98" s="125">
        <v>5.0983333333333339E-2</v>
      </c>
      <c r="G98" s="126">
        <v>5.0983333333333339E-2</v>
      </c>
      <c r="H98" s="70" t="s">
        <v>48</v>
      </c>
      <c r="I98" s="81" t="s">
        <v>49</v>
      </c>
      <c r="J98" s="132">
        <v>427.34230000000002</v>
      </c>
      <c r="K98" s="132">
        <v>446.61400000000003</v>
      </c>
      <c r="L98" s="132"/>
      <c r="M98" s="132">
        <v>1.2236000000000002</v>
      </c>
      <c r="N98" s="132">
        <v>1.2236000000000002</v>
      </c>
      <c r="O98" s="132"/>
      <c r="T98" s="68"/>
      <c r="U98" s="68"/>
      <c r="V98" s="68"/>
      <c r="W98" s="68"/>
      <c r="X98" s="68"/>
      <c r="Y98" s="68"/>
    </row>
    <row r="99" spans="2:25" x14ac:dyDescent="0.35">
      <c r="B99" s="70" t="s">
        <v>15</v>
      </c>
      <c r="C99" s="70" t="s">
        <v>89</v>
      </c>
      <c r="D99" s="70" t="s">
        <v>336</v>
      </c>
      <c r="E99" s="83">
        <v>0</v>
      </c>
      <c r="F99" s="125">
        <v>2.8000000000000004E-2</v>
      </c>
      <c r="G99" s="126">
        <v>2.8000000000000004E-2</v>
      </c>
      <c r="H99" s="70" t="s">
        <v>48</v>
      </c>
      <c r="I99" s="81" t="s">
        <v>49</v>
      </c>
      <c r="J99" s="132">
        <v>234.69600000000003</v>
      </c>
      <c r="K99" s="132">
        <v>245.28000000000003</v>
      </c>
      <c r="L99" s="132"/>
      <c r="M99" s="132">
        <v>0.67200000000000015</v>
      </c>
      <c r="N99" s="132">
        <v>0.67200000000000015</v>
      </c>
      <c r="O99" s="132"/>
      <c r="T99" s="68"/>
      <c r="U99" s="68"/>
      <c r="V99" s="68"/>
      <c r="W99" s="68"/>
      <c r="X99" s="68"/>
      <c r="Y99" s="68"/>
    </row>
    <row r="100" spans="2:25" x14ac:dyDescent="0.35">
      <c r="B100" s="70" t="s">
        <v>15</v>
      </c>
      <c r="C100" s="70" t="s">
        <v>91</v>
      </c>
      <c r="D100" s="70" t="s">
        <v>337</v>
      </c>
      <c r="E100" s="83">
        <v>0</v>
      </c>
      <c r="F100" s="125">
        <v>2.0226666666666667E-2</v>
      </c>
      <c r="G100" s="126">
        <v>2.0226666666666667E-2</v>
      </c>
      <c r="H100" s="70" t="s">
        <v>48</v>
      </c>
      <c r="I100" s="81" t="s">
        <v>49</v>
      </c>
      <c r="J100" s="132">
        <v>169.53992</v>
      </c>
      <c r="K100" s="132">
        <v>177.18559999999999</v>
      </c>
      <c r="L100" s="132"/>
      <c r="M100" s="132">
        <v>0.48543999999999998</v>
      </c>
      <c r="N100" s="132">
        <v>0.48543999999999998</v>
      </c>
      <c r="O100" s="132"/>
      <c r="T100" s="68"/>
      <c r="U100" s="68"/>
      <c r="V100" s="68"/>
      <c r="W100" s="68"/>
      <c r="X100" s="68"/>
      <c r="Y100" s="68"/>
    </row>
    <row r="101" spans="2:25" x14ac:dyDescent="0.35">
      <c r="B101" s="70" t="s">
        <v>15</v>
      </c>
      <c r="C101" s="70" t="s">
        <v>95</v>
      </c>
      <c r="D101" s="70" t="s">
        <v>340</v>
      </c>
      <c r="E101" s="83">
        <v>0</v>
      </c>
      <c r="F101" s="125">
        <v>1.2466666666666668E-2</v>
      </c>
      <c r="G101" s="126">
        <v>1.2466666666666668E-2</v>
      </c>
      <c r="H101" s="70" t="s">
        <v>48</v>
      </c>
      <c r="I101" s="53" t="s">
        <v>49</v>
      </c>
      <c r="J101" s="132">
        <v>104.49560000000001</v>
      </c>
      <c r="K101" s="132">
        <v>109.20800000000001</v>
      </c>
      <c r="L101" s="132"/>
      <c r="M101" s="132">
        <v>0.29920000000000002</v>
      </c>
      <c r="N101" s="132">
        <v>0.29920000000000002</v>
      </c>
      <c r="O101" s="132"/>
      <c r="T101" s="68"/>
      <c r="U101" s="68"/>
      <c r="V101" s="68"/>
      <c r="W101" s="68"/>
      <c r="X101" s="68"/>
      <c r="Y101" s="68"/>
    </row>
    <row r="102" spans="2:25" x14ac:dyDescent="0.35">
      <c r="B102" s="70" t="s">
        <v>15</v>
      </c>
      <c r="C102" s="70">
        <v>504</v>
      </c>
      <c r="D102" s="70" t="s">
        <v>341</v>
      </c>
      <c r="E102" s="83">
        <v>0</v>
      </c>
      <c r="F102" s="125">
        <v>0.13316666666666666</v>
      </c>
      <c r="G102" s="126">
        <v>0.13316666666666666</v>
      </c>
      <c r="H102" s="70" t="s">
        <v>48</v>
      </c>
      <c r="I102" s="53" t="s">
        <v>49</v>
      </c>
      <c r="J102" s="132">
        <v>1116.203</v>
      </c>
      <c r="K102" s="132">
        <v>1166.54</v>
      </c>
      <c r="L102" s="132"/>
      <c r="M102" s="132">
        <v>3.1959999999999997</v>
      </c>
      <c r="N102" s="132">
        <v>3.1959999999999997</v>
      </c>
      <c r="O102" s="132"/>
      <c r="T102" s="68"/>
      <c r="U102" s="68"/>
      <c r="V102" s="68"/>
      <c r="W102" s="68"/>
      <c r="X102" s="68"/>
      <c r="Y102" s="68"/>
    </row>
    <row r="103" spans="2:25" x14ac:dyDescent="0.35">
      <c r="B103" s="70" t="s">
        <v>15</v>
      </c>
      <c r="C103" s="70" t="s">
        <v>97</v>
      </c>
      <c r="D103" s="70" t="s">
        <v>98</v>
      </c>
      <c r="E103" s="83">
        <v>0</v>
      </c>
      <c r="F103" s="125">
        <v>4.9716666666666668E-3</v>
      </c>
      <c r="G103" s="126">
        <v>4.9716666666666668E-3</v>
      </c>
      <c r="H103" s="70" t="s">
        <v>48</v>
      </c>
      <c r="I103" s="53" t="s">
        <v>49</v>
      </c>
      <c r="J103" s="132">
        <v>41.672510000000003</v>
      </c>
      <c r="K103" s="132">
        <v>43.5518</v>
      </c>
      <c r="L103" s="132"/>
      <c r="M103" s="132">
        <v>0.11932000000000001</v>
      </c>
      <c r="N103" s="132">
        <v>0.11932000000000001</v>
      </c>
      <c r="O103" s="132"/>
      <c r="T103" s="68"/>
      <c r="U103" s="68"/>
      <c r="V103" s="68"/>
      <c r="W103" s="68"/>
      <c r="X103" s="68"/>
      <c r="Y103" s="68"/>
    </row>
    <row r="104" spans="2:25" x14ac:dyDescent="0.35">
      <c r="B104" s="70" t="s">
        <v>15</v>
      </c>
      <c r="C104" s="70" t="s">
        <v>345</v>
      </c>
      <c r="D104" s="70" t="s">
        <v>344</v>
      </c>
      <c r="E104" s="83">
        <v>0</v>
      </c>
      <c r="F104" s="125">
        <v>1.5999999999999999E-3</v>
      </c>
      <c r="G104" s="126">
        <v>1.5999999999999999E-3</v>
      </c>
      <c r="H104" s="70" t="s">
        <v>48</v>
      </c>
      <c r="I104" s="53" t="s">
        <v>49</v>
      </c>
      <c r="J104" s="132">
        <v>13.411199999999999</v>
      </c>
      <c r="K104" s="132">
        <v>14.015999999999998</v>
      </c>
      <c r="L104" s="132"/>
      <c r="M104" s="132">
        <v>3.8399999999999997E-2</v>
      </c>
      <c r="N104" s="132">
        <v>3.8399999999999997E-2</v>
      </c>
      <c r="O104" s="132"/>
      <c r="T104" s="68"/>
      <c r="U104" s="68"/>
      <c r="V104" s="68"/>
      <c r="W104" s="68"/>
      <c r="X104" s="68"/>
      <c r="Y104" s="68"/>
    </row>
    <row r="105" spans="2:25" x14ac:dyDescent="0.35">
      <c r="B105" s="70" t="s">
        <v>15</v>
      </c>
      <c r="C105" s="70" t="s">
        <v>347</v>
      </c>
      <c r="D105" s="70" t="s">
        <v>346</v>
      </c>
      <c r="E105" s="83">
        <v>0</v>
      </c>
      <c r="F105" s="125">
        <v>1.5133333333333333E-3</v>
      </c>
      <c r="G105" s="126">
        <v>1.5133333333333333E-3</v>
      </c>
      <c r="H105" s="70" t="s">
        <v>48</v>
      </c>
      <c r="I105" s="53" t="s">
        <v>49</v>
      </c>
      <c r="J105" s="132">
        <v>12.684760000000001</v>
      </c>
      <c r="K105" s="132">
        <v>13.2568</v>
      </c>
      <c r="L105" s="132"/>
      <c r="M105" s="132">
        <v>3.6319999999999998E-2</v>
      </c>
      <c r="N105" s="132">
        <v>3.6319999999999998E-2</v>
      </c>
      <c r="O105" s="132"/>
      <c r="T105" s="68"/>
      <c r="U105" s="68"/>
      <c r="V105" s="68"/>
      <c r="W105" s="68"/>
      <c r="X105" s="68"/>
      <c r="Y105" s="68"/>
    </row>
    <row r="106" spans="2:25" x14ac:dyDescent="0.35">
      <c r="B106" s="70" t="s">
        <v>15</v>
      </c>
      <c r="C106" s="70" t="s">
        <v>101</v>
      </c>
      <c r="D106" s="70" t="s">
        <v>348</v>
      </c>
      <c r="E106" s="83">
        <v>0</v>
      </c>
      <c r="F106" s="125">
        <v>5.3066666666666672E-2</v>
      </c>
      <c r="G106" s="126">
        <v>5.3066666666666672E-2</v>
      </c>
      <c r="H106" s="70" t="s">
        <v>48</v>
      </c>
      <c r="I106" s="53" t="s">
        <v>49</v>
      </c>
      <c r="J106" s="132">
        <v>444.80480000000006</v>
      </c>
      <c r="K106" s="132">
        <v>464.86400000000003</v>
      </c>
      <c r="L106" s="132"/>
      <c r="M106" s="132">
        <v>1.2736000000000001</v>
      </c>
      <c r="N106" s="132">
        <v>1.2736000000000001</v>
      </c>
      <c r="O106" s="132"/>
      <c r="T106" s="68"/>
      <c r="U106" s="68"/>
      <c r="V106" s="68"/>
      <c r="W106" s="68"/>
      <c r="X106" s="68"/>
      <c r="Y106" s="68"/>
    </row>
    <row r="107" spans="2:25" x14ac:dyDescent="0.35">
      <c r="B107" s="70" t="s">
        <v>15</v>
      </c>
      <c r="C107" s="70" t="s">
        <v>105</v>
      </c>
      <c r="D107" s="70" t="s">
        <v>349</v>
      </c>
      <c r="E107" s="83">
        <v>0</v>
      </c>
      <c r="F107" s="125">
        <v>1</v>
      </c>
      <c r="G107" s="126">
        <v>1</v>
      </c>
      <c r="H107" s="70" t="s">
        <v>48</v>
      </c>
      <c r="I107" s="53" t="s">
        <v>49</v>
      </c>
      <c r="J107" s="132">
        <v>8382</v>
      </c>
      <c r="K107" s="132">
        <v>8760</v>
      </c>
      <c r="L107" s="132"/>
      <c r="M107" s="132">
        <v>24</v>
      </c>
      <c r="N107" s="132">
        <v>24</v>
      </c>
      <c r="O107" s="132"/>
      <c r="T107" s="68"/>
      <c r="U107" s="68"/>
      <c r="V107" s="68"/>
      <c r="W107" s="68"/>
      <c r="X107" s="68"/>
      <c r="Y107" s="68"/>
    </row>
    <row r="108" spans="2:25" x14ac:dyDescent="0.35">
      <c r="B108" s="70" t="s">
        <v>20</v>
      </c>
      <c r="C108" s="70" t="s">
        <v>46</v>
      </c>
      <c r="D108" s="70" t="s">
        <v>47</v>
      </c>
      <c r="E108" s="83">
        <v>0</v>
      </c>
      <c r="F108" s="125">
        <v>5.606666666666667E-5</v>
      </c>
      <c r="G108" s="126">
        <v>5.606666666666667E-5</v>
      </c>
      <c r="H108" s="70" t="s">
        <v>48</v>
      </c>
      <c r="I108" s="53" t="s">
        <v>49</v>
      </c>
      <c r="J108" s="132">
        <v>0.46686713333333335</v>
      </c>
      <c r="K108" s="132">
        <v>0.49114400000000002</v>
      </c>
      <c r="L108" s="132"/>
      <c r="M108" s="132">
        <v>1.3456000000000002E-3</v>
      </c>
      <c r="N108" s="132">
        <v>1.3456000000000002E-3</v>
      </c>
      <c r="O108" s="132"/>
      <c r="T108" s="68"/>
      <c r="U108" s="68"/>
      <c r="V108" s="68"/>
      <c r="W108" s="68"/>
      <c r="X108" s="68"/>
      <c r="Y108" s="68"/>
    </row>
    <row r="109" spans="2:25" x14ac:dyDescent="0.35">
      <c r="B109" s="70" t="s">
        <v>20</v>
      </c>
      <c r="C109" s="70">
        <v>645</v>
      </c>
      <c r="D109" s="70" t="s">
        <v>142</v>
      </c>
      <c r="E109" s="83">
        <v>0</v>
      </c>
      <c r="F109" s="125">
        <v>3.7632811666666668E-9</v>
      </c>
      <c r="G109" s="126">
        <v>3.7632811666666668E-9</v>
      </c>
      <c r="H109" s="70" t="s">
        <v>48</v>
      </c>
      <c r="I109" s="53" t="s">
        <v>49</v>
      </c>
      <c r="J109" s="132">
        <v>3.1336842274833334E-5</v>
      </c>
      <c r="K109" s="132">
        <v>3.296634302E-5</v>
      </c>
      <c r="L109" s="132"/>
      <c r="M109" s="132">
        <v>9.0318748000000002E-8</v>
      </c>
      <c r="N109" s="132">
        <v>9.0318748000000002E-8</v>
      </c>
      <c r="O109" s="132"/>
      <c r="T109" s="68"/>
      <c r="U109" s="68"/>
      <c r="V109" s="68"/>
      <c r="W109" s="68"/>
      <c r="X109" s="68"/>
      <c r="Y109" s="68"/>
    </row>
    <row r="110" spans="2:25" x14ac:dyDescent="0.35">
      <c r="B110" s="70" t="s">
        <v>20</v>
      </c>
      <c r="C110" s="70" t="s">
        <v>61</v>
      </c>
      <c r="D110" s="70" t="s">
        <v>62</v>
      </c>
      <c r="E110" s="83">
        <v>0</v>
      </c>
      <c r="F110" s="125">
        <v>1.4833333333333332E-3</v>
      </c>
      <c r="G110" s="126">
        <v>1.4833333333333332E-3</v>
      </c>
      <c r="H110" s="70" t="s">
        <v>48</v>
      </c>
      <c r="I110" s="53" t="s">
        <v>49</v>
      </c>
      <c r="J110" s="132">
        <v>12.351716666666666</v>
      </c>
      <c r="K110" s="132">
        <v>12.994</v>
      </c>
      <c r="L110" s="132"/>
      <c r="M110" s="132">
        <v>3.56E-2</v>
      </c>
      <c r="N110" s="132">
        <v>3.56E-2</v>
      </c>
      <c r="O110" s="132"/>
      <c r="T110" s="68"/>
      <c r="U110" s="68"/>
      <c r="V110" s="68"/>
      <c r="W110" s="68"/>
      <c r="X110" s="68"/>
      <c r="Y110" s="68"/>
    </row>
    <row r="111" spans="2:25" x14ac:dyDescent="0.35">
      <c r="B111" s="70" t="s">
        <v>20</v>
      </c>
      <c r="C111" s="70" t="s">
        <v>59</v>
      </c>
      <c r="D111" s="70" t="s">
        <v>163</v>
      </c>
      <c r="E111" s="83">
        <v>0</v>
      </c>
      <c r="F111" s="125">
        <v>7.5900000000000002E-5</v>
      </c>
      <c r="G111" s="126">
        <v>7.5900000000000002E-5</v>
      </c>
      <c r="H111" s="70" t="s">
        <v>48</v>
      </c>
      <c r="I111" s="53" t="s">
        <v>49</v>
      </c>
      <c r="J111" s="132">
        <v>0.63201930000000006</v>
      </c>
      <c r="K111" s="132">
        <v>0.66488400000000003</v>
      </c>
      <c r="L111" s="132"/>
      <c r="M111" s="132">
        <v>1.8216E-3</v>
      </c>
      <c r="N111" s="132">
        <v>1.8216E-3</v>
      </c>
      <c r="O111" s="132"/>
      <c r="T111" s="68"/>
      <c r="U111" s="68"/>
      <c r="V111" s="68"/>
      <c r="W111" s="68"/>
      <c r="X111" s="68"/>
      <c r="Y111" s="68"/>
    </row>
    <row r="112" spans="2:25" x14ac:dyDescent="0.35">
      <c r="B112" s="70" t="s">
        <v>20</v>
      </c>
      <c r="C112" s="70" t="s">
        <v>143</v>
      </c>
      <c r="D112" s="70" t="s">
        <v>1182</v>
      </c>
      <c r="E112" s="83">
        <v>0</v>
      </c>
      <c r="F112" s="125">
        <v>4.3599999999999996E-5</v>
      </c>
      <c r="G112" s="126">
        <v>4.3599999999999996E-5</v>
      </c>
      <c r="H112" s="70" t="s">
        <v>48</v>
      </c>
      <c r="I112" s="53" t="s">
        <v>49</v>
      </c>
      <c r="J112" s="132">
        <v>0.36305719999999997</v>
      </c>
      <c r="K112" s="132">
        <v>0.38193599999999994</v>
      </c>
      <c r="L112" s="132"/>
      <c r="M112" s="132">
        <v>1.0463999999999998E-3</v>
      </c>
      <c r="N112" s="132">
        <v>1.0463999999999998E-3</v>
      </c>
      <c r="O112" s="132"/>
      <c r="T112" s="68"/>
      <c r="U112" s="68"/>
      <c r="V112" s="68"/>
      <c r="W112" s="68"/>
      <c r="X112" s="68"/>
      <c r="Y112" s="68"/>
    </row>
    <row r="113" spans="2:25" x14ac:dyDescent="0.35">
      <c r="B113" s="70" t="s">
        <v>20</v>
      </c>
      <c r="C113" s="70" t="s">
        <v>145</v>
      </c>
      <c r="D113" s="70" t="s">
        <v>144</v>
      </c>
      <c r="E113" s="83">
        <v>0</v>
      </c>
      <c r="F113" s="125">
        <v>7.5899999999999993E-6</v>
      </c>
      <c r="G113" s="126">
        <v>7.5899999999999993E-6</v>
      </c>
      <c r="H113" s="70" t="s">
        <v>48</v>
      </c>
      <c r="I113" s="53" t="s">
        <v>49</v>
      </c>
      <c r="J113" s="132">
        <v>6.320192999999999E-2</v>
      </c>
      <c r="K113" s="132">
        <v>6.6488399999999989E-2</v>
      </c>
      <c r="L113" s="132"/>
      <c r="M113" s="132">
        <v>1.8215999999999998E-4</v>
      </c>
      <c r="N113" s="132">
        <v>1.8215999999999998E-4</v>
      </c>
      <c r="O113" s="132"/>
      <c r="T113" s="68"/>
      <c r="U113" s="68"/>
      <c r="V113" s="68"/>
      <c r="W113" s="68"/>
      <c r="X113" s="68"/>
      <c r="Y113" s="68"/>
    </row>
    <row r="114" spans="2:25" x14ac:dyDescent="0.35">
      <c r="B114" s="70" t="s">
        <v>20</v>
      </c>
      <c r="C114" s="70" t="s">
        <v>147</v>
      </c>
      <c r="D114" s="70" t="s">
        <v>146</v>
      </c>
      <c r="E114" s="83">
        <v>0</v>
      </c>
      <c r="F114" s="125">
        <v>7.5899999999999993E-6</v>
      </c>
      <c r="G114" s="126">
        <v>7.5899999999999993E-6</v>
      </c>
      <c r="H114" s="70" t="s">
        <v>48</v>
      </c>
      <c r="I114" s="53" t="s">
        <v>49</v>
      </c>
      <c r="J114" s="132">
        <v>6.320192999999999E-2</v>
      </c>
      <c r="K114" s="132">
        <v>6.6488399999999989E-2</v>
      </c>
      <c r="L114" s="132"/>
      <c r="M114" s="132">
        <v>1.8215999999999998E-4</v>
      </c>
      <c r="N114" s="132">
        <v>1.8215999999999998E-4</v>
      </c>
      <c r="O114" s="132"/>
      <c r="T114" s="68"/>
      <c r="U114" s="68"/>
      <c r="V114" s="68"/>
      <c r="W114" s="68"/>
      <c r="X114" s="68"/>
      <c r="Y114" s="68"/>
    </row>
    <row r="115" spans="2:25" x14ac:dyDescent="0.35">
      <c r="B115" s="70" t="s">
        <v>20</v>
      </c>
      <c r="C115" s="70" t="s">
        <v>149</v>
      </c>
      <c r="D115" s="70" t="s">
        <v>148</v>
      </c>
      <c r="E115" s="83">
        <v>0</v>
      </c>
      <c r="F115" s="125">
        <v>1.3116666666666664E-5</v>
      </c>
      <c r="G115" s="126">
        <v>1.3116666666666664E-5</v>
      </c>
      <c r="H115" s="70" t="s">
        <v>48</v>
      </c>
      <c r="I115" s="53" t="s">
        <v>49</v>
      </c>
      <c r="J115" s="132">
        <v>0.10922248333333331</v>
      </c>
      <c r="K115" s="132">
        <v>0.11490199999999998</v>
      </c>
      <c r="L115" s="132"/>
      <c r="M115" s="132">
        <v>3.1479999999999995E-4</v>
      </c>
      <c r="N115" s="132">
        <v>3.1479999999999995E-4</v>
      </c>
      <c r="O115" s="132"/>
      <c r="T115" s="68"/>
      <c r="U115" s="68"/>
      <c r="V115" s="68"/>
      <c r="W115" s="68"/>
      <c r="X115" s="68"/>
      <c r="Y115" s="68"/>
    </row>
    <row r="116" spans="2:25" x14ac:dyDescent="0.35">
      <c r="B116" s="70" t="s">
        <v>20</v>
      </c>
      <c r="C116" s="70" t="s">
        <v>151</v>
      </c>
      <c r="D116" s="70" t="s">
        <v>150</v>
      </c>
      <c r="E116" s="83">
        <v>0</v>
      </c>
      <c r="F116" s="125">
        <v>9.9099999999999996E-5</v>
      </c>
      <c r="G116" s="126">
        <v>9.9099999999999996E-5</v>
      </c>
      <c r="H116" s="70" t="s">
        <v>48</v>
      </c>
      <c r="I116" s="53" t="s">
        <v>49</v>
      </c>
      <c r="J116" s="132">
        <v>0.82520569999999993</v>
      </c>
      <c r="K116" s="132">
        <v>0.868116</v>
      </c>
      <c r="L116" s="132"/>
      <c r="M116" s="132">
        <v>2.3784000000000001E-3</v>
      </c>
      <c r="N116" s="132">
        <v>2.3784000000000001E-3</v>
      </c>
      <c r="O116" s="132"/>
      <c r="T116" s="68"/>
      <c r="U116" s="68"/>
      <c r="V116" s="68"/>
      <c r="W116" s="68"/>
      <c r="X116" s="68"/>
      <c r="Y116" s="68"/>
    </row>
    <row r="117" spans="2:25" x14ac:dyDescent="0.35">
      <c r="B117" s="70" t="s">
        <v>20</v>
      </c>
      <c r="C117" s="70" t="s">
        <v>153</v>
      </c>
      <c r="D117" s="70" t="s">
        <v>152</v>
      </c>
      <c r="E117" s="83">
        <v>0</v>
      </c>
      <c r="F117" s="125">
        <v>7.976666666666666E-6</v>
      </c>
      <c r="G117" s="126">
        <v>7.976666666666666E-6</v>
      </c>
      <c r="H117" s="70" t="s">
        <v>48</v>
      </c>
      <c r="I117" s="53" t="s">
        <v>49</v>
      </c>
      <c r="J117" s="132">
        <v>6.6421703333333332E-2</v>
      </c>
      <c r="K117" s="132">
        <v>6.9875599999999996E-2</v>
      </c>
      <c r="L117" s="132"/>
      <c r="M117" s="132">
        <v>1.9143999999999997E-4</v>
      </c>
      <c r="N117" s="132">
        <v>1.9143999999999997E-4</v>
      </c>
      <c r="O117" s="132"/>
      <c r="T117" s="68"/>
      <c r="U117" s="68"/>
      <c r="V117" s="68"/>
      <c r="W117" s="68"/>
      <c r="X117" s="68"/>
      <c r="Y117" s="68"/>
    </row>
    <row r="118" spans="2:25" x14ac:dyDescent="0.35">
      <c r="B118" s="70" t="s">
        <v>20</v>
      </c>
      <c r="C118" s="70" t="s">
        <v>155</v>
      </c>
      <c r="D118" s="70" t="s">
        <v>154</v>
      </c>
      <c r="E118" s="83">
        <v>0</v>
      </c>
      <c r="F118" s="125">
        <v>2.1900000000000004E-5</v>
      </c>
      <c r="G118" s="126">
        <v>2.1900000000000004E-5</v>
      </c>
      <c r="H118" s="70" t="s">
        <v>48</v>
      </c>
      <c r="I118" s="53" t="s">
        <v>49</v>
      </c>
      <c r="J118" s="132">
        <v>0.18236130000000003</v>
      </c>
      <c r="K118" s="132">
        <v>0.19184400000000004</v>
      </c>
      <c r="L118" s="132"/>
      <c r="M118" s="132">
        <v>5.2560000000000009E-4</v>
      </c>
      <c r="N118" s="132">
        <v>5.2560000000000009E-4</v>
      </c>
      <c r="O118" s="132"/>
      <c r="T118" s="68"/>
      <c r="U118" s="68"/>
      <c r="V118" s="68"/>
      <c r="W118" s="68"/>
      <c r="X118" s="68"/>
      <c r="Y118" s="68"/>
    </row>
    <row r="119" spans="2:25" x14ac:dyDescent="0.35">
      <c r="B119" s="70" t="s">
        <v>20</v>
      </c>
      <c r="C119" s="70" t="s">
        <v>157</v>
      </c>
      <c r="D119" s="70" t="s">
        <v>156</v>
      </c>
      <c r="E119" s="83">
        <v>0</v>
      </c>
      <c r="F119" s="125">
        <v>2.0806666666666665E-5</v>
      </c>
      <c r="G119" s="126">
        <v>2.0806666666666665E-5</v>
      </c>
      <c r="H119" s="70" t="s">
        <v>48</v>
      </c>
      <c r="I119" s="53" t="s">
        <v>49</v>
      </c>
      <c r="J119" s="132">
        <v>0.17325711333333332</v>
      </c>
      <c r="K119" s="132">
        <v>0.1822664</v>
      </c>
      <c r="L119" s="132"/>
      <c r="M119" s="132">
        <v>4.9935999999999991E-4</v>
      </c>
      <c r="N119" s="132">
        <v>4.9935999999999991E-4</v>
      </c>
      <c r="O119" s="132"/>
      <c r="T119" s="68"/>
      <c r="U119" s="68"/>
      <c r="V119" s="68"/>
      <c r="W119" s="68"/>
      <c r="X119" s="68"/>
      <c r="Y119" s="68"/>
    </row>
    <row r="120" spans="2:25" x14ac:dyDescent="0.35">
      <c r="B120" s="70" t="s">
        <v>20</v>
      </c>
      <c r="C120" s="70" t="s">
        <v>158</v>
      </c>
      <c r="D120" s="70" t="s">
        <v>1150</v>
      </c>
      <c r="E120" s="83">
        <v>0</v>
      </c>
      <c r="F120" s="125">
        <v>7.5899999999999993E-6</v>
      </c>
      <c r="G120" s="126">
        <v>7.5899999999999993E-6</v>
      </c>
      <c r="H120" s="70" t="s">
        <v>48</v>
      </c>
      <c r="I120" s="53" t="s">
        <v>49</v>
      </c>
      <c r="J120" s="132">
        <v>6.320192999999999E-2</v>
      </c>
      <c r="K120" s="132">
        <v>6.6488399999999989E-2</v>
      </c>
      <c r="L120" s="132"/>
      <c r="M120" s="132">
        <v>1.8215999999999998E-4</v>
      </c>
      <c r="N120" s="132">
        <v>1.8215999999999998E-4</v>
      </c>
      <c r="O120" s="132"/>
      <c r="T120" s="68"/>
      <c r="U120" s="68"/>
      <c r="V120" s="68"/>
      <c r="W120" s="68"/>
      <c r="X120" s="68"/>
      <c r="Y120" s="68"/>
    </row>
    <row r="121" spans="2:25" x14ac:dyDescent="0.35">
      <c r="B121" s="70" t="s">
        <v>20</v>
      </c>
      <c r="C121" s="70" t="s">
        <v>160</v>
      </c>
      <c r="D121" s="70" t="s">
        <v>159</v>
      </c>
      <c r="E121" s="83">
        <v>0</v>
      </c>
      <c r="F121" s="125">
        <v>7.5899999999999993E-6</v>
      </c>
      <c r="G121" s="126">
        <v>7.5899999999999993E-6</v>
      </c>
      <c r="H121" s="70" t="s">
        <v>48</v>
      </c>
      <c r="I121" s="53" t="s">
        <v>49</v>
      </c>
      <c r="J121" s="132">
        <v>6.320192999999999E-2</v>
      </c>
      <c r="K121" s="132">
        <v>6.6488399999999989E-2</v>
      </c>
      <c r="L121" s="132"/>
      <c r="M121" s="132">
        <v>1.8215999999999998E-4</v>
      </c>
      <c r="N121" s="132">
        <v>1.8215999999999998E-4</v>
      </c>
      <c r="O121" s="132"/>
      <c r="T121" s="68"/>
      <c r="U121" s="68"/>
      <c r="V121" s="68"/>
      <c r="W121" s="68"/>
      <c r="X121" s="68"/>
      <c r="Y121" s="68"/>
    </row>
    <row r="122" spans="2:25" x14ac:dyDescent="0.35">
      <c r="B122" s="70" t="s">
        <v>20</v>
      </c>
      <c r="C122" s="70" t="s">
        <v>1151</v>
      </c>
      <c r="D122" s="70" t="s">
        <v>1152</v>
      </c>
      <c r="E122" s="83">
        <v>0</v>
      </c>
      <c r="F122" s="125">
        <v>7.5899999999999993E-6</v>
      </c>
      <c r="G122" s="126">
        <v>7.5899999999999993E-6</v>
      </c>
      <c r="H122" s="70" t="s">
        <v>48</v>
      </c>
      <c r="I122" s="53" t="s">
        <v>49</v>
      </c>
      <c r="J122" s="132">
        <v>6.320192999999999E-2</v>
      </c>
      <c r="K122" s="132">
        <v>6.6488399999999989E-2</v>
      </c>
      <c r="L122" s="132"/>
      <c r="M122" s="132">
        <v>1.8215999999999998E-4</v>
      </c>
      <c r="N122" s="132">
        <v>1.8215999999999998E-4</v>
      </c>
      <c r="O122" s="132"/>
      <c r="T122" s="68"/>
      <c r="U122" s="68"/>
      <c r="V122" s="68"/>
      <c r="W122" s="68"/>
      <c r="X122" s="68"/>
      <c r="Y122" s="68"/>
    </row>
    <row r="123" spans="2:25" x14ac:dyDescent="0.35">
      <c r="B123" s="70" t="s">
        <v>20</v>
      </c>
      <c r="C123" s="70" t="s">
        <v>161</v>
      </c>
      <c r="D123" s="70" t="s">
        <v>1159</v>
      </c>
      <c r="E123" s="83">
        <v>0</v>
      </c>
      <c r="F123" s="125">
        <v>7.5899999999999993E-6</v>
      </c>
      <c r="G123" s="126">
        <v>7.5899999999999993E-6</v>
      </c>
      <c r="H123" s="70" t="s">
        <v>48</v>
      </c>
      <c r="I123" s="53" t="s">
        <v>49</v>
      </c>
      <c r="J123" s="132">
        <v>6.320192999999999E-2</v>
      </c>
      <c r="K123" s="132">
        <v>6.6488399999999989E-2</v>
      </c>
      <c r="L123" s="132"/>
      <c r="M123" s="132">
        <v>1.8215999999999998E-4</v>
      </c>
      <c r="N123" s="132">
        <v>1.8215999999999998E-4</v>
      </c>
      <c r="O123" s="132"/>
      <c r="T123" s="68"/>
      <c r="U123" s="68"/>
      <c r="V123" s="68"/>
      <c r="W123" s="68"/>
      <c r="X123" s="68"/>
      <c r="Y123" s="68"/>
    </row>
    <row r="124" spans="2:25" x14ac:dyDescent="0.35">
      <c r="B124" s="70" t="s">
        <v>20</v>
      </c>
      <c r="C124" s="70" t="s">
        <v>162</v>
      </c>
      <c r="D124" s="70" t="s">
        <v>1155</v>
      </c>
      <c r="E124" s="83">
        <v>0</v>
      </c>
      <c r="F124" s="125">
        <v>1.1646666666666666E-5</v>
      </c>
      <c r="G124" s="126">
        <v>1.1646666666666666E-5</v>
      </c>
      <c r="H124" s="70" t="s">
        <v>48</v>
      </c>
      <c r="I124" s="53" t="s">
        <v>49</v>
      </c>
      <c r="J124" s="132">
        <v>9.698179333333333E-2</v>
      </c>
      <c r="K124" s="132">
        <v>0.1020248</v>
      </c>
      <c r="L124" s="132"/>
      <c r="M124" s="132">
        <v>2.7952000000000001E-4</v>
      </c>
      <c r="N124" s="132">
        <v>2.7952000000000001E-4</v>
      </c>
      <c r="O124" s="132"/>
      <c r="T124" s="68"/>
      <c r="U124" s="68"/>
      <c r="V124" s="68"/>
      <c r="W124" s="68"/>
      <c r="X124" s="68"/>
      <c r="Y124" s="68"/>
    </row>
    <row r="125" spans="2:25" x14ac:dyDescent="0.35">
      <c r="B125" s="70" t="s">
        <v>20</v>
      </c>
      <c r="C125" s="70" t="s">
        <v>165</v>
      </c>
      <c r="D125" s="70" t="s">
        <v>164</v>
      </c>
      <c r="E125" s="83">
        <v>0</v>
      </c>
      <c r="F125" s="125">
        <v>7.5899999999999993E-6</v>
      </c>
      <c r="G125" s="126">
        <v>7.5899999999999993E-6</v>
      </c>
      <c r="H125" s="70" t="s">
        <v>48</v>
      </c>
      <c r="I125" s="53" t="s">
        <v>49</v>
      </c>
      <c r="J125" s="132">
        <v>6.320192999999999E-2</v>
      </c>
      <c r="K125" s="132">
        <v>6.6488399999999989E-2</v>
      </c>
      <c r="L125" s="132"/>
      <c r="M125" s="132">
        <v>1.8215999999999998E-4</v>
      </c>
      <c r="N125" s="132">
        <v>1.8215999999999998E-4</v>
      </c>
      <c r="O125" s="132"/>
      <c r="T125" s="68"/>
      <c r="U125" s="68"/>
      <c r="V125" s="68"/>
      <c r="W125" s="68"/>
      <c r="X125" s="68"/>
      <c r="Y125" s="68"/>
    </row>
    <row r="126" spans="2:25" x14ac:dyDescent="0.35">
      <c r="B126" s="70" t="s">
        <v>20</v>
      </c>
      <c r="C126" s="70" t="s">
        <v>166</v>
      </c>
      <c r="D126" s="70" t="s">
        <v>1181</v>
      </c>
      <c r="E126" s="83">
        <v>0</v>
      </c>
      <c r="F126" s="125">
        <v>7.5899999999999993E-6</v>
      </c>
      <c r="G126" s="126">
        <v>7.5899999999999993E-6</v>
      </c>
      <c r="H126" s="70" t="s">
        <v>48</v>
      </c>
      <c r="I126" s="53" t="s">
        <v>49</v>
      </c>
      <c r="J126" s="132">
        <v>6.320192999999999E-2</v>
      </c>
      <c r="K126" s="132">
        <v>6.6488399999999989E-2</v>
      </c>
      <c r="L126" s="132"/>
      <c r="M126" s="132">
        <v>1.8215999999999998E-4</v>
      </c>
      <c r="N126" s="132">
        <v>1.8215999999999998E-4</v>
      </c>
      <c r="O126" s="132"/>
      <c r="T126" s="68"/>
      <c r="U126" s="68"/>
      <c r="V126" s="68"/>
      <c r="W126" s="68"/>
      <c r="X126" s="68"/>
      <c r="Y126" s="68"/>
    </row>
    <row r="127" spans="2:25" x14ac:dyDescent="0.35">
      <c r="B127" s="70" t="s">
        <v>20</v>
      </c>
      <c r="C127" s="70" t="s">
        <v>167</v>
      </c>
      <c r="D127" s="70" t="s">
        <v>1170</v>
      </c>
      <c r="E127" s="83">
        <v>0</v>
      </c>
      <c r="F127" s="125">
        <v>7.5899999999999993E-6</v>
      </c>
      <c r="G127" s="126">
        <v>7.5899999999999993E-6</v>
      </c>
      <c r="H127" s="70" t="s">
        <v>48</v>
      </c>
      <c r="I127" s="53" t="s">
        <v>49</v>
      </c>
      <c r="J127" s="132">
        <v>6.320192999999999E-2</v>
      </c>
      <c r="K127" s="132">
        <v>6.6488399999999989E-2</v>
      </c>
      <c r="L127" s="132"/>
      <c r="M127" s="132">
        <v>1.8215999999999998E-4</v>
      </c>
      <c r="N127" s="132">
        <v>1.8215999999999998E-4</v>
      </c>
      <c r="O127" s="132"/>
      <c r="T127" s="68"/>
      <c r="U127" s="68"/>
      <c r="V127" s="68"/>
      <c r="W127" s="68"/>
      <c r="X127" s="68"/>
      <c r="Y127" s="68"/>
    </row>
    <row r="128" spans="2:25" x14ac:dyDescent="0.35">
      <c r="B128" s="70" t="s">
        <v>20</v>
      </c>
      <c r="C128" s="70" t="s">
        <v>168</v>
      </c>
      <c r="D128" s="70" t="s">
        <v>1156</v>
      </c>
      <c r="E128" s="83">
        <v>0</v>
      </c>
      <c r="F128" s="125">
        <v>1.77E-5</v>
      </c>
      <c r="G128" s="126">
        <v>1.77E-5</v>
      </c>
      <c r="H128" s="70" t="s">
        <v>48</v>
      </c>
      <c r="I128" s="53" t="s">
        <v>49</v>
      </c>
      <c r="J128" s="132">
        <v>0.14738789999999999</v>
      </c>
      <c r="K128" s="132">
        <v>0.155052</v>
      </c>
      <c r="L128" s="132"/>
      <c r="M128" s="132">
        <v>4.2480000000000003E-4</v>
      </c>
      <c r="N128" s="132">
        <v>4.2480000000000003E-4</v>
      </c>
      <c r="O128" s="132"/>
      <c r="T128" s="68"/>
      <c r="U128" s="68"/>
      <c r="V128" s="68"/>
      <c r="W128" s="68"/>
      <c r="X128" s="68"/>
      <c r="Y128" s="68"/>
    </row>
    <row r="129" spans="2:25" x14ac:dyDescent="0.35">
      <c r="B129" s="70" t="s">
        <v>20</v>
      </c>
      <c r="C129" s="70">
        <v>646</v>
      </c>
      <c r="D129" s="70" t="s">
        <v>50</v>
      </c>
      <c r="E129" s="83">
        <v>0</v>
      </c>
      <c r="F129" s="125">
        <v>4.450913333333333E-8</v>
      </c>
      <c r="G129" s="126">
        <v>4.450913333333333E-8</v>
      </c>
      <c r="H129" s="70" t="s">
        <v>48</v>
      </c>
      <c r="I129" s="53" t="s">
        <v>49</v>
      </c>
      <c r="J129" s="132">
        <v>3.7062755326666664E-4</v>
      </c>
      <c r="K129" s="132">
        <v>3.8990000799999996E-4</v>
      </c>
      <c r="L129" s="132"/>
      <c r="M129" s="132">
        <v>1.0682192E-6</v>
      </c>
      <c r="N129" s="132">
        <v>1.0682192E-6</v>
      </c>
      <c r="O129" s="132"/>
      <c r="T129" s="68"/>
      <c r="U129" s="68"/>
      <c r="V129" s="68"/>
      <c r="W129" s="68"/>
      <c r="X129" s="68"/>
      <c r="Y129" s="68"/>
    </row>
    <row r="130" spans="2:25" x14ac:dyDescent="0.35">
      <c r="B130" s="70" t="s">
        <v>20</v>
      </c>
      <c r="C130" s="70" t="s">
        <v>111</v>
      </c>
      <c r="D130" s="70" t="s">
        <v>195</v>
      </c>
      <c r="E130" s="83">
        <v>0</v>
      </c>
      <c r="F130" s="125">
        <v>4.293333333333333</v>
      </c>
      <c r="G130" s="126">
        <v>4.293333333333333</v>
      </c>
      <c r="H130" s="70" t="s">
        <v>48</v>
      </c>
      <c r="I130" s="53" t="s">
        <v>49</v>
      </c>
      <c r="J130" s="132">
        <v>35750.586666666662</v>
      </c>
      <c r="K130" s="132">
        <v>37609.599999999999</v>
      </c>
      <c r="L130" s="132"/>
      <c r="M130" s="132">
        <v>103.03999999999999</v>
      </c>
      <c r="N130" s="132">
        <v>103.03999999999999</v>
      </c>
      <c r="O130" s="132"/>
      <c r="T130" s="68"/>
      <c r="U130" s="68"/>
      <c r="V130" s="68"/>
      <c r="W130" s="68"/>
      <c r="X130" s="68"/>
      <c r="Y130" s="68"/>
    </row>
    <row r="131" spans="2:25" x14ac:dyDescent="0.35">
      <c r="B131" s="70" t="s">
        <v>20</v>
      </c>
      <c r="C131" s="70" t="s">
        <v>197</v>
      </c>
      <c r="D131" s="70" t="s">
        <v>196</v>
      </c>
      <c r="E131" s="83">
        <v>0</v>
      </c>
      <c r="F131" s="125">
        <v>0.28666666666666663</v>
      </c>
      <c r="G131" s="126">
        <v>0.28666666666666663</v>
      </c>
      <c r="H131" s="70" t="s">
        <v>48</v>
      </c>
      <c r="I131" s="53" t="s">
        <v>49</v>
      </c>
      <c r="J131" s="132">
        <v>2387.0733333333328</v>
      </c>
      <c r="K131" s="132">
        <v>2511.1999999999998</v>
      </c>
      <c r="L131" s="132"/>
      <c r="M131" s="132">
        <v>6.879999999999999</v>
      </c>
      <c r="N131" s="132">
        <v>6.879999999999999</v>
      </c>
      <c r="O131" s="132"/>
      <c r="T131" s="68"/>
      <c r="U131" s="68"/>
      <c r="V131" s="68"/>
      <c r="W131" s="68"/>
      <c r="X131" s="68"/>
      <c r="Y131" s="68"/>
    </row>
    <row r="132" spans="2:25" x14ac:dyDescent="0.35">
      <c r="B132" s="70" t="s">
        <v>20</v>
      </c>
      <c r="C132" s="70" t="s">
        <v>199</v>
      </c>
      <c r="D132" s="70" t="s">
        <v>198</v>
      </c>
      <c r="E132" s="83">
        <v>0</v>
      </c>
      <c r="F132" s="125">
        <v>0.25766666666666665</v>
      </c>
      <c r="G132" s="126">
        <v>0.25766666666666665</v>
      </c>
      <c r="H132" s="70" t="s">
        <v>48</v>
      </c>
      <c r="I132" s="53" t="s">
        <v>49</v>
      </c>
      <c r="J132" s="132">
        <v>2145.5903333333331</v>
      </c>
      <c r="K132" s="132">
        <v>2257.16</v>
      </c>
      <c r="L132" s="132"/>
      <c r="M132" s="132">
        <v>6.1839999999999993</v>
      </c>
      <c r="N132" s="132">
        <v>6.1839999999999993</v>
      </c>
      <c r="O132" s="132"/>
      <c r="T132" s="68"/>
      <c r="U132" s="68"/>
      <c r="V132" s="68"/>
      <c r="W132" s="68"/>
      <c r="X132" s="68"/>
      <c r="Y132" s="68"/>
    </row>
    <row r="133" spans="2:25" x14ac:dyDescent="0.35">
      <c r="B133" s="70" t="s">
        <v>20</v>
      </c>
      <c r="C133" s="70" t="s">
        <v>201</v>
      </c>
      <c r="D133" s="70" t="s">
        <v>200</v>
      </c>
      <c r="E133" s="83">
        <v>0</v>
      </c>
      <c r="F133" s="125">
        <v>2.84</v>
      </c>
      <c r="G133" s="126">
        <v>2.84</v>
      </c>
      <c r="H133" s="70" t="s">
        <v>48</v>
      </c>
      <c r="I133" s="53" t="s">
        <v>49</v>
      </c>
      <c r="J133" s="132">
        <v>23648.68</v>
      </c>
      <c r="K133" s="132">
        <v>24878.399999999998</v>
      </c>
      <c r="L133" s="132"/>
      <c r="M133" s="132">
        <v>68.16</v>
      </c>
      <c r="N133" s="132">
        <v>68.16</v>
      </c>
      <c r="O133" s="132"/>
      <c r="T133" s="68"/>
      <c r="U133" s="68"/>
      <c r="V133" s="68"/>
      <c r="W133" s="68"/>
      <c r="X133" s="68"/>
      <c r="Y133" s="68"/>
    </row>
    <row r="134" spans="2:25" x14ac:dyDescent="0.35">
      <c r="B134" s="70" t="s">
        <v>20</v>
      </c>
      <c r="C134" s="70" t="s">
        <v>203</v>
      </c>
      <c r="D134" s="70" t="s">
        <v>202</v>
      </c>
      <c r="E134" s="83">
        <v>0</v>
      </c>
      <c r="F134" s="125">
        <v>1.9966666666666664</v>
      </c>
      <c r="G134" s="126">
        <v>1.9966666666666664</v>
      </c>
      <c r="H134" s="70" t="s">
        <v>48</v>
      </c>
      <c r="I134" s="53" t="s">
        <v>49</v>
      </c>
      <c r="J134" s="132">
        <v>16626.243333333332</v>
      </c>
      <c r="K134" s="132">
        <v>17490.799999999996</v>
      </c>
      <c r="L134" s="132"/>
      <c r="M134" s="132">
        <v>47.919999999999995</v>
      </c>
      <c r="N134" s="132">
        <v>47.919999999999995</v>
      </c>
      <c r="O134" s="132"/>
      <c r="T134" s="68"/>
      <c r="U134" s="68"/>
      <c r="V134" s="68"/>
      <c r="W134" s="68"/>
      <c r="X134" s="68"/>
      <c r="Y134" s="68"/>
    </row>
    <row r="135" spans="2:25" x14ac:dyDescent="0.35">
      <c r="B135" s="70" t="s">
        <v>20</v>
      </c>
      <c r="C135" s="70" t="s">
        <v>67</v>
      </c>
      <c r="D135" s="70" t="s">
        <v>68</v>
      </c>
      <c r="E135" s="83">
        <v>0</v>
      </c>
      <c r="F135" s="125">
        <v>19.000000000000004</v>
      </c>
      <c r="G135" s="126">
        <v>19.000000000000004</v>
      </c>
      <c r="H135" s="70" t="s">
        <v>48</v>
      </c>
      <c r="I135" s="53" t="s">
        <v>49</v>
      </c>
      <c r="J135" s="132">
        <v>158213.00000000003</v>
      </c>
      <c r="K135" s="132">
        <v>166440.00000000003</v>
      </c>
      <c r="L135" s="132"/>
      <c r="M135" s="132">
        <v>456.00000000000011</v>
      </c>
      <c r="N135" s="132">
        <v>456.00000000000011</v>
      </c>
      <c r="O135" s="132"/>
      <c r="T135" s="68"/>
      <c r="U135" s="68"/>
      <c r="V135" s="68"/>
      <c r="W135" s="68"/>
      <c r="X135" s="68"/>
      <c r="Y135" s="68"/>
    </row>
    <row r="136" spans="2:25" x14ac:dyDescent="0.35">
      <c r="B136" s="70" t="s">
        <v>20</v>
      </c>
      <c r="C136" s="70" t="s">
        <v>55</v>
      </c>
      <c r="D136" s="70" t="s">
        <v>56</v>
      </c>
      <c r="E136" s="83">
        <v>0</v>
      </c>
      <c r="F136" s="125">
        <v>0.59266666666666667</v>
      </c>
      <c r="G136" s="126">
        <v>0.59266666666666667</v>
      </c>
      <c r="H136" s="70" t="s">
        <v>48</v>
      </c>
      <c r="I136" s="53" t="s">
        <v>49</v>
      </c>
      <c r="J136" s="132">
        <v>4935.1353333333336</v>
      </c>
      <c r="K136" s="132">
        <v>5191.76</v>
      </c>
      <c r="L136" s="132"/>
      <c r="M136" s="132">
        <v>14.224</v>
      </c>
      <c r="N136" s="132">
        <v>14.224</v>
      </c>
      <c r="O136" s="132"/>
      <c r="T136" s="68"/>
      <c r="U136" s="68"/>
      <c r="V136" s="68"/>
      <c r="W136" s="68"/>
      <c r="X136" s="68"/>
      <c r="Y136" s="68"/>
    </row>
    <row r="137" spans="2:25" x14ac:dyDescent="0.35">
      <c r="B137" s="70" t="s">
        <v>20</v>
      </c>
      <c r="C137" s="70" t="s">
        <v>63</v>
      </c>
      <c r="D137" s="70" t="s">
        <v>64</v>
      </c>
      <c r="E137" s="83">
        <v>0</v>
      </c>
      <c r="F137" s="125">
        <v>0.39683333333333332</v>
      </c>
      <c r="G137" s="126">
        <v>0.39683333333333332</v>
      </c>
      <c r="H137" s="70" t="s">
        <v>48</v>
      </c>
      <c r="I137" s="53" t="s">
        <v>49</v>
      </c>
      <c r="J137" s="132">
        <v>3304.4311666666667</v>
      </c>
      <c r="K137" s="132">
        <v>3476.2599999999998</v>
      </c>
      <c r="L137" s="132"/>
      <c r="M137" s="132">
        <v>9.5239999999999991</v>
      </c>
      <c r="N137" s="132">
        <v>9.5239999999999991</v>
      </c>
      <c r="O137" s="132"/>
      <c r="T137" s="68"/>
      <c r="U137" s="68"/>
      <c r="V137" s="68"/>
      <c r="W137" s="68"/>
      <c r="X137" s="68"/>
      <c r="Y137" s="68"/>
    </row>
    <row r="138" spans="2:25" x14ac:dyDescent="0.35">
      <c r="B138" s="70" t="s">
        <v>20</v>
      </c>
      <c r="C138" s="70" t="s">
        <v>65</v>
      </c>
      <c r="D138" s="70" t="s">
        <v>66</v>
      </c>
      <c r="E138" s="83">
        <v>0</v>
      </c>
      <c r="F138" s="125">
        <v>0.59266666666666667</v>
      </c>
      <c r="G138" s="126">
        <v>0.59266666666666667</v>
      </c>
      <c r="H138" s="70" t="s">
        <v>48</v>
      </c>
      <c r="I138" s="53" t="s">
        <v>49</v>
      </c>
      <c r="J138" s="132">
        <v>4935.1353333333336</v>
      </c>
      <c r="K138" s="132">
        <v>5191.76</v>
      </c>
      <c r="L138" s="132"/>
      <c r="M138" s="132">
        <v>14.224</v>
      </c>
      <c r="N138" s="132">
        <v>14.224</v>
      </c>
      <c r="O138" s="132"/>
      <c r="T138" s="68"/>
      <c r="U138" s="68"/>
      <c r="V138" s="68"/>
      <c r="W138" s="68"/>
      <c r="X138" s="68"/>
      <c r="Y138" s="68"/>
    </row>
    <row r="139" spans="2:25" x14ac:dyDescent="0.35">
      <c r="B139" s="70" t="s">
        <v>20</v>
      </c>
      <c r="C139" s="70" t="s">
        <v>367</v>
      </c>
      <c r="D139" s="70" t="s">
        <v>204</v>
      </c>
      <c r="E139" s="83">
        <v>0</v>
      </c>
      <c r="F139" s="125">
        <v>0.28333333333333333</v>
      </c>
      <c r="G139" s="126">
        <v>0.28333333333333333</v>
      </c>
      <c r="H139" s="70" t="s">
        <v>48</v>
      </c>
      <c r="I139" s="53" t="s">
        <v>49</v>
      </c>
      <c r="J139" s="132">
        <v>2359.3166666666666</v>
      </c>
      <c r="K139" s="132">
        <v>2482</v>
      </c>
      <c r="L139" s="132"/>
      <c r="M139" s="132">
        <v>6.8</v>
      </c>
      <c r="N139" s="132">
        <v>6.8</v>
      </c>
      <c r="O139" s="132"/>
      <c r="T139" s="68"/>
      <c r="U139" s="68"/>
      <c r="V139" s="68"/>
      <c r="W139" s="68"/>
      <c r="X139" s="68"/>
      <c r="Y139" s="68"/>
    </row>
    <row r="140" spans="2:25" x14ac:dyDescent="0.35">
      <c r="B140" s="70" t="s">
        <v>20</v>
      </c>
      <c r="C140" s="70" t="s">
        <v>51</v>
      </c>
      <c r="D140" s="70" t="s">
        <v>52</v>
      </c>
      <c r="E140" s="83">
        <v>0</v>
      </c>
      <c r="F140" s="125">
        <v>0.38566666666666666</v>
      </c>
      <c r="G140" s="126">
        <v>0.38566666666666666</v>
      </c>
      <c r="H140" s="70" t="s">
        <v>48</v>
      </c>
      <c r="I140" s="53" t="s">
        <v>49</v>
      </c>
      <c r="J140" s="132">
        <v>3211.4463333333333</v>
      </c>
      <c r="K140" s="132">
        <v>3378.44</v>
      </c>
      <c r="L140" s="132"/>
      <c r="M140" s="132">
        <v>9.2560000000000002</v>
      </c>
      <c r="N140" s="132">
        <v>9.2560000000000002</v>
      </c>
      <c r="O140" s="132"/>
      <c r="T140" s="68"/>
      <c r="U140" s="68"/>
      <c r="V140" s="68"/>
      <c r="W140" s="68"/>
      <c r="X140" s="68"/>
      <c r="Y140" s="68"/>
    </row>
    <row r="141" spans="2:25" x14ac:dyDescent="0.35">
      <c r="B141" s="70" t="s">
        <v>20</v>
      </c>
      <c r="C141" s="70" t="s">
        <v>368</v>
      </c>
      <c r="D141" s="70" t="s">
        <v>209</v>
      </c>
      <c r="E141" s="83">
        <v>0</v>
      </c>
      <c r="F141" s="125">
        <v>2.8466666666666664E-2</v>
      </c>
      <c r="G141" s="126">
        <v>2.8466666666666664E-2</v>
      </c>
      <c r="H141" s="70" t="s">
        <v>48</v>
      </c>
      <c r="I141" s="53" t="s">
        <v>49</v>
      </c>
      <c r="J141" s="132">
        <v>237.0419333333333</v>
      </c>
      <c r="K141" s="132">
        <v>249.36799999999997</v>
      </c>
      <c r="L141" s="132"/>
      <c r="M141" s="132">
        <v>0.68319999999999992</v>
      </c>
      <c r="N141" s="132">
        <v>0.68319999999999992</v>
      </c>
      <c r="O141" s="132"/>
      <c r="T141" s="68"/>
      <c r="U141" s="68"/>
      <c r="V141" s="68"/>
      <c r="W141" s="68"/>
      <c r="X141" s="68"/>
      <c r="Y141" s="68"/>
    </row>
    <row r="142" spans="2:25" x14ac:dyDescent="0.35">
      <c r="B142" s="70" t="s">
        <v>20</v>
      </c>
      <c r="C142" s="70" t="s">
        <v>369</v>
      </c>
      <c r="D142" s="70" t="s">
        <v>210</v>
      </c>
      <c r="E142" s="83">
        <v>0</v>
      </c>
      <c r="F142" s="125">
        <v>5.8666666666666667E-3</v>
      </c>
      <c r="G142" s="126">
        <v>5.8666666666666667E-3</v>
      </c>
      <c r="H142" s="70" t="s">
        <v>48</v>
      </c>
      <c r="I142" s="53" t="s">
        <v>49</v>
      </c>
      <c r="J142" s="132">
        <v>48.851733333333335</v>
      </c>
      <c r="K142" s="132">
        <v>51.392000000000003</v>
      </c>
      <c r="L142" s="132"/>
      <c r="M142" s="132">
        <v>0.14080000000000001</v>
      </c>
      <c r="N142" s="132">
        <v>0.14080000000000001</v>
      </c>
      <c r="O142" s="132"/>
      <c r="T142" s="68"/>
      <c r="U142" s="68"/>
      <c r="V142" s="68"/>
      <c r="W142" s="68"/>
      <c r="X142" s="68"/>
      <c r="Y142" s="68"/>
    </row>
    <row r="143" spans="2:25" x14ac:dyDescent="0.35">
      <c r="B143" s="70" t="s">
        <v>20</v>
      </c>
      <c r="C143" s="70" t="s">
        <v>212</v>
      </c>
      <c r="D143" s="70" t="s">
        <v>211</v>
      </c>
      <c r="E143" s="83">
        <v>0</v>
      </c>
      <c r="F143" s="125">
        <v>7.9766666666666666E-2</v>
      </c>
      <c r="G143" s="126">
        <v>7.9766666666666666E-2</v>
      </c>
      <c r="H143" s="70" t="s">
        <v>48</v>
      </c>
      <c r="I143" s="53" t="s">
        <v>49</v>
      </c>
      <c r="J143" s="132">
        <v>664.21703333333335</v>
      </c>
      <c r="K143" s="132">
        <v>698.75599999999997</v>
      </c>
      <c r="L143" s="132"/>
      <c r="M143" s="132">
        <v>1.9144000000000001</v>
      </c>
      <c r="N143" s="132">
        <v>1.9144000000000001</v>
      </c>
      <c r="O143" s="132"/>
      <c r="T143" s="68"/>
      <c r="U143" s="68"/>
      <c r="V143" s="68"/>
      <c r="W143" s="68"/>
      <c r="X143" s="68"/>
      <c r="Y143" s="68"/>
    </row>
    <row r="144" spans="2:25" x14ac:dyDescent="0.35">
      <c r="B144" s="70" t="s">
        <v>20</v>
      </c>
      <c r="C144" s="70" t="s">
        <v>214</v>
      </c>
      <c r="D144" s="70" t="s">
        <v>213</v>
      </c>
      <c r="E144" s="83">
        <v>0</v>
      </c>
      <c r="F144" s="125">
        <v>0.107</v>
      </c>
      <c r="G144" s="126">
        <v>0.107</v>
      </c>
      <c r="H144" s="70" t="s">
        <v>48</v>
      </c>
      <c r="I144" s="53" t="s">
        <v>49</v>
      </c>
      <c r="J144" s="132">
        <v>890.98900000000003</v>
      </c>
      <c r="K144" s="132">
        <v>937.31999999999994</v>
      </c>
      <c r="L144" s="132"/>
      <c r="M144" s="132">
        <v>2.5680000000000001</v>
      </c>
      <c r="N144" s="132">
        <v>2.5680000000000001</v>
      </c>
      <c r="O144" s="132"/>
      <c r="T144" s="68"/>
      <c r="U144" s="68"/>
      <c r="V144" s="68"/>
      <c r="W144" s="68"/>
      <c r="X144" s="68"/>
      <c r="Y144" s="68"/>
    </row>
    <row r="145" spans="2:25" x14ac:dyDescent="0.35">
      <c r="B145" s="70" t="s">
        <v>20</v>
      </c>
      <c r="C145" s="70" t="s">
        <v>370</v>
      </c>
      <c r="D145" s="70" t="s">
        <v>221</v>
      </c>
      <c r="E145" s="83">
        <v>0</v>
      </c>
      <c r="F145" s="125">
        <v>6.7633333333333337E-2</v>
      </c>
      <c r="G145" s="126">
        <v>6.7633333333333337E-2</v>
      </c>
      <c r="H145" s="70" t="s">
        <v>48</v>
      </c>
      <c r="I145" s="53" t="s">
        <v>49</v>
      </c>
      <c r="J145" s="132">
        <v>563.18276666666668</v>
      </c>
      <c r="K145" s="132">
        <v>592.46800000000007</v>
      </c>
      <c r="L145" s="132"/>
      <c r="M145" s="132">
        <v>1.6232000000000002</v>
      </c>
      <c r="N145" s="132">
        <v>1.6232000000000002</v>
      </c>
      <c r="O145" s="132"/>
      <c r="T145" s="68"/>
      <c r="U145" s="68"/>
      <c r="V145" s="68"/>
      <c r="W145" s="68"/>
      <c r="X145" s="68"/>
      <c r="Y145" s="68"/>
    </row>
    <row r="146" spans="2:25" x14ac:dyDescent="0.35">
      <c r="B146" s="70" t="s">
        <v>20</v>
      </c>
      <c r="C146" s="70" t="s">
        <v>371</v>
      </c>
      <c r="D146" s="70" t="s">
        <v>222</v>
      </c>
      <c r="E146" s="83">
        <v>0</v>
      </c>
      <c r="F146" s="125">
        <v>4.1866666666666663E-2</v>
      </c>
      <c r="G146" s="126">
        <v>4.1866666666666663E-2</v>
      </c>
      <c r="H146" s="70" t="s">
        <v>48</v>
      </c>
      <c r="I146" s="53" t="s">
        <v>49</v>
      </c>
      <c r="J146" s="132">
        <v>348.62373333333329</v>
      </c>
      <c r="K146" s="132">
        <v>366.75199999999995</v>
      </c>
      <c r="L146" s="132"/>
      <c r="M146" s="132">
        <v>1.0047999999999999</v>
      </c>
      <c r="N146" s="132">
        <v>1.0047999999999999</v>
      </c>
      <c r="O146" s="132"/>
      <c r="T146" s="68"/>
      <c r="U146" s="68"/>
      <c r="V146" s="68"/>
      <c r="W146" s="68"/>
      <c r="X146" s="68"/>
      <c r="Y146" s="68"/>
    </row>
    <row r="147" spans="2:25" x14ac:dyDescent="0.35">
      <c r="B147" s="70" t="s">
        <v>20</v>
      </c>
      <c r="C147" s="70" t="s">
        <v>372</v>
      </c>
      <c r="D147" s="70" t="s">
        <v>223</v>
      </c>
      <c r="E147" s="83">
        <v>0</v>
      </c>
      <c r="F147" s="125">
        <v>9.3766666666666651E-3</v>
      </c>
      <c r="G147" s="126">
        <v>9.3766666666666651E-3</v>
      </c>
      <c r="H147" s="70" t="s">
        <v>48</v>
      </c>
      <c r="I147" s="53" t="s">
        <v>49</v>
      </c>
      <c r="J147" s="132">
        <v>78.079503333333321</v>
      </c>
      <c r="K147" s="132">
        <v>82.139599999999987</v>
      </c>
      <c r="L147" s="132"/>
      <c r="M147" s="132">
        <v>0.22503999999999996</v>
      </c>
      <c r="N147" s="132">
        <v>0.22503999999999996</v>
      </c>
      <c r="O147" s="132"/>
      <c r="T147" s="68"/>
      <c r="U147" s="68"/>
      <c r="V147" s="68"/>
      <c r="W147" s="68"/>
      <c r="X147" s="68"/>
      <c r="Y147" s="68"/>
    </row>
    <row r="148" spans="2:25" x14ac:dyDescent="0.35">
      <c r="B148" s="70" t="s">
        <v>20</v>
      </c>
      <c r="C148" s="70" t="s">
        <v>225</v>
      </c>
      <c r="D148" s="70" t="s">
        <v>224</v>
      </c>
      <c r="E148" s="83">
        <v>0</v>
      </c>
      <c r="F148" s="125">
        <v>1.1699999999999999E-2</v>
      </c>
      <c r="G148" s="126">
        <v>1.1699999999999999E-2</v>
      </c>
      <c r="H148" s="70" t="s">
        <v>48</v>
      </c>
      <c r="I148" s="53" t="s">
        <v>49</v>
      </c>
      <c r="J148" s="132">
        <v>97.425899999999984</v>
      </c>
      <c r="K148" s="132">
        <v>102.49199999999999</v>
      </c>
      <c r="L148" s="132"/>
      <c r="M148" s="132">
        <v>0.28079999999999994</v>
      </c>
      <c r="N148" s="132">
        <v>0.28079999999999994</v>
      </c>
      <c r="O148" s="132"/>
      <c r="T148" s="68"/>
      <c r="U148" s="68"/>
      <c r="V148" s="68"/>
      <c r="W148" s="68"/>
      <c r="X148" s="68"/>
      <c r="Y148" s="68"/>
    </row>
    <row r="149" spans="2:25" x14ac:dyDescent="0.35">
      <c r="B149" s="70" t="s">
        <v>20</v>
      </c>
      <c r="C149" s="70" t="s">
        <v>227</v>
      </c>
      <c r="D149" s="70" t="s">
        <v>226</v>
      </c>
      <c r="E149" s="83">
        <v>0</v>
      </c>
      <c r="F149" s="125">
        <v>2.0833333333333336E-2</v>
      </c>
      <c r="G149" s="126">
        <v>2.0833333333333336E-2</v>
      </c>
      <c r="H149" s="70" t="s">
        <v>48</v>
      </c>
      <c r="I149" s="53" t="s">
        <v>49</v>
      </c>
      <c r="J149" s="132">
        <v>173.47916666666669</v>
      </c>
      <c r="K149" s="132">
        <v>182.50000000000003</v>
      </c>
      <c r="L149" s="132"/>
      <c r="M149" s="132">
        <v>0.5</v>
      </c>
      <c r="N149" s="132">
        <v>0.5</v>
      </c>
      <c r="O149" s="132"/>
      <c r="T149" s="68"/>
      <c r="U149" s="68"/>
      <c r="V149" s="68"/>
      <c r="W149" s="68"/>
      <c r="X149" s="68"/>
      <c r="Y149" s="68"/>
    </row>
    <row r="150" spans="2:25" x14ac:dyDescent="0.35">
      <c r="B150" s="70" t="s">
        <v>20</v>
      </c>
      <c r="C150" s="70" t="s">
        <v>373</v>
      </c>
      <c r="D150" s="70" t="s">
        <v>228</v>
      </c>
      <c r="E150" s="83">
        <v>0</v>
      </c>
      <c r="F150" s="125">
        <v>7.116666666666667E-2</v>
      </c>
      <c r="G150" s="126">
        <v>7.116666666666667E-2</v>
      </c>
      <c r="H150" s="70" t="s">
        <v>48</v>
      </c>
      <c r="I150" s="53" t="s">
        <v>49</v>
      </c>
      <c r="J150" s="132">
        <v>592.60483333333332</v>
      </c>
      <c r="K150" s="132">
        <v>623.42000000000007</v>
      </c>
      <c r="L150" s="132"/>
      <c r="M150" s="132">
        <v>1.7080000000000002</v>
      </c>
      <c r="N150" s="132">
        <v>1.7080000000000002</v>
      </c>
      <c r="O150" s="132"/>
      <c r="T150" s="68"/>
      <c r="U150" s="68"/>
      <c r="V150" s="68"/>
      <c r="W150" s="68"/>
      <c r="X150" s="68"/>
      <c r="Y150" s="68"/>
    </row>
    <row r="151" spans="2:25" x14ac:dyDescent="0.35">
      <c r="B151" s="70" t="s">
        <v>20</v>
      </c>
      <c r="C151" s="70" t="s">
        <v>230</v>
      </c>
      <c r="D151" s="70" t="s">
        <v>229</v>
      </c>
      <c r="E151" s="83">
        <v>0</v>
      </c>
      <c r="F151" s="125">
        <v>7.5566666666666671E-2</v>
      </c>
      <c r="G151" s="126">
        <v>7.5566666666666671E-2</v>
      </c>
      <c r="H151" s="70" t="s">
        <v>48</v>
      </c>
      <c r="I151" s="53" t="s">
        <v>49</v>
      </c>
      <c r="J151" s="132">
        <v>629.24363333333338</v>
      </c>
      <c r="K151" s="132">
        <v>661.96400000000006</v>
      </c>
      <c r="L151" s="132"/>
      <c r="M151" s="132">
        <v>1.8136000000000001</v>
      </c>
      <c r="N151" s="132">
        <v>1.8136000000000001</v>
      </c>
      <c r="O151" s="132"/>
      <c r="T151" s="68"/>
      <c r="U151" s="68"/>
      <c r="V151" s="68"/>
      <c r="W151" s="68"/>
      <c r="X151" s="68"/>
      <c r="Y151" s="68"/>
    </row>
    <row r="152" spans="2:25" x14ac:dyDescent="0.35">
      <c r="B152" s="70" t="s">
        <v>20</v>
      </c>
      <c r="C152" s="70" t="s">
        <v>236</v>
      </c>
      <c r="D152" s="70" t="s">
        <v>235</v>
      </c>
      <c r="E152" s="83">
        <v>0</v>
      </c>
      <c r="F152" s="125">
        <v>1.9400000000000003E-3</v>
      </c>
      <c r="G152" s="126">
        <v>1.9400000000000003E-3</v>
      </c>
      <c r="H152" s="70" t="s">
        <v>48</v>
      </c>
      <c r="I152" s="53" t="s">
        <v>49</v>
      </c>
      <c r="J152" s="132">
        <v>16.154380000000003</v>
      </c>
      <c r="K152" s="132">
        <v>16.994400000000002</v>
      </c>
      <c r="L152" s="132"/>
      <c r="M152" s="132">
        <v>4.6560000000000004E-2</v>
      </c>
      <c r="N152" s="132">
        <v>4.6560000000000004E-2</v>
      </c>
      <c r="O152" s="132"/>
      <c r="T152" s="68"/>
      <c r="U152" s="68"/>
      <c r="V152" s="68"/>
      <c r="W152" s="68"/>
      <c r="X152" s="68"/>
      <c r="Y152" s="68"/>
    </row>
    <row r="153" spans="2:25" x14ac:dyDescent="0.35">
      <c r="B153" s="70" t="s">
        <v>20</v>
      </c>
      <c r="C153" s="70" t="s">
        <v>238</v>
      </c>
      <c r="D153" s="70" t="s">
        <v>237</v>
      </c>
      <c r="E153" s="83">
        <v>0</v>
      </c>
      <c r="F153" s="125">
        <v>1.2533333333333334E-2</v>
      </c>
      <c r="G153" s="126">
        <v>1.2533333333333334E-2</v>
      </c>
      <c r="H153" s="70" t="s">
        <v>48</v>
      </c>
      <c r="I153" s="53" t="s">
        <v>49</v>
      </c>
      <c r="J153" s="132">
        <v>104.36506666666666</v>
      </c>
      <c r="K153" s="132">
        <v>109.792</v>
      </c>
      <c r="L153" s="132"/>
      <c r="M153" s="132">
        <v>0.30080000000000001</v>
      </c>
      <c r="N153" s="132">
        <v>0.30080000000000001</v>
      </c>
      <c r="O153" s="132"/>
      <c r="T153" s="68"/>
      <c r="U153" s="68"/>
      <c r="V153" s="68"/>
      <c r="W153" s="68"/>
      <c r="X153" s="68"/>
      <c r="Y153" s="68"/>
    </row>
    <row r="154" spans="2:25" x14ac:dyDescent="0.35">
      <c r="B154" s="70" t="s">
        <v>20</v>
      </c>
      <c r="C154" s="70" t="s">
        <v>309</v>
      </c>
      <c r="D154" s="70" t="s">
        <v>241</v>
      </c>
      <c r="E154" s="83">
        <v>0</v>
      </c>
      <c r="F154" s="125">
        <v>1.3966666666666665E-2</v>
      </c>
      <c r="G154" s="126">
        <v>1.3966666666666665E-2</v>
      </c>
      <c r="H154" s="70" t="s">
        <v>48</v>
      </c>
      <c r="I154" s="53" t="s">
        <v>49</v>
      </c>
      <c r="J154" s="132">
        <v>116.30043333333332</v>
      </c>
      <c r="K154" s="132">
        <v>122.34799999999998</v>
      </c>
      <c r="L154" s="132"/>
      <c r="M154" s="132">
        <v>0.33519999999999994</v>
      </c>
      <c r="N154" s="132">
        <v>0.33519999999999994</v>
      </c>
      <c r="O154" s="132"/>
      <c r="T154" s="68"/>
      <c r="U154" s="68"/>
      <c r="V154" s="68"/>
      <c r="W154" s="68"/>
      <c r="X154" s="68"/>
      <c r="Y154" s="68"/>
    </row>
    <row r="155" spans="2:25" x14ac:dyDescent="0.35">
      <c r="B155" s="70" t="s">
        <v>20</v>
      </c>
      <c r="C155" s="70" t="s">
        <v>308</v>
      </c>
      <c r="D155" s="70" t="s">
        <v>242</v>
      </c>
      <c r="E155" s="83">
        <v>0</v>
      </c>
      <c r="F155" s="125">
        <v>1.1500000000000002E-2</v>
      </c>
      <c r="G155" s="126">
        <v>1.1500000000000002E-2</v>
      </c>
      <c r="H155" s="70" t="s">
        <v>48</v>
      </c>
      <c r="I155" s="53" t="s">
        <v>49</v>
      </c>
      <c r="J155" s="132">
        <v>95.760500000000008</v>
      </c>
      <c r="K155" s="132">
        <v>100.74000000000001</v>
      </c>
      <c r="L155" s="132"/>
      <c r="M155" s="132">
        <v>0.27600000000000002</v>
      </c>
      <c r="N155" s="132">
        <v>0.27600000000000002</v>
      </c>
      <c r="O155" s="132"/>
      <c r="T155" s="68"/>
      <c r="U155" s="68"/>
      <c r="V155" s="68"/>
      <c r="W155" s="68"/>
      <c r="X155" s="68"/>
      <c r="Y155" s="68"/>
    </row>
    <row r="156" spans="2:25" x14ac:dyDescent="0.35">
      <c r="B156" s="70" t="s">
        <v>20</v>
      </c>
      <c r="C156" s="70" t="s">
        <v>244</v>
      </c>
      <c r="D156" s="70" t="s">
        <v>243</v>
      </c>
      <c r="E156" s="83">
        <v>0</v>
      </c>
      <c r="F156" s="125">
        <v>1.3766666666666667E-2</v>
      </c>
      <c r="G156" s="126">
        <v>1.3766666666666667E-2</v>
      </c>
      <c r="H156" s="70" t="s">
        <v>48</v>
      </c>
      <c r="I156" s="53" t="s">
        <v>49</v>
      </c>
      <c r="J156" s="132">
        <v>114.63503333333334</v>
      </c>
      <c r="K156" s="132">
        <v>120.596</v>
      </c>
      <c r="L156" s="132"/>
      <c r="M156" s="132">
        <v>0.33040000000000003</v>
      </c>
      <c r="N156" s="132">
        <v>0.33040000000000003</v>
      </c>
      <c r="O156" s="132"/>
      <c r="T156" s="68"/>
      <c r="U156" s="68"/>
      <c r="V156" s="68"/>
      <c r="W156" s="68"/>
      <c r="X156" s="68"/>
      <c r="Y156" s="68"/>
    </row>
    <row r="157" spans="2:25" x14ac:dyDescent="0.35">
      <c r="B157" s="70" t="s">
        <v>20</v>
      </c>
      <c r="C157" s="70" t="s">
        <v>246</v>
      </c>
      <c r="D157" s="70" t="s">
        <v>245</v>
      </c>
      <c r="E157" s="83">
        <v>0</v>
      </c>
      <c r="F157" s="125">
        <v>2.633333333333333E-2</v>
      </c>
      <c r="G157" s="126">
        <v>2.633333333333333E-2</v>
      </c>
      <c r="H157" s="70" t="s">
        <v>48</v>
      </c>
      <c r="I157" s="53" t="s">
        <v>49</v>
      </c>
      <c r="J157" s="132">
        <v>219.27766666666665</v>
      </c>
      <c r="K157" s="132">
        <v>230.67999999999998</v>
      </c>
      <c r="L157" s="132"/>
      <c r="M157" s="132">
        <v>0.6319999999999999</v>
      </c>
      <c r="N157" s="132">
        <v>0.6319999999999999</v>
      </c>
      <c r="O157" s="132"/>
      <c r="T157" s="68"/>
      <c r="U157" s="68"/>
      <c r="V157" s="68"/>
      <c r="W157" s="68"/>
      <c r="X157" s="68"/>
      <c r="Y157" s="68"/>
    </row>
    <row r="158" spans="2:25" x14ac:dyDescent="0.35">
      <c r="B158" s="70" t="s">
        <v>20</v>
      </c>
      <c r="C158" s="70" t="s">
        <v>248</v>
      </c>
      <c r="D158" s="70" t="s">
        <v>247</v>
      </c>
      <c r="E158" s="83">
        <v>0</v>
      </c>
      <c r="F158" s="125">
        <v>5.9166666666666673E-3</v>
      </c>
      <c r="G158" s="126">
        <v>5.9166666666666673E-3</v>
      </c>
      <c r="H158" s="70" t="s">
        <v>48</v>
      </c>
      <c r="I158" s="53" t="s">
        <v>49</v>
      </c>
      <c r="J158" s="132">
        <v>49.268083333333337</v>
      </c>
      <c r="K158" s="132">
        <v>51.830000000000005</v>
      </c>
      <c r="L158" s="132"/>
      <c r="M158" s="132">
        <v>0.14200000000000002</v>
      </c>
      <c r="N158" s="132">
        <v>0.14200000000000002</v>
      </c>
      <c r="O158" s="132"/>
      <c r="T158" s="68"/>
      <c r="U158" s="68"/>
      <c r="V158" s="68"/>
      <c r="W158" s="68"/>
      <c r="X158" s="68"/>
      <c r="Y158" s="68"/>
    </row>
    <row r="159" spans="2:25" x14ac:dyDescent="0.35">
      <c r="B159" s="70" t="s">
        <v>20</v>
      </c>
      <c r="C159" s="70" t="s">
        <v>250</v>
      </c>
      <c r="D159" s="70" t="s">
        <v>249</v>
      </c>
      <c r="E159" s="83">
        <v>0</v>
      </c>
      <c r="F159" s="125">
        <v>7.1666666666666667E-3</v>
      </c>
      <c r="G159" s="126">
        <v>7.1666666666666667E-3</v>
      </c>
      <c r="H159" s="70" t="s">
        <v>48</v>
      </c>
      <c r="I159" s="53" t="s">
        <v>49</v>
      </c>
      <c r="J159" s="132">
        <v>59.676833333333335</v>
      </c>
      <c r="K159" s="132">
        <v>62.78</v>
      </c>
      <c r="L159" s="132"/>
      <c r="M159" s="132">
        <v>0.17199999999999999</v>
      </c>
      <c r="N159" s="132">
        <v>0.17199999999999999</v>
      </c>
      <c r="O159" s="132"/>
      <c r="T159" s="68"/>
      <c r="U159" s="68"/>
      <c r="V159" s="68"/>
      <c r="W159" s="68"/>
      <c r="X159" s="68"/>
      <c r="Y159" s="68"/>
    </row>
    <row r="160" spans="2:25" x14ac:dyDescent="0.35">
      <c r="B160" s="70" t="s">
        <v>20</v>
      </c>
      <c r="C160" s="70" t="s">
        <v>252</v>
      </c>
      <c r="D160" s="70" t="s">
        <v>251</v>
      </c>
      <c r="E160" s="83">
        <v>0</v>
      </c>
      <c r="F160" s="125">
        <v>8.4500000000000009E-3</v>
      </c>
      <c r="G160" s="126">
        <v>8.4500000000000009E-3</v>
      </c>
      <c r="H160" s="70" t="s">
        <v>48</v>
      </c>
      <c r="I160" s="53" t="s">
        <v>49</v>
      </c>
      <c r="J160" s="132">
        <v>70.363150000000005</v>
      </c>
      <c r="K160" s="132">
        <v>74.022000000000006</v>
      </c>
      <c r="L160" s="132"/>
      <c r="M160" s="132">
        <v>0.20280000000000004</v>
      </c>
      <c r="N160" s="132">
        <v>0.20280000000000004</v>
      </c>
      <c r="O160" s="132"/>
      <c r="T160" s="68"/>
      <c r="U160" s="68"/>
      <c r="V160" s="68"/>
      <c r="W160" s="68"/>
      <c r="X160" s="68"/>
      <c r="Y160" s="68"/>
    </row>
    <row r="161" spans="2:25" x14ac:dyDescent="0.35">
      <c r="B161" s="70" t="s">
        <v>20</v>
      </c>
      <c r="C161" s="70" t="s">
        <v>375</v>
      </c>
      <c r="D161" s="70" t="s">
        <v>255</v>
      </c>
      <c r="E161" s="83">
        <v>0</v>
      </c>
      <c r="F161" s="125">
        <v>6.7800000000000004E-3</v>
      </c>
      <c r="G161" s="126">
        <v>6.7800000000000004E-3</v>
      </c>
      <c r="H161" s="70" t="s">
        <v>48</v>
      </c>
      <c r="I161" s="53" t="s">
        <v>49</v>
      </c>
      <c r="J161" s="132">
        <v>56.457060000000006</v>
      </c>
      <c r="K161" s="132">
        <v>59.392800000000001</v>
      </c>
      <c r="L161" s="132"/>
      <c r="M161" s="132">
        <v>0.16272</v>
      </c>
      <c r="N161" s="132">
        <v>0.16272</v>
      </c>
      <c r="O161" s="132"/>
      <c r="T161" s="68"/>
      <c r="U161" s="68"/>
      <c r="V161" s="68"/>
      <c r="W161" s="68"/>
      <c r="X161" s="68"/>
      <c r="Y161" s="68"/>
    </row>
    <row r="162" spans="2:25" x14ac:dyDescent="0.35">
      <c r="B162" s="70" t="s">
        <v>20</v>
      </c>
      <c r="C162" s="70" t="s">
        <v>257</v>
      </c>
      <c r="D162" s="70" t="s">
        <v>673</v>
      </c>
      <c r="E162" s="83">
        <v>0</v>
      </c>
      <c r="F162" s="125">
        <v>7.5166666666666672E-3</v>
      </c>
      <c r="G162" s="126">
        <v>7.5166666666666672E-3</v>
      </c>
      <c r="H162" s="70" t="s">
        <v>48</v>
      </c>
      <c r="I162" s="53" t="s">
        <v>49</v>
      </c>
      <c r="J162" s="132">
        <v>62.591283333333337</v>
      </c>
      <c r="K162" s="132">
        <v>65.846000000000004</v>
      </c>
      <c r="L162" s="132"/>
      <c r="M162" s="132">
        <v>0.1804</v>
      </c>
      <c r="N162" s="132">
        <v>0.1804</v>
      </c>
      <c r="O162" s="132"/>
      <c r="T162" s="68"/>
      <c r="U162" s="68"/>
      <c r="V162" s="68"/>
      <c r="W162" s="68"/>
      <c r="X162" s="68"/>
      <c r="Y162" s="68"/>
    </row>
    <row r="163" spans="2:25" x14ac:dyDescent="0.35">
      <c r="B163" s="70" t="s">
        <v>20</v>
      </c>
      <c r="C163" s="70" t="s">
        <v>267</v>
      </c>
      <c r="D163" s="70" t="s">
        <v>266</v>
      </c>
      <c r="E163" s="83">
        <v>0</v>
      </c>
      <c r="F163" s="125">
        <v>7.2266666666666668E-3</v>
      </c>
      <c r="G163" s="126">
        <v>7.2266666666666668E-3</v>
      </c>
      <c r="H163" s="70" t="s">
        <v>48</v>
      </c>
      <c r="I163" s="53" t="s">
        <v>49</v>
      </c>
      <c r="J163" s="132">
        <v>60.176453333333335</v>
      </c>
      <c r="K163" s="132">
        <v>63.305599999999998</v>
      </c>
      <c r="L163" s="132"/>
      <c r="M163" s="132">
        <v>0.17344000000000001</v>
      </c>
      <c r="N163" s="132">
        <v>0.17344000000000001</v>
      </c>
      <c r="O163" s="132"/>
      <c r="T163" s="68"/>
      <c r="U163" s="68"/>
      <c r="V163" s="68"/>
      <c r="W163" s="68"/>
      <c r="X163" s="68"/>
      <c r="Y163" s="68"/>
    </row>
    <row r="164" spans="2:25" x14ac:dyDescent="0.35">
      <c r="B164" s="70" t="s">
        <v>20</v>
      </c>
      <c r="C164" s="70" t="s">
        <v>83</v>
      </c>
      <c r="D164" s="70" t="s">
        <v>268</v>
      </c>
      <c r="E164" s="83">
        <v>0</v>
      </c>
      <c r="F164" s="125">
        <v>1.2533333333333334E-2</v>
      </c>
      <c r="G164" s="126">
        <v>1.2533333333333334E-2</v>
      </c>
      <c r="H164" s="70" t="s">
        <v>48</v>
      </c>
      <c r="I164" s="53" t="s">
        <v>49</v>
      </c>
      <c r="J164" s="132">
        <v>104.36506666666666</v>
      </c>
      <c r="K164" s="132">
        <v>109.792</v>
      </c>
      <c r="L164" s="132"/>
      <c r="M164" s="132">
        <v>0.30080000000000001</v>
      </c>
      <c r="N164" s="132">
        <v>0.30080000000000001</v>
      </c>
      <c r="O164" s="132"/>
      <c r="T164" s="68"/>
      <c r="U164" s="68"/>
      <c r="V164" s="68"/>
      <c r="W164" s="68"/>
      <c r="X164" s="68"/>
      <c r="Y164" s="68"/>
    </row>
    <row r="165" spans="2:25" x14ac:dyDescent="0.35">
      <c r="B165" s="70" t="s">
        <v>20</v>
      </c>
      <c r="C165" s="70" t="s">
        <v>376</v>
      </c>
      <c r="D165" s="70" t="s">
        <v>269</v>
      </c>
      <c r="E165" s="83">
        <v>0</v>
      </c>
      <c r="F165" s="125">
        <v>2.7300000000000001E-2</v>
      </c>
      <c r="G165" s="126">
        <v>2.7300000000000001E-2</v>
      </c>
      <c r="H165" s="70" t="s">
        <v>48</v>
      </c>
      <c r="I165" s="53" t="s">
        <v>49</v>
      </c>
      <c r="J165" s="132">
        <v>227.3271</v>
      </c>
      <c r="K165" s="132">
        <v>239.14800000000002</v>
      </c>
      <c r="L165" s="132"/>
      <c r="M165" s="132">
        <v>0.6552</v>
      </c>
      <c r="N165" s="132">
        <v>0.6552</v>
      </c>
      <c r="O165" s="132"/>
      <c r="T165" s="68"/>
      <c r="U165" s="68"/>
      <c r="V165" s="68"/>
      <c r="W165" s="68"/>
      <c r="X165" s="68"/>
      <c r="Y165" s="68"/>
    </row>
    <row r="166" spans="2:25" x14ac:dyDescent="0.35">
      <c r="B166" s="70" t="s">
        <v>20</v>
      </c>
      <c r="C166" s="70" t="s">
        <v>277</v>
      </c>
      <c r="D166" s="70" t="s">
        <v>276</v>
      </c>
      <c r="E166" s="83">
        <v>0</v>
      </c>
      <c r="F166" s="125">
        <v>0.19566666666666668</v>
      </c>
      <c r="G166" s="126">
        <v>0.19566666666666668</v>
      </c>
      <c r="H166" s="70" t="s">
        <v>48</v>
      </c>
      <c r="I166" s="53" t="s">
        <v>49</v>
      </c>
      <c r="J166" s="132">
        <v>1629.3163333333334</v>
      </c>
      <c r="K166" s="132">
        <v>1714.0400000000002</v>
      </c>
      <c r="L166" s="132"/>
      <c r="M166" s="132">
        <v>4.6960000000000006</v>
      </c>
      <c r="N166" s="132">
        <v>4.6960000000000006</v>
      </c>
      <c r="O166" s="132"/>
      <c r="T166" s="68"/>
      <c r="U166" s="68"/>
      <c r="V166" s="68"/>
      <c r="W166" s="68"/>
      <c r="X166" s="68"/>
      <c r="Y166" s="68"/>
    </row>
    <row r="167" spans="2:25" x14ac:dyDescent="0.35">
      <c r="B167" s="70" t="s">
        <v>20</v>
      </c>
      <c r="C167" s="70" t="s">
        <v>279</v>
      </c>
      <c r="D167" s="70" t="s">
        <v>278</v>
      </c>
      <c r="E167" s="83">
        <v>0</v>
      </c>
      <c r="F167" s="125">
        <v>6.5166666666666678E-2</v>
      </c>
      <c r="G167" s="126">
        <v>6.5166666666666678E-2</v>
      </c>
      <c r="H167" s="70" t="s">
        <v>48</v>
      </c>
      <c r="I167" s="53" t="s">
        <v>49</v>
      </c>
      <c r="J167" s="132">
        <v>542.64283333333344</v>
      </c>
      <c r="K167" s="132">
        <v>570.86000000000013</v>
      </c>
      <c r="L167" s="132"/>
      <c r="M167" s="132">
        <v>1.5640000000000003</v>
      </c>
      <c r="N167" s="132">
        <v>1.5640000000000003</v>
      </c>
      <c r="O167" s="132"/>
      <c r="T167" s="68"/>
      <c r="U167" s="68"/>
      <c r="V167" s="68"/>
      <c r="W167" s="68"/>
      <c r="X167" s="68"/>
      <c r="Y167" s="68"/>
    </row>
    <row r="168" spans="2:25" x14ac:dyDescent="0.35">
      <c r="B168" s="70" t="s">
        <v>20</v>
      </c>
      <c r="C168" s="70" t="s">
        <v>377</v>
      </c>
      <c r="D168" s="70" t="s">
        <v>282</v>
      </c>
      <c r="E168" s="83">
        <v>0</v>
      </c>
      <c r="F168" s="125">
        <v>5.8766666666666672E-3</v>
      </c>
      <c r="G168" s="126">
        <v>5.8766666666666672E-3</v>
      </c>
      <c r="H168" s="70" t="s">
        <v>48</v>
      </c>
      <c r="I168" s="53" t="s">
        <v>49</v>
      </c>
      <c r="J168" s="132">
        <v>48.935003333333334</v>
      </c>
      <c r="K168" s="132">
        <v>51.479600000000005</v>
      </c>
      <c r="L168" s="132"/>
      <c r="M168" s="132">
        <v>0.14104</v>
      </c>
      <c r="N168" s="132">
        <v>0.14104</v>
      </c>
      <c r="O168" s="132"/>
      <c r="T168" s="68"/>
      <c r="U168" s="68"/>
      <c r="V168" s="68"/>
      <c r="W168" s="68"/>
      <c r="X168" s="68"/>
      <c r="Y168" s="68"/>
    </row>
    <row r="169" spans="2:25" x14ac:dyDescent="0.35">
      <c r="B169" s="70" t="s">
        <v>20</v>
      </c>
      <c r="C169" s="70" t="s">
        <v>378</v>
      </c>
      <c r="D169" s="70" t="s">
        <v>283</v>
      </c>
      <c r="E169" s="83">
        <v>0</v>
      </c>
      <c r="F169" s="125">
        <v>4.1999999999999997E-3</v>
      </c>
      <c r="G169" s="126">
        <v>4.1999999999999997E-3</v>
      </c>
      <c r="H169" s="70" t="s">
        <v>48</v>
      </c>
      <c r="I169" s="53" t="s">
        <v>49</v>
      </c>
      <c r="J169" s="132">
        <v>34.973399999999998</v>
      </c>
      <c r="K169" s="132">
        <v>36.791999999999994</v>
      </c>
      <c r="L169" s="132"/>
      <c r="M169" s="132">
        <v>0.1008</v>
      </c>
      <c r="N169" s="132">
        <v>0.1008</v>
      </c>
      <c r="O169" s="132"/>
      <c r="T169" s="68"/>
      <c r="U169" s="68"/>
      <c r="V169" s="68"/>
      <c r="W169" s="68"/>
      <c r="X169" s="68"/>
      <c r="Y169" s="68"/>
    </row>
    <row r="170" spans="2:25" x14ac:dyDescent="0.35">
      <c r="B170" s="70" t="s">
        <v>20</v>
      </c>
      <c r="C170" s="70" t="s">
        <v>379</v>
      </c>
      <c r="D170" s="70" t="s">
        <v>284</v>
      </c>
      <c r="E170" s="83">
        <v>0</v>
      </c>
      <c r="F170" s="125">
        <v>1.9333333333333334E-2</v>
      </c>
      <c r="G170" s="126">
        <v>1.9333333333333334E-2</v>
      </c>
      <c r="H170" s="70" t="s">
        <v>48</v>
      </c>
      <c r="I170" s="53" t="s">
        <v>49</v>
      </c>
      <c r="J170" s="132">
        <v>160.98866666666669</v>
      </c>
      <c r="K170" s="132">
        <v>169.36</v>
      </c>
      <c r="L170" s="132"/>
      <c r="M170" s="132">
        <v>0.46400000000000002</v>
      </c>
      <c r="N170" s="132">
        <v>0.46400000000000002</v>
      </c>
      <c r="O170" s="132"/>
      <c r="T170" s="68"/>
      <c r="U170" s="68"/>
      <c r="V170" s="68"/>
      <c r="W170" s="68"/>
      <c r="X170" s="68"/>
      <c r="Y170" s="68"/>
    </row>
    <row r="171" spans="2:25" x14ac:dyDescent="0.35">
      <c r="B171" s="70" t="s">
        <v>20</v>
      </c>
      <c r="C171" s="70" t="s">
        <v>286</v>
      </c>
      <c r="D171" s="70" t="s">
        <v>285</v>
      </c>
      <c r="E171" s="83">
        <v>0</v>
      </c>
      <c r="F171" s="125">
        <v>1.4433333333333333E-2</v>
      </c>
      <c r="G171" s="126">
        <v>1.4433333333333333E-2</v>
      </c>
      <c r="H171" s="70" t="s">
        <v>48</v>
      </c>
      <c r="I171" s="53" t="s">
        <v>49</v>
      </c>
      <c r="J171" s="132">
        <v>120.18636666666666</v>
      </c>
      <c r="K171" s="132">
        <v>126.43599999999999</v>
      </c>
      <c r="L171" s="132"/>
      <c r="M171" s="132">
        <v>0.34639999999999999</v>
      </c>
      <c r="N171" s="132">
        <v>0.34639999999999999</v>
      </c>
      <c r="O171" s="132"/>
      <c r="T171" s="68"/>
      <c r="U171" s="68"/>
      <c r="V171" s="68"/>
      <c r="W171" s="68"/>
      <c r="X171" s="68"/>
      <c r="Y171" s="68"/>
    </row>
    <row r="172" spans="2:25" x14ac:dyDescent="0.35">
      <c r="B172" s="70" t="s">
        <v>20</v>
      </c>
      <c r="C172" s="70" t="s">
        <v>99</v>
      </c>
      <c r="D172" s="70" t="s">
        <v>100</v>
      </c>
      <c r="E172" s="83">
        <v>0</v>
      </c>
      <c r="F172" s="125">
        <v>4.9533333333333332E-2</v>
      </c>
      <c r="G172" s="126">
        <v>4.9533333333333332E-2</v>
      </c>
      <c r="H172" s="70" t="s">
        <v>48</v>
      </c>
      <c r="I172" s="53" t="s">
        <v>49</v>
      </c>
      <c r="J172" s="132">
        <v>412.46406666666667</v>
      </c>
      <c r="K172" s="132">
        <v>433.91199999999998</v>
      </c>
      <c r="L172" s="132"/>
      <c r="M172" s="132">
        <v>1.1888000000000001</v>
      </c>
      <c r="N172" s="132">
        <v>1.1888000000000001</v>
      </c>
      <c r="O172" s="132"/>
      <c r="T172" s="68"/>
      <c r="U172" s="68"/>
      <c r="V172" s="68"/>
      <c r="W172" s="68"/>
      <c r="X172" s="68"/>
      <c r="Y172" s="68"/>
    </row>
    <row r="173" spans="2:25" x14ac:dyDescent="0.35">
      <c r="B173" s="70" t="s">
        <v>20</v>
      </c>
      <c r="C173" s="70" t="s">
        <v>380</v>
      </c>
      <c r="D173" s="70" t="s">
        <v>289</v>
      </c>
      <c r="E173" s="83">
        <v>0</v>
      </c>
      <c r="F173" s="125">
        <v>3.1633333333333333E-2</v>
      </c>
      <c r="G173" s="126">
        <v>3.1633333333333333E-2</v>
      </c>
      <c r="H173" s="70" t="s">
        <v>48</v>
      </c>
      <c r="I173" s="53" t="s">
        <v>49</v>
      </c>
      <c r="J173" s="132">
        <v>263.41076666666669</v>
      </c>
      <c r="K173" s="132">
        <v>277.108</v>
      </c>
      <c r="L173" s="132"/>
      <c r="M173" s="132">
        <v>0.75919999999999999</v>
      </c>
      <c r="N173" s="132">
        <v>0.75919999999999999</v>
      </c>
      <c r="O173" s="132"/>
      <c r="T173" s="68"/>
      <c r="U173" s="68"/>
      <c r="V173" s="68"/>
      <c r="W173" s="68"/>
      <c r="X173" s="68"/>
      <c r="Y173" s="68"/>
    </row>
    <row r="174" spans="2:25" x14ac:dyDescent="0.35">
      <c r="B174" s="70" t="s">
        <v>20</v>
      </c>
      <c r="C174" s="70" t="s">
        <v>291</v>
      </c>
      <c r="D174" s="70" t="s">
        <v>290</v>
      </c>
      <c r="E174" s="83">
        <v>0</v>
      </c>
      <c r="F174" s="125">
        <v>9.3666666666666655E-3</v>
      </c>
      <c r="G174" s="126">
        <v>9.3666666666666655E-3</v>
      </c>
      <c r="H174" s="70" t="s">
        <v>48</v>
      </c>
      <c r="I174" s="53" t="s">
        <v>49</v>
      </c>
      <c r="J174" s="132">
        <v>77.996233333333322</v>
      </c>
      <c r="K174" s="132">
        <v>82.051999999999992</v>
      </c>
      <c r="L174" s="132"/>
      <c r="M174" s="132">
        <v>0.22479999999999997</v>
      </c>
      <c r="N174" s="132">
        <v>0.22479999999999997</v>
      </c>
      <c r="O174" s="132"/>
      <c r="T174" s="68"/>
      <c r="U174" s="68"/>
      <c r="V174" s="68"/>
      <c r="W174" s="68"/>
      <c r="X174" s="68"/>
      <c r="Y174" s="68"/>
    </row>
    <row r="175" spans="2:25" x14ac:dyDescent="0.35">
      <c r="B175" s="70" t="s">
        <v>20</v>
      </c>
      <c r="C175" s="70" t="s">
        <v>293</v>
      </c>
      <c r="D175" s="70" t="s">
        <v>292</v>
      </c>
      <c r="E175" s="83">
        <v>0</v>
      </c>
      <c r="F175" s="125">
        <v>1.2433333333333334E-2</v>
      </c>
      <c r="G175" s="126">
        <v>1.2433333333333334E-2</v>
      </c>
      <c r="H175" s="70" t="s">
        <v>48</v>
      </c>
      <c r="I175" s="53" t="s">
        <v>49</v>
      </c>
      <c r="J175" s="132">
        <v>103.53236666666668</v>
      </c>
      <c r="K175" s="132">
        <v>108.91600000000001</v>
      </c>
      <c r="L175" s="132"/>
      <c r="M175" s="132">
        <v>0.2984</v>
      </c>
      <c r="N175" s="132">
        <v>0.2984</v>
      </c>
      <c r="O175" s="132"/>
      <c r="T175" s="68"/>
      <c r="U175" s="68"/>
      <c r="V175" s="68"/>
      <c r="W175" s="68"/>
      <c r="X175" s="68"/>
      <c r="Y175" s="68"/>
    </row>
    <row r="176" spans="2:25" x14ac:dyDescent="0.35">
      <c r="B176" s="70" t="s">
        <v>20</v>
      </c>
      <c r="C176" s="70" t="s">
        <v>295</v>
      </c>
      <c r="D176" s="70" t="s">
        <v>294</v>
      </c>
      <c r="E176" s="83">
        <v>0</v>
      </c>
      <c r="F176" s="125">
        <v>1.0489999999999999E-2</v>
      </c>
      <c r="G176" s="126">
        <v>1.0489999999999999E-2</v>
      </c>
      <c r="H176" s="70" t="s">
        <v>48</v>
      </c>
      <c r="I176" s="53" t="s">
        <v>49</v>
      </c>
      <c r="J176" s="132">
        <v>87.350229999999996</v>
      </c>
      <c r="K176" s="132">
        <v>91.892399999999995</v>
      </c>
      <c r="L176" s="132"/>
      <c r="M176" s="132">
        <v>0.25175999999999998</v>
      </c>
      <c r="N176" s="132">
        <v>0.25175999999999998</v>
      </c>
      <c r="O176" s="132"/>
      <c r="T176" s="68"/>
      <c r="U176" s="68"/>
      <c r="V176" s="68"/>
      <c r="W176" s="68"/>
      <c r="X176" s="68"/>
      <c r="Y176" s="68"/>
    </row>
    <row r="177" spans="2:30" x14ac:dyDescent="0.35">
      <c r="B177" s="70" t="s">
        <v>20</v>
      </c>
      <c r="C177" s="70" t="s">
        <v>297</v>
      </c>
      <c r="D177" s="70" t="s">
        <v>296</v>
      </c>
      <c r="E177" s="83">
        <v>0</v>
      </c>
      <c r="F177" s="125">
        <v>1.6500000000000001E-2</v>
      </c>
      <c r="G177" s="126">
        <v>1.6500000000000001E-2</v>
      </c>
      <c r="H177" s="70" t="s">
        <v>48</v>
      </c>
      <c r="I177" s="53" t="s">
        <v>49</v>
      </c>
      <c r="J177" s="132">
        <v>137.3955</v>
      </c>
      <c r="K177" s="132">
        <v>144.54000000000002</v>
      </c>
      <c r="L177" s="132"/>
      <c r="M177" s="132">
        <v>0.39600000000000002</v>
      </c>
      <c r="N177" s="132">
        <v>0.39600000000000002</v>
      </c>
      <c r="O177" s="132"/>
      <c r="T177" s="68"/>
      <c r="U177" s="68"/>
      <c r="V177" s="68"/>
      <c r="W177" s="68"/>
      <c r="X177" s="68"/>
      <c r="Y177" s="68"/>
    </row>
    <row r="178" spans="2:30" x14ac:dyDescent="0.35">
      <c r="B178" s="70" t="s">
        <v>20</v>
      </c>
      <c r="C178" s="70" t="s">
        <v>381</v>
      </c>
      <c r="D178" s="70" t="s">
        <v>298</v>
      </c>
      <c r="E178" s="83">
        <v>0</v>
      </c>
      <c r="F178" s="125">
        <v>2.0533333333333334E-2</v>
      </c>
      <c r="G178" s="126">
        <v>2.0533333333333334E-2</v>
      </c>
      <c r="H178" s="70" t="s">
        <v>48</v>
      </c>
      <c r="I178" s="53" t="s">
        <v>49</v>
      </c>
      <c r="J178" s="132">
        <v>170.98106666666666</v>
      </c>
      <c r="K178" s="132">
        <v>179.87200000000001</v>
      </c>
      <c r="L178" s="132"/>
      <c r="M178" s="132">
        <v>0.49280000000000002</v>
      </c>
      <c r="N178" s="132">
        <v>0.49280000000000002</v>
      </c>
      <c r="O178" s="132"/>
      <c r="T178" s="68"/>
      <c r="U178" s="68"/>
      <c r="V178" s="68"/>
      <c r="W178" s="68"/>
      <c r="X178" s="68"/>
      <c r="Y178" s="68"/>
    </row>
    <row r="179" spans="2:30" x14ac:dyDescent="0.35">
      <c r="B179" s="70" t="s">
        <v>20</v>
      </c>
      <c r="C179" s="70" t="s">
        <v>382</v>
      </c>
      <c r="D179" s="70" t="s">
        <v>299</v>
      </c>
      <c r="E179" s="83">
        <v>0</v>
      </c>
      <c r="F179" s="125">
        <v>1.2233333333333334E-2</v>
      </c>
      <c r="G179" s="126">
        <v>1.2233333333333334E-2</v>
      </c>
      <c r="H179" s="70" t="s">
        <v>48</v>
      </c>
      <c r="I179" s="53" t="s">
        <v>49</v>
      </c>
      <c r="J179" s="132">
        <v>101.86696666666667</v>
      </c>
      <c r="K179" s="132">
        <v>107.164</v>
      </c>
      <c r="L179" s="132"/>
      <c r="M179" s="132">
        <v>0.29360000000000003</v>
      </c>
      <c r="N179" s="132">
        <v>0.29360000000000003</v>
      </c>
      <c r="O179" s="132"/>
      <c r="T179" s="68"/>
      <c r="U179" s="68"/>
      <c r="V179" s="68"/>
      <c r="W179" s="68"/>
      <c r="X179" s="68"/>
      <c r="Y179" s="68"/>
    </row>
    <row r="180" spans="2:30" x14ac:dyDescent="0.35">
      <c r="B180" s="70" t="s">
        <v>20</v>
      </c>
      <c r="C180" s="70" t="s">
        <v>383</v>
      </c>
      <c r="D180" s="70" t="s">
        <v>300</v>
      </c>
      <c r="E180" s="83">
        <v>0</v>
      </c>
      <c r="F180" s="125">
        <v>5.0899999999999999E-3</v>
      </c>
      <c r="G180" s="126">
        <v>5.0899999999999999E-3</v>
      </c>
      <c r="H180" s="70" t="s">
        <v>48</v>
      </c>
      <c r="I180" s="53" t="s">
        <v>49</v>
      </c>
      <c r="J180" s="132">
        <v>42.384430000000002</v>
      </c>
      <c r="K180" s="132">
        <v>44.5884</v>
      </c>
      <c r="L180" s="132"/>
      <c r="M180" s="132">
        <v>0.12215999999999999</v>
      </c>
      <c r="N180" s="132">
        <v>0.12215999999999999</v>
      </c>
      <c r="O180" s="132"/>
      <c r="T180" s="68"/>
      <c r="U180" s="68"/>
      <c r="V180" s="68"/>
      <c r="W180" s="68"/>
      <c r="X180" s="68"/>
      <c r="Y180" s="68"/>
    </row>
    <row r="181" spans="2:30" x14ac:dyDescent="0.35">
      <c r="B181" s="70" t="s">
        <v>20</v>
      </c>
      <c r="C181" s="70" t="s">
        <v>302</v>
      </c>
      <c r="D181" s="70" t="s">
        <v>301</v>
      </c>
      <c r="E181" s="83">
        <v>0</v>
      </c>
      <c r="F181" s="125">
        <v>1.61E-2</v>
      </c>
      <c r="G181" s="126">
        <v>1.61E-2</v>
      </c>
      <c r="H181" s="70" t="s">
        <v>48</v>
      </c>
      <c r="I181" s="53" t="s">
        <v>49</v>
      </c>
      <c r="J181" s="132">
        <v>134.06469999999999</v>
      </c>
      <c r="K181" s="132">
        <v>141.036</v>
      </c>
      <c r="L181" s="132"/>
      <c r="M181" s="132">
        <v>0.38639999999999997</v>
      </c>
      <c r="N181" s="132">
        <v>0.38639999999999997</v>
      </c>
      <c r="O181" s="132"/>
      <c r="T181" s="68"/>
      <c r="U181" s="68"/>
      <c r="V181" s="68"/>
      <c r="W181" s="68"/>
      <c r="X181" s="68"/>
      <c r="Y181" s="68"/>
    </row>
    <row r="182" spans="2:30" s="143" customFormat="1" x14ac:dyDescent="0.35">
      <c r="B182" s="70" t="s">
        <v>20</v>
      </c>
      <c r="C182" s="70" t="s">
        <v>384</v>
      </c>
      <c r="D182" s="70" t="s">
        <v>303</v>
      </c>
      <c r="E182" s="83">
        <v>0</v>
      </c>
      <c r="F182" s="125">
        <v>1.2066666666666667E-2</v>
      </c>
      <c r="G182" s="126">
        <v>1.2066666666666667E-2</v>
      </c>
      <c r="H182" s="70" t="s">
        <v>48</v>
      </c>
      <c r="I182" s="53" t="s">
        <v>49</v>
      </c>
      <c r="J182" s="132">
        <v>100.47913333333334</v>
      </c>
      <c r="K182" s="132">
        <v>105.70399999999999</v>
      </c>
      <c r="L182" s="132"/>
      <c r="M182" s="132">
        <v>0.28959999999999997</v>
      </c>
      <c r="N182" s="132">
        <v>0.28959999999999997</v>
      </c>
      <c r="O182" s="181"/>
      <c r="Q182" s="182"/>
      <c r="R182" s="182"/>
      <c r="T182" s="182"/>
      <c r="U182" s="182"/>
      <c r="V182" s="182"/>
      <c r="W182" s="182"/>
      <c r="X182" s="182"/>
      <c r="Y182" s="182"/>
      <c r="Z182" s="183"/>
      <c r="AA182" s="183"/>
      <c r="AB182" s="183"/>
      <c r="AC182" s="183"/>
      <c r="AD182" s="183"/>
    </row>
    <row r="183" spans="2:30" s="143" customFormat="1" x14ac:dyDescent="0.35">
      <c r="B183" s="70" t="s">
        <v>20</v>
      </c>
      <c r="C183" s="70" t="s">
        <v>305</v>
      </c>
      <c r="D183" s="70" t="s">
        <v>304</v>
      </c>
      <c r="E183" s="83">
        <v>0</v>
      </c>
      <c r="F183" s="125">
        <v>1.2466666666666668E-2</v>
      </c>
      <c r="G183" s="126">
        <v>1.2466666666666668E-2</v>
      </c>
      <c r="H183" s="70" t="s">
        <v>48</v>
      </c>
      <c r="I183" s="53" t="s">
        <v>49</v>
      </c>
      <c r="J183" s="132">
        <v>103.80993333333335</v>
      </c>
      <c r="K183" s="132">
        <v>109.20800000000001</v>
      </c>
      <c r="L183" s="132"/>
      <c r="M183" s="132">
        <v>0.29920000000000002</v>
      </c>
      <c r="N183" s="132">
        <v>0.29920000000000002</v>
      </c>
      <c r="O183" s="181"/>
      <c r="Q183" s="182"/>
      <c r="R183" s="182"/>
      <c r="T183" s="182"/>
      <c r="U183" s="182"/>
      <c r="V183" s="182"/>
      <c r="W183" s="182"/>
      <c r="X183" s="182"/>
      <c r="Y183" s="182"/>
      <c r="Z183" s="183"/>
      <c r="AA183" s="183"/>
      <c r="AB183" s="183"/>
      <c r="AC183" s="183"/>
      <c r="AD183" s="183"/>
    </row>
    <row r="184" spans="2:30" x14ac:dyDescent="0.35">
      <c r="B184" s="70" t="s">
        <v>20</v>
      </c>
      <c r="C184" s="70" t="s">
        <v>103</v>
      </c>
      <c r="D184" s="70" t="s">
        <v>104</v>
      </c>
      <c r="E184" s="83">
        <v>0</v>
      </c>
      <c r="F184" s="125">
        <v>2.4533333333333334E-2</v>
      </c>
      <c r="G184" s="126">
        <v>2.4533333333333334E-2</v>
      </c>
      <c r="H184" s="70" t="s">
        <v>48</v>
      </c>
      <c r="I184" s="53" t="s">
        <v>49</v>
      </c>
      <c r="J184" s="132">
        <v>204.28906666666668</v>
      </c>
      <c r="K184" s="132">
        <v>214.91200000000001</v>
      </c>
      <c r="L184" s="132"/>
      <c r="M184" s="132">
        <v>0.58879999999999999</v>
      </c>
      <c r="N184" s="132">
        <v>0.58879999999999999</v>
      </c>
      <c r="O184" s="132"/>
      <c r="T184" s="68"/>
      <c r="U184" s="68"/>
      <c r="V184" s="68"/>
      <c r="W184" s="68"/>
      <c r="X184" s="68"/>
      <c r="Y184" s="68"/>
    </row>
    <row r="185" spans="2:30" x14ac:dyDescent="0.35">
      <c r="B185" s="70" t="s">
        <v>20</v>
      </c>
      <c r="C185" s="70" t="s">
        <v>307</v>
      </c>
      <c r="D185" s="70" t="s">
        <v>306</v>
      </c>
      <c r="E185" s="83">
        <v>0</v>
      </c>
      <c r="F185" s="125">
        <v>4.7600000000000002E-4</v>
      </c>
      <c r="G185" s="126">
        <v>4.7600000000000002E-4</v>
      </c>
      <c r="H185" s="70" t="s">
        <v>48</v>
      </c>
      <c r="I185" s="53" t="s">
        <v>49</v>
      </c>
      <c r="J185" s="132">
        <v>3.9636520000000002</v>
      </c>
      <c r="K185" s="132">
        <v>4.1697600000000001</v>
      </c>
      <c r="L185" s="132"/>
      <c r="M185" s="132">
        <v>1.1424E-2</v>
      </c>
      <c r="N185" s="132">
        <v>1.1424E-2</v>
      </c>
      <c r="O185" s="132"/>
      <c r="T185" s="68"/>
      <c r="U185" s="68"/>
      <c r="V185" s="68"/>
      <c r="W185" s="68"/>
      <c r="X185" s="68"/>
      <c r="Y185" s="68"/>
    </row>
    <row r="186" spans="2:30" x14ac:dyDescent="0.35">
      <c r="B186" s="70" t="s">
        <v>20</v>
      </c>
      <c r="C186" s="70" t="s">
        <v>311</v>
      </c>
      <c r="D186" s="70" t="s">
        <v>310</v>
      </c>
      <c r="E186" s="83">
        <v>0</v>
      </c>
      <c r="F186" s="125">
        <v>9.3750000000000007E-4</v>
      </c>
      <c r="G186" s="126">
        <v>9.3750000000000007E-4</v>
      </c>
      <c r="H186" s="70" t="s">
        <v>48</v>
      </c>
      <c r="I186" s="53" t="s">
        <v>49</v>
      </c>
      <c r="J186" s="132">
        <v>7.806562500000001</v>
      </c>
      <c r="K186" s="132">
        <v>8.2125000000000004</v>
      </c>
      <c r="L186" s="132"/>
      <c r="M186" s="132">
        <v>2.2500000000000003E-2</v>
      </c>
      <c r="N186" s="132">
        <v>2.2500000000000003E-2</v>
      </c>
      <c r="O186" s="132"/>
      <c r="T186" s="68"/>
      <c r="U186" s="68"/>
      <c r="V186" s="68"/>
      <c r="W186" s="68"/>
      <c r="X186" s="68"/>
      <c r="Y186" s="68"/>
    </row>
    <row r="187" spans="2:30" x14ac:dyDescent="0.35">
      <c r="B187" s="70" t="s">
        <v>20</v>
      </c>
      <c r="C187" s="70" t="s">
        <v>312</v>
      </c>
      <c r="D187" s="70" t="s">
        <v>1322</v>
      </c>
      <c r="E187" s="83">
        <v>0</v>
      </c>
      <c r="F187" s="125">
        <v>7.5825000000000003E-4</v>
      </c>
      <c r="G187" s="126">
        <v>7.5825000000000003E-4</v>
      </c>
      <c r="H187" s="70" t="s">
        <v>48</v>
      </c>
      <c r="I187" s="53" t="s">
        <v>49</v>
      </c>
      <c r="J187" s="132">
        <v>6.3139477500000005</v>
      </c>
      <c r="K187" s="132">
        <v>6.6422699999999999</v>
      </c>
      <c r="L187" s="132"/>
      <c r="M187" s="132">
        <v>1.8197999999999999E-2</v>
      </c>
      <c r="N187" s="132">
        <v>1.8197999999999999E-2</v>
      </c>
      <c r="O187" s="132"/>
      <c r="T187" s="68"/>
      <c r="U187" s="68"/>
      <c r="V187" s="68"/>
      <c r="W187" s="68"/>
      <c r="X187" s="68"/>
      <c r="Y187" s="68"/>
    </row>
    <row r="188" spans="2:30" x14ac:dyDescent="0.35">
      <c r="B188" s="70" t="s">
        <v>20</v>
      </c>
      <c r="C188" s="70" t="s">
        <v>314</v>
      </c>
      <c r="D188" s="70" t="s">
        <v>313</v>
      </c>
      <c r="E188" s="83">
        <v>0</v>
      </c>
      <c r="F188" s="125">
        <v>1.1299999999999999E-3</v>
      </c>
      <c r="G188" s="126">
        <v>1.1299999999999999E-3</v>
      </c>
      <c r="H188" s="70" t="s">
        <v>48</v>
      </c>
      <c r="I188" s="53" t="s">
        <v>49</v>
      </c>
      <c r="J188" s="132">
        <v>9.4095099999999992</v>
      </c>
      <c r="K188" s="132">
        <v>9.8987999999999996</v>
      </c>
      <c r="L188" s="132"/>
      <c r="M188" s="132">
        <v>2.7119999999999998E-2</v>
      </c>
      <c r="N188" s="132">
        <v>2.7119999999999998E-2</v>
      </c>
      <c r="O188" s="132"/>
      <c r="T188" s="68"/>
      <c r="U188" s="68"/>
      <c r="V188" s="68"/>
      <c r="W188" s="68"/>
      <c r="X188" s="68"/>
      <c r="Y188" s="68"/>
    </row>
    <row r="189" spans="2:30" x14ac:dyDescent="0.35">
      <c r="B189" s="70" t="s">
        <v>20</v>
      </c>
      <c r="C189" s="70" t="s">
        <v>316</v>
      </c>
      <c r="D189" s="70" t="s">
        <v>315</v>
      </c>
      <c r="E189" s="83">
        <v>0</v>
      </c>
      <c r="F189" s="125">
        <v>1.5350000000000001E-3</v>
      </c>
      <c r="G189" s="126">
        <v>1.5350000000000001E-3</v>
      </c>
      <c r="H189" s="70" t="s">
        <v>48</v>
      </c>
      <c r="I189" s="53" t="s">
        <v>49</v>
      </c>
      <c r="J189" s="132">
        <v>12.781945</v>
      </c>
      <c r="K189" s="132">
        <v>13.446600000000002</v>
      </c>
      <c r="L189" s="132"/>
      <c r="M189" s="132">
        <v>3.6840000000000005E-2</v>
      </c>
      <c r="N189" s="132">
        <v>3.6840000000000005E-2</v>
      </c>
      <c r="O189" s="132"/>
      <c r="T189" s="68"/>
      <c r="U189" s="68"/>
      <c r="V189" s="68"/>
      <c r="W189" s="68"/>
      <c r="X189" s="68"/>
      <c r="Y189" s="68"/>
    </row>
    <row r="190" spans="2:30" x14ac:dyDescent="0.35">
      <c r="B190" s="70" t="s">
        <v>20</v>
      </c>
      <c r="C190" s="70" t="s">
        <v>318</v>
      </c>
      <c r="D190" s="70" t="s">
        <v>317</v>
      </c>
      <c r="E190" s="83">
        <v>0</v>
      </c>
      <c r="F190" s="125">
        <v>1.4400000000000001E-3</v>
      </c>
      <c r="G190" s="126">
        <v>1.4400000000000001E-3</v>
      </c>
      <c r="H190" s="70" t="s">
        <v>48</v>
      </c>
      <c r="I190" s="53" t="s">
        <v>49</v>
      </c>
      <c r="J190" s="132">
        <v>11.990880000000001</v>
      </c>
      <c r="K190" s="132">
        <v>12.614400000000002</v>
      </c>
      <c r="L190" s="132"/>
      <c r="M190" s="132">
        <v>3.456E-2</v>
      </c>
      <c r="N190" s="132">
        <v>3.456E-2</v>
      </c>
      <c r="O190" s="132"/>
      <c r="T190" s="68"/>
      <c r="U190" s="68"/>
      <c r="V190" s="68"/>
      <c r="W190" s="68"/>
      <c r="X190" s="68"/>
      <c r="Y190" s="68"/>
    </row>
    <row r="191" spans="2:30" x14ac:dyDescent="0.35">
      <c r="B191" s="70" t="s">
        <v>20</v>
      </c>
      <c r="C191" s="70" t="s">
        <v>320</v>
      </c>
      <c r="D191" s="70" t="s">
        <v>319</v>
      </c>
      <c r="E191" s="83">
        <v>0</v>
      </c>
      <c r="F191" s="125">
        <v>1.0019999999999999E-3</v>
      </c>
      <c r="G191" s="126">
        <v>1.0019999999999999E-3</v>
      </c>
      <c r="H191" s="70" t="s">
        <v>48</v>
      </c>
      <c r="I191" s="53" t="s">
        <v>49</v>
      </c>
      <c r="J191" s="132">
        <v>8.343653999999999</v>
      </c>
      <c r="K191" s="132">
        <v>8.7775199999999991</v>
      </c>
      <c r="L191" s="132"/>
      <c r="M191" s="132">
        <v>2.4047999999999996E-2</v>
      </c>
      <c r="N191" s="132">
        <v>2.4047999999999996E-2</v>
      </c>
      <c r="O191" s="132"/>
      <c r="T191" s="68"/>
      <c r="U191" s="68"/>
      <c r="V191" s="68"/>
      <c r="W191" s="68"/>
      <c r="X191" s="68"/>
      <c r="Y191" s="68"/>
    </row>
    <row r="192" spans="2:30" x14ac:dyDescent="0.35">
      <c r="B192" s="70" t="s">
        <v>20</v>
      </c>
      <c r="C192" s="70" t="s">
        <v>77</v>
      </c>
      <c r="D192" s="70" t="s">
        <v>321</v>
      </c>
      <c r="E192" s="83">
        <v>0</v>
      </c>
      <c r="F192" s="125">
        <v>6.488333333333334E-4</v>
      </c>
      <c r="G192" s="126">
        <v>6.488333333333334E-4</v>
      </c>
      <c r="H192" s="70" t="s">
        <v>48</v>
      </c>
      <c r="I192" s="53" t="s">
        <v>49</v>
      </c>
      <c r="J192" s="132">
        <v>5.4028351666666676</v>
      </c>
      <c r="K192" s="132">
        <v>5.6837800000000005</v>
      </c>
      <c r="L192" s="132"/>
      <c r="M192" s="132">
        <v>1.5572000000000003E-2</v>
      </c>
      <c r="N192" s="132">
        <v>1.5572000000000003E-2</v>
      </c>
      <c r="O192" s="132"/>
      <c r="T192" s="68"/>
      <c r="U192" s="68"/>
      <c r="V192" s="68"/>
      <c r="W192" s="68"/>
      <c r="X192" s="68"/>
      <c r="Y192" s="68"/>
    </row>
    <row r="193" spans="2:25" x14ac:dyDescent="0.35">
      <c r="B193" s="70" t="s">
        <v>20</v>
      </c>
      <c r="C193" s="70" t="s">
        <v>323</v>
      </c>
      <c r="D193" s="70" t="s">
        <v>322</v>
      </c>
      <c r="E193" s="83">
        <v>0</v>
      </c>
      <c r="F193" s="125">
        <v>0.81433333333333335</v>
      </c>
      <c r="G193" s="126">
        <v>0.81433333333333335</v>
      </c>
      <c r="H193" s="70" t="s">
        <v>48</v>
      </c>
      <c r="I193" s="53" t="s">
        <v>49</v>
      </c>
      <c r="J193" s="132">
        <v>6780.9536666666672</v>
      </c>
      <c r="K193" s="132">
        <v>7133.56</v>
      </c>
      <c r="L193" s="132"/>
      <c r="M193" s="132">
        <v>19.544</v>
      </c>
      <c r="N193" s="132">
        <v>19.544</v>
      </c>
      <c r="O193" s="132"/>
      <c r="T193" s="68"/>
      <c r="U193" s="68"/>
      <c r="V193" s="68"/>
      <c r="W193" s="68"/>
      <c r="X193" s="68"/>
      <c r="Y193" s="68"/>
    </row>
    <row r="194" spans="2:25" x14ac:dyDescent="0.35">
      <c r="B194" s="70" t="s">
        <v>20</v>
      </c>
      <c r="C194" s="70" t="s">
        <v>325</v>
      </c>
      <c r="D194" s="70" t="s">
        <v>324</v>
      </c>
      <c r="E194" s="83">
        <v>0</v>
      </c>
      <c r="F194" s="125">
        <v>4.6516666666666664E-2</v>
      </c>
      <c r="G194" s="126">
        <v>4.6516666666666664E-2</v>
      </c>
      <c r="H194" s="70" t="s">
        <v>48</v>
      </c>
      <c r="I194" s="53" t="s">
        <v>49</v>
      </c>
      <c r="J194" s="132">
        <v>387.34428333333329</v>
      </c>
      <c r="K194" s="132">
        <v>407.48599999999999</v>
      </c>
      <c r="L194" s="132"/>
      <c r="M194" s="132">
        <v>1.1164000000000001</v>
      </c>
      <c r="N194" s="132">
        <v>1.1164000000000001</v>
      </c>
      <c r="O194" s="132"/>
      <c r="T194" s="68"/>
      <c r="U194" s="68"/>
      <c r="V194" s="68"/>
      <c r="W194" s="68"/>
      <c r="X194" s="68"/>
      <c r="Y194" s="68"/>
    </row>
    <row r="195" spans="2:25" x14ac:dyDescent="0.35">
      <c r="B195" s="70" t="s">
        <v>20</v>
      </c>
      <c r="C195" s="70" t="s">
        <v>69</v>
      </c>
      <c r="D195" s="70" t="s">
        <v>326</v>
      </c>
      <c r="E195" s="83">
        <v>0</v>
      </c>
      <c r="F195" s="125">
        <v>1.4725E-4</v>
      </c>
      <c r="G195" s="126">
        <v>1.4725E-4</v>
      </c>
      <c r="H195" s="70" t="s">
        <v>48</v>
      </c>
      <c r="I195" s="53" t="s">
        <v>49</v>
      </c>
      <c r="J195" s="132">
        <v>1.22615075</v>
      </c>
      <c r="K195" s="132">
        <v>1.2899100000000001</v>
      </c>
      <c r="L195" s="132"/>
      <c r="M195" s="132">
        <v>3.5339999999999998E-3</v>
      </c>
      <c r="N195" s="132">
        <v>3.5339999999999998E-3</v>
      </c>
      <c r="O195" s="132"/>
      <c r="T195" s="68"/>
      <c r="U195" s="68"/>
      <c r="V195" s="68"/>
      <c r="W195" s="68"/>
      <c r="X195" s="68"/>
      <c r="Y195" s="68"/>
    </row>
    <row r="196" spans="2:25" x14ac:dyDescent="0.35">
      <c r="B196" s="70" t="s">
        <v>20</v>
      </c>
      <c r="C196" s="70" t="s">
        <v>71</v>
      </c>
      <c r="D196" s="70" t="s">
        <v>327</v>
      </c>
      <c r="E196" s="83">
        <v>0</v>
      </c>
      <c r="F196" s="125">
        <v>1.8833333333333334E-2</v>
      </c>
      <c r="G196" s="126">
        <v>1.8833333333333334E-2</v>
      </c>
      <c r="H196" s="70" t="s">
        <v>48</v>
      </c>
      <c r="I196" s="53" t="s">
        <v>49</v>
      </c>
      <c r="J196" s="132">
        <v>156.82516666666666</v>
      </c>
      <c r="K196" s="132">
        <v>164.98000000000002</v>
      </c>
      <c r="L196" s="132"/>
      <c r="M196" s="132">
        <v>0.45200000000000001</v>
      </c>
      <c r="N196" s="132">
        <v>0.45200000000000001</v>
      </c>
      <c r="O196" s="132"/>
      <c r="T196" s="68"/>
      <c r="U196" s="68"/>
      <c r="V196" s="68"/>
      <c r="W196" s="68"/>
      <c r="X196" s="68"/>
      <c r="Y196" s="68"/>
    </row>
    <row r="197" spans="2:25" x14ac:dyDescent="0.35">
      <c r="B197" s="70" t="s">
        <v>20</v>
      </c>
      <c r="C197" s="70" t="s">
        <v>73</v>
      </c>
      <c r="D197" s="70" t="s">
        <v>328</v>
      </c>
      <c r="E197" s="83">
        <v>0</v>
      </c>
      <c r="F197" s="125">
        <v>4.3066666666666665E-4</v>
      </c>
      <c r="G197" s="126">
        <v>4.3066666666666665E-4</v>
      </c>
      <c r="H197" s="70" t="s">
        <v>48</v>
      </c>
      <c r="I197" s="53" t="s">
        <v>49</v>
      </c>
      <c r="J197" s="132">
        <v>3.5861613333333331</v>
      </c>
      <c r="K197" s="132">
        <v>3.77264</v>
      </c>
      <c r="L197" s="132"/>
      <c r="M197" s="132">
        <v>1.0336E-2</v>
      </c>
      <c r="N197" s="132">
        <v>1.0336E-2</v>
      </c>
      <c r="O197" s="132"/>
      <c r="T197" s="68"/>
      <c r="U197" s="68"/>
      <c r="V197" s="68"/>
      <c r="W197" s="68"/>
      <c r="X197" s="68"/>
      <c r="Y197" s="68"/>
    </row>
    <row r="198" spans="2:25" x14ac:dyDescent="0.35">
      <c r="B198" s="70" t="s">
        <v>20</v>
      </c>
      <c r="C198" s="70" t="s">
        <v>75</v>
      </c>
      <c r="D198" s="70" t="s">
        <v>329</v>
      </c>
      <c r="E198" s="83">
        <v>0</v>
      </c>
      <c r="F198" s="125">
        <v>6.5666666666666662E-4</v>
      </c>
      <c r="G198" s="126">
        <v>6.5666666666666662E-4</v>
      </c>
      <c r="H198" s="70" t="s">
        <v>48</v>
      </c>
      <c r="I198" s="53" t="s">
        <v>49</v>
      </c>
      <c r="J198" s="132">
        <v>5.4680633333333333</v>
      </c>
      <c r="K198" s="132">
        <v>5.7523999999999997</v>
      </c>
      <c r="L198" s="132"/>
      <c r="M198" s="132">
        <v>1.576E-2</v>
      </c>
      <c r="N198" s="132">
        <v>1.576E-2</v>
      </c>
      <c r="O198" s="132"/>
      <c r="T198" s="68"/>
      <c r="U198" s="68"/>
      <c r="V198" s="68"/>
      <c r="W198" s="68"/>
      <c r="X198" s="68"/>
      <c r="Y198" s="68"/>
    </row>
    <row r="199" spans="2:25" x14ac:dyDescent="0.35">
      <c r="B199" s="70" t="s">
        <v>20</v>
      </c>
      <c r="C199" s="70" t="s">
        <v>79</v>
      </c>
      <c r="D199" s="70" t="s">
        <v>331</v>
      </c>
      <c r="E199" s="83">
        <v>0</v>
      </c>
      <c r="F199" s="125">
        <v>2.156666666666667E-3</v>
      </c>
      <c r="G199" s="126">
        <v>2.156666666666667E-3</v>
      </c>
      <c r="H199" s="70" t="s">
        <v>48</v>
      </c>
      <c r="I199" s="53" t="s">
        <v>49</v>
      </c>
      <c r="J199" s="132">
        <v>17.958563333333338</v>
      </c>
      <c r="K199" s="132">
        <v>18.892400000000002</v>
      </c>
      <c r="L199" s="132"/>
      <c r="M199" s="132">
        <v>5.1760000000000007E-2</v>
      </c>
      <c r="N199" s="132">
        <v>5.1760000000000007E-2</v>
      </c>
      <c r="O199" s="132"/>
      <c r="T199" s="68"/>
      <c r="U199" s="68"/>
      <c r="V199" s="68"/>
      <c r="W199" s="68"/>
      <c r="X199" s="68"/>
      <c r="Y199" s="68"/>
    </row>
    <row r="200" spans="2:25" x14ac:dyDescent="0.35">
      <c r="B200" s="70" t="s">
        <v>20</v>
      </c>
      <c r="C200" s="70" t="s">
        <v>81</v>
      </c>
      <c r="D200" s="70" t="s">
        <v>332</v>
      </c>
      <c r="E200" s="83">
        <v>0</v>
      </c>
      <c r="F200" s="125">
        <v>2.8866666666666665E-2</v>
      </c>
      <c r="G200" s="126">
        <v>2.8866666666666665E-2</v>
      </c>
      <c r="H200" s="70" t="s">
        <v>48</v>
      </c>
      <c r="I200" s="53" t="s">
        <v>49</v>
      </c>
      <c r="J200" s="132">
        <v>240.37273333333331</v>
      </c>
      <c r="K200" s="132">
        <v>252.87199999999999</v>
      </c>
      <c r="L200" s="132"/>
      <c r="M200" s="132">
        <v>0.69279999999999997</v>
      </c>
      <c r="N200" s="132">
        <v>0.69279999999999997</v>
      </c>
      <c r="O200" s="132"/>
      <c r="T200" s="68"/>
      <c r="U200" s="68"/>
      <c r="V200" s="68"/>
      <c r="W200" s="68"/>
      <c r="X200" s="68"/>
      <c r="Y200" s="68"/>
    </row>
    <row r="201" spans="2:25" x14ac:dyDescent="0.35">
      <c r="B201" s="70" t="s">
        <v>20</v>
      </c>
      <c r="C201" s="70" t="s">
        <v>87</v>
      </c>
      <c r="D201" s="70" t="s">
        <v>335</v>
      </c>
      <c r="E201" s="83">
        <v>0</v>
      </c>
      <c r="F201" s="125">
        <v>5.0983333333333339E-2</v>
      </c>
      <c r="G201" s="126">
        <v>5.0983333333333339E-2</v>
      </c>
      <c r="H201" s="70" t="s">
        <v>48</v>
      </c>
      <c r="I201" s="53" t="s">
        <v>49</v>
      </c>
      <c r="J201" s="132">
        <v>424.5382166666667</v>
      </c>
      <c r="K201" s="132">
        <v>446.61400000000003</v>
      </c>
      <c r="L201" s="132"/>
      <c r="M201" s="132">
        <v>1.2236000000000002</v>
      </c>
      <c r="N201" s="132">
        <v>1.2236000000000002</v>
      </c>
      <c r="O201" s="132"/>
      <c r="T201" s="68"/>
      <c r="U201" s="68"/>
      <c r="V201" s="68"/>
      <c r="W201" s="68"/>
      <c r="X201" s="68"/>
      <c r="Y201" s="68"/>
    </row>
    <row r="202" spans="2:25" x14ac:dyDescent="0.35">
      <c r="B202" s="70" t="s">
        <v>20</v>
      </c>
      <c r="C202" s="70" t="s">
        <v>89</v>
      </c>
      <c r="D202" s="70" t="s">
        <v>336</v>
      </c>
      <c r="E202" s="83">
        <v>0</v>
      </c>
      <c r="F202" s="125">
        <v>2.8000000000000004E-2</v>
      </c>
      <c r="G202" s="126">
        <v>2.8000000000000004E-2</v>
      </c>
      <c r="H202" s="70" t="s">
        <v>48</v>
      </c>
      <c r="I202" s="53" t="s">
        <v>49</v>
      </c>
      <c r="J202" s="132">
        <v>233.15600000000003</v>
      </c>
      <c r="K202" s="132">
        <v>245.28000000000003</v>
      </c>
      <c r="L202" s="132"/>
      <c r="M202" s="132">
        <v>0.67200000000000015</v>
      </c>
      <c r="N202" s="132">
        <v>0.67200000000000015</v>
      </c>
      <c r="O202" s="132"/>
      <c r="T202" s="68"/>
      <c r="U202" s="68"/>
      <c r="V202" s="68"/>
      <c r="W202" s="68"/>
      <c r="X202" s="68"/>
      <c r="Y202" s="68"/>
    </row>
    <row r="203" spans="2:25" x14ac:dyDescent="0.35">
      <c r="B203" s="70" t="s">
        <v>20</v>
      </c>
      <c r="C203" s="70" t="s">
        <v>91</v>
      </c>
      <c r="D203" s="70" t="s">
        <v>337</v>
      </c>
      <c r="E203" s="83">
        <v>0</v>
      </c>
      <c r="F203" s="125">
        <v>2.0226666666666667E-2</v>
      </c>
      <c r="G203" s="126">
        <v>2.0226666666666667E-2</v>
      </c>
      <c r="H203" s="70" t="s">
        <v>48</v>
      </c>
      <c r="I203" s="53" t="s">
        <v>49</v>
      </c>
      <c r="J203" s="132">
        <v>168.42745333333335</v>
      </c>
      <c r="K203" s="132">
        <v>177.18559999999999</v>
      </c>
      <c r="L203" s="132"/>
      <c r="M203" s="132">
        <v>0.48543999999999998</v>
      </c>
      <c r="N203" s="132">
        <v>0.48543999999999998</v>
      </c>
      <c r="O203" s="132"/>
      <c r="T203" s="68"/>
      <c r="U203" s="68"/>
      <c r="V203" s="68"/>
      <c r="W203" s="68"/>
      <c r="X203" s="68"/>
      <c r="Y203" s="68"/>
    </row>
    <row r="204" spans="2:25" x14ac:dyDescent="0.35">
      <c r="B204" s="70" t="s">
        <v>20</v>
      </c>
      <c r="C204" s="70" t="s">
        <v>95</v>
      </c>
      <c r="D204" s="70" t="s">
        <v>340</v>
      </c>
      <c r="E204" s="83">
        <v>0</v>
      </c>
      <c r="F204" s="125">
        <v>1.2466666666666668E-2</v>
      </c>
      <c r="G204" s="126">
        <v>1.2466666666666668E-2</v>
      </c>
      <c r="H204" s="70" t="s">
        <v>48</v>
      </c>
      <c r="I204" s="53" t="s">
        <v>49</v>
      </c>
      <c r="J204" s="132">
        <v>103.80993333333335</v>
      </c>
      <c r="K204" s="132">
        <v>109.20800000000001</v>
      </c>
      <c r="L204" s="132"/>
      <c r="M204" s="132">
        <v>0.29920000000000002</v>
      </c>
      <c r="N204" s="132">
        <v>0.29920000000000002</v>
      </c>
      <c r="O204" s="132"/>
      <c r="T204" s="68"/>
      <c r="U204" s="68"/>
      <c r="V204" s="68"/>
      <c r="W204" s="68"/>
      <c r="X204" s="68"/>
      <c r="Y204" s="68"/>
    </row>
    <row r="205" spans="2:25" x14ac:dyDescent="0.35">
      <c r="B205" s="70" t="s">
        <v>20</v>
      </c>
      <c r="C205" s="70">
        <v>504</v>
      </c>
      <c r="D205" s="70" t="s">
        <v>341</v>
      </c>
      <c r="E205" s="83">
        <v>0</v>
      </c>
      <c r="F205" s="125">
        <v>0.13316666666666666</v>
      </c>
      <c r="G205" s="126">
        <v>0.13316666666666666</v>
      </c>
      <c r="H205" s="70" t="s">
        <v>48</v>
      </c>
      <c r="I205" s="53" t="s">
        <v>49</v>
      </c>
      <c r="J205" s="132">
        <v>1108.8788333333332</v>
      </c>
      <c r="K205" s="132">
        <v>1166.54</v>
      </c>
      <c r="L205" s="132"/>
      <c r="M205" s="132">
        <v>3.1959999999999997</v>
      </c>
      <c r="N205" s="132">
        <v>3.1959999999999997</v>
      </c>
      <c r="O205" s="132"/>
      <c r="T205" s="68"/>
      <c r="U205" s="68"/>
      <c r="V205" s="68"/>
      <c r="W205" s="68"/>
      <c r="X205" s="68"/>
      <c r="Y205" s="68"/>
    </row>
    <row r="206" spans="2:25" x14ac:dyDescent="0.35">
      <c r="B206" s="70" t="s">
        <v>20</v>
      </c>
      <c r="C206" s="70" t="s">
        <v>97</v>
      </c>
      <c r="D206" s="70" t="s">
        <v>343</v>
      </c>
      <c r="E206" s="83">
        <v>0</v>
      </c>
      <c r="F206" s="125">
        <v>4.9716666666666668E-3</v>
      </c>
      <c r="G206" s="126">
        <v>4.9716666666666668E-3</v>
      </c>
      <c r="H206" s="70" t="s">
        <v>48</v>
      </c>
      <c r="I206" s="53" t="s">
        <v>49</v>
      </c>
      <c r="J206" s="132">
        <v>41.399068333333332</v>
      </c>
      <c r="K206" s="132">
        <v>43.5518</v>
      </c>
      <c r="L206" s="132"/>
      <c r="M206" s="132">
        <v>0.11932000000000001</v>
      </c>
      <c r="N206" s="132">
        <v>0.11932000000000001</v>
      </c>
      <c r="O206" s="132"/>
      <c r="T206" s="68"/>
      <c r="U206" s="68"/>
      <c r="V206" s="68"/>
      <c r="W206" s="68"/>
      <c r="X206" s="68"/>
      <c r="Y206" s="68"/>
    </row>
    <row r="207" spans="2:25" x14ac:dyDescent="0.35">
      <c r="B207" s="70" t="s">
        <v>20</v>
      </c>
      <c r="C207" s="70" t="s">
        <v>345</v>
      </c>
      <c r="D207" s="70" t="s">
        <v>344</v>
      </c>
      <c r="E207" s="83">
        <v>0</v>
      </c>
      <c r="F207" s="125">
        <v>1.5999999999999999E-3</v>
      </c>
      <c r="G207" s="126">
        <v>1.5999999999999999E-3</v>
      </c>
      <c r="H207" s="70" t="s">
        <v>48</v>
      </c>
      <c r="I207" s="53" t="s">
        <v>49</v>
      </c>
      <c r="J207" s="132">
        <v>13.323199999999998</v>
      </c>
      <c r="K207" s="132">
        <v>14.015999999999998</v>
      </c>
      <c r="L207" s="132"/>
      <c r="M207" s="132">
        <v>3.8399999999999997E-2</v>
      </c>
      <c r="N207" s="132">
        <v>3.8399999999999997E-2</v>
      </c>
      <c r="O207" s="132"/>
      <c r="T207" s="68"/>
      <c r="U207" s="68"/>
      <c r="V207" s="68"/>
      <c r="W207" s="68"/>
      <c r="X207" s="68"/>
      <c r="Y207" s="68"/>
    </row>
    <row r="208" spans="2:25" x14ac:dyDescent="0.35">
      <c r="B208" s="70" t="s">
        <v>20</v>
      </c>
      <c r="C208" s="70" t="s">
        <v>347</v>
      </c>
      <c r="D208" s="70" t="s">
        <v>346</v>
      </c>
      <c r="E208" s="83">
        <v>0</v>
      </c>
      <c r="F208" s="125">
        <v>1.5133333333333333E-3</v>
      </c>
      <c r="G208" s="126">
        <v>1.5133333333333333E-3</v>
      </c>
      <c r="H208" s="70" t="s">
        <v>48</v>
      </c>
      <c r="I208" s="53" t="s">
        <v>49</v>
      </c>
      <c r="J208" s="132">
        <v>12.601526666666667</v>
      </c>
      <c r="K208" s="132">
        <v>13.2568</v>
      </c>
      <c r="L208" s="132"/>
      <c r="M208" s="132">
        <v>3.6319999999999998E-2</v>
      </c>
      <c r="N208" s="132">
        <v>3.6319999999999998E-2</v>
      </c>
      <c r="O208" s="132"/>
      <c r="T208" s="68"/>
      <c r="U208" s="68"/>
      <c r="V208" s="68"/>
      <c r="W208" s="68"/>
      <c r="X208" s="68"/>
      <c r="Y208" s="68"/>
    </row>
    <row r="209" spans="2:30" x14ac:dyDescent="0.35">
      <c r="B209" s="70" t="s">
        <v>20</v>
      </c>
      <c r="C209" s="70" t="s">
        <v>101</v>
      </c>
      <c r="D209" s="70" t="s">
        <v>348</v>
      </c>
      <c r="E209" s="83">
        <v>0</v>
      </c>
      <c r="F209" s="125">
        <v>5.3066666666666672E-2</v>
      </c>
      <c r="G209" s="126">
        <v>5.3066666666666672E-2</v>
      </c>
      <c r="H209" s="70" t="s">
        <v>48</v>
      </c>
      <c r="I209" s="53" t="s">
        <v>49</v>
      </c>
      <c r="J209" s="132">
        <v>441.88613333333336</v>
      </c>
      <c r="K209" s="132">
        <v>464.86400000000003</v>
      </c>
      <c r="L209" s="132"/>
      <c r="M209" s="132">
        <v>1.2736000000000001</v>
      </c>
      <c r="N209" s="132">
        <v>1.2736000000000001</v>
      </c>
      <c r="O209" s="132"/>
      <c r="T209" s="68"/>
      <c r="U209" s="68"/>
      <c r="V209" s="68"/>
      <c r="W209" s="68"/>
      <c r="X209" s="68"/>
      <c r="Y209" s="68"/>
    </row>
    <row r="210" spans="2:30" x14ac:dyDescent="0.35">
      <c r="B210" s="70" t="s">
        <v>20</v>
      </c>
      <c r="C210" s="70" t="s">
        <v>105</v>
      </c>
      <c r="D210" s="70" t="s">
        <v>349</v>
      </c>
      <c r="E210" s="83">
        <v>0</v>
      </c>
      <c r="F210" s="125">
        <v>1</v>
      </c>
      <c r="G210" s="126">
        <v>1</v>
      </c>
      <c r="H210" s="70" t="s">
        <v>48</v>
      </c>
      <c r="I210" s="53" t="s">
        <v>49</v>
      </c>
      <c r="J210" s="132">
        <v>8327</v>
      </c>
      <c r="K210" s="132">
        <v>8760</v>
      </c>
      <c r="L210" s="132"/>
      <c r="M210" s="132">
        <v>24</v>
      </c>
      <c r="N210" s="132">
        <v>24</v>
      </c>
      <c r="O210" s="132"/>
      <c r="T210" s="68"/>
      <c r="U210" s="68"/>
      <c r="V210" s="68"/>
      <c r="W210" s="68"/>
      <c r="X210" s="68"/>
      <c r="Y210" s="68"/>
    </row>
    <row r="211" spans="2:30" x14ac:dyDescent="0.35">
      <c r="B211" s="70" t="s">
        <v>22</v>
      </c>
      <c r="C211" s="70" t="s">
        <v>51</v>
      </c>
      <c r="D211" s="70" t="s">
        <v>52</v>
      </c>
      <c r="E211" s="83">
        <v>0</v>
      </c>
      <c r="F211" s="125">
        <v>1.6999999999999999E-3</v>
      </c>
      <c r="G211" s="126">
        <v>1.6999999999999999E-3</v>
      </c>
      <c r="H211" s="70" t="s">
        <v>53</v>
      </c>
      <c r="I211" s="70" t="s">
        <v>54</v>
      </c>
      <c r="J211" s="132">
        <v>1.13764E-2</v>
      </c>
      <c r="K211" s="132">
        <v>0.1105609746588694</v>
      </c>
      <c r="L211" s="132"/>
      <c r="M211" s="132">
        <v>1.42205E-3</v>
      </c>
      <c r="N211" s="132">
        <v>4.2653099415204685E-3</v>
      </c>
      <c r="O211" s="132"/>
      <c r="T211" s="68"/>
      <c r="U211" s="68"/>
      <c r="V211" s="68"/>
      <c r="W211" s="68"/>
      <c r="X211" s="68"/>
      <c r="Y211" s="68"/>
    </row>
    <row r="212" spans="2:30" x14ac:dyDescent="0.35">
      <c r="B212" s="70" t="s">
        <v>22</v>
      </c>
      <c r="C212" s="70" t="s">
        <v>55</v>
      </c>
      <c r="D212" s="70" t="s">
        <v>56</v>
      </c>
      <c r="E212" s="83">
        <v>0</v>
      </c>
      <c r="F212" s="125">
        <v>3.5999999999999999E-3</v>
      </c>
      <c r="G212" s="126">
        <v>3.5999999999999999E-3</v>
      </c>
      <c r="H212" s="70" t="s">
        <v>53</v>
      </c>
      <c r="I212" s="70" t="s">
        <v>54</v>
      </c>
      <c r="J212" s="132">
        <v>2.40912E-2</v>
      </c>
      <c r="K212" s="132">
        <v>0.23412912280701756</v>
      </c>
      <c r="L212" s="132"/>
      <c r="M212" s="132">
        <v>3.0114E-3</v>
      </c>
      <c r="N212" s="132">
        <v>9.0324210526315802E-3</v>
      </c>
      <c r="O212" s="132"/>
      <c r="T212" s="68"/>
      <c r="U212" s="68"/>
      <c r="V212" s="68"/>
      <c r="W212" s="68"/>
      <c r="X212" s="68"/>
      <c r="Y212" s="68"/>
    </row>
    <row r="213" spans="2:30" s="70" customFormat="1" x14ac:dyDescent="0.35">
      <c r="B213" s="70" t="s">
        <v>22</v>
      </c>
      <c r="C213" s="70" t="s">
        <v>57</v>
      </c>
      <c r="D213" s="70" t="s">
        <v>58</v>
      </c>
      <c r="E213" s="83">
        <v>0</v>
      </c>
      <c r="F213" s="125">
        <v>1E-4</v>
      </c>
      <c r="G213" s="126">
        <v>1E-4</v>
      </c>
      <c r="H213" s="70" t="s">
        <v>53</v>
      </c>
      <c r="I213" s="70" t="s">
        <v>54</v>
      </c>
      <c r="J213" s="132">
        <v>6.692E-4</v>
      </c>
      <c r="K213" s="132">
        <v>6.5035867446393766E-3</v>
      </c>
      <c r="L213" s="132"/>
      <c r="M213" s="132">
        <v>8.365E-5</v>
      </c>
      <c r="N213" s="132">
        <v>2.5090058479532168E-4</v>
      </c>
      <c r="O213" s="132"/>
      <c r="Q213" s="126"/>
      <c r="R213" s="126"/>
      <c r="T213" s="68"/>
      <c r="U213" s="68"/>
      <c r="V213" s="68"/>
      <c r="W213" s="68"/>
      <c r="X213" s="68"/>
      <c r="Y213" s="68"/>
      <c r="Z213" s="129"/>
      <c r="AA213" s="129"/>
      <c r="AB213" s="129"/>
      <c r="AC213" s="129"/>
      <c r="AD213" s="129"/>
    </row>
    <row r="214" spans="2:30" s="70" customFormat="1" x14ac:dyDescent="0.35">
      <c r="B214" s="70" t="s">
        <v>22</v>
      </c>
      <c r="C214" s="70" t="s">
        <v>59</v>
      </c>
      <c r="D214" s="70" t="s">
        <v>60</v>
      </c>
      <c r="E214" s="83">
        <v>0</v>
      </c>
      <c r="F214" s="125">
        <v>1.1999999999999999E-6</v>
      </c>
      <c r="G214" s="126">
        <v>1.1999999999999999E-6</v>
      </c>
      <c r="H214" s="70" t="s">
        <v>53</v>
      </c>
      <c r="I214" s="70" t="s">
        <v>54</v>
      </c>
      <c r="J214" s="132">
        <v>8.0304000000000002E-6</v>
      </c>
      <c r="K214" s="132">
        <v>7.804304093567252E-5</v>
      </c>
      <c r="L214" s="132"/>
      <c r="M214" s="132">
        <v>1.0038E-6</v>
      </c>
      <c r="N214" s="132">
        <v>3.0108070175438599E-6</v>
      </c>
      <c r="O214" s="132"/>
      <c r="Q214" s="126"/>
      <c r="R214" s="126"/>
      <c r="T214" s="68"/>
      <c r="U214" s="68"/>
      <c r="V214" s="68"/>
      <c r="W214" s="68"/>
      <c r="X214" s="68"/>
      <c r="Y214" s="68"/>
      <c r="Z214" s="129"/>
      <c r="AA214" s="129"/>
      <c r="AB214" s="129"/>
      <c r="AC214" s="129"/>
      <c r="AD214" s="129"/>
    </row>
    <row r="215" spans="2:30" s="70" customFormat="1" x14ac:dyDescent="0.35">
      <c r="B215" s="70" t="s">
        <v>22</v>
      </c>
      <c r="C215" s="70" t="s">
        <v>61</v>
      </c>
      <c r="D215" s="70" t="s">
        <v>62</v>
      </c>
      <c r="E215" s="83">
        <v>0</v>
      </c>
      <c r="F215" s="125">
        <v>2.9999999999999997E-4</v>
      </c>
      <c r="G215" s="126">
        <v>2.9999999999999997E-4</v>
      </c>
      <c r="H215" s="70" t="s">
        <v>53</v>
      </c>
      <c r="I215" s="70" t="s">
        <v>54</v>
      </c>
      <c r="J215" s="132">
        <v>2.0076E-3</v>
      </c>
      <c r="K215" s="132">
        <v>1.9510760233918126E-2</v>
      </c>
      <c r="L215" s="132"/>
      <c r="M215" s="132">
        <v>2.5095E-4</v>
      </c>
      <c r="N215" s="132">
        <v>7.5270175438596498E-4</v>
      </c>
      <c r="O215" s="132"/>
      <c r="Q215" s="126"/>
      <c r="R215" s="126"/>
      <c r="T215" s="68"/>
      <c r="U215" s="68"/>
      <c r="V215" s="68"/>
      <c r="W215" s="68"/>
      <c r="X215" s="68"/>
      <c r="Y215" s="68"/>
      <c r="Z215" s="129"/>
      <c r="AA215" s="129"/>
      <c r="AB215" s="129"/>
      <c r="AC215" s="129"/>
      <c r="AD215" s="129"/>
    </row>
    <row r="216" spans="2:30" s="70" customFormat="1" x14ac:dyDescent="0.35">
      <c r="B216" s="70" t="s">
        <v>22</v>
      </c>
      <c r="C216" s="70" t="s">
        <v>63</v>
      </c>
      <c r="D216" s="70" t="s">
        <v>64</v>
      </c>
      <c r="E216" s="83">
        <v>0</v>
      </c>
      <c r="F216" s="125">
        <v>8.9999999999999998E-4</v>
      </c>
      <c r="G216" s="126">
        <v>8.9999999999999998E-4</v>
      </c>
      <c r="H216" s="70" t="s">
        <v>53</v>
      </c>
      <c r="I216" s="70" t="s">
        <v>54</v>
      </c>
      <c r="J216" s="132">
        <v>6.0228E-3</v>
      </c>
      <c r="K216" s="132">
        <v>5.853228070175439E-2</v>
      </c>
      <c r="L216" s="132"/>
      <c r="M216" s="132">
        <v>7.5285E-4</v>
      </c>
      <c r="N216" s="132">
        <v>2.258105263157895E-3</v>
      </c>
      <c r="O216" s="132"/>
      <c r="Q216" s="126"/>
      <c r="R216" s="126"/>
      <c r="T216" s="68"/>
      <c r="U216" s="68"/>
      <c r="V216" s="68"/>
      <c r="W216" s="68"/>
      <c r="X216" s="68"/>
      <c r="Y216" s="68"/>
      <c r="Z216" s="129"/>
      <c r="AA216" s="129"/>
      <c r="AB216" s="129"/>
      <c r="AC216" s="129"/>
      <c r="AD216" s="129"/>
    </row>
    <row r="217" spans="2:30" s="70" customFormat="1" x14ac:dyDescent="0.35">
      <c r="B217" s="70" t="s">
        <v>22</v>
      </c>
      <c r="C217" s="70" t="s">
        <v>65</v>
      </c>
      <c r="D217" s="70" t="s">
        <v>66</v>
      </c>
      <c r="E217" s="83">
        <v>0</v>
      </c>
      <c r="F217" s="125">
        <v>8.0000000000000004E-4</v>
      </c>
      <c r="G217" s="126">
        <v>8.0000000000000004E-4</v>
      </c>
      <c r="H217" s="70" t="s">
        <v>53</v>
      </c>
      <c r="I217" s="70" t="s">
        <v>54</v>
      </c>
      <c r="J217" s="132">
        <v>5.3536E-3</v>
      </c>
      <c r="K217" s="132">
        <v>5.2028693957115013E-2</v>
      </c>
      <c r="L217" s="132"/>
      <c r="M217" s="132">
        <v>6.692E-4</v>
      </c>
      <c r="N217" s="132">
        <v>2.0072046783625734E-3</v>
      </c>
      <c r="O217" s="132"/>
      <c r="Q217" s="126"/>
      <c r="R217" s="126"/>
      <c r="T217" s="68"/>
      <c r="U217" s="68"/>
      <c r="V217" s="68"/>
      <c r="W217" s="68"/>
      <c r="X217" s="68"/>
      <c r="Y217" s="68"/>
      <c r="Z217" s="129"/>
      <c r="AA217" s="129"/>
      <c r="AB217" s="129"/>
      <c r="AC217" s="129"/>
      <c r="AD217" s="129"/>
    </row>
    <row r="218" spans="2:30" s="70" customFormat="1" x14ac:dyDescent="0.35">
      <c r="B218" s="70" t="s">
        <v>22</v>
      </c>
      <c r="C218" s="70" t="s">
        <v>67</v>
      </c>
      <c r="D218" s="70" t="s">
        <v>68</v>
      </c>
      <c r="E218" s="83">
        <v>0</v>
      </c>
      <c r="F218" s="125">
        <v>18</v>
      </c>
      <c r="G218" s="126">
        <v>18</v>
      </c>
      <c r="H218" s="70" t="s">
        <v>53</v>
      </c>
      <c r="I218" s="70" t="s">
        <v>54</v>
      </c>
      <c r="J218" s="132">
        <v>120.456</v>
      </c>
      <c r="K218" s="132">
        <v>1170.6456140350879</v>
      </c>
      <c r="L218" s="132"/>
      <c r="M218" s="132">
        <v>15.057</v>
      </c>
      <c r="N218" s="132">
        <v>45.162105263157898</v>
      </c>
      <c r="O218" s="132"/>
      <c r="Q218" s="126"/>
      <c r="R218" s="126"/>
      <c r="T218" s="68"/>
      <c r="U218" s="68"/>
      <c r="V218" s="68"/>
      <c r="W218" s="68"/>
      <c r="X218" s="68"/>
      <c r="Y218" s="68"/>
      <c r="Z218" s="129"/>
      <c r="AA218" s="129"/>
      <c r="AB218" s="129"/>
      <c r="AC218" s="129"/>
      <c r="AD218" s="129"/>
    </row>
    <row r="219" spans="2:30" s="70" customFormat="1" x14ac:dyDescent="0.35">
      <c r="B219" s="70" t="s">
        <v>22</v>
      </c>
      <c r="C219" s="70" t="s">
        <v>69</v>
      </c>
      <c r="D219" s="70" t="s">
        <v>70</v>
      </c>
      <c r="E219" s="83">
        <v>0</v>
      </c>
      <c r="F219" s="125">
        <v>2.0000000000000001E-4</v>
      </c>
      <c r="G219" s="126">
        <v>2.0000000000000001E-4</v>
      </c>
      <c r="H219" s="70" t="s">
        <v>53</v>
      </c>
      <c r="I219" s="70" t="s">
        <v>54</v>
      </c>
      <c r="J219" s="132">
        <v>1.3384E-3</v>
      </c>
      <c r="K219" s="132">
        <v>1.3007173489278753E-2</v>
      </c>
      <c r="L219" s="132"/>
      <c r="M219" s="132">
        <v>1.673E-4</v>
      </c>
      <c r="N219" s="132">
        <v>5.0180116959064336E-4</v>
      </c>
      <c r="O219" s="132"/>
      <c r="Q219" s="126"/>
      <c r="R219" s="126"/>
      <c r="T219" s="68"/>
      <c r="U219" s="68"/>
      <c r="V219" s="68"/>
      <c r="W219" s="68"/>
      <c r="X219" s="68"/>
      <c r="Y219" s="68"/>
      <c r="Z219" s="129"/>
      <c r="AA219" s="129"/>
      <c r="AB219" s="129"/>
      <c r="AC219" s="129"/>
      <c r="AD219" s="129"/>
    </row>
    <row r="220" spans="2:30" s="70" customFormat="1" x14ac:dyDescent="0.35">
      <c r="B220" s="70" t="s">
        <v>22</v>
      </c>
      <c r="C220" s="70" t="s">
        <v>71</v>
      </c>
      <c r="D220" s="70" t="s">
        <v>72</v>
      </c>
      <c r="E220" s="83">
        <v>0</v>
      </c>
      <c r="F220" s="125">
        <v>4.4000000000000003E-3</v>
      </c>
      <c r="G220" s="126">
        <v>4.4000000000000003E-3</v>
      </c>
      <c r="H220" s="70" t="s">
        <v>53</v>
      </c>
      <c r="I220" s="70" t="s">
        <v>54</v>
      </c>
      <c r="J220" s="132">
        <v>2.9444800000000004E-2</v>
      </c>
      <c r="K220" s="132">
        <v>0.2861578167641326</v>
      </c>
      <c r="L220" s="132"/>
      <c r="M220" s="132">
        <v>3.6806000000000005E-3</v>
      </c>
      <c r="N220" s="132">
        <v>1.1039625730994155E-2</v>
      </c>
      <c r="O220" s="132"/>
      <c r="Q220" s="126"/>
      <c r="R220" s="126"/>
      <c r="T220" s="68"/>
      <c r="U220" s="68"/>
      <c r="V220" s="68"/>
      <c r="W220" s="68"/>
      <c r="X220" s="68"/>
      <c r="Y220" s="68"/>
      <c r="Z220" s="129"/>
      <c r="AA220" s="129"/>
      <c r="AB220" s="129"/>
      <c r="AC220" s="129"/>
      <c r="AD220" s="129"/>
    </row>
    <row r="221" spans="2:30" s="70" customFormat="1" x14ac:dyDescent="0.35">
      <c r="B221" s="70" t="s">
        <v>22</v>
      </c>
      <c r="C221" s="70" t="s">
        <v>73</v>
      </c>
      <c r="D221" s="70" t="s">
        <v>74</v>
      </c>
      <c r="E221" s="83">
        <v>0</v>
      </c>
      <c r="F221" s="125">
        <v>1.2E-5</v>
      </c>
      <c r="G221" s="126">
        <v>1.2E-5</v>
      </c>
      <c r="H221" s="70" t="s">
        <v>53</v>
      </c>
      <c r="I221" s="70" t="s">
        <v>54</v>
      </c>
      <c r="J221" s="132">
        <v>8.0304000000000009E-5</v>
      </c>
      <c r="K221" s="132">
        <v>7.804304093567252E-4</v>
      </c>
      <c r="L221" s="132"/>
      <c r="M221" s="132">
        <v>1.0038000000000001E-5</v>
      </c>
      <c r="N221" s="132">
        <v>3.0108070175438601E-5</v>
      </c>
      <c r="O221" s="132"/>
      <c r="Q221" s="126"/>
      <c r="R221" s="126"/>
      <c r="T221" s="68"/>
      <c r="U221" s="68"/>
      <c r="V221" s="68"/>
      <c r="W221" s="68"/>
      <c r="X221" s="68"/>
      <c r="Y221" s="68"/>
      <c r="Z221" s="129"/>
      <c r="AA221" s="129"/>
      <c r="AB221" s="129"/>
      <c r="AC221" s="129"/>
      <c r="AD221" s="129"/>
    </row>
    <row r="222" spans="2:30" s="70" customFormat="1" x14ac:dyDescent="0.35">
      <c r="B222" s="70" t="s">
        <v>22</v>
      </c>
      <c r="C222" s="70" t="s">
        <v>75</v>
      </c>
      <c r="D222" s="70" t="s">
        <v>76</v>
      </c>
      <c r="E222" s="83">
        <v>0</v>
      </c>
      <c r="F222" s="125">
        <v>1.1000000000000001E-3</v>
      </c>
      <c r="G222" s="126">
        <v>1.1000000000000001E-3</v>
      </c>
      <c r="H222" s="70" t="s">
        <v>53</v>
      </c>
      <c r="I222" s="70" t="s">
        <v>54</v>
      </c>
      <c r="J222" s="132">
        <v>7.3612000000000009E-3</v>
      </c>
      <c r="K222" s="132">
        <v>7.153945419103315E-2</v>
      </c>
      <c r="L222" s="132"/>
      <c r="M222" s="132">
        <v>9.2015000000000011E-4</v>
      </c>
      <c r="N222" s="132">
        <v>2.7599064327485387E-3</v>
      </c>
      <c r="O222" s="132"/>
      <c r="Q222" s="126"/>
      <c r="R222" s="126"/>
      <c r="T222" s="68"/>
      <c r="U222" s="68"/>
      <c r="V222" s="68"/>
      <c r="W222" s="68"/>
      <c r="X222" s="68"/>
      <c r="Y222" s="68"/>
      <c r="Z222" s="129"/>
      <c r="AA222" s="129"/>
      <c r="AB222" s="129"/>
      <c r="AC222" s="129"/>
      <c r="AD222" s="129"/>
    </row>
    <row r="223" spans="2:30" s="70" customFormat="1" x14ac:dyDescent="0.35">
      <c r="B223" s="70" t="s">
        <v>22</v>
      </c>
      <c r="C223" s="70" t="s">
        <v>77</v>
      </c>
      <c r="D223" s="70" t="s">
        <v>78</v>
      </c>
      <c r="E223" s="83">
        <v>0</v>
      </c>
      <c r="F223" s="125">
        <v>1.4E-3</v>
      </c>
      <c r="G223" s="126">
        <v>1.4E-3</v>
      </c>
      <c r="H223" s="70" t="s">
        <v>53</v>
      </c>
      <c r="I223" s="70" t="s">
        <v>54</v>
      </c>
      <c r="J223" s="132">
        <v>9.3688E-3</v>
      </c>
      <c r="K223" s="132">
        <v>9.1050214424951273E-2</v>
      </c>
      <c r="L223" s="132"/>
      <c r="M223" s="132">
        <v>1.1711E-3</v>
      </c>
      <c r="N223" s="132">
        <v>3.5126081871345032E-3</v>
      </c>
      <c r="O223" s="132"/>
      <c r="Q223" s="126"/>
      <c r="R223" s="126"/>
      <c r="T223" s="68"/>
      <c r="U223" s="68"/>
      <c r="V223" s="68"/>
      <c r="W223" s="68"/>
      <c r="X223" s="68"/>
      <c r="Y223" s="68"/>
      <c r="Z223" s="129"/>
      <c r="AA223" s="129"/>
      <c r="AB223" s="129"/>
      <c r="AC223" s="129"/>
      <c r="AD223" s="129"/>
    </row>
    <row r="224" spans="2:30" s="70" customFormat="1" x14ac:dyDescent="0.35">
      <c r="B224" s="70" t="s">
        <v>22</v>
      </c>
      <c r="C224" s="70" t="s">
        <v>79</v>
      </c>
      <c r="D224" s="70" t="s">
        <v>80</v>
      </c>
      <c r="E224" s="83">
        <v>0</v>
      </c>
      <c r="F224" s="125">
        <v>8.3999999999999995E-5</v>
      </c>
      <c r="G224" s="126">
        <v>8.3999999999999995E-5</v>
      </c>
      <c r="H224" s="70" t="s">
        <v>53</v>
      </c>
      <c r="I224" s="70" t="s">
        <v>54</v>
      </c>
      <c r="J224" s="132">
        <v>5.6212799999999995E-4</v>
      </c>
      <c r="K224" s="132">
        <v>5.4630128654970756E-3</v>
      </c>
      <c r="L224" s="132"/>
      <c r="M224" s="132">
        <v>7.0265999999999994E-5</v>
      </c>
      <c r="N224" s="132">
        <v>2.107564912280702E-4</v>
      </c>
      <c r="O224" s="132"/>
      <c r="Q224" s="126"/>
      <c r="R224" s="126"/>
      <c r="T224" s="68"/>
      <c r="U224" s="68"/>
      <c r="V224" s="68"/>
      <c r="W224" s="68"/>
      <c r="X224" s="68"/>
      <c r="Y224" s="68"/>
      <c r="Z224" s="129"/>
      <c r="AA224" s="129"/>
      <c r="AB224" s="129"/>
      <c r="AC224" s="129"/>
      <c r="AD224" s="129"/>
    </row>
    <row r="225" spans="2:30" s="70" customFormat="1" x14ac:dyDescent="0.35">
      <c r="B225" s="70" t="s">
        <v>22</v>
      </c>
      <c r="C225" s="70" t="s">
        <v>81</v>
      </c>
      <c r="D225" s="70" t="s">
        <v>82</v>
      </c>
      <c r="E225" s="83">
        <v>0</v>
      </c>
      <c r="F225" s="125">
        <v>8.4999999999999995E-4</v>
      </c>
      <c r="G225" s="126">
        <v>8.4999999999999995E-4</v>
      </c>
      <c r="H225" s="70" t="s">
        <v>53</v>
      </c>
      <c r="I225" s="70" t="s">
        <v>54</v>
      </c>
      <c r="J225" s="132">
        <v>5.6882E-3</v>
      </c>
      <c r="K225" s="132">
        <v>5.5280487329434698E-2</v>
      </c>
      <c r="L225" s="132"/>
      <c r="M225" s="132">
        <v>7.11025E-4</v>
      </c>
      <c r="N225" s="132">
        <v>2.1326549707602342E-3</v>
      </c>
      <c r="O225" s="132"/>
      <c r="Q225" s="126"/>
      <c r="R225" s="126"/>
      <c r="T225" s="68"/>
      <c r="U225" s="68"/>
      <c r="V225" s="68"/>
      <c r="W225" s="68"/>
      <c r="X225" s="68"/>
      <c r="Y225" s="68"/>
      <c r="Z225" s="129"/>
      <c r="AA225" s="129"/>
      <c r="AB225" s="129"/>
      <c r="AC225" s="129"/>
      <c r="AD225" s="129"/>
    </row>
    <row r="226" spans="2:30" s="70" customFormat="1" x14ac:dyDescent="0.35">
      <c r="B226" s="70" t="s">
        <v>22</v>
      </c>
      <c r="C226" s="70" t="s">
        <v>83</v>
      </c>
      <c r="D226" s="70" t="s">
        <v>84</v>
      </c>
      <c r="E226" s="83">
        <v>0</v>
      </c>
      <c r="F226" s="125">
        <v>2E-3</v>
      </c>
      <c r="G226" s="126">
        <v>2E-3</v>
      </c>
      <c r="H226" s="70" t="s">
        <v>53</v>
      </c>
      <c r="I226" s="70" t="s">
        <v>54</v>
      </c>
      <c r="J226" s="132">
        <v>1.3384E-2</v>
      </c>
      <c r="K226" s="132">
        <v>0.13007173489278753</v>
      </c>
      <c r="L226" s="132"/>
      <c r="M226" s="132">
        <v>1.673E-3</v>
      </c>
      <c r="N226" s="132">
        <v>5.0180116959064333E-3</v>
      </c>
      <c r="O226" s="132"/>
      <c r="Q226" s="126"/>
      <c r="R226" s="126"/>
      <c r="T226" s="68"/>
      <c r="U226" s="68"/>
      <c r="V226" s="68"/>
      <c r="W226" s="68"/>
      <c r="X226" s="68"/>
      <c r="Y226" s="68"/>
      <c r="Z226" s="129"/>
      <c r="AA226" s="129"/>
      <c r="AB226" s="129"/>
      <c r="AC226" s="129"/>
      <c r="AD226" s="129"/>
    </row>
    <row r="227" spans="2:30" s="70" customFormat="1" x14ac:dyDescent="0.35">
      <c r="B227" s="70" t="s">
        <v>22</v>
      </c>
      <c r="C227" s="70" t="s">
        <v>85</v>
      </c>
      <c r="D227" s="70" t="s">
        <v>86</v>
      </c>
      <c r="E227" s="83">
        <v>0</v>
      </c>
      <c r="F227" s="125">
        <v>1.2999999999999999E-3</v>
      </c>
      <c r="G227" s="126">
        <v>1.2999999999999999E-3</v>
      </c>
      <c r="H227" s="70" t="s">
        <v>53</v>
      </c>
      <c r="I227" s="70" t="s">
        <v>54</v>
      </c>
      <c r="J227" s="132">
        <v>8.6996E-3</v>
      </c>
      <c r="K227" s="132">
        <v>8.4546627680311889E-2</v>
      </c>
      <c r="L227" s="132"/>
      <c r="M227" s="132">
        <v>1.08745E-3</v>
      </c>
      <c r="N227" s="132">
        <v>3.2617076023391815E-3</v>
      </c>
      <c r="O227" s="132"/>
      <c r="Q227" s="126"/>
      <c r="R227" s="126"/>
      <c r="T227" s="68"/>
      <c r="U227" s="68"/>
      <c r="V227" s="68"/>
      <c r="W227" s="68"/>
      <c r="X227" s="68"/>
      <c r="Y227" s="68"/>
      <c r="Z227" s="129"/>
      <c r="AA227" s="129"/>
      <c r="AB227" s="129"/>
      <c r="AC227" s="129"/>
      <c r="AD227" s="129"/>
    </row>
    <row r="228" spans="2:30" s="70" customFormat="1" x14ac:dyDescent="0.35">
      <c r="B228" s="70" t="s">
        <v>22</v>
      </c>
      <c r="C228" s="70" t="s">
        <v>87</v>
      </c>
      <c r="D228" s="70" t="s">
        <v>88</v>
      </c>
      <c r="E228" s="83">
        <v>0</v>
      </c>
      <c r="F228" s="125">
        <v>5.0000000000000001E-4</v>
      </c>
      <c r="G228" s="126">
        <v>5.0000000000000001E-4</v>
      </c>
      <c r="H228" s="70" t="s">
        <v>53</v>
      </c>
      <c r="I228" s="70" t="s">
        <v>54</v>
      </c>
      <c r="J228" s="132">
        <v>3.346E-3</v>
      </c>
      <c r="K228" s="132">
        <v>3.2517933723196883E-2</v>
      </c>
      <c r="L228" s="132"/>
      <c r="M228" s="132">
        <v>4.1825E-4</v>
      </c>
      <c r="N228" s="132">
        <v>1.2545029239766083E-3</v>
      </c>
      <c r="O228" s="132"/>
      <c r="Q228" s="126"/>
      <c r="R228" s="126"/>
      <c r="T228" s="68"/>
      <c r="U228" s="68"/>
      <c r="V228" s="68"/>
      <c r="W228" s="68"/>
      <c r="X228" s="68"/>
      <c r="Y228" s="68"/>
      <c r="Z228" s="129"/>
      <c r="AA228" s="129"/>
      <c r="AB228" s="129"/>
      <c r="AC228" s="129"/>
      <c r="AD228" s="129"/>
    </row>
    <row r="229" spans="2:30" s="70" customFormat="1" x14ac:dyDescent="0.35">
      <c r="B229" s="70" t="s">
        <v>22</v>
      </c>
      <c r="C229" s="70" t="s">
        <v>89</v>
      </c>
      <c r="D229" s="70" t="s">
        <v>90</v>
      </c>
      <c r="E229" s="83">
        <v>0</v>
      </c>
      <c r="F229" s="125">
        <v>3.8000000000000002E-4</v>
      </c>
      <c r="G229" s="126">
        <v>3.8000000000000002E-4</v>
      </c>
      <c r="H229" s="70" t="s">
        <v>53</v>
      </c>
      <c r="I229" s="70" t="s">
        <v>54</v>
      </c>
      <c r="J229" s="132">
        <v>2.5429600000000004E-3</v>
      </c>
      <c r="K229" s="132">
        <v>2.4713629629629634E-2</v>
      </c>
      <c r="L229" s="132"/>
      <c r="M229" s="132">
        <v>3.1787000000000004E-4</v>
      </c>
      <c r="N229" s="132">
        <v>9.5342222222222239E-4</v>
      </c>
      <c r="O229" s="132"/>
      <c r="Q229" s="126"/>
      <c r="R229" s="126"/>
      <c r="T229" s="68"/>
      <c r="U229" s="68"/>
      <c r="V229" s="68"/>
      <c r="W229" s="68"/>
      <c r="X229" s="68"/>
      <c r="Y229" s="68"/>
      <c r="Z229" s="129"/>
      <c r="AA229" s="129"/>
      <c r="AB229" s="129"/>
      <c r="AC229" s="129"/>
      <c r="AD229" s="129"/>
    </row>
    <row r="230" spans="2:30" s="70" customFormat="1" x14ac:dyDescent="0.35">
      <c r="B230" s="70" t="s">
        <v>22</v>
      </c>
      <c r="C230" s="70" t="s">
        <v>91</v>
      </c>
      <c r="D230" s="70" t="s">
        <v>92</v>
      </c>
      <c r="E230" s="83">
        <v>0</v>
      </c>
      <c r="F230" s="125">
        <v>2.5999999999999998E-4</v>
      </c>
      <c r="G230" s="126">
        <v>2.5999999999999998E-4</v>
      </c>
      <c r="H230" s="70" t="s">
        <v>53</v>
      </c>
      <c r="I230" s="70" t="s">
        <v>54</v>
      </c>
      <c r="J230" s="132">
        <v>1.7399199999999998E-3</v>
      </c>
      <c r="K230" s="132">
        <v>1.6909325536062378E-2</v>
      </c>
      <c r="L230" s="132"/>
      <c r="M230" s="132">
        <v>2.1748999999999998E-4</v>
      </c>
      <c r="N230" s="132">
        <v>6.5234152046783633E-4</v>
      </c>
      <c r="O230" s="132"/>
      <c r="Q230" s="126"/>
      <c r="R230" s="126"/>
      <c r="T230" s="68"/>
      <c r="U230" s="68"/>
      <c r="V230" s="68"/>
      <c r="W230" s="68"/>
      <c r="X230" s="68"/>
      <c r="Y230" s="68"/>
      <c r="Z230" s="129"/>
      <c r="AA230" s="129"/>
      <c r="AB230" s="129"/>
      <c r="AC230" s="129"/>
      <c r="AD230" s="129"/>
    </row>
    <row r="231" spans="2:30" s="70" customFormat="1" x14ac:dyDescent="0.35">
      <c r="B231" s="70" t="s">
        <v>22</v>
      </c>
      <c r="C231" s="70" t="s">
        <v>93</v>
      </c>
      <c r="D231" s="70" t="s">
        <v>94</v>
      </c>
      <c r="E231" s="83">
        <v>0</v>
      </c>
      <c r="F231" s="125">
        <v>1.65E-3</v>
      </c>
      <c r="G231" s="126">
        <v>1.65E-3</v>
      </c>
      <c r="H231" s="70" t="s">
        <v>53</v>
      </c>
      <c r="I231" s="70" t="s">
        <v>54</v>
      </c>
      <c r="J231" s="132">
        <v>1.1041800000000001E-2</v>
      </c>
      <c r="K231" s="132">
        <v>0.10730918128654972</v>
      </c>
      <c r="L231" s="132"/>
      <c r="M231" s="132">
        <v>1.3802250000000001E-3</v>
      </c>
      <c r="N231" s="132">
        <v>4.1398596491228077E-3</v>
      </c>
      <c r="O231" s="132"/>
      <c r="Q231" s="126"/>
      <c r="R231" s="126"/>
      <c r="T231" s="68"/>
      <c r="U231" s="68"/>
      <c r="V231" s="68"/>
      <c r="W231" s="68"/>
      <c r="X231" s="68"/>
      <c r="Y231" s="68"/>
      <c r="Z231" s="129"/>
      <c r="AA231" s="129"/>
      <c r="AB231" s="129"/>
      <c r="AC231" s="129"/>
      <c r="AD231" s="129"/>
    </row>
    <row r="232" spans="2:30" s="70" customFormat="1" x14ac:dyDescent="0.35">
      <c r="B232" s="70" t="s">
        <v>22</v>
      </c>
      <c r="C232" s="70" t="s">
        <v>95</v>
      </c>
      <c r="D232" s="70" t="s">
        <v>96</v>
      </c>
      <c r="E232" s="83">
        <v>0</v>
      </c>
      <c r="F232" s="125">
        <v>2.0999999999999999E-3</v>
      </c>
      <c r="G232" s="126">
        <v>2.0999999999999999E-3</v>
      </c>
      <c r="H232" s="70" t="s">
        <v>53</v>
      </c>
      <c r="I232" s="70" t="s">
        <v>54</v>
      </c>
      <c r="J232" s="132">
        <v>1.40532E-2</v>
      </c>
      <c r="K232" s="132">
        <v>0.13657532163742689</v>
      </c>
      <c r="L232" s="132"/>
      <c r="M232" s="132">
        <v>1.75665E-3</v>
      </c>
      <c r="N232" s="132">
        <v>5.268912280701755E-3</v>
      </c>
      <c r="O232" s="132"/>
      <c r="Q232" s="126"/>
      <c r="R232" s="126"/>
      <c r="T232" s="68"/>
      <c r="U232" s="68"/>
      <c r="V232" s="68"/>
      <c r="W232" s="68"/>
      <c r="X232" s="68"/>
      <c r="Y232" s="68"/>
      <c r="Z232" s="129"/>
      <c r="AA232" s="129"/>
      <c r="AB232" s="129"/>
      <c r="AC232" s="129"/>
      <c r="AD232" s="129"/>
    </row>
    <row r="233" spans="2:30" s="70" customFormat="1" x14ac:dyDescent="0.35">
      <c r="B233" s="70" t="s">
        <v>22</v>
      </c>
      <c r="C233" s="70" t="s">
        <v>97</v>
      </c>
      <c r="D233" s="70" t="s">
        <v>98</v>
      </c>
      <c r="E233" s="83">
        <v>0</v>
      </c>
      <c r="F233" s="125">
        <v>2.4000000000000001E-5</v>
      </c>
      <c r="G233" s="126">
        <v>2.4000000000000001E-5</v>
      </c>
      <c r="H233" s="70" t="s">
        <v>53</v>
      </c>
      <c r="I233" s="70" t="s">
        <v>54</v>
      </c>
      <c r="J233" s="132">
        <v>1.6060800000000002E-4</v>
      </c>
      <c r="K233" s="132">
        <v>1.5608608187134504E-3</v>
      </c>
      <c r="L233" s="132"/>
      <c r="M233" s="132">
        <v>2.0076000000000002E-5</v>
      </c>
      <c r="N233" s="132">
        <v>6.0216140350877202E-5</v>
      </c>
      <c r="O233" s="132"/>
      <c r="Q233" s="126"/>
      <c r="R233" s="126"/>
      <c r="T233" s="68"/>
      <c r="U233" s="68"/>
      <c r="V233" s="68"/>
      <c r="W233" s="68"/>
      <c r="X233" s="68"/>
      <c r="Y233" s="68"/>
      <c r="Z233" s="129"/>
      <c r="AA233" s="129"/>
      <c r="AB233" s="129"/>
      <c r="AC233" s="129"/>
      <c r="AD233" s="129"/>
    </row>
    <row r="234" spans="2:30" s="70" customFormat="1" x14ac:dyDescent="0.35">
      <c r="B234" s="70" t="s">
        <v>22</v>
      </c>
      <c r="C234" s="70" t="s">
        <v>99</v>
      </c>
      <c r="D234" s="70" t="s">
        <v>100</v>
      </c>
      <c r="E234" s="83">
        <v>0</v>
      </c>
      <c r="F234" s="125">
        <v>7.7999999999999996E-3</v>
      </c>
      <c r="G234" s="126">
        <v>7.7999999999999996E-3</v>
      </c>
      <c r="H234" s="70" t="s">
        <v>53</v>
      </c>
      <c r="I234" s="70" t="s">
        <v>54</v>
      </c>
      <c r="J234" s="132">
        <v>5.2197599999999997E-2</v>
      </c>
      <c r="K234" s="132">
        <v>0.50727976608187131</v>
      </c>
      <c r="L234" s="132"/>
      <c r="M234" s="132">
        <v>6.5246999999999996E-3</v>
      </c>
      <c r="N234" s="132">
        <v>1.957024561403509E-2</v>
      </c>
      <c r="O234" s="132"/>
      <c r="Q234" s="126"/>
      <c r="R234" s="126"/>
      <c r="T234" s="68"/>
      <c r="U234" s="68"/>
      <c r="V234" s="68"/>
      <c r="W234" s="68"/>
      <c r="X234" s="68"/>
      <c r="Y234" s="68"/>
      <c r="Z234" s="129"/>
      <c r="AA234" s="129"/>
      <c r="AB234" s="129"/>
      <c r="AC234" s="129"/>
      <c r="AD234" s="129"/>
    </row>
    <row r="235" spans="2:30" s="70" customFormat="1" x14ac:dyDescent="0.35">
      <c r="B235" s="70" t="s">
        <v>22</v>
      </c>
      <c r="C235" s="70" t="s">
        <v>101</v>
      </c>
      <c r="D235" s="70" t="s">
        <v>102</v>
      </c>
      <c r="E235" s="83">
        <v>0</v>
      </c>
      <c r="F235" s="125">
        <v>2.3E-3</v>
      </c>
      <c r="G235" s="126">
        <v>2.3E-3</v>
      </c>
      <c r="H235" s="70" t="s">
        <v>53</v>
      </c>
      <c r="I235" s="70" t="s">
        <v>54</v>
      </c>
      <c r="J235" s="132">
        <v>1.53916E-2</v>
      </c>
      <c r="K235" s="132">
        <v>0.14958249512670566</v>
      </c>
      <c r="L235" s="132"/>
      <c r="M235" s="132">
        <v>1.92395E-3</v>
      </c>
      <c r="N235" s="132">
        <v>5.7707134502923982E-3</v>
      </c>
      <c r="O235" s="132"/>
      <c r="Q235" s="126"/>
      <c r="R235" s="126"/>
      <c r="T235" s="68"/>
      <c r="U235" s="68"/>
      <c r="V235" s="68"/>
      <c r="W235" s="68"/>
      <c r="X235" s="68"/>
      <c r="Y235" s="68"/>
      <c r="Z235" s="129"/>
      <c r="AA235" s="129"/>
      <c r="AB235" s="129"/>
      <c r="AC235" s="129"/>
      <c r="AD235" s="129"/>
    </row>
    <row r="236" spans="2:30" s="70" customFormat="1" x14ac:dyDescent="0.35">
      <c r="B236" s="70" t="s">
        <v>22</v>
      </c>
      <c r="C236" s="70" t="s">
        <v>103</v>
      </c>
      <c r="D236" s="70" t="s">
        <v>104</v>
      </c>
      <c r="E236" s="83">
        <v>0</v>
      </c>
      <c r="F236" s="125">
        <v>5.7999999999999996E-3</v>
      </c>
      <c r="G236" s="126">
        <v>5.7999999999999996E-3</v>
      </c>
      <c r="H236" s="70" t="s">
        <v>53</v>
      </c>
      <c r="I236" s="70" t="s">
        <v>54</v>
      </c>
      <c r="J236" s="132">
        <v>3.8813599999999997E-2</v>
      </c>
      <c r="K236" s="132">
        <v>0.3772080311890838</v>
      </c>
      <c r="L236" s="132"/>
      <c r="M236" s="132">
        <v>4.8516999999999996E-3</v>
      </c>
      <c r="N236" s="132">
        <v>1.4552233918128656E-2</v>
      </c>
      <c r="O236" s="132"/>
      <c r="Q236" s="126"/>
      <c r="R236" s="126"/>
      <c r="T236" s="68"/>
      <c r="U236" s="68"/>
      <c r="V236" s="68"/>
      <c r="W236" s="68"/>
      <c r="X236" s="68"/>
      <c r="Y236" s="68"/>
      <c r="Z236" s="129"/>
      <c r="AA236" s="129"/>
      <c r="AB236" s="129"/>
      <c r="AC236" s="129"/>
      <c r="AD236" s="129"/>
    </row>
    <row r="237" spans="2:30" s="70" customFormat="1" x14ac:dyDescent="0.35">
      <c r="B237" s="70" t="s">
        <v>22</v>
      </c>
      <c r="C237" s="70" t="s">
        <v>105</v>
      </c>
      <c r="D237" s="70" t="s">
        <v>106</v>
      </c>
      <c r="E237" s="83">
        <v>0</v>
      </c>
      <c r="F237" s="125">
        <v>2.9000000000000001E-2</v>
      </c>
      <c r="G237" s="126">
        <v>2.9000000000000001E-2</v>
      </c>
      <c r="H237" s="70" t="s">
        <v>53</v>
      </c>
      <c r="I237" s="70" t="s">
        <v>54</v>
      </c>
      <c r="J237" s="132">
        <v>0.19406800000000002</v>
      </c>
      <c r="K237" s="132">
        <v>1.8860401559454194</v>
      </c>
      <c r="L237" s="132"/>
      <c r="M237" s="132">
        <v>2.4258500000000002E-2</v>
      </c>
      <c r="N237" s="132">
        <v>7.2761169590643285E-2</v>
      </c>
      <c r="O237" s="132"/>
      <c r="Q237" s="126"/>
      <c r="R237" s="126"/>
      <c r="T237" s="68"/>
      <c r="U237" s="68"/>
      <c r="V237" s="68"/>
      <c r="W237" s="68"/>
      <c r="X237" s="68"/>
      <c r="Y237" s="68"/>
      <c r="Z237" s="129"/>
      <c r="AA237" s="129"/>
      <c r="AB237" s="129"/>
      <c r="AC237" s="129"/>
      <c r="AD237" s="129"/>
    </row>
    <row r="238" spans="2:30" s="70" customFormat="1" x14ac:dyDescent="0.35">
      <c r="B238" s="70" t="s">
        <v>26</v>
      </c>
      <c r="C238" s="70" t="s">
        <v>51</v>
      </c>
      <c r="D238" s="70" t="s">
        <v>52</v>
      </c>
      <c r="E238" s="83">
        <v>0</v>
      </c>
      <c r="F238" s="125">
        <v>1.6999999999999999E-3</v>
      </c>
      <c r="G238" s="126">
        <v>1.6999999999999999E-3</v>
      </c>
      <c r="H238" s="70" t="s">
        <v>53</v>
      </c>
      <c r="I238" s="70" t="s">
        <v>54</v>
      </c>
      <c r="J238" s="132">
        <v>8.0783999999999995E-3</v>
      </c>
      <c r="K238" s="132">
        <v>0.1105609746588694</v>
      </c>
      <c r="L238" s="132"/>
      <c r="M238" s="132">
        <v>1.3463999999999998E-3</v>
      </c>
      <c r="N238" s="132">
        <v>4.2653099415204685E-3</v>
      </c>
      <c r="O238" s="132"/>
      <c r="Q238" s="126"/>
      <c r="R238" s="126"/>
      <c r="T238" s="68"/>
      <c r="U238" s="68"/>
      <c r="V238" s="68"/>
      <c r="W238" s="68"/>
      <c r="X238" s="68"/>
      <c r="Y238" s="68"/>
      <c r="Z238" s="129"/>
      <c r="AA238" s="129"/>
      <c r="AB238" s="129"/>
      <c r="AC238" s="129"/>
      <c r="AD238" s="129"/>
    </row>
    <row r="239" spans="2:30" s="70" customFormat="1" x14ac:dyDescent="0.35">
      <c r="B239" s="70" t="s">
        <v>26</v>
      </c>
      <c r="C239" s="70" t="s">
        <v>55</v>
      </c>
      <c r="D239" s="70" t="s">
        <v>56</v>
      </c>
      <c r="E239" s="83">
        <v>0</v>
      </c>
      <c r="F239" s="125">
        <v>3.5999999999999999E-3</v>
      </c>
      <c r="G239" s="126">
        <v>3.5999999999999999E-3</v>
      </c>
      <c r="H239" s="70" t="s">
        <v>53</v>
      </c>
      <c r="I239" s="70" t="s">
        <v>54</v>
      </c>
      <c r="J239" s="132">
        <v>1.7107199999999999E-2</v>
      </c>
      <c r="K239" s="132">
        <v>0.23412912280701756</v>
      </c>
      <c r="L239" s="132"/>
      <c r="M239" s="132">
        <v>2.8511999999999995E-3</v>
      </c>
      <c r="N239" s="132">
        <v>9.0324210526315802E-3</v>
      </c>
      <c r="O239" s="132"/>
      <c r="Q239" s="126"/>
      <c r="R239" s="126"/>
      <c r="T239" s="68"/>
      <c r="U239" s="68"/>
      <c r="V239" s="68"/>
      <c r="W239" s="68"/>
      <c r="X239" s="68"/>
      <c r="Y239" s="68"/>
      <c r="Z239" s="129"/>
      <c r="AA239" s="129"/>
      <c r="AB239" s="129"/>
      <c r="AC239" s="129"/>
      <c r="AD239" s="129"/>
    </row>
    <row r="240" spans="2:30" s="70" customFormat="1" x14ac:dyDescent="0.35">
      <c r="B240" s="70" t="s">
        <v>26</v>
      </c>
      <c r="C240" s="70">
        <v>401</v>
      </c>
      <c r="D240" s="70" t="s">
        <v>58</v>
      </c>
      <c r="E240" s="83">
        <v>0</v>
      </c>
      <c r="F240" s="125">
        <v>1E-4</v>
      </c>
      <c r="G240" s="126">
        <v>1E-4</v>
      </c>
      <c r="H240" s="70" t="s">
        <v>53</v>
      </c>
      <c r="I240" s="70" t="s">
        <v>54</v>
      </c>
      <c r="J240" s="132">
        <v>4.752E-4</v>
      </c>
      <c r="K240" s="132">
        <v>6.5035867446393766E-3</v>
      </c>
      <c r="L240" s="132"/>
      <c r="M240" s="132">
        <v>7.9200000000000001E-5</v>
      </c>
      <c r="N240" s="132">
        <v>2.5090058479532168E-4</v>
      </c>
      <c r="O240" s="132"/>
      <c r="Q240" s="126"/>
      <c r="R240" s="126"/>
      <c r="T240" s="68"/>
      <c r="U240" s="68"/>
      <c r="V240" s="68"/>
      <c r="W240" s="68"/>
      <c r="X240" s="68"/>
      <c r="Y240" s="68"/>
      <c r="Z240" s="129"/>
      <c r="AA240" s="129"/>
      <c r="AB240" s="129"/>
      <c r="AC240" s="129"/>
      <c r="AD240" s="129"/>
    </row>
    <row r="241" spans="2:30" s="70" customFormat="1" x14ac:dyDescent="0.35">
      <c r="B241" s="70" t="s">
        <v>26</v>
      </c>
      <c r="C241" s="70" t="s">
        <v>59</v>
      </c>
      <c r="D241" s="70" t="s">
        <v>60</v>
      </c>
      <c r="E241" s="83">
        <v>0</v>
      </c>
      <c r="F241" s="125">
        <v>1.1999999999999999E-6</v>
      </c>
      <c r="G241" s="126">
        <v>1.1999999999999999E-6</v>
      </c>
      <c r="H241" s="70" t="s">
        <v>53</v>
      </c>
      <c r="I241" s="70" t="s">
        <v>54</v>
      </c>
      <c r="J241" s="132">
        <v>5.7023999999999998E-6</v>
      </c>
      <c r="K241" s="132">
        <v>7.804304093567252E-5</v>
      </c>
      <c r="L241" s="132"/>
      <c r="M241" s="132">
        <v>9.5039999999999983E-7</v>
      </c>
      <c r="N241" s="132">
        <v>3.0108070175438599E-6</v>
      </c>
      <c r="O241" s="132"/>
      <c r="Q241" s="126"/>
      <c r="R241" s="126"/>
      <c r="T241" s="68"/>
      <c r="U241" s="68"/>
      <c r="V241" s="68"/>
      <c r="W241" s="68"/>
      <c r="X241" s="68"/>
      <c r="Y241" s="68"/>
      <c r="Z241" s="129"/>
      <c r="AA241" s="129"/>
      <c r="AB241" s="129"/>
      <c r="AC241" s="129"/>
      <c r="AD241" s="129"/>
    </row>
    <row r="242" spans="2:30" s="70" customFormat="1" x14ac:dyDescent="0.35">
      <c r="B242" s="70" t="s">
        <v>26</v>
      </c>
      <c r="C242" s="70" t="s">
        <v>61</v>
      </c>
      <c r="D242" s="70" t="s">
        <v>62</v>
      </c>
      <c r="E242" s="83">
        <v>0</v>
      </c>
      <c r="F242" s="125">
        <v>2.9999999999999997E-4</v>
      </c>
      <c r="G242" s="126">
        <v>2.9999999999999997E-4</v>
      </c>
      <c r="H242" s="70" t="s">
        <v>53</v>
      </c>
      <c r="I242" s="70" t="s">
        <v>54</v>
      </c>
      <c r="J242" s="132">
        <v>1.4255999999999997E-3</v>
      </c>
      <c r="K242" s="132">
        <v>1.9510760233918126E-2</v>
      </c>
      <c r="L242" s="132"/>
      <c r="M242" s="132">
        <v>2.3759999999999995E-4</v>
      </c>
      <c r="N242" s="132">
        <v>7.5270175438596498E-4</v>
      </c>
      <c r="O242" s="132"/>
      <c r="Q242" s="126"/>
      <c r="R242" s="126"/>
      <c r="T242" s="68"/>
      <c r="U242" s="68"/>
      <c r="V242" s="68"/>
      <c r="W242" s="68"/>
      <c r="X242" s="68"/>
      <c r="Y242" s="68"/>
      <c r="Z242" s="129"/>
      <c r="AA242" s="129"/>
      <c r="AB242" s="129"/>
      <c r="AC242" s="129"/>
      <c r="AD242" s="129"/>
    </row>
    <row r="243" spans="2:30" s="70" customFormat="1" x14ac:dyDescent="0.35">
      <c r="B243" s="70" t="s">
        <v>26</v>
      </c>
      <c r="C243" s="70" t="s">
        <v>63</v>
      </c>
      <c r="D243" s="70" t="s">
        <v>64</v>
      </c>
      <c r="E243" s="83">
        <v>0</v>
      </c>
      <c r="F243" s="125">
        <v>8.9999999999999998E-4</v>
      </c>
      <c r="G243" s="126">
        <v>8.9999999999999998E-4</v>
      </c>
      <c r="H243" s="70" t="s">
        <v>53</v>
      </c>
      <c r="I243" s="70" t="s">
        <v>54</v>
      </c>
      <c r="J243" s="132">
        <v>4.2767999999999999E-3</v>
      </c>
      <c r="K243" s="132">
        <v>5.853228070175439E-2</v>
      </c>
      <c r="L243" s="132"/>
      <c r="M243" s="132">
        <v>7.1279999999999987E-4</v>
      </c>
      <c r="N243" s="132">
        <v>2.258105263157895E-3</v>
      </c>
      <c r="O243" s="132"/>
      <c r="Q243" s="126"/>
      <c r="R243" s="126"/>
      <c r="T243" s="68"/>
      <c r="U243" s="68"/>
      <c r="V243" s="68"/>
      <c r="W243" s="68"/>
      <c r="X243" s="68"/>
      <c r="Y243" s="68"/>
      <c r="Z243" s="129"/>
      <c r="AA243" s="129"/>
      <c r="AB243" s="129"/>
      <c r="AC243" s="129"/>
      <c r="AD243" s="129"/>
    </row>
    <row r="244" spans="2:30" s="70" customFormat="1" x14ac:dyDescent="0.35">
      <c r="B244" s="70" t="s">
        <v>26</v>
      </c>
      <c r="C244" s="70" t="s">
        <v>65</v>
      </c>
      <c r="D244" s="70" t="s">
        <v>66</v>
      </c>
      <c r="E244" s="83">
        <v>0</v>
      </c>
      <c r="F244" s="125">
        <v>8.0000000000000004E-4</v>
      </c>
      <c r="G244" s="126">
        <v>8.0000000000000004E-4</v>
      </c>
      <c r="H244" s="70" t="s">
        <v>53</v>
      </c>
      <c r="I244" s="70" t="s">
        <v>54</v>
      </c>
      <c r="J244" s="132">
        <v>3.8016E-3</v>
      </c>
      <c r="K244" s="132">
        <v>5.2028693957115013E-2</v>
      </c>
      <c r="L244" s="132"/>
      <c r="M244" s="132">
        <v>6.3360000000000001E-4</v>
      </c>
      <c r="N244" s="132">
        <v>2.0072046783625734E-3</v>
      </c>
      <c r="O244" s="132"/>
      <c r="Q244" s="126"/>
      <c r="R244" s="126"/>
      <c r="T244" s="68"/>
      <c r="U244" s="68"/>
      <c r="V244" s="68"/>
      <c r="W244" s="68"/>
      <c r="X244" s="68"/>
      <c r="Y244" s="68"/>
      <c r="Z244" s="129"/>
      <c r="AA244" s="129"/>
      <c r="AB244" s="129"/>
      <c r="AC244" s="129"/>
      <c r="AD244" s="129"/>
    </row>
    <row r="245" spans="2:30" s="70" customFormat="1" x14ac:dyDescent="0.35">
      <c r="B245" s="70" t="s">
        <v>26</v>
      </c>
      <c r="C245" s="70" t="s">
        <v>67</v>
      </c>
      <c r="D245" s="70" t="s">
        <v>68</v>
      </c>
      <c r="E245" s="83">
        <v>0</v>
      </c>
      <c r="F245" s="125">
        <v>18</v>
      </c>
      <c r="G245" s="126">
        <v>18</v>
      </c>
      <c r="H245" s="70" t="s">
        <v>53</v>
      </c>
      <c r="I245" s="70" t="s">
        <v>54</v>
      </c>
      <c r="J245" s="132">
        <v>85.536000000000001</v>
      </c>
      <c r="K245" s="132">
        <v>1170.6456140350879</v>
      </c>
      <c r="L245" s="132"/>
      <c r="M245" s="132">
        <v>14.255999999999998</v>
      </c>
      <c r="N245" s="132">
        <v>45.162105263157898</v>
      </c>
      <c r="O245" s="132"/>
      <c r="Q245" s="126"/>
      <c r="R245" s="126"/>
      <c r="T245" s="68"/>
      <c r="U245" s="68"/>
      <c r="V245" s="68"/>
      <c r="W245" s="68"/>
      <c r="X245" s="68"/>
      <c r="Y245" s="68"/>
      <c r="Z245" s="129"/>
      <c r="AA245" s="129"/>
      <c r="AB245" s="129"/>
      <c r="AC245" s="129"/>
      <c r="AD245" s="129"/>
    </row>
    <row r="246" spans="2:30" s="70" customFormat="1" x14ac:dyDescent="0.35">
      <c r="B246" s="70" t="s">
        <v>26</v>
      </c>
      <c r="C246" s="70" t="s">
        <v>69</v>
      </c>
      <c r="D246" s="70" t="s">
        <v>70</v>
      </c>
      <c r="E246" s="83">
        <v>0</v>
      </c>
      <c r="F246" s="125">
        <v>2.0000000000000001E-4</v>
      </c>
      <c r="G246" s="126">
        <v>2.0000000000000001E-4</v>
      </c>
      <c r="H246" s="70" t="s">
        <v>53</v>
      </c>
      <c r="I246" s="70" t="s">
        <v>54</v>
      </c>
      <c r="J246" s="132">
        <v>9.5040000000000001E-4</v>
      </c>
      <c r="K246" s="132">
        <v>1.3007173489278753E-2</v>
      </c>
      <c r="L246" s="132"/>
      <c r="M246" s="132">
        <v>1.584E-4</v>
      </c>
      <c r="N246" s="132">
        <v>5.0180116959064336E-4</v>
      </c>
      <c r="O246" s="132"/>
      <c r="Q246" s="126"/>
      <c r="R246" s="126"/>
      <c r="T246" s="68"/>
      <c r="U246" s="68"/>
      <c r="V246" s="68"/>
      <c r="W246" s="68"/>
      <c r="X246" s="68"/>
      <c r="Y246" s="68"/>
      <c r="Z246" s="129"/>
      <c r="AA246" s="129"/>
      <c r="AB246" s="129"/>
      <c r="AC246" s="129"/>
      <c r="AD246" s="129"/>
    </row>
    <row r="247" spans="2:30" s="70" customFormat="1" x14ac:dyDescent="0.35">
      <c r="B247" s="70" t="s">
        <v>26</v>
      </c>
      <c r="C247" s="70" t="s">
        <v>71</v>
      </c>
      <c r="D247" s="70" t="s">
        <v>72</v>
      </c>
      <c r="E247" s="83">
        <v>0</v>
      </c>
      <c r="F247" s="125">
        <v>4.4000000000000003E-3</v>
      </c>
      <c r="G247" s="126">
        <v>4.4000000000000003E-3</v>
      </c>
      <c r="H247" s="70" t="s">
        <v>53</v>
      </c>
      <c r="I247" s="70" t="s">
        <v>54</v>
      </c>
      <c r="J247" s="132">
        <v>2.0908800000000002E-2</v>
      </c>
      <c r="K247" s="132">
        <v>0.2861578167641326</v>
      </c>
      <c r="L247" s="132"/>
      <c r="M247" s="132">
        <v>3.4847999999999997E-3</v>
      </c>
      <c r="N247" s="132">
        <v>1.1039625730994155E-2</v>
      </c>
      <c r="O247" s="132"/>
      <c r="Q247" s="126"/>
      <c r="R247" s="126"/>
      <c r="T247" s="68"/>
      <c r="U247" s="68"/>
      <c r="V247" s="68"/>
      <c r="W247" s="68"/>
      <c r="X247" s="68"/>
      <c r="Y247" s="68"/>
      <c r="Z247" s="129"/>
      <c r="AA247" s="129"/>
      <c r="AB247" s="129"/>
      <c r="AC247" s="129"/>
      <c r="AD247" s="129"/>
    </row>
    <row r="248" spans="2:30" s="70" customFormat="1" x14ac:dyDescent="0.35">
      <c r="B248" s="70" t="s">
        <v>26</v>
      </c>
      <c r="C248" s="70" t="s">
        <v>73</v>
      </c>
      <c r="D248" s="70" t="s">
        <v>74</v>
      </c>
      <c r="E248" s="83">
        <v>0</v>
      </c>
      <c r="F248" s="125">
        <v>1.2E-5</v>
      </c>
      <c r="G248" s="126">
        <v>1.2E-5</v>
      </c>
      <c r="H248" s="70" t="s">
        <v>53</v>
      </c>
      <c r="I248" s="70" t="s">
        <v>54</v>
      </c>
      <c r="J248" s="132">
        <v>5.7024000000000002E-5</v>
      </c>
      <c r="K248" s="132">
        <v>7.804304093567252E-4</v>
      </c>
      <c r="L248" s="132"/>
      <c r="M248" s="132">
        <v>9.5039999999999991E-6</v>
      </c>
      <c r="N248" s="132">
        <v>3.0108070175438601E-5</v>
      </c>
      <c r="O248" s="132"/>
      <c r="Q248" s="126"/>
      <c r="R248" s="126"/>
      <c r="T248" s="68"/>
      <c r="U248" s="68"/>
      <c r="V248" s="68"/>
      <c r="W248" s="68"/>
      <c r="X248" s="68"/>
      <c r="Y248" s="68"/>
      <c r="Z248" s="129"/>
      <c r="AA248" s="129"/>
      <c r="AB248" s="129"/>
      <c r="AC248" s="129"/>
      <c r="AD248" s="129"/>
    </row>
    <row r="249" spans="2:30" s="70" customFormat="1" x14ac:dyDescent="0.35">
      <c r="B249" s="70" t="s">
        <v>26</v>
      </c>
      <c r="C249" s="70" t="s">
        <v>75</v>
      </c>
      <c r="D249" s="70" t="s">
        <v>76</v>
      </c>
      <c r="E249" s="83">
        <v>0</v>
      </c>
      <c r="F249" s="125">
        <v>1.1000000000000001E-3</v>
      </c>
      <c r="G249" s="126">
        <v>1.1000000000000001E-3</v>
      </c>
      <c r="H249" s="70" t="s">
        <v>53</v>
      </c>
      <c r="I249" s="70" t="s">
        <v>54</v>
      </c>
      <c r="J249" s="132">
        <v>5.2272000000000004E-3</v>
      </c>
      <c r="K249" s="132">
        <v>7.153945419103315E-2</v>
      </c>
      <c r="L249" s="132"/>
      <c r="M249" s="132">
        <v>8.7119999999999993E-4</v>
      </c>
      <c r="N249" s="132">
        <v>2.7599064327485387E-3</v>
      </c>
      <c r="O249" s="132"/>
      <c r="Q249" s="126"/>
      <c r="R249" s="126"/>
      <c r="T249" s="68"/>
      <c r="U249" s="68"/>
      <c r="V249" s="68"/>
      <c r="W249" s="68"/>
      <c r="X249" s="68"/>
      <c r="Y249" s="68"/>
      <c r="Z249" s="129"/>
      <c r="AA249" s="129"/>
      <c r="AB249" s="129"/>
      <c r="AC249" s="129"/>
      <c r="AD249" s="129"/>
    </row>
    <row r="250" spans="2:30" s="70" customFormat="1" x14ac:dyDescent="0.35">
      <c r="B250" s="70" t="s">
        <v>26</v>
      </c>
      <c r="C250" s="70" t="s">
        <v>77</v>
      </c>
      <c r="D250" s="70" t="s">
        <v>78</v>
      </c>
      <c r="E250" s="83">
        <v>0</v>
      </c>
      <c r="F250" s="125">
        <v>1.4E-3</v>
      </c>
      <c r="G250" s="126">
        <v>1.4E-3</v>
      </c>
      <c r="H250" s="70" t="s">
        <v>53</v>
      </c>
      <c r="I250" s="70" t="s">
        <v>54</v>
      </c>
      <c r="J250" s="132">
        <v>6.6527999999999995E-3</v>
      </c>
      <c r="K250" s="132">
        <v>9.1050214424951273E-2</v>
      </c>
      <c r="L250" s="132"/>
      <c r="M250" s="132">
        <v>1.1087999999999998E-3</v>
      </c>
      <c r="N250" s="132">
        <v>3.5126081871345032E-3</v>
      </c>
      <c r="O250" s="132"/>
      <c r="Q250" s="126"/>
      <c r="R250" s="126"/>
      <c r="T250" s="68"/>
      <c r="U250" s="68"/>
      <c r="V250" s="68"/>
      <c r="W250" s="68"/>
      <c r="X250" s="68"/>
      <c r="Y250" s="68"/>
      <c r="Z250" s="129"/>
      <c r="AA250" s="129"/>
      <c r="AB250" s="129"/>
      <c r="AC250" s="129"/>
      <c r="AD250" s="129"/>
    </row>
    <row r="251" spans="2:30" s="70" customFormat="1" x14ac:dyDescent="0.35">
      <c r="B251" s="70" t="s">
        <v>26</v>
      </c>
      <c r="C251" s="70" t="s">
        <v>79</v>
      </c>
      <c r="D251" s="70" t="s">
        <v>80</v>
      </c>
      <c r="E251" s="83">
        <v>0</v>
      </c>
      <c r="F251" s="125">
        <v>8.3999999999999995E-5</v>
      </c>
      <c r="G251" s="126">
        <v>8.3999999999999995E-5</v>
      </c>
      <c r="H251" s="70" t="s">
        <v>53</v>
      </c>
      <c r="I251" s="70" t="s">
        <v>54</v>
      </c>
      <c r="J251" s="132">
        <v>3.9916799999999998E-4</v>
      </c>
      <c r="K251" s="132">
        <v>5.4630128654970756E-3</v>
      </c>
      <c r="L251" s="132"/>
      <c r="M251" s="132">
        <v>6.6527999999999984E-5</v>
      </c>
      <c r="N251" s="132">
        <v>2.107564912280702E-4</v>
      </c>
      <c r="O251" s="132"/>
      <c r="Q251" s="126"/>
      <c r="R251" s="126"/>
      <c r="T251" s="68"/>
      <c r="U251" s="68"/>
      <c r="V251" s="68"/>
      <c r="W251" s="68"/>
      <c r="X251" s="68"/>
      <c r="Y251" s="68"/>
      <c r="Z251" s="129"/>
      <c r="AA251" s="129"/>
      <c r="AB251" s="129"/>
      <c r="AC251" s="129"/>
      <c r="AD251" s="129"/>
    </row>
    <row r="252" spans="2:30" s="70" customFormat="1" x14ac:dyDescent="0.35">
      <c r="B252" s="70" t="s">
        <v>26</v>
      </c>
      <c r="C252" s="70" t="s">
        <v>81</v>
      </c>
      <c r="D252" s="70" t="s">
        <v>82</v>
      </c>
      <c r="E252" s="83">
        <v>0</v>
      </c>
      <c r="F252" s="125">
        <v>8.4999999999999995E-4</v>
      </c>
      <c r="G252" s="126">
        <v>8.4999999999999995E-4</v>
      </c>
      <c r="H252" s="70" t="s">
        <v>53</v>
      </c>
      <c r="I252" s="70" t="s">
        <v>54</v>
      </c>
      <c r="J252" s="132">
        <v>4.0391999999999997E-3</v>
      </c>
      <c r="K252" s="132">
        <v>5.5280487329434698E-2</v>
      </c>
      <c r="L252" s="132"/>
      <c r="M252" s="132">
        <v>6.7319999999999988E-4</v>
      </c>
      <c r="N252" s="132">
        <v>2.1326549707602342E-3</v>
      </c>
      <c r="O252" s="132"/>
      <c r="Q252" s="126"/>
      <c r="R252" s="126"/>
      <c r="T252" s="68"/>
      <c r="U252" s="68"/>
      <c r="V252" s="68"/>
      <c r="W252" s="68"/>
      <c r="X252" s="68"/>
      <c r="Y252" s="68"/>
      <c r="Z252" s="129"/>
      <c r="AA252" s="129"/>
      <c r="AB252" s="129"/>
      <c r="AC252" s="129"/>
      <c r="AD252" s="129"/>
    </row>
    <row r="253" spans="2:30" s="70" customFormat="1" x14ac:dyDescent="0.35">
      <c r="B253" s="70" t="s">
        <v>26</v>
      </c>
      <c r="C253" s="70" t="s">
        <v>83</v>
      </c>
      <c r="D253" s="70" t="s">
        <v>84</v>
      </c>
      <c r="E253" s="83">
        <v>0</v>
      </c>
      <c r="F253" s="125">
        <v>2E-3</v>
      </c>
      <c r="G253" s="126">
        <v>2E-3</v>
      </c>
      <c r="H253" s="70" t="s">
        <v>53</v>
      </c>
      <c r="I253" s="70" t="s">
        <v>54</v>
      </c>
      <c r="J253" s="132">
        <v>9.5040000000000003E-3</v>
      </c>
      <c r="K253" s="132">
        <v>0.13007173489278753</v>
      </c>
      <c r="L253" s="132"/>
      <c r="M253" s="132">
        <v>1.5839999999999999E-3</v>
      </c>
      <c r="N253" s="132">
        <v>5.0180116959064333E-3</v>
      </c>
      <c r="O253" s="132"/>
      <c r="Q253" s="126"/>
      <c r="R253" s="126"/>
      <c r="T253" s="68"/>
      <c r="U253" s="68"/>
      <c r="V253" s="68"/>
      <c r="W253" s="68"/>
      <c r="X253" s="68"/>
      <c r="Y253" s="68"/>
      <c r="Z253" s="129"/>
      <c r="AA253" s="129"/>
      <c r="AB253" s="129"/>
      <c r="AC253" s="129"/>
      <c r="AD253" s="129"/>
    </row>
    <row r="254" spans="2:30" s="70" customFormat="1" x14ac:dyDescent="0.35">
      <c r="B254" s="70" t="s">
        <v>26</v>
      </c>
      <c r="C254" s="70" t="s">
        <v>85</v>
      </c>
      <c r="D254" s="70" t="s">
        <v>86</v>
      </c>
      <c r="E254" s="83">
        <v>0</v>
      </c>
      <c r="F254" s="125">
        <v>1.2999999999999999E-3</v>
      </c>
      <c r="G254" s="126">
        <v>1.2999999999999999E-3</v>
      </c>
      <c r="H254" s="70" t="s">
        <v>53</v>
      </c>
      <c r="I254" s="70" t="s">
        <v>54</v>
      </c>
      <c r="J254" s="132">
        <v>6.1775999999999992E-3</v>
      </c>
      <c r="K254" s="132">
        <v>8.4546627680311889E-2</v>
      </c>
      <c r="L254" s="132"/>
      <c r="M254" s="132">
        <v>1.0295999999999999E-3</v>
      </c>
      <c r="N254" s="132">
        <v>3.2617076023391815E-3</v>
      </c>
      <c r="O254" s="132"/>
      <c r="Q254" s="126"/>
      <c r="R254" s="126"/>
      <c r="T254" s="68"/>
      <c r="U254" s="68"/>
      <c r="V254" s="68"/>
      <c r="W254" s="68"/>
      <c r="X254" s="68"/>
      <c r="Y254" s="68"/>
      <c r="Z254" s="129"/>
      <c r="AA254" s="129"/>
      <c r="AB254" s="129"/>
      <c r="AC254" s="129"/>
      <c r="AD254" s="129"/>
    </row>
    <row r="255" spans="2:30" s="70" customFormat="1" x14ac:dyDescent="0.35">
      <c r="B255" s="70" t="s">
        <v>26</v>
      </c>
      <c r="C255" s="70" t="s">
        <v>87</v>
      </c>
      <c r="D255" s="70" t="s">
        <v>88</v>
      </c>
      <c r="E255" s="83">
        <v>0</v>
      </c>
      <c r="F255" s="125">
        <v>5.0000000000000001E-4</v>
      </c>
      <c r="G255" s="126">
        <v>5.0000000000000001E-4</v>
      </c>
      <c r="H255" s="70" t="s">
        <v>53</v>
      </c>
      <c r="I255" s="70" t="s">
        <v>54</v>
      </c>
      <c r="J255" s="132">
        <v>2.3760000000000001E-3</v>
      </c>
      <c r="K255" s="132">
        <v>3.2517933723196883E-2</v>
      </c>
      <c r="L255" s="132"/>
      <c r="M255" s="132">
        <v>3.9599999999999998E-4</v>
      </c>
      <c r="N255" s="132">
        <v>1.2545029239766083E-3</v>
      </c>
      <c r="O255" s="132"/>
      <c r="Q255" s="126"/>
      <c r="R255" s="126"/>
      <c r="T255" s="68"/>
      <c r="U255" s="68"/>
      <c r="V255" s="68"/>
      <c r="W255" s="68"/>
      <c r="X255" s="68"/>
      <c r="Y255" s="68"/>
      <c r="Z255" s="129"/>
      <c r="AA255" s="129"/>
      <c r="AB255" s="129"/>
      <c r="AC255" s="129"/>
      <c r="AD255" s="129"/>
    </row>
    <row r="256" spans="2:30" s="70" customFormat="1" x14ac:dyDescent="0.35">
      <c r="B256" s="70" t="s">
        <v>26</v>
      </c>
      <c r="C256" s="70" t="s">
        <v>89</v>
      </c>
      <c r="D256" s="70" t="s">
        <v>90</v>
      </c>
      <c r="E256" s="83">
        <v>0</v>
      </c>
      <c r="F256" s="125">
        <v>3.8000000000000002E-4</v>
      </c>
      <c r="G256" s="126">
        <v>3.8000000000000002E-4</v>
      </c>
      <c r="H256" s="70" t="s">
        <v>53</v>
      </c>
      <c r="I256" s="70" t="s">
        <v>54</v>
      </c>
      <c r="J256" s="132">
        <v>1.80576E-3</v>
      </c>
      <c r="K256" s="132">
        <v>2.4713629629629634E-2</v>
      </c>
      <c r="L256" s="132"/>
      <c r="M256" s="132">
        <v>3.0095999999999996E-4</v>
      </c>
      <c r="N256" s="132">
        <v>9.5342222222222239E-4</v>
      </c>
      <c r="O256" s="132"/>
      <c r="Q256" s="126"/>
      <c r="R256" s="126"/>
      <c r="T256" s="68"/>
      <c r="U256" s="68"/>
      <c r="V256" s="68"/>
      <c r="W256" s="68"/>
      <c r="X256" s="68"/>
      <c r="Y256" s="68"/>
      <c r="Z256" s="129"/>
      <c r="AA256" s="129"/>
      <c r="AB256" s="129"/>
      <c r="AC256" s="129"/>
      <c r="AD256" s="129"/>
    </row>
    <row r="257" spans="2:30" s="70" customFormat="1" x14ac:dyDescent="0.35">
      <c r="B257" s="70" t="s">
        <v>26</v>
      </c>
      <c r="C257" s="70" t="s">
        <v>91</v>
      </c>
      <c r="D257" s="70" t="s">
        <v>92</v>
      </c>
      <c r="E257" s="83">
        <v>0</v>
      </c>
      <c r="F257" s="125">
        <v>2.5999999999999998E-4</v>
      </c>
      <c r="G257" s="126">
        <v>2.5999999999999998E-4</v>
      </c>
      <c r="H257" s="70" t="s">
        <v>53</v>
      </c>
      <c r="I257" s="70" t="s">
        <v>54</v>
      </c>
      <c r="J257" s="132">
        <v>1.2355199999999999E-3</v>
      </c>
      <c r="K257" s="132">
        <v>1.6909325536062378E-2</v>
      </c>
      <c r="L257" s="132"/>
      <c r="M257" s="132">
        <v>2.0591999999999995E-4</v>
      </c>
      <c r="N257" s="132">
        <v>6.5234152046783633E-4</v>
      </c>
      <c r="O257" s="132"/>
      <c r="Q257" s="126"/>
      <c r="R257" s="126"/>
      <c r="T257" s="68"/>
      <c r="U257" s="68"/>
      <c r="V257" s="68"/>
      <c r="W257" s="68"/>
      <c r="X257" s="68"/>
      <c r="Y257" s="68"/>
      <c r="Z257" s="129"/>
      <c r="AA257" s="129"/>
      <c r="AB257" s="129"/>
      <c r="AC257" s="129"/>
      <c r="AD257" s="129"/>
    </row>
    <row r="258" spans="2:30" s="70" customFormat="1" x14ac:dyDescent="0.35">
      <c r="B258" s="70" t="s">
        <v>26</v>
      </c>
      <c r="C258" s="70" t="s">
        <v>93</v>
      </c>
      <c r="D258" s="70" t="s">
        <v>94</v>
      </c>
      <c r="E258" s="83">
        <v>0</v>
      </c>
      <c r="F258" s="125">
        <v>1.65E-3</v>
      </c>
      <c r="G258" s="126">
        <v>1.65E-3</v>
      </c>
      <c r="H258" s="70" t="s">
        <v>53</v>
      </c>
      <c r="I258" s="70" t="s">
        <v>54</v>
      </c>
      <c r="J258" s="132">
        <v>7.8408000000000002E-3</v>
      </c>
      <c r="K258" s="132">
        <v>0.10730918128654972</v>
      </c>
      <c r="L258" s="132"/>
      <c r="M258" s="132">
        <v>1.3067999999999999E-3</v>
      </c>
      <c r="N258" s="132">
        <v>4.1398596491228077E-3</v>
      </c>
      <c r="O258" s="132"/>
      <c r="Q258" s="126"/>
      <c r="R258" s="126"/>
      <c r="T258" s="68"/>
      <c r="U258" s="68"/>
      <c r="V258" s="68"/>
      <c r="W258" s="68"/>
      <c r="X258" s="68"/>
      <c r="Y258" s="68"/>
      <c r="Z258" s="129"/>
      <c r="AA258" s="129"/>
      <c r="AB258" s="129"/>
      <c r="AC258" s="129"/>
      <c r="AD258" s="129"/>
    </row>
    <row r="259" spans="2:30" s="70" customFormat="1" x14ac:dyDescent="0.35">
      <c r="B259" s="70" t="s">
        <v>26</v>
      </c>
      <c r="C259" s="70" t="s">
        <v>95</v>
      </c>
      <c r="D259" s="70" t="s">
        <v>96</v>
      </c>
      <c r="E259" s="83">
        <v>0</v>
      </c>
      <c r="F259" s="125">
        <v>2.0999999999999999E-3</v>
      </c>
      <c r="G259" s="126">
        <v>2.0999999999999999E-3</v>
      </c>
      <c r="H259" s="70" t="s">
        <v>53</v>
      </c>
      <c r="I259" s="70" t="s">
        <v>54</v>
      </c>
      <c r="J259" s="132">
        <v>9.9791999999999988E-3</v>
      </c>
      <c r="K259" s="132">
        <v>0.13657532163742689</v>
      </c>
      <c r="L259" s="132"/>
      <c r="M259" s="132">
        <v>1.6631999999999997E-3</v>
      </c>
      <c r="N259" s="132">
        <v>5.268912280701755E-3</v>
      </c>
      <c r="O259" s="132"/>
      <c r="Q259" s="126"/>
      <c r="R259" s="126"/>
      <c r="T259" s="68"/>
      <c r="U259" s="68"/>
      <c r="V259" s="68"/>
      <c r="W259" s="68"/>
      <c r="X259" s="68"/>
      <c r="Y259" s="68"/>
      <c r="Z259" s="129"/>
      <c r="AA259" s="129"/>
      <c r="AB259" s="129"/>
      <c r="AC259" s="129"/>
      <c r="AD259" s="129"/>
    </row>
    <row r="260" spans="2:30" s="70" customFormat="1" x14ac:dyDescent="0.35">
      <c r="B260" s="70" t="s">
        <v>26</v>
      </c>
      <c r="C260" s="70" t="s">
        <v>97</v>
      </c>
      <c r="D260" s="70" t="s">
        <v>98</v>
      </c>
      <c r="E260" s="83">
        <v>0</v>
      </c>
      <c r="F260" s="125">
        <v>2.4000000000000001E-5</v>
      </c>
      <c r="G260" s="126">
        <v>2.4000000000000001E-5</v>
      </c>
      <c r="H260" s="70" t="s">
        <v>53</v>
      </c>
      <c r="I260" s="70" t="s">
        <v>54</v>
      </c>
      <c r="J260" s="132">
        <v>1.14048E-4</v>
      </c>
      <c r="K260" s="132">
        <v>1.5608608187134504E-3</v>
      </c>
      <c r="L260" s="132"/>
      <c r="M260" s="132">
        <v>1.9007999999999998E-5</v>
      </c>
      <c r="N260" s="132">
        <v>6.0216140350877202E-5</v>
      </c>
      <c r="O260" s="132"/>
      <c r="Q260" s="126"/>
      <c r="R260" s="126"/>
      <c r="T260" s="68"/>
      <c r="U260" s="68"/>
      <c r="V260" s="68"/>
      <c r="W260" s="68"/>
      <c r="X260" s="68"/>
      <c r="Y260" s="68"/>
      <c r="Z260" s="129"/>
      <c r="AA260" s="129"/>
      <c r="AB260" s="129"/>
      <c r="AC260" s="129"/>
      <c r="AD260" s="129"/>
    </row>
    <row r="261" spans="2:30" s="70" customFormat="1" x14ac:dyDescent="0.35">
      <c r="B261" s="70" t="s">
        <v>26</v>
      </c>
      <c r="C261" s="70" t="s">
        <v>99</v>
      </c>
      <c r="D261" s="70" t="s">
        <v>100</v>
      </c>
      <c r="E261" s="83">
        <v>0</v>
      </c>
      <c r="F261" s="125">
        <v>7.7999999999999996E-3</v>
      </c>
      <c r="G261" s="126">
        <v>7.7999999999999996E-3</v>
      </c>
      <c r="H261" s="70" t="s">
        <v>53</v>
      </c>
      <c r="I261" s="70" t="s">
        <v>54</v>
      </c>
      <c r="J261" s="132">
        <v>3.7065599999999997E-2</v>
      </c>
      <c r="K261" s="132">
        <v>0.50727976608187131</v>
      </c>
      <c r="L261" s="132"/>
      <c r="M261" s="132">
        <v>6.1775999999999992E-3</v>
      </c>
      <c r="N261" s="132">
        <v>1.957024561403509E-2</v>
      </c>
      <c r="O261" s="132"/>
      <c r="Q261" s="126"/>
      <c r="R261" s="126"/>
      <c r="T261" s="68"/>
      <c r="U261" s="68"/>
      <c r="V261" s="68"/>
      <c r="W261" s="68"/>
      <c r="X261" s="68"/>
      <c r="Y261" s="68"/>
      <c r="Z261" s="129"/>
      <c r="AA261" s="129"/>
      <c r="AB261" s="129"/>
      <c r="AC261" s="129"/>
      <c r="AD261" s="129"/>
    </row>
    <row r="262" spans="2:30" s="70" customFormat="1" x14ac:dyDescent="0.35">
      <c r="B262" s="70" t="s">
        <v>26</v>
      </c>
      <c r="C262" s="70" t="s">
        <v>101</v>
      </c>
      <c r="D262" s="70" t="s">
        <v>102</v>
      </c>
      <c r="E262" s="83">
        <v>0</v>
      </c>
      <c r="F262" s="125">
        <v>2.3E-3</v>
      </c>
      <c r="G262" s="126">
        <v>2.3E-3</v>
      </c>
      <c r="H262" s="70" t="s">
        <v>53</v>
      </c>
      <c r="I262" s="70" t="s">
        <v>54</v>
      </c>
      <c r="J262" s="132">
        <v>1.0929599999999999E-2</v>
      </c>
      <c r="K262" s="132">
        <v>0.14958249512670566</v>
      </c>
      <c r="L262" s="132"/>
      <c r="M262" s="132">
        <v>1.8215999999999998E-3</v>
      </c>
      <c r="N262" s="132">
        <v>5.7707134502923982E-3</v>
      </c>
      <c r="O262" s="132"/>
      <c r="Q262" s="126"/>
      <c r="R262" s="126"/>
      <c r="T262" s="68"/>
      <c r="U262" s="68"/>
      <c r="V262" s="68"/>
      <c r="W262" s="68"/>
      <c r="X262" s="68"/>
      <c r="Y262" s="68"/>
      <c r="Z262" s="129"/>
      <c r="AA262" s="129"/>
      <c r="AB262" s="129"/>
      <c r="AC262" s="129"/>
      <c r="AD262" s="129"/>
    </row>
    <row r="263" spans="2:30" s="70" customFormat="1" x14ac:dyDescent="0.35">
      <c r="B263" s="70" t="s">
        <v>26</v>
      </c>
      <c r="C263" s="70" t="s">
        <v>103</v>
      </c>
      <c r="D263" s="70" t="s">
        <v>104</v>
      </c>
      <c r="E263" s="83">
        <v>0</v>
      </c>
      <c r="F263" s="125">
        <v>5.7999999999999996E-3</v>
      </c>
      <c r="G263" s="126">
        <v>5.7999999999999996E-3</v>
      </c>
      <c r="H263" s="70" t="s">
        <v>53</v>
      </c>
      <c r="I263" s="70" t="s">
        <v>54</v>
      </c>
      <c r="J263" s="132">
        <v>2.7561599999999995E-2</v>
      </c>
      <c r="K263" s="132">
        <v>0.3772080311890838</v>
      </c>
      <c r="L263" s="132"/>
      <c r="M263" s="132">
        <v>4.5935999999999989E-3</v>
      </c>
      <c r="N263" s="132">
        <v>1.4552233918128656E-2</v>
      </c>
      <c r="O263" s="132"/>
      <c r="Q263" s="126"/>
      <c r="R263" s="126"/>
      <c r="T263" s="68"/>
      <c r="U263" s="68"/>
      <c r="V263" s="68"/>
      <c r="W263" s="68"/>
      <c r="X263" s="68"/>
      <c r="Y263" s="68"/>
      <c r="Z263" s="129"/>
      <c r="AA263" s="129"/>
      <c r="AB263" s="129"/>
      <c r="AC263" s="129"/>
      <c r="AD263" s="129"/>
    </row>
    <row r="264" spans="2:30" s="70" customFormat="1" x14ac:dyDescent="0.35">
      <c r="B264" s="70" t="s">
        <v>26</v>
      </c>
      <c r="C264" s="70" t="s">
        <v>105</v>
      </c>
      <c r="D264" s="70" t="s">
        <v>106</v>
      </c>
      <c r="E264" s="83">
        <v>0</v>
      </c>
      <c r="F264" s="125">
        <v>2.9000000000000001E-2</v>
      </c>
      <c r="G264" s="126">
        <v>2.9000000000000001E-2</v>
      </c>
      <c r="H264" s="70" t="s">
        <v>53</v>
      </c>
      <c r="I264" s="70" t="s">
        <v>54</v>
      </c>
      <c r="J264" s="132">
        <v>0.13780800000000001</v>
      </c>
      <c r="K264" s="132">
        <v>1.8860401559454194</v>
      </c>
      <c r="L264" s="132"/>
      <c r="M264" s="132">
        <v>2.2967999999999999E-2</v>
      </c>
      <c r="N264" s="132">
        <v>7.2761169590643285E-2</v>
      </c>
      <c r="O264" s="132"/>
      <c r="Q264" s="126"/>
      <c r="R264" s="126"/>
      <c r="T264" s="68"/>
      <c r="U264" s="68"/>
      <c r="V264" s="68"/>
      <c r="W264" s="68"/>
      <c r="X264" s="68"/>
      <c r="Y264" s="68"/>
      <c r="Z264" s="129"/>
      <c r="AA264" s="129"/>
      <c r="AB264" s="129"/>
      <c r="AC264" s="129"/>
      <c r="AD264" s="129"/>
    </row>
    <row r="265" spans="2:30" s="70" customFormat="1" x14ac:dyDescent="0.35">
      <c r="B265" s="70" t="s">
        <v>28</v>
      </c>
      <c r="C265" s="70" t="s">
        <v>51</v>
      </c>
      <c r="D265" s="70" t="s">
        <v>52</v>
      </c>
      <c r="E265" s="83">
        <v>0</v>
      </c>
      <c r="F265" s="125">
        <v>0.18629999999999999</v>
      </c>
      <c r="G265" s="126">
        <v>0.18629999999999999</v>
      </c>
      <c r="H265" s="70" t="s">
        <v>107</v>
      </c>
      <c r="I265" s="70" t="s">
        <v>108</v>
      </c>
      <c r="J265" s="132">
        <v>0.1162512</v>
      </c>
      <c r="K265" s="132">
        <v>0.19375200000000001</v>
      </c>
      <c r="L265" s="132"/>
      <c r="M265" s="132">
        <v>3.8750399999999997E-3</v>
      </c>
      <c r="N265" s="132">
        <v>4.6500480000000004E-2</v>
      </c>
      <c r="O265" s="132"/>
      <c r="Q265" s="126"/>
      <c r="R265" s="126"/>
      <c r="T265" s="68"/>
      <c r="U265" s="68"/>
      <c r="V265" s="68"/>
      <c r="W265" s="68"/>
      <c r="X265" s="68"/>
      <c r="Y265" s="68"/>
      <c r="Z265" s="129"/>
      <c r="AA265" s="129"/>
      <c r="AB265" s="129"/>
      <c r="AC265" s="129"/>
      <c r="AD265" s="129"/>
    </row>
    <row r="266" spans="2:30" s="70" customFormat="1" x14ac:dyDescent="0.35">
      <c r="B266" s="70" t="s">
        <v>28</v>
      </c>
      <c r="C266" s="70" t="s">
        <v>99</v>
      </c>
      <c r="D266" s="70" t="s">
        <v>100</v>
      </c>
      <c r="E266" s="83">
        <v>0</v>
      </c>
      <c r="F266" s="125">
        <v>0.10539999999999999</v>
      </c>
      <c r="G266" s="126">
        <v>0.10539999999999999</v>
      </c>
      <c r="H266" s="70" t="s">
        <v>107</v>
      </c>
      <c r="I266" s="70" t="s">
        <v>108</v>
      </c>
      <c r="J266" s="132">
        <v>6.5769599999999998E-2</v>
      </c>
      <c r="K266" s="132">
        <v>0.10961599999999999</v>
      </c>
      <c r="L266" s="132"/>
      <c r="M266" s="132">
        <v>2.1923199999999998E-3</v>
      </c>
      <c r="N266" s="132">
        <v>2.6307839999999999E-2</v>
      </c>
      <c r="O266" s="132"/>
      <c r="Q266" s="126"/>
      <c r="R266" s="126"/>
      <c r="T266" s="68"/>
      <c r="U266" s="68"/>
      <c r="V266" s="68"/>
      <c r="W266" s="68"/>
      <c r="X266" s="68"/>
      <c r="Y266" s="68"/>
      <c r="Z266" s="129"/>
      <c r="AA266" s="129"/>
      <c r="AB266" s="129"/>
      <c r="AC266" s="129"/>
      <c r="AD266" s="129"/>
    </row>
    <row r="267" spans="2:30" s="70" customFormat="1" x14ac:dyDescent="0.35">
      <c r="B267" s="70" t="s">
        <v>28</v>
      </c>
      <c r="C267" s="70" t="s">
        <v>103</v>
      </c>
      <c r="D267" s="70" t="s">
        <v>104</v>
      </c>
      <c r="E267" s="83">
        <v>0</v>
      </c>
      <c r="F267" s="125">
        <v>4.24E-2</v>
      </c>
      <c r="G267" s="126">
        <v>4.24E-2</v>
      </c>
      <c r="H267" s="70" t="s">
        <v>107</v>
      </c>
      <c r="I267" s="70" t="s">
        <v>108</v>
      </c>
      <c r="J267" s="132">
        <v>2.6457600000000001E-2</v>
      </c>
      <c r="K267" s="132">
        <v>4.4096000000000003E-2</v>
      </c>
      <c r="L267" s="132"/>
      <c r="M267" s="132">
        <v>8.8192000000000001E-4</v>
      </c>
      <c r="N267" s="132">
        <v>1.058304E-2</v>
      </c>
      <c r="O267" s="132"/>
      <c r="Q267" s="126"/>
      <c r="R267" s="126"/>
      <c r="T267" s="68"/>
      <c r="U267" s="68"/>
      <c r="V267" s="68"/>
      <c r="W267" s="68"/>
      <c r="X267" s="68"/>
      <c r="Y267" s="68"/>
      <c r="Z267" s="129"/>
      <c r="AA267" s="129"/>
      <c r="AB267" s="129"/>
      <c r="AC267" s="129"/>
      <c r="AD267" s="129"/>
    </row>
    <row r="268" spans="2:30" s="70" customFormat="1" x14ac:dyDescent="0.35">
      <c r="B268" s="70" t="s">
        <v>28</v>
      </c>
      <c r="C268" s="70" t="s">
        <v>109</v>
      </c>
      <c r="D268" s="70" t="s">
        <v>110</v>
      </c>
      <c r="E268" s="83">
        <v>0</v>
      </c>
      <c r="F268" s="125">
        <v>0.21740000000000001</v>
      </c>
      <c r="G268" s="126">
        <v>0.21740000000000001</v>
      </c>
      <c r="H268" s="70" t="s">
        <v>107</v>
      </c>
      <c r="I268" s="70" t="s">
        <v>108</v>
      </c>
      <c r="J268" s="132">
        <v>0.13565760000000002</v>
      </c>
      <c r="K268" s="132">
        <v>0.22609600000000002</v>
      </c>
      <c r="L268" s="132"/>
      <c r="M268" s="132">
        <v>4.5219199999999996E-3</v>
      </c>
      <c r="N268" s="132">
        <v>5.4263040000000005E-2</v>
      </c>
      <c r="O268" s="132"/>
      <c r="Q268" s="126"/>
      <c r="R268" s="126"/>
      <c r="T268" s="68"/>
      <c r="U268" s="68"/>
      <c r="V268" s="68"/>
      <c r="W268" s="68"/>
      <c r="X268" s="68"/>
      <c r="Y268" s="68"/>
      <c r="Z268" s="129"/>
      <c r="AA268" s="129"/>
      <c r="AB268" s="129"/>
      <c r="AC268" s="129"/>
      <c r="AD268" s="129"/>
    </row>
    <row r="269" spans="2:30" s="70" customFormat="1" x14ac:dyDescent="0.35">
      <c r="B269" s="70" t="s">
        <v>28</v>
      </c>
      <c r="C269" s="70" t="s">
        <v>55</v>
      </c>
      <c r="D269" s="70" t="s">
        <v>56</v>
      </c>
      <c r="E269" s="83">
        <v>0</v>
      </c>
      <c r="F269" s="125">
        <v>1.7261</v>
      </c>
      <c r="G269" s="126">
        <v>1.7261</v>
      </c>
      <c r="H269" s="70" t="s">
        <v>107</v>
      </c>
      <c r="I269" s="70" t="s">
        <v>108</v>
      </c>
      <c r="J269" s="132">
        <v>1.0770864</v>
      </c>
      <c r="K269" s="132">
        <v>1.7951440000000001</v>
      </c>
      <c r="L269" s="132"/>
      <c r="M269" s="132">
        <v>3.5902879999999998E-2</v>
      </c>
      <c r="N269" s="132">
        <v>0.43083456000000003</v>
      </c>
      <c r="O269" s="132"/>
      <c r="Q269" s="126"/>
      <c r="R269" s="126"/>
      <c r="T269" s="68"/>
      <c r="U269" s="68"/>
      <c r="V269" s="68"/>
      <c r="W269" s="68"/>
      <c r="X269" s="68"/>
      <c r="Y269" s="68"/>
      <c r="Z269" s="129"/>
      <c r="AA269" s="129"/>
      <c r="AB269" s="129"/>
      <c r="AC269" s="129"/>
      <c r="AD269" s="129"/>
    </row>
    <row r="270" spans="2:30" s="70" customFormat="1" x14ac:dyDescent="0.35">
      <c r="B270" s="70" t="s">
        <v>28</v>
      </c>
      <c r="C270" s="70" t="s">
        <v>63</v>
      </c>
      <c r="D270" s="70" t="s">
        <v>64</v>
      </c>
      <c r="E270" s="83">
        <v>0</v>
      </c>
      <c r="F270" s="125">
        <v>0.7833</v>
      </c>
      <c r="G270" s="126">
        <v>0.7833</v>
      </c>
      <c r="H270" s="70" t="s">
        <v>107</v>
      </c>
      <c r="I270" s="70" t="s">
        <v>108</v>
      </c>
      <c r="J270" s="132">
        <v>0.48877919999999997</v>
      </c>
      <c r="K270" s="132">
        <v>0.81463200000000002</v>
      </c>
      <c r="L270" s="132"/>
      <c r="M270" s="132">
        <v>1.6292640000000001E-2</v>
      </c>
      <c r="N270" s="132">
        <v>0.19551168000000002</v>
      </c>
      <c r="O270" s="132"/>
      <c r="Q270" s="126"/>
      <c r="R270" s="126"/>
      <c r="T270" s="68"/>
      <c r="U270" s="68"/>
      <c r="V270" s="68"/>
      <c r="W270" s="68"/>
      <c r="X270" s="68"/>
      <c r="Y270" s="68"/>
      <c r="Z270" s="129"/>
      <c r="AA270" s="129"/>
      <c r="AB270" s="129"/>
      <c r="AC270" s="129"/>
      <c r="AD270" s="129"/>
    </row>
    <row r="271" spans="2:30" s="70" customFormat="1" x14ac:dyDescent="0.35">
      <c r="B271" s="70" t="s">
        <v>28</v>
      </c>
      <c r="C271" s="70" t="s">
        <v>65</v>
      </c>
      <c r="D271" s="70" t="s">
        <v>66</v>
      </c>
      <c r="E271" s="83">
        <v>0</v>
      </c>
      <c r="F271" s="125">
        <v>3.39E-2</v>
      </c>
      <c r="G271" s="126">
        <v>3.39E-2</v>
      </c>
      <c r="H271" s="70" t="s">
        <v>107</v>
      </c>
      <c r="I271" s="70" t="s">
        <v>108</v>
      </c>
      <c r="J271" s="132">
        <v>2.1153599999999998E-2</v>
      </c>
      <c r="K271" s="132">
        <v>3.5256000000000003E-2</v>
      </c>
      <c r="L271" s="132"/>
      <c r="M271" s="132">
        <v>7.0511999999999994E-4</v>
      </c>
      <c r="N271" s="132">
        <v>8.4614400000000006E-3</v>
      </c>
      <c r="O271" s="132"/>
      <c r="Q271" s="126"/>
      <c r="R271" s="126"/>
      <c r="T271" s="68"/>
      <c r="U271" s="68"/>
      <c r="V271" s="68"/>
      <c r="W271" s="68"/>
      <c r="X271" s="68"/>
      <c r="Y271" s="68"/>
      <c r="Z271" s="129"/>
      <c r="AA271" s="129"/>
      <c r="AB271" s="129"/>
      <c r="AC271" s="129"/>
      <c r="AD271" s="129"/>
    </row>
    <row r="272" spans="2:30" s="70" customFormat="1" x14ac:dyDescent="0.35">
      <c r="B272" s="70" t="s">
        <v>28</v>
      </c>
      <c r="C272" s="70" t="s">
        <v>61</v>
      </c>
      <c r="D272" s="70" t="s">
        <v>62</v>
      </c>
      <c r="E272" s="83">
        <v>0</v>
      </c>
      <c r="F272" s="125">
        <v>1.9699999999999999E-2</v>
      </c>
      <c r="G272" s="126">
        <v>1.9699999999999999E-2</v>
      </c>
      <c r="H272" s="70" t="s">
        <v>107</v>
      </c>
      <c r="I272" s="70" t="s">
        <v>108</v>
      </c>
      <c r="J272" s="132">
        <v>1.22928E-2</v>
      </c>
      <c r="K272" s="132">
        <v>2.0487999999999999E-2</v>
      </c>
      <c r="L272" s="132"/>
      <c r="M272" s="132">
        <v>4.0975999999999995E-4</v>
      </c>
      <c r="N272" s="132">
        <v>4.9171199999999997E-3</v>
      </c>
      <c r="O272" s="132"/>
      <c r="Q272" s="126"/>
      <c r="R272" s="126"/>
      <c r="T272" s="68"/>
      <c r="U272" s="68"/>
      <c r="V272" s="68"/>
      <c r="W272" s="68"/>
      <c r="X272" s="68"/>
      <c r="Y272" s="68"/>
      <c r="Z272" s="129"/>
      <c r="AA272" s="129"/>
      <c r="AB272" s="129"/>
      <c r="AC272" s="129"/>
      <c r="AD272" s="129"/>
    </row>
    <row r="273" spans="2:30" s="70" customFormat="1" x14ac:dyDescent="0.35">
      <c r="B273" s="70" t="s">
        <v>28</v>
      </c>
      <c r="C273" s="70" t="s">
        <v>75</v>
      </c>
      <c r="D273" s="70" t="s">
        <v>76</v>
      </c>
      <c r="E273" s="83">
        <v>0</v>
      </c>
      <c r="F273" s="125">
        <v>1.5E-3</v>
      </c>
      <c r="G273" s="126">
        <v>1.5E-3</v>
      </c>
      <c r="H273" s="70" t="s">
        <v>107</v>
      </c>
      <c r="I273" s="70" t="s">
        <v>108</v>
      </c>
      <c r="J273" s="132">
        <v>9.3599999999999998E-4</v>
      </c>
      <c r="K273" s="132">
        <v>1.5600000000000002E-3</v>
      </c>
      <c r="L273" s="132"/>
      <c r="M273" s="132">
        <v>3.1199999999999999E-5</v>
      </c>
      <c r="N273" s="132">
        <v>3.7440000000000005E-4</v>
      </c>
      <c r="O273" s="132"/>
      <c r="Q273" s="126"/>
      <c r="R273" s="126"/>
      <c r="T273" s="68"/>
      <c r="U273" s="68"/>
      <c r="V273" s="68"/>
      <c r="W273" s="68"/>
      <c r="X273" s="68"/>
      <c r="Y273" s="68"/>
      <c r="Z273" s="129"/>
      <c r="AA273" s="129"/>
      <c r="AB273" s="129"/>
      <c r="AC273" s="129"/>
      <c r="AD273" s="129"/>
    </row>
    <row r="274" spans="2:30" s="70" customFormat="1" x14ac:dyDescent="0.35">
      <c r="B274" s="70" t="s">
        <v>28</v>
      </c>
      <c r="C274" s="70" t="s">
        <v>77</v>
      </c>
      <c r="D274" s="70" t="s">
        <v>78</v>
      </c>
      <c r="E274" s="83">
        <v>0</v>
      </c>
      <c r="F274" s="125">
        <v>1E-4</v>
      </c>
      <c r="G274" s="126">
        <v>1E-4</v>
      </c>
      <c r="H274" s="70" t="s">
        <v>107</v>
      </c>
      <c r="I274" s="70" t="s">
        <v>108</v>
      </c>
      <c r="J274" s="132">
        <v>6.2399999999999999E-5</v>
      </c>
      <c r="K274" s="132">
        <v>1.0400000000000001E-4</v>
      </c>
      <c r="L274" s="132"/>
      <c r="M274" s="132">
        <v>2.08E-6</v>
      </c>
      <c r="N274" s="132">
        <v>2.4960000000000002E-5</v>
      </c>
      <c r="O274" s="132"/>
      <c r="Q274" s="126"/>
      <c r="R274" s="126"/>
      <c r="T274" s="68"/>
      <c r="U274" s="68"/>
      <c r="V274" s="68"/>
      <c r="W274" s="68"/>
      <c r="X274" s="68"/>
      <c r="Y274" s="68"/>
      <c r="Z274" s="129"/>
      <c r="AA274" s="129"/>
      <c r="AB274" s="129"/>
      <c r="AC274" s="129"/>
      <c r="AD274" s="129"/>
    </row>
    <row r="275" spans="2:30" s="70" customFormat="1" x14ac:dyDescent="0.35">
      <c r="B275" s="70" t="s">
        <v>28</v>
      </c>
      <c r="C275" s="70" t="s">
        <v>69</v>
      </c>
      <c r="D275" s="70" t="s">
        <v>70</v>
      </c>
      <c r="E275" s="83">
        <v>0</v>
      </c>
      <c r="F275" s="125">
        <v>1.6000000000000001E-3</v>
      </c>
      <c r="G275" s="126">
        <v>1.6000000000000001E-3</v>
      </c>
      <c r="H275" s="70" t="s">
        <v>107</v>
      </c>
      <c r="I275" s="70" t="s">
        <v>108</v>
      </c>
      <c r="J275" s="132">
        <v>9.9839999999999998E-4</v>
      </c>
      <c r="K275" s="132">
        <v>1.6640000000000001E-3</v>
      </c>
      <c r="L275" s="132"/>
      <c r="M275" s="132">
        <v>3.328E-5</v>
      </c>
      <c r="N275" s="132">
        <v>3.9936000000000003E-4</v>
      </c>
      <c r="O275" s="132"/>
      <c r="Q275" s="126"/>
      <c r="R275" s="126"/>
      <c r="T275" s="68"/>
      <c r="U275" s="68"/>
      <c r="V275" s="68"/>
      <c r="W275" s="68"/>
      <c r="X275" s="68"/>
      <c r="Y275" s="68"/>
      <c r="Z275" s="129"/>
      <c r="AA275" s="129"/>
      <c r="AB275" s="129"/>
      <c r="AC275" s="129"/>
      <c r="AD275" s="129"/>
    </row>
    <row r="276" spans="2:30" s="70" customFormat="1" x14ac:dyDescent="0.35">
      <c r="B276" s="70" t="s">
        <v>28</v>
      </c>
      <c r="C276" s="70" t="s">
        <v>87</v>
      </c>
      <c r="D276" s="70" t="s">
        <v>88</v>
      </c>
      <c r="E276" s="83">
        <v>0</v>
      </c>
      <c r="F276" s="125">
        <v>8.3000000000000001E-3</v>
      </c>
      <c r="G276" s="126">
        <v>8.3000000000000001E-3</v>
      </c>
      <c r="H276" s="70" t="s">
        <v>107</v>
      </c>
      <c r="I276" s="70" t="s">
        <v>108</v>
      </c>
      <c r="J276" s="132">
        <v>5.1792000000000001E-3</v>
      </c>
      <c r="K276" s="132">
        <v>8.6320000000000008E-3</v>
      </c>
      <c r="L276" s="132"/>
      <c r="M276" s="132">
        <v>1.7264E-4</v>
      </c>
      <c r="N276" s="132">
        <v>2.0716800000000002E-3</v>
      </c>
      <c r="O276" s="132"/>
      <c r="Q276" s="126"/>
      <c r="R276" s="126"/>
      <c r="T276" s="68"/>
      <c r="U276" s="68"/>
      <c r="V276" s="68"/>
      <c r="W276" s="68"/>
      <c r="X276" s="68"/>
      <c r="Y276" s="68"/>
      <c r="Z276" s="129"/>
      <c r="AA276" s="129"/>
      <c r="AB276" s="129"/>
      <c r="AC276" s="129"/>
      <c r="AD276" s="129"/>
    </row>
    <row r="277" spans="2:30" s="70" customFormat="1" x14ac:dyDescent="0.35">
      <c r="B277" s="70" t="s">
        <v>28</v>
      </c>
      <c r="C277" s="70" t="s">
        <v>95</v>
      </c>
      <c r="D277" s="70" t="s">
        <v>96</v>
      </c>
      <c r="E277" s="83">
        <v>0</v>
      </c>
      <c r="F277" s="125">
        <v>3.8999999999999998E-3</v>
      </c>
      <c r="G277" s="126">
        <v>3.8999999999999998E-3</v>
      </c>
      <c r="H277" s="70" t="s">
        <v>107</v>
      </c>
      <c r="I277" s="70" t="s">
        <v>108</v>
      </c>
      <c r="J277" s="132">
        <v>2.4335999999999997E-3</v>
      </c>
      <c r="K277" s="132">
        <v>4.0559999999999997E-3</v>
      </c>
      <c r="L277" s="132"/>
      <c r="M277" s="132">
        <v>8.1119999999999996E-5</v>
      </c>
      <c r="N277" s="132">
        <v>9.7344E-4</v>
      </c>
      <c r="O277" s="132"/>
      <c r="Q277" s="126"/>
      <c r="R277" s="126"/>
      <c r="T277" s="68"/>
      <c r="U277" s="68"/>
      <c r="V277" s="68"/>
      <c r="W277" s="68"/>
      <c r="X277" s="68"/>
      <c r="Y277" s="68"/>
      <c r="Z277" s="129"/>
      <c r="AA277" s="129"/>
      <c r="AB277" s="129"/>
      <c r="AC277" s="129"/>
      <c r="AD277" s="129"/>
    </row>
    <row r="278" spans="2:30" s="70" customFormat="1" x14ac:dyDescent="0.35">
      <c r="B278" s="70" t="s">
        <v>28</v>
      </c>
      <c r="C278" s="70">
        <v>401</v>
      </c>
      <c r="D278" s="70" t="s">
        <v>58</v>
      </c>
      <c r="E278" s="83">
        <v>0</v>
      </c>
      <c r="F278" s="125">
        <v>3.6200000000000003E-2</v>
      </c>
      <c r="G278" s="126">
        <v>3.6200000000000003E-2</v>
      </c>
      <c r="H278" s="70" t="s">
        <v>107</v>
      </c>
      <c r="I278" s="70" t="s">
        <v>108</v>
      </c>
      <c r="J278" s="132">
        <v>2.2588800000000003E-2</v>
      </c>
      <c r="K278" s="132">
        <v>3.7648000000000008E-2</v>
      </c>
      <c r="L278" s="132"/>
      <c r="M278" s="132">
        <v>7.5296E-4</v>
      </c>
      <c r="N278" s="132">
        <v>9.0355200000000017E-3</v>
      </c>
      <c r="O278" s="132"/>
      <c r="Q278" s="126"/>
      <c r="R278" s="126"/>
      <c r="T278" s="68"/>
      <c r="U278" s="68"/>
      <c r="V278" s="68"/>
      <c r="W278" s="68"/>
      <c r="X278" s="68"/>
      <c r="Y278" s="68"/>
      <c r="Z278" s="129"/>
      <c r="AA278" s="129"/>
      <c r="AB278" s="129"/>
      <c r="AC278" s="129"/>
      <c r="AD278" s="129"/>
    </row>
    <row r="279" spans="2:30" s="70" customFormat="1" x14ac:dyDescent="0.35">
      <c r="B279" s="70" t="s">
        <v>28</v>
      </c>
      <c r="C279" s="70" t="s">
        <v>67</v>
      </c>
      <c r="D279" s="70" t="s">
        <v>68</v>
      </c>
      <c r="E279" s="83">
        <v>0</v>
      </c>
      <c r="F279" s="125">
        <v>2.9</v>
      </c>
      <c r="G279" s="126">
        <v>2.9</v>
      </c>
      <c r="H279" s="70" t="s">
        <v>107</v>
      </c>
      <c r="I279" s="70" t="s">
        <v>108</v>
      </c>
      <c r="J279" s="132">
        <v>1.8095999999999999</v>
      </c>
      <c r="K279" s="132">
        <v>3.016</v>
      </c>
      <c r="L279" s="132"/>
      <c r="M279" s="132">
        <v>6.0319999999999999E-2</v>
      </c>
      <c r="N279" s="132">
        <v>0.72384000000000004</v>
      </c>
      <c r="O279" s="132"/>
      <c r="Q279" s="126"/>
      <c r="R279" s="126"/>
      <c r="T279" s="68"/>
      <c r="U279" s="68"/>
      <c r="V279" s="68"/>
      <c r="W279" s="68"/>
      <c r="X279" s="68"/>
      <c r="Y279" s="68"/>
      <c r="Z279" s="129"/>
      <c r="AA279" s="129"/>
      <c r="AB279" s="129"/>
      <c r="AC279" s="129"/>
      <c r="AD279" s="129"/>
    </row>
    <row r="280" spans="2:30" s="70" customFormat="1" x14ac:dyDescent="0.35">
      <c r="B280" s="70" t="s">
        <v>28</v>
      </c>
      <c r="C280" s="70" t="s">
        <v>81</v>
      </c>
      <c r="D280" s="70" t="s">
        <v>82</v>
      </c>
      <c r="E280" s="83">
        <v>0</v>
      </c>
      <c r="F280" s="125">
        <v>4.1000000000000003E-3</v>
      </c>
      <c r="G280" s="126">
        <v>4.1000000000000003E-3</v>
      </c>
      <c r="H280" s="70" t="s">
        <v>107</v>
      </c>
      <c r="I280" s="70" t="s">
        <v>108</v>
      </c>
      <c r="J280" s="132">
        <v>2.5584000000000002E-3</v>
      </c>
      <c r="K280" s="132">
        <v>4.2640000000000004E-3</v>
      </c>
      <c r="L280" s="132"/>
      <c r="M280" s="132">
        <v>8.5279999999999997E-5</v>
      </c>
      <c r="N280" s="132">
        <v>1.0233600000000001E-3</v>
      </c>
      <c r="O280" s="132"/>
      <c r="Q280" s="126"/>
      <c r="R280" s="126"/>
      <c r="T280" s="68"/>
      <c r="U280" s="68"/>
      <c r="V280" s="68"/>
      <c r="W280" s="68"/>
      <c r="X280" s="68"/>
      <c r="Y280" s="68"/>
      <c r="Z280" s="129"/>
      <c r="AA280" s="129"/>
      <c r="AB280" s="129"/>
      <c r="AC280" s="129"/>
      <c r="AD280" s="129"/>
    </row>
    <row r="281" spans="2:30" s="70" customFormat="1" x14ac:dyDescent="0.35">
      <c r="B281" s="70" t="s">
        <v>28</v>
      </c>
      <c r="C281" s="70" t="s">
        <v>83</v>
      </c>
      <c r="D281" s="70" t="s">
        <v>84</v>
      </c>
      <c r="E281" s="83">
        <v>0</v>
      </c>
      <c r="F281" s="125">
        <v>1.09E-2</v>
      </c>
      <c r="G281" s="126">
        <v>1.09E-2</v>
      </c>
      <c r="H281" s="70" t="s">
        <v>107</v>
      </c>
      <c r="I281" s="70" t="s">
        <v>108</v>
      </c>
      <c r="J281" s="132">
        <v>6.8015999999999997E-3</v>
      </c>
      <c r="K281" s="132">
        <v>1.1336000000000001E-2</v>
      </c>
      <c r="L281" s="132"/>
      <c r="M281" s="132">
        <v>2.2672E-4</v>
      </c>
      <c r="N281" s="132">
        <v>2.7206400000000003E-3</v>
      </c>
      <c r="O281" s="132"/>
      <c r="Q281" s="126"/>
      <c r="R281" s="126"/>
      <c r="T281" s="68"/>
      <c r="U281" s="68"/>
      <c r="V281" s="68"/>
      <c r="W281" s="68"/>
      <c r="X281" s="68"/>
      <c r="Y281" s="68"/>
      <c r="Z281" s="129"/>
      <c r="AA281" s="129"/>
      <c r="AB281" s="129"/>
      <c r="AC281" s="129"/>
      <c r="AD281" s="129"/>
    </row>
    <row r="282" spans="2:30" s="70" customFormat="1" x14ac:dyDescent="0.35">
      <c r="B282" s="70" t="s">
        <v>28</v>
      </c>
      <c r="C282" s="70" t="s">
        <v>85</v>
      </c>
      <c r="D282" s="70" t="s">
        <v>86</v>
      </c>
      <c r="E282" s="83">
        <v>0</v>
      </c>
      <c r="F282" s="125">
        <v>2.69E-2</v>
      </c>
      <c r="G282" s="126">
        <v>2.69E-2</v>
      </c>
      <c r="H282" s="70" t="s">
        <v>107</v>
      </c>
      <c r="I282" s="70" t="s">
        <v>108</v>
      </c>
      <c r="J282" s="132">
        <v>1.6785600000000001E-2</v>
      </c>
      <c r="K282" s="132">
        <v>2.7976000000000001E-2</v>
      </c>
      <c r="L282" s="132"/>
      <c r="M282" s="132">
        <v>5.5951999999999998E-4</v>
      </c>
      <c r="N282" s="132">
        <v>6.7142400000000007E-3</v>
      </c>
      <c r="O282" s="132"/>
      <c r="Q282" s="126"/>
      <c r="R282" s="126"/>
      <c r="T282" s="68"/>
      <c r="U282" s="68"/>
      <c r="V282" s="68"/>
      <c r="W282" s="68"/>
      <c r="X282" s="68"/>
      <c r="Y282" s="68"/>
      <c r="Z282" s="129"/>
      <c r="AA282" s="129"/>
      <c r="AB282" s="129"/>
      <c r="AC282" s="129"/>
      <c r="AD282" s="129"/>
    </row>
    <row r="283" spans="2:30" s="70" customFormat="1" x14ac:dyDescent="0.35">
      <c r="B283" s="70" t="s">
        <v>28</v>
      </c>
      <c r="C283" s="70" t="s">
        <v>111</v>
      </c>
      <c r="D283" s="70" t="s">
        <v>112</v>
      </c>
      <c r="E283" s="83">
        <v>0</v>
      </c>
      <c r="F283" s="125">
        <v>0.18629999999999999</v>
      </c>
      <c r="G283" s="126">
        <v>0.18629999999999999</v>
      </c>
      <c r="H283" s="70" t="s">
        <v>107</v>
      </c>
      <c r="I283" s="70" t="s">
        <v>108</v>
      </c>
      <c r="J283" s="132">
        <v>0.1162512</v>
      </c>
      <c r="K283" s="132">
        <v>0.19375200000000001</v>
      </c>
      <c r="L283" s="132"/>
      <c r="M283" s="132">
        <v>3.8750399999999997E-3</v>
      </c>
      <c r="N283" s="132">
        <v>4.6500480000000004E-2</v>
      </c>
      <c r="O283" s="132"/>
      <c r="Q283" s="126"/>
      <c r="R283" s="126"/>
      <c r="T283" s="68"/>
      <c r="U283" s="68"/>
      <c r="V283" s="68"/>
      <c r="W283" s="68"/>
      <c r="X283" s="68"/>
      <c r="Y283" s="68"/>
      <c r="Z283" s="129"/>
      <c r="AA283" s="129"/>
      <c r="AB283" s="129"/>
      <c r="AC283" s="129"/>
      <c r="AD283" s="129"/>
    </row>
    <row r="284" spans="2:30" s="70" customFormat="1" x14ac:dyDescent="0.35">
      <c r="B284" s="70" t="s">
        <v>28</v>
      </c>
      <c r="C284" s="70" t="s">
        <v>89</v>
      </c>
      <c r="D284" s="70" t="s">
        <v>90</v>
      </c>
      <c r="E284" s="83">
        <v>0</v>
      </c>
      <c r="F284" s="125">
        <v>3.0999999999999999E-3</v>
      </c>
      <c r="G284" s="126">
        <v>3.0999999999999999E-3</v>
      </c>
      <c r="H284" s="70" t="s">
        <v>107</v>
      </c>
      <c r="I284" s="70" t="s">
        <v>108</v>
      </c>
      <c r="J284" s="132">
        <v>1.9344E-3</v>
      </c>
      <c r="K284" s="132">
        <v>3.2239999999999999E-3</v>
      </c>
      <c r="L284" s="132"/>
      <c r="M284" s="132">
        <v>6.4479999999999993E-5</v>
      </c>
      <c r="N284" s="132">
        <v>7.7376000000000007E-4</v>
      </c>
      <c r="O284" s="132"/>
      <c r="Q284" s="126"/>
      <c r="R284" s="126"/>
      <c r="T284" s="68"/>
      <c r="U284" s="68"/>
      <c r="V284" s="68"/>
      <c r="W284" s="68"/>
      <c r="X284" s="68"/>
      <c r="Y284" s="68"/>
      <c r="Z284" s="129"/>
      <c r="AA284" s="129"/>
      <c r="AB284" s="129"/>
      <c r="AC284" s="129"/>
      <c r="AD284" s="129"/>
    </row>
    <row r="285" spans="2:30" s="70" customFormat="1" x14ac:dyDescent="0.35">
      <c r="B285" s="70" t="s">
        <v>28</v>
      </c>
      <c r="C285" s="70" t="s">
        <v>91</v>
      </c>
      <c r="D285" s="70" t="s">
        <v>92</v>
      </c>
      <c r="E285" s="83">
        <v>0</v>
      </c>
      <c r="F285" s="125">
        <v>2E-3</v>
      </c>
      <c r="G285" s="126">
        <v>2E-3</v>
      </c>
      <c r="H285" s="70" t="s">
        <v>107</v>
      </c>
      <c r="I285" s="70" t="s">
        <v>108</v>
      </c>
      <c r="J285" s="132">
        <v>1.248E-3</v>
      </c>
      <c r="K285" s="132">
        <v>2.0800000000000003E-3</v>
      </c>
      <c r="L285" s="132"/>
      <c r="M285" s="132">
        <v>4.1600000000000002E-5</v>
      </c>
      <c r="N285" s="132">
        <v>4.9919999999999999E-4</v>
      </c>
      <c r="O285" s="132"/>
      <c r="Q285" s="126"/>
      <c r="R285" s="126"/>
      <c r="T285" s="68"/>
      <c r="U285" s="68"/>
      <c r="V285" s="68"/>
      <c r="W285" s="68"/>
      <c r="X285" s="68"/>
      <c r="Y285" s="68"/>
      <c r="Z285" s="129"/>
      <c r="AA285" s="129"/>
      <c r="AB285" s="129"/>
      <c r="AC285" s="129"/>
      <c r="AD285" s="129"/>
    </row>
    <row r="286" spans="2:30" s="70" customFormat="1" x14ac:dyDescent="0.35">
      <c r="B286" s="70" t="s">
        <v>28</v>
      </c>
      <c r="C286" s="70" t="s">
        <v>97</v>
      </c>
      <c r="D286" s="70" t="s">
        <v>98</v>
      </c>
      <c r="E286" s="83">
        <v>0</v>
      </c>
      <c r="F286" s="125">
        <v>2.2000000000000001E-3</v>
      </c>
      <c r="G286" s="126">
        <v>2.2000000000000001E-3</v>
      </c>
      <c r="H286" s="70" t="s">
        <v>107</v>
      </c>
      <c r="I286" s="70" t="s">
        <v>108</v>
      </c>
      <c r="J286" s="132">
        <v>1.3728E-3</v>
      </c>
      <c r="K286" s="132">
        <v>2.2880000000000001E-3</v>
      </c>
      <c r="L286" s="132"/>
      <c r="M286" s="132">
        <v>4.5760000000000002E-5</v>
      </c>
      <c r="N286" s="132">
        <v>5.4912000000000006E-4</v>
      </c>
      <c r="O286" s="132"/>
      <c r="Q286" s="126"/>
      <c r="R286" s="126"/>
      <c r="T286" s="68"/>
      <c r="U286" s="68"/>
      <c r="V286" s="68"/>
      <c r="W286" s="68"/>
      <c r="X286" s="68"/>
      <c r="Y286" s="68"/>
      <c r="Z286" s="129"/>
      <c r="AA286" s="129"/>
      <c r="AB286" s="129"/>
      <c r="AC286" s="129"/>
      <c r="AD286" s="129"/>
    </row>
    <row r="287" spans="2:30" s="70" customFormat="1" x14ac:dyDescent="0.35">
      <c r="B287" s="70" t="s">
        <v>28</v>
      </c>
      <c r="C287" s="70">
        <v>200</v>
      </c>
      <c r="D287" s="70" t="s">
        <v>113</v>
      </c>
      <c r="E287" s="83">
        <v>0</v>
      </c>
      <c r="F287" s="125">
        <v>33.5</v>
      </c>
      <c r="G287" s="126">
        <v>33.5</v>
      </c>
      <c r="H287" s="70" t="s">
        <v>107</v>
      </c>
      <c r="I287" s="70" t="s">
        <v>108</v>
      </c>
      <c r="J287" s="132">
        <v>20.904</v>
      </c>
      <c r="K287" s="132">
        <v>34.840000000000003</v>
      </c>
      <c r="L287" s="132"/>
      <c r="M287" s="132">
        <v>0.69679999999999997</v>
      </c>
      <c r="N287" s="132">
        <v>8.361600000000001</v>
      </c>
      <c r="O287" s="132"/>
      <c r="Q287" s="126"/>
      <c r="R287" s="126"/>
      <c r="T287" s="68"/>
      <c r="U287" s="68"/>
      <c r="V287" s="68"/>
      <c r="W287" s="68"/>
      <c r="X287" s="68"/>
      <c r="Y287" s="68"/>
      <c r="Z287" s="129"/>
      <c r="AA287" s="129"/>
      <c r="AB287" s="129"/>
      <c r="AC287" s="129"/>
      <c r="AD287" s="129"/>
    </row>
    <row r="288" spans="2:30" s="70" customFormat="1" x14ac:dyDescent="0.35">
      <c r="B288" s="70" t="s">
        <v>28</v>
      </c>
      <c r="C288" s="70" t="s">
        <v>59</v>
      </c>
      <c r="D288" s="70" t="s">
        <v>163</v>
      </c>
      <c r="E288" s="144">
        <v>0</v>
      </c>
      <c r="F288" s="70">
        <v>3.5500000000000002E-5</v>
      </c>
      <c r="G288" s="70">
        <v>3.5500000000000002E-5</v>
      </c>
      <c r="H288" s="70" t="s">
        <v>107</v>
      </c>
      <c r="I288" s="70" t="s">
        <v>108</v>
      </c>
      <c r="J288" s="132">
        <v>2.2152000000000001E-5</v>
      </c>
      <c r="K288" s="132">
        <v>3.6920000000000006E-5</v>
      </c>
      <c r="L288" s="132"/>
      <c r="M288" s="132">
        <v>7.3839999999999999E-7</v>
      </c>
      <c r="N288" s="132">
        <v>8.8608000000000016E-6</v>
      </c>
      <c r="O288" s="132"/>
      <c r="Q288" s="126"/>
      <c r="R288" s="126"/>
      <c r="Y288" s="129"/>
      <c r="Z288" s="129"/>
      <c r="AA288" s="129"/>
      <c r="AB288" s="129"/>
      <c r="AC288" s="129"/>
      <c r="AD288" s="129"/>
    </row>
    <row r="289" spans="8:25" x14ac:dyDescent="0.35">
      <c r="H289" s="70"/>
      <c r="I289" s="70"/>
      <c r="J289" s="132"/>
      <c r="K289" s="132"/>
      <c r="L289" s="132"/>
      <c r="M289" s="132"/>
      <c r="N289" s="132"/>
      <c r="O289" s="132"/>
      <c r="T289" s="68"/>
      <c r="U289" s="68"/>
      <c r="V289" s="68"/>
      <c r="W289" s="68"/>
      <c r="X289" s="68"/>
      <c r="Y289" s="68"/>
    </row>
  </sheetData>
  <autoFilter ref="B4:AD288" xr:uid="{39688478-6F17-4DCF-BF12-3D8D47467CD6}"/>
  <mergeCells count="9">
    <mergeCell ref="M2:O3"/>
    <mergeCell ref="F3:G3"/>
    <mergeCell ref="H3:H4"/>
    <mergeCell ref="I3:I4"/>
    <mergeCell ref="B2:B4"/>
    <mergeCell ref="C2:D3"/>
    <mergeCell ref="E2:E4"/>
    <mergeCell ref="F2:I2"/>
    <mergeCell ref="J2:L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BA78-4BD8-4A9D-81E7-F6818E9EF89E}">
  <sheetPr>
    <tabColor theme="1"/>
  </sheetPr>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096D-F53E-412E-93DA-606C91B0E511}">
  <sheetPr>
    <tabColor rgb="FF7030A0"/>
    <pageSetUpPr fitToPage="1"/>
  </sheetPr>
  <dimension ref="A1:Q681"/>
  <sheetViews>
    <sheetView view="pageBreakPreview" topLeftCell="B15" zoomScaleNormal="100" zoomScaleSheetLayoutView="100" workbookViewId="0">
      <selection activeCell="O571" sqref="O571:O677"/>
    </sheetView>
  </sheetViews>
  <sheetFormatPr defaultColWidth="8.7265625" defaultRowHeight="13" x14ac:dyDescent="0.25"/>
  <cols>
    <col min="1" max="1" width="1.7265625" style="86" customWidth="1"/>
    <col min="2" max="2" width="59.54296875" style="86" customWidth="1"/>
    <col min="3" max="3" width="22.54296875" style="85" customWidth="1"/>
    <col min="4" max="4" width="14.26953125" style="86" customWidth="1"/>
    <col min="5" max="5" width="14.54296875" style="86" customWidth="1"/>
    <col min="6" max="6" width="16" style="86" bestFit="1" customWidth="1"/>
    <col min="7" max="7" width="14.7265625" style="86" bestFit="1" customWidth="1"/>
    <col min="8" max="8" width="13.7265625" style="86" customWidth="1"/>
    <col min="9" max="9" width="12.81640625" style="86" bestFit="1" customWidth="1"/>
    <col min="10" max="10" width="16" style="86" bestFit="1" customWidth="1"/>
    <col min="11" max="12" width="12.81640625" style="86" bestFit="1" customWidth="1"/>
    <col min="13" max="13" width="8.7265625" style="86" customWidth="1"/>
    <col min="14" max="14" width="12.7265625" style="85" customWidth="1"/>
    <col min="15" max="15" width="17.26953125" style="86" customWidth="1"/>
    <col min="16" max="16" width="9.7265625" style="86" customWidth="1"/>
    <col min="17" max="17" width="20" style="86" customWidth="1"/>
    <col min="18" max="19" width="8.7265625" style="86"/>
    <col min="20" max="20" width="16" style="86" bestFit="1" customWidth="1"/>
    <col min="21" max="22" width="14.7265625" style="86" bestFit="1" customWidth="1"/>
    <col min="23" max="23" width="12.1796875" style="86" bestFit="1" customWidth="1"/>
    <col min="24" max="24" width="16" style="86" bestFit="1" customWidth="1"/>
    <col min="25" max="25" width="12.1796875" style="86" bestFit="1" customWidth="1"/>
    <col min="26" max="27" width="8.81640625" style="86" bestFit="1" customWidth="1"/>
    <col min="28" max="16384" width="8.7265625" style="86"/>
  </cols>
  <sheetData>
    <row r="1" spans="2:17" ht="13.5" thickBot="1" x14ac:dyDescent="0.3">
      <c r="B1" s="84" t="s">
        <v>1652</v>
      </c>
    </row>
    <row r="2" spans="2:17" ht="15.65" customHeight="1" x14ac:dyDescent="0.25">
      <c r="B2" s="236" t="s">
        <v>350</v>
      </c>
      <c r="C2" s="239" t="s">
        <v>351</v>
      </c>
      <c r="D2" s="242" t="s">
        <v>1626</v>
      </c>
      <c r="E2" s="242" t="s">
        <v>1664</v>
      </c>
      <c r="F2" s="244" t="s">
        <v>1633</v>
      </c>
      <c r="G2" s="245"/>
      <c r="H2" s="245"/>
      <c r="I2" s="245"/>
      <c r="J2" s="245"/>
      <c r="K2" s="245"/>
      <c r="L2" s="246"/>
    </row>
    <row r="3" spans="2:17" ht="13.9" customHeight="1" x14ac:dyDescent="0.25">
      <c r="B3" s="237"/>
      <c r="C3" s="240"/>
      <c r="D3" s="243"/>
      <c r="E3" s="243"/>
      <c r="F3" s="247" t="s">
        <v>352</v>
      </c>
      <c r="G3" s="248"/>
      <c r="H3" s="247" t="s">
        <v>353</v>
      </c>
      <c r="I3" s="249"/>
      <c r="J3" s="249"/>
      <c r="K3" s="248"/>
      <c r="L3" s="250" t="s">
        <v>354</v>
      </c>
    </row>
    <row r="4" spans="2:17" ht="26.5" thickBot="1" x14ac:dyDescent="0.3">
      <c r="B4" s="238"/>
      <c r="C4" s="241"/>
      <c r="D4" s="243"/>
      <c r="E4" s="243"/>
      <c r="F4" s="158" t="s">
        <v>355</v>
      </c>
      <c r="G4" s="158" t="s">
        <v>356</v>
      </c>
      <c r="H4" s="158" t="s">
        <v>357</v>
      </c>
      <c r="I4" s="158" t="s">
        <v>358</v>
      </c>
      <c r="J4" s="158" t="s">
        <v>359</v>
      </c>
      <c r="K4" s="158" t="s">
        <v>360</v>
      </c>
      <c r="L4" s="251"/>
      <c r="N4" s="177"/>
      <c r="O4" s="178"/>
      <c r="P4" s="178"/>
    </row>
    <row r="5" spans="2:17" x14ac:dyDescent="0.25">
      <c r="B5" s="145" t="str">
        <f>'All Pollutants'!B5</f>
        <v>1,1,1-Trichloroethane</v>
      </c>
      <c r="C5" s="146" t="str">
        <f>'All Pollutants'!C5</f>
        <v>71-55-6</v>
      </c>
      <c r="D5" s="153" t="str">
        <f>_xlfn.IFNA(IF(MATCH(C5,'REF Table 2'!B:B, 0)&gt;0, "Yes"), "No")</f>
        <v>Yes</v>
      </c>
      <c r="E5" s="153" t="str">
        <f>IF(SUM(F5:L5)&lt;&gt;0, "Yes", "No")</f>
        <v>Yes</v>
      </c>
      <c r="F5" s="153" t="str">
        <f>_xlfn.IFNA(IF(INDEX('RBC Table 4'!F:F,MATCH($C5,'RBC Table 4'!$A:$A,0))=0,"--",INDEX('RBC Table 4'!F:F,MATCH($C5,'RBC Table 4'!$A:$A,0))),"--")</f>
        <v>--</v>
      </c>
      <c r="G5" s="153">
        <f>_xlfn.IFNA(IF(INDEX('RBC Table 4'!H:H,MATCH($C5,'RBC Table 4'!$A:$A,0))=0,"--",INDEX('RBC Table 4'!H:H,MATCH($C5,'RBC Table 4'!$A:$A,0))),"--")</f>
        <v>5000</v>
      </c>
      <c r="H5" s="153" t="str">
        <f>_xlfn.IFNA(IF(INDEX('RBC Table 4'!J:J,MATCH($C5,'RBC Table 4'!$A:$A,0))=0,"--",INDEX('RBC Table 4'!J:J,MATCH($C5,'RBC Table 4'!$A:$A,0))),"--")</f>
        <v>--</v>
      </c>
      <c r="I5" s="153">
        <f>_xlfn.IFNA(IF(INDEX('RBC Table 4'!L:L,MATCH($C5,'RBC Table 4'!$A:$A,0))=0,"--",INDEX('RBC Table 4'!L:L,MATCH($C5,'RBC Table 4'!$A:$A,0))),"--")</f>
        <v>22000</v>
      </c>
      <c r="J5" s="153" t="str">
        <f>_xlfn.IFNA(IF(INDEX('RBC Table 4'!N:N,MATCH($C5,'RBC Table 4'!$A:$A,0))=0,"--",INDEX('RBC Table 4'!N:N,MATCH($C5,'RBC Table 4'!$A:$A,0))),"--")</f>
        <v>--</v>
      </c>
      <c r="K5" s="153">
        <f>_xlfn.IFNA(IF(INDEX('RBC Table 4'!P:P,MATCH($C5,'RBC Table 4'!$A:$A,0))=0,"--",INDEX('RBC Table 4'!P:P,MATCH($C5,'RBC Table 4'!$A:$A,0))),"--")</f>
        <v>22000</v>
      </c>
      <c r="L5" s="159">
        <f>_xlfn.IFNA(IF(INDEX('RBC Table 4'!R:R,MATCH($C5,'RBC Table 4'!$A:$A,0))=0,"--",INDEX('RBC Table 4'!R:R,MATCH($C5,'RBC Table 4'!$A:$A,0))),"--")</f>
        <v>11000</v>
      </c>
      <c r="N5" s="177"/>
      <c r="O5" s="177"/>
      <c r="P5" s="177"/>
    </row>
    <row r="6" spans="2:17" x14ac:dyDescent="0.25">
      <c r="B6" s="147" t="str">
        <f>'All Pollutants'!B6</f>
        <v>1,1,2,2-Tetrachloroethane</v>
      </c>
      <c r="C6" s="148" t="str">
        <f>'All Pollutants'!C6</f>
        <v>79-34-5</v>
      </c>
      <c r="D6" s="149" t="str">
        <f>_xlfn.IFNA(IF(MATCH(C6,'REF Table 2'!B:B, 0)&gt;0, "Yes"), "No")</f>
        <v>Yes</v>
      </c>
      <c r="E6" s="149" t="str">
        <f t="shared" ref="E6:E59" si="0">IF(SUM(F6:L6)&lt;&gt;0, "Yes", "No")</f>
        <v>Yes</v>
      </c>
      <c r="F6" s="149">
        <f>_xlfn.IFNA(IF(INDEX('RBC Table 4'!F:F,MATCH($C6,'RBC Table 4'!$A:$A,0))=0,"--",INDEX('RBC Table 4'!F:F,MATCH($C6,'RBC Table 4'!$A:$A,0))),"--")</f>
        <v>1.7000000000000001E-2</v>
      </c>
      <c r="G6" s="149" t="str">
        <f>_xlfn.IFNA(IF(INDEX('RBC Table 4'!H:H,MATCH($C6,'RBC Table 4'!$A:$A,0))=0,"--",INDEX('RBC Table 4'!H:H,MATCH($C6,'RBC Table 4'!$A:$A,0))),"--")</f>
        <v>--</v>
      </c>
      <c r="H6" s="149">
        <f>_xlfn.IFNA(IF(INDEX('RBC Table 4'!J:J,MATCH($C6,'RBC Table 4'!$A:$A,0))=0,"--",INDEX('RBC Table 4'!J:J,MATCH($C6,'RBC Table 4'!$A:$A,0))),"--")</f>
        <v>0.45</v>
      </c>
      <c r="I6" s="149" t="str">
        <f>_xlfn.IFNA(IF(INDEX('RBC Table 4'!L:L,MATCH($C6,'RBC Table 4'!$A:$A,0))=0,"--",INDEX('RBC Table 4'!L:L,MATCH($C6,'RBC Table 4'!$A:$A,0))),"--")</f>
        <v>--</v>
      </c>
      <c r="J6" s="149">
        <f>_xlfn.IFNA(IF(INDEX('RBC Table 4'!N:N,MATCH($C6,'RBC Table 4'!$A:$A,0))=0,"--",INDEX('RBC Table 4'!N:N,MATCH($C6,'RBC Table 4'!$A:$A,0))),"--")</f>
        <v>0.21</v>
      </c>
      <c r="K6" s="149" t="str">
        <f>_xlfn.IFNA(IF(INDEX('RBC Table 4'!P:P,MATCH($C6,'RBC Table 4'!$A:$A,0))=0,"--",INDEX('RBC Table 4'!P:P,MATCH($C6,'RBC Table 4'!$A:$A,0))),"--")</f>
        <v>--</v>
      </c>
      <c r="L6" s="160" t="str">
        <f>_xlfn.IFNA(IF(INDEX('RBC Table 4'!R:R,MATCH($C6,'RBC Table 4'!$A:$A,0))=0,"--",INDEX('RBC Table 4'!R:R,MATCH($C6,'RBC Table 4'!$A:$A,0))),"--")</f>
        <v>--</v>
      </c>
      <c r="N6" s="177"/>
      <c r="P6" s="177"/>
      <c r="Q6" s="177"/>
    </row>
    <row r="7" spans="2:17" x14ac:dyDescent="0.25">
      <c r="B7" s="147" t="str">
        <f>'All Pollutants'!B7</f>
        <v>1,1,1,2-Tetrachloroethane</v>
      </c>
      <c r="C7" s="148" t="str">
        <f>'All Pollutants'!C7</f>
        <v>630-20-6</v>
      </c>
      <c r="D7" s="149" t="str">
        <f>_xlfn.IFNA(IF(MATCH(C7,'REF Table 2'!B:B, 0)&gt;0, "Yes"), "No")</f>
        <v>Yes</v>
      </c>
      <c r="E7" s="149" t="str">
        <f t="shared" si="0"/>
        <v>Yes</v>
      </c>
      <c r="F7" s="149">
        <f>_xlfn.IFNA(IF(INDEX('RBC Table 4'!F:F,MATCH($C7,'RBC Table 4'!$A:$A,0))=0,"--",INDEX('RBC Table 4'!F:F,MATCH($C7,'RBC Table 4'!$A:$A,0))),"--")</f>
        <v>0.14000000000000001</v>
      </c>
      <c r="G7" s="149" t="str">
        <f>_xlfn.IFNA(IF(INDEX('RBC Table 4'!H:H,MATCH($C7,'RBC Table 4'!$A:$A,0))=0,"--",INDEX('RBC Table 4'!H:H,MATCH($C7,'RBC Table 4'!$A:$A,0))),"--")</f>
        <v>--</v>
      </c>
      <c r="H7" s="149">
        <f>_xlfn.IFNA(IF(INDEX('RBC Table 4'!J:J,MATCH($C7,'RBC Table 4'!$A:$A,0))=0,"--",INDEX('RBC Table 4'!J:J,MATCH($C7,'RBC Table 4'!$A:$A,0))),"--")</f>
        <v>3.5</v>
      </c>
      <c r="I7" s="149" t="str">
        <f>_xlfn.IFNA(IF(INDEX('RBC Table 4'!L:L,MATCH($C7,'RBC Table 4'!$A:$A,0))=0,"--",INDEX('RBC Table 4'!L:L,MATCH($C7,'RBC Table 4'!$A:$A,0))),"--")</f>
        <v>--</v>
      </c>
      <c r="J7" s="149">
        <f>_xlfn.IFNA(IF(INDEX('RBC Table 4'!N:N,MATCH($C7,'RBC Table 4'!$A:$A,0))=0,"--",INDEX('RBC Table 4'!N:N,MATCH($C7,'RBC Table 4'!$A:$A,0))),"--")</f>
        <v>1.6</v>
      </c>
      <c r="K7" s="149" t="str">
        <f>_xlfn.IFNA(IF(INDEX('RBC Table 4'!P:P,MATCH($C7,'RBC Table 4'!$A:$A,0))=0,"--",INDEX('RBC Table 4'!P:P,MATCH($C7,'RBC Table 4'!$A:$A,0))),"--")</f>
        <v>--</v>
      </c>
      <c r="L7" s="160" t="str">
        <f>_xlfn.IFNA(IF(INDEX('RBC Table 4'!R:R,MATCH($C7,'RBC Table 4'!$A:$A,0))=0,"--",INDEX('RBC Table 4'!R:R,MATCH($C7,'RBC Table 4'!$A:$A,0))),"--")</f>
        <v>--</v>
      </c>
      <c r="N7" s="177"/>
      <c r="P7" s="177"/>
      <c r="Q7" s="177"/>
    </row>
    <row r="8" spans="2:17" x14ac:dyDescent="0.25">
      <c r="B8" s="147" t="str">
        <f>'All Pollutants'!B8</f>
        <v>1,1,2-Trichloroethane</v>
      </c>
      <c r="C8" s="148" t="str">
        <f>'All Pollutants'!C8</f>
        <v>79-00-5</v>
      </c>
      <c r="D8" s="149" t="str">
        <f>_xlfn.IFNA(IF(MATCH(C8,'REF Table 2'!B:B, 0)&gt;0, "Yes"), "No")</f>
        <v>Yes</v>
      </c>
      <c r="E8" s="149" t="str">
        <f t="shared" si="0"/>
        <v>Yes</v>
      </c>
      <c r="F8" s="149">
        <f>_xlfn.IFNA(IF(INDEX('RBC Table 4'!F:F,MATCH($C8,'RBC Table 4'!$A:$A,0))=0,"--",INDEX('RBC Table 4'!F:F,MATCH($C8,'RBC Table 4'!$A:$A,0))),"--")</f>
        <v>6.3E-2</v>
      </c>
      <c r="G8" s="149" t="str">
        <f>_xlfn.IFNA(IF(INDEX('RBC Table 4'!H:H,MATCH($C8,'RBC Table 4'!$A:$A,0))=0,"--",INDEX('RBC Table 4'!H:H,MATCH($C8,'RBC Table 4'!$A:$A,0))),"--")</f>
        <v>--</v>
      </c>
      <c r="H8" s="149">
        <f>_xlfn.IFNA(IF(INDEX('RBC Table 4'!J:J,MATCH($C8,'RBC Table 4'!$A:$A,0))=0,"--",INDEX('RBC Table 4'!J:J,MATCH($C8,'RBC Table 4'!$A:$A,0))),"--")</f>
        <v>1.6</v>
      </c>
      <c r="I8" s="149" t="str">
        <f>_xlfn.IFNA(IF(INDEX('RBC Table 4'!L:L,MATCH($C8,'RBC Table 4'!$A:$A,0))=0,"--",INDEX('RBC Table 4'!L:L,MATCH($C8,'RBC Table 4'!$A:$A,0))),"--")</f>
        <v>--</v>
      </c>
      <c r="J8" s="149">
        <f>_xlfn.IFNA(IF(INDEX('RBC Table 4'!N:N,MATCH($C8,'RBC Table 4'!$A:$A,0))=0,"--",INDEX('RBC Table 4'!N:N,MATCH($C8,'RBC Table 4'!$A:$A,0))),"--")</f>
        <v>0.75</v>
      </c>
      <c r="K8" s="149" t="str">
        <f>_xlfn.IFNA(IF(INDEX('RBC Table 4'!P:P,MATCH($C8,'RBC Table 4'!$A:$A,0))=0,"--",INDEX('RBC Table 4'!P:P,MATCH($C8,'RBC Table 4'!$A:$A,0))),"--")</f>
        <v>--</v>
      </c>
      <c r="L8" s="160" t="str">
        <f>_xlfn.IFNA(IF(INDEX('RBC Table 4'!R:R,MATCH($C8,'RBC Table 4'!$A:$A,0))=0,"--",INDEX('RBC Table 4'!R:R,MATCH($C8,'RBC Table 4'!$A:$A,0))),"--")</f>
        <v>--</v>
      </c>
      <c r="N8" s="177"/>
      <c r="P8" s="177"/>
      <c r="Q8" s="177"/>
    </row>
    <row r="9" spans="2:17" x14ac:dyDescent="0.25">
      <c r="B9" s="147" t="str">
        <f>'All Pollutants'!B9</f>
        <v>1,1-Dichloroethane</v>
      </c>
      <c r="C9" s="148" t="str">
        <f>'All Pollutants'!C9</f>
        <v>75-34-3</v>
      </c>
      <c r="D9" s="149" t="str">
        <f>_xlfn.IFNA(IF(MATCH(C9,'REF Table 2'!B:B, 0)&gt;0, "Yes"), "No")</f>
        <v>Yes</v>
      </c>
      <c r="E9" s="149" t="str">
        <f t="shared" si="0"/>
        <v>Yes</v>
      </c>
      <c r="F9" s="149">
        <f>_xlfn.IFNA(IF(INDEX('RBC Table 4'!F:F,MATCH($C9,'RBC Table 4'!$A:$A,0))=0,"--",INDEX('RBC Table 4'!F:F,MATCH($C9,'RBC Table 4'!$A:$A,0))),"--")</f>
        <v>0.63</v>
      </c>
      <c r="G9" s="149" t="str">
        <f>_xlfn.IFNA(IF(INDEX('RBC Table 4'!H:H,MATCH($C9,'RBC Table 4'!$A:$A,0))=0,"--",INDEX('RBC Table 4'!H:H,MATCH($C9,'RBC Table 4'!$A:$A,0))),"--")</f>
        <v>--</v>
      </c>
      <c r="H9" s="149">
        <f>_xlfn.IFNA(IF(INDEX('RBC Table 4'!J:J,MATCH($C9,'RBC Table 4'!$A:$A,0))=0,"--",INDEX('RBC Table 4'!J:J,MATCH($C9,'RBC Table 4'!$A:$A,0))),"--")</f>
        <v>16</v>
      </c>
      <c r="I9" s="149" t="str">
        <f>_xlfn.IFNA(IF(INDEX('RBC Table 4'!L:L,MATCH($C9,'RBC Table 4'!$A:$A,0))=0,"--",INDEX('RBC Table 4'!L:L,MATCH($C9,'RBC Table 4'!$A:$A,0))),"--")</f>
        <v>--</v>
      </c>
      <c r="J9" s="149">
        <f>_xlfn.IFNA(IF(INDEX('RBC Table 4'!N:N,MATCH($C9,'RBC Table 4'!$A:$A,0))=0,"--",INDEX('RBC Table 4'!N:N,MATCH($C9,'RBC Table 4'!$A:$A,0))),"--")</f>
        <v>7.5</v>
      </c>
      <c r="K9" s="149" t="str">
        <f>_xlfn.IFNA(IF(INDEX('RBC Table 4'!P:P,MATCH($C9,'RBC Table 4'!$A:$A,0))=0,"--",INDEX('RBC Table 4'!P:P,MATCH($C9,'RBC Table 4'!$A:$A,0))),"--")</f>
        <v>--</v>
      </c>
      <c r="L9" s="160" t="str">
        <f>_xlfn.IFNA(IF(INDEX('RBC Table 4'!R:R,MATCH($C9,'RBC Table 4'!$A:$A,0))=0,"--",INDEX('RBC Table 4'!R:R,MATCH($C9,'RBC Table 4'!$A:$A,0))),"--")</f>
        <v>--</v>
      </c>
      <c r="N9" s="177"/>
      <c r="P9" s="177"/>
      <c r="Q9" s="177"/>
    </row>
    <row r="10" spans="2:17" x14ac:dyDescent="0.25">
      <c r="B10" s="147" t="str">
        <f>'All Pollutants'!B10</f>
        <v>1,1-Dichloroethene</v>
      </c>
      <c r="C10" s="148" t="str">
        <f>'All Pollutants'!C10</f>
        <v>75-35-4</v>
      </c>
      <c r="D10" s="149" t="str">
        <f>_xlfn.IFNA(IF(MATCH(C10,'REF Table 2'!B:B, 0)&gt;0, "Yes"), "No")</f>
        <v>Yes</v>
      </c>
      <c r="E10" s="149" t="str">
        <f t="shared" si="0"/>
        <v>Yes</v>
      </c>
      <c r="F10" s="149" t="str">
        <f>_xlfn.IFNA(IF(INDEX('RBC Table 4'!F:F,MATCH($C10,'RBC Table 4'!$A:$A,0))=0,"--",INDEX('RBC Table 4'!F:F,MATCH($C10,'RBC Table 4'!$A:$A,0))),"--")</f>
        <v>--</v>
      </c>
      <c r="G10" s="149">
        <f>_xlfn.IFNA(IF(INDEX('RBC Table 4'!H:H,MATCH($C10,'RBC Table 4'!$A:$A,0))=0,"--",INDEX('RBC Table 4'!H:H,MATCH($C10,'RBC Table 4'!$A:$A,0))),"--")</f>
        <v>200</v>
      </c>
      <c r="H10" s="149" t="str">
        <f>_xlfn.IFNA(IF(INDEX('RBC Table 4'!J:J,MATCH($C10,'RBC Table 4'!$A:$A,0))=0,"--",INDEX('RBC Table 4'!J:J,MATCH($C10,'RBC Table 4'!$A:$A,0))),"--")</f>
        <v>--</v>
      </c>
      <c r="I10" s="149">
        <f>_xlfn.IFNA(IF(INDEX('RBC Table 4'!L:L,MATCH($C10,'RBC Table 4'!$A:$A,0))=0,"--",INDEX('RBC Table 4'!L:L,MATCH($C10,'RBC Table 4'!$A:$A,0))),"--")</f>
        <v>880</v>
      </c>
      <c r="J10" s="149" t="str">
        <f>_xlfn.IFNA(IF(INDEX('RBC Table 4'!N:N,MATCH($C10,'RBC Table 4'!$A:$A,0))=0,"--",INDEX('RBC Table 4'!N:N,MATCH($C10,'RBC Table 4'!$A:$A,0))),"--")</f>
        <v>--</v>
      </c>
      <c r="K10" s="149">
        <f>_xlfn.IFNA(IF(INDEX('RBC Table 4'!P:P,MATCH($C10,'RBC Table 4'!$A:$A,0))=0,"--",INDEX('RBC Table 4'!P:P,MATCH($C10,'RBC Table 4'!$A:$A,0))),"--")</f>
        <v>880</v>
      </c>
      <c r="L10" s="160">
        <f>_xlfn.IFNA(IF(INDEX('RBC Table 4'!R:R,MATCH($C10,'RBC Table 4'!$A:$A,0))=0,"--",INDEX('RBC Table 4'!R:R,MATCH($C10,'RBC Table 4'!$A:$A,0))),"--")</f>
        <v>200</v>
      </c>
      <c r="N10" s="177"/>
      <c r="P10" s="177"/>
      <c r="Q10" s="177"/>
    </row>
    <row r="11" spans="2:17" x14ac:dyDescent="0.25">
      <c r="B11" s="147" t="str">
        <f>'All Pollutants'!B13</f>
        <v>1,2,3-Trichloropropane</v>
      </c>
      <c r="C11" s="148" t="str">
        <f>'All Pollutants'!C13</f>
        <v>96-18-4</v>
      </c>
      <c r="D11" s="149" t="str">
        <f>_xlfn.IFNA(IF(MATCH(C11,'REF Table 2'!B:B, 0)&gt;0, "Yes"), "No")</f>
        <v>Yes</v>
      </c>
      <c r="E11" s="149" t="str">
        <f t="shared" si="0"/>
        <v>Yes</v>
      </c>
      <c r="F11" s="149" t="str">
        <f>_xlfn.IFNA(IF(INDEX('RBC Table 4'!F:F,MATCH($C11,'RBC Table 4'!$A:$A,0))=0,"--",INDEX('RBC Table 4'!F:F,MATCH($C11,'RBC Table 4'!$A:$A,0))),"--")</f>
        <v>--</v>
      </c>
      <c r="G11" s="149">
        <f>_xlfn.IFNA(IF(INDEX('RBC Table 4'!H:H,MATCH($C11,'RBC Table 4'!$A:$A,0))=0,"--",INDEX('RBC Table 4'!H:H,MATCH($C11,'RBC Table 4'!$A:$A,0))),"--")</f>
        <v>0.3</v>
      </c>
      <c r="H11" s="149" t="str">
        <f>_xlfn.IFNA(IF(INDEX('RBC Table 4'!J:J,MATCH($C11,'RBC Table 4'!$A:$A,0))=0,"--",INDEX('RBC Table 4'!J:J,MATCH($C11,'RBC Table 4'!$A:$A,0))),"--")</f>
        <v>--</v>
      </c>
      <c r="I11" s="149">
        <f>_xlfn.IFNA(IF(INDEX('RBC Table 4'!L:L,MATCH($C11,'RBC Table 4'!$A:$A,0))=0,"--",INDEX('RBC Table 4'!L:L,MATCH($C11,'RBC Table 4'!$A:$A,0))),"--")</f>
        <v>1.3</v>
      </c>
      <c r="J11" s="149" t="str">
        <f>_xlfn.IFNA(IF(INDEX('RBC Table 4'!N:N,MATCH($C11,'RBC Table 4'!$A:$A,0))=0,"--",INDEX('RBC Table 4'!N:N,MATCH($C11,'RBC Table 4'!$A:$A,0))),"--")</f>
        <v>--</v>
      </c>
      <c r="K11" s="149">
        <f>_xlfn.IFNA(IF(INDEX('RBC Table 4'!P:P,MATCH($C11,'RBC Table 4'!$A:$A,0))=0,"--",INDEX('RBC Table 4'!P:P,MATCH($C11,'RBC Table 4'!$A:$A,0))),"--")</f>
        <v>1.3</v>
      </c>
      <c r="L11" s="160">
        <f>_xlfn.IFNA(IF(INDEX('RBC Table 4'!R:R,MATCH($C11,'RBC Table 4'!$A:$A,0))=0,"--",INDEX('RBC Table 4'!R:R,MATCH($C11,'RBC Table 4'!$A:$A,0))),"--")</f>
        <v>1.8</v>
      </c>
      <c r="N11" s="177"/>
      <c r="P11" s="177"/>
      <c r="Q11" s="177"/>
    </row>
    <row r="12" spans="2:17" x14ac:dyDescent="0.25">
      <c r="B12" s="147" t="str">
        <f>'All Pollutants'!B14</f>
        <v>1,2,4-Trichlorobenzene</v>
      </c>
      <c r="C12" s="148" t="str">
        <f>'All Pollutants'!C14</f>
        <v>120-82-1</v>
      </c>
      <c r="D12" s="149" t="str">
        <f>_xlfn.IFNA(IF(MATCH(C12,'REF Table 2'!B:B, 0)&gt;0, "Yes"), "No")</f>
        <v>Yes</v>
      </c>
      <c r="E12" s="149" t="str">
        <f t="shared" si="0"/>
        <v>No</v>
      </c>
      <c r="F12" s="149" t="str">
        <f>_xlfn.IFNA(IF(INDEX('RBC Table 4'!F:F,MATCH($C12,'RBC Table 4'!$A:$A,0))=0,"--",INDEX('RBC Table 4'!F:F,MATCH($C12,'RBC Table 4'!$A:$A,0))),"--")</f>
        <v>--</v>
      </c>
      <c r="G12" s="149" t="str">
        <f>_xlfn.IFNA(IF(INDEX('RBC Table 4'!H:H,MATCH($C12,'RBC Table 4'!$A:$A,0))=0,"--",INDEX('RBC Table 4'!H:H,MATCH($C12,'RBC Table 4'!$A:$A,0))),"--")</f>
        <v>--</v>
      </c>
      <c r="H12" s="149" t="str">
        <f>_xlfn.IFNA(IF(INDEX('RBC Table 4'!J:J,MATCH($C12,'RBC Table 4'!$A:$A,0))=0,"--",INDEX('RBC Table 4'!J:J,MATCH($C12,'RBC Table 4'!$A:$A,0))),"--")</f>
        <v>--</v>
      </c>
      <c r="I12" s="149" t="str">
        <f>_xlfn.IFNA(IF(INDEX('RBC Table 4'!L:L,MATCH($C12,'RBC Table 4'!$A:$A,0))=0,"--",INDEX('RBC Table 4'!L:L,MATCH($C12,'RBC Table 4'!$A:$A,0))),"--")</f>
        <v>--</v>
      </c>
      <c r="J12" s="149" t="str">
        <f>_xlfn.IFNA(IF(INDEX('RBC Table 4'!N:N,MATCH($C12,'RBC Table 4'!$A:$A,0))=0,"--",INDEX('RBC Table 4'!N:N,MATCH($C12,'RBC Table 4'!$A:$A,0))),"--")</f>
        <v>--</v>
      </c>
      <c r="K12" s="149" t="str">
        <f>_xlfn.IFNA(IF(INDEX('RBC Table 4'!P:P,MATCH($C12,'RBC Table 4'!$A:$A,0))=0,"--",INDEX('RBC Table 4'!P:P,MATCH($C12,'RBC Table 4'!$A:$A,0))),"--")</f>
        <v>--</v>
      </c>
      <c r="L12" s="160" t="str">
        <f>_xlfn.IFNA(IF(INDEX('RBC Table 4'!R:R,MATCH($C12,'RBC Table 4'!$A:$A,0))=0,"--",INDEX('RBC Table 4'!R:R,MATCH($C12,'RBC Table 4'!$A:$A,0))),"--")</f>
        <v>--</v>
      </c>
      <c r="N12" s="177"/>
      <c r="P12" s="177"/>
      <c r="Q12" s="177"/>
    </row>
    <row r="13" spans="2:17" x14ac:dyDescent="0.25">
      <c r="B13" s="147" t="str">
        <f>'All Pollutants'!B15</f>
        <v>2,4,6-Trichlorophenol</v>
      </c>
      <c r="C13" s="148" t="str">
        <f>'All Pollutants'!C15</f>
        <v>88-06-2</v>
      </c>
      <c r="D13" s="149" t="str">
        <f>_xlfn.IFNA(IF(MATCH(C13,'REF Table 2'!B:B, 0)&gt;0, "Yes"), "No")</f>
        <v>Yes</v>
      </c>
      <c r="E13" s="149" t="str">
        <f t="shared" si="0"/>
        <v>Yes</v>
      </c>
      <c r="F13" s="149">
        <f>_xlfn.IFNA(IF(INDEX('RBC Table 4'!F:F,MATCH($C13,'RBC Table 4'!$A:$A,0))=0,"--",INDEX('RBC Table 4'!F:F,MATCH($C13,'RBC Table 4'!$A:$A,0))),"--")</f>
        <v>0.05</v>
      </c>
      <c r="G13" s="149" t="str">
        <f>_xlfn.IFNA(IF(INDEX('RBC Table 4'!H:H,MATCH($C13,'RBC Table 4'!$A:$A,0))=0,"--",INDEX('RBC Table 4'!H:H,MATCH($C13,'RBC Table 4'!$A:$A,0))),"--")</f>
        <v>--</v>
      </c>
      <c r="H13" s="149">
        <f>_xlfn.IFNA(IF(INDEX('RBC Table 4'!J:J,MATCH($C13,'RBC Table 4'!$A:$A,0))=0,"--",INDEX('RBC Table 4'!J:J,MATCH($C13,'RBC Table 4'!$A:$A,0))),"--")</f>
        <v>1.3</v>
      </c>
      <c r="I13" s="149" t="str">
        <f>_xlfn.IFNA(IF(INDEX('RBC Table 4'!L:L,MATCH($C13,'RBC Table 4'!$A:$A,0))=0,"--",INDEX('RBC Table 4'!L:L,MATCH($C13,'RBC Table 4'!$A:$A,0))),"--")</f>
        <v>--</v>
      </c>
      <c r="J13" s="149">
        <f>_xlfn.IFNA(IF(INDEX('RBC Table 4'!N:N,MATCH($C13,'RBC Table 4'!$A:$A,0))=0,"--",INDEX('RBC Table 4'!N:N,MATCH($C13,'RBC Table 4'!$A:$A,0))),"--")</f>
        <v>0.6</v>
      </c>
      <c r="K13" s="149" t="str">
        <f>_xlfn.IFNA(IF(INDEX('RBC Table 4'!P:P,MATCH($C13,'RBC Table 4'!$A:$A,0))=0,"--",INDEX('RBC Table 4'!P:P,MATCH($C13,'RBC Table 4'!$A:$A,0))),"--")</f>
        <v>--</v>
      </c>
      <c r="L13" s="160" t="str">
        <f>_xlfn.IFNA(IF(INDEX('RBC Table 4'!R:R,MATCH($C13,'RBC Table 4'!$A:$A,0))=0,"--",INDEX('RBC Table 4'!R:R,MATCH($C13,'RBC Table 4'!$A:$A,0))),"--")</f>
        <v>--</v>
      </c>
      <c r="N13" s="177"/>
      <c r="P13" s="177"/>
      <c r="Q13" s="177"/>
    </row>
    <row r="14" spans="2:17" x14ac:dyDescent="0.25">
      <c r="B14" s="147" t="str">
        <f>'All Pollutants'!B16</f>
        <v>1,2,4-Trimethylbenzene</v>
      </c>
      <c r="C14" s="148" t="str">
        <f>'All Pollutants'!C16</f>
        <v>95-63-6</v>
      </c>
      <c r="D14" s="149" t="str">
        <f>_xlfn.IFNA(IF(MATCH(C14,'REF Table 2'!B:B, 0)&gt;0, "Yes"), "No")</f>
        <v>Yes</v>
      </c>
      <c r="E14" s="149" t="str">
        <f t="shared" si="0"/>
        <v>Yes</v>
      </c>
      <c r="F14" s="149" t="str">
        <f>_xlfn.IFNA(IF(INDEX('RBC Table 4'!F:F,MATCH($C14,'RBC Table 4'!$A:$A,0))=0,"--",INDEX('RBC Table 4'!F:F,MATCH($C14,'RBC Table 4'!$A:$A,0))),"--")</f>
        <v>--</v>
      </c>
      <c r="G14" s="149">
        <f>_xlfn.IFNA(IF(INDEX('RBC Table 4'!H:H,MATCH($C14,'RBC Table 4'!$A:$A,0))=0,"--",INDEX('RBC Table 4'!H:H,MATCH($C14,'RBC Table 4'!$A:$A,0))),"--")</f>
        <v>60</v>
      </c>
      <c r="H14" s="149" t="str">
        <f>_xlfn.IFNA(IF(INDEX('RBC Table 4'!J:J,MATCH($C14,'RBC Table 4'!$A:$A,0))=0,"--",INDEX('RBC Table 4'!J:J,MATCH($C14,'RBC Table 4'!$A:$A,0))),"--")</f>
        <v>--</v>
      </c>
      <c r="I14" s="149">
        <f>_xlfn.IFNA(IF(INDEX('RBC Table 4'!L:L,MATCH($C14,'RBC Table 4'!$A:$A,0))=0,"--",INDEX('RBC Table 4'!L:L,MATCH($C14,'RBC Table 4'!$A:$A,0))),"--")</f>
        <v>260</v>
      </c>
      <c r="J14" s="149" t="str">
        <f>_xlfn.IFNA(IF(INDEX('RBC Table 4'!N:N,MATCH($C14,'RBC Table 4'!$A:$A,0))=0,"--",INDEX('RBC Table 4'!N:N,MATCH($C14,'RBC Table 4'!$A:$A,0))),"--")</f>
        <v>--</v>
      </c>
      <c r="K14" s="149">
        <f>_xlfn.IFNA(IF(INDEX('RBC Table 4'!P:P,MATCH($C14,'RBC Table 4'!$A:$A,0))=0,"--",INDEX('RBC Table 4'!P:P,MATCH($C14,'RBC Table 4'!$A:$A,0))),"--")</f>
        <v>260</v>
      </c>
      <c r="L14" s="160" t="str">
        <f>_xlfn.IFNA(IF(INDEX('RBC Table 4'!R:R,MATCH($C14,'RBC Table 4'!$A:$A,0))=0,"--",INDEX('RBC Table 4'!R:R,MATCH($C14,'RBC Table 4'!$A:$A,0))),"--")</f>
        <v>--</v>
      </c>
      <c r="N14" s="177"/>
      <c r="P14" s="177"/>
      <c r="Q14" s="177"/>
    </row>
    <row r="15" spans="2:17" x14ac:dyDescent="0.25">
      <c r="B15" s="147" t="str">
        <f>'All Pollutants'!B17</f>
        <v>1,2-Dibromo-3-Chloropropane</v>
      </c>
      <c r="C15" s="148" t="str">
        <f>'All Pollutants'!C17</f>
        <v>96-12-8</v>
      </c>
      <c r="D15" s="149" t="str">
        <f>_xlfn.IFNA(IF(MATCH(C15,'REF Table 2'!B:B, 0)&gt;0, "Yes"), "No")</f>
        <v>Yes</v>
      </c>
      <c r="E15" s="149" t="str">
        <f t="shared" si="0"/>
        <v>Yes</v>
      </c>
      <c r="F15" s="149">
        <f>_xlfn.IFNA(IF(INDEX('RBC Table 4'!F:F,MATCH($C15,'RBC Table 4'!$A:$A,0))=0,"--",INDEX('RBC Table 4'!F:F,MATCH($C15,'RBC Table 4'!$A:$A,0))),"--")</f>
        <v>9.7999999999999997E-5</v>
      </c>
      <c r="G15" s="149">
        <f>_xlfn.IFNA(IF(INDEX('RBC Table 4'!H:H,MATCH($C15,'RBC Table 4'!$A:$A,0))=0,"--",INDEX('RBC Table 4'!H:H,MATCH($C15,'RBC Table 4'!$A:$A,0))),"--")</f>
        <v>0.2</v>
      </c>
      <c r="H15" s="149">
        <f>_xlfn.IFNA(IF(INDEX('RBC Table 4'!J:J,MATCH($C15,'RBC Table 4'!$A:$A,0))=0,"--",INDEX('RBC Table 4'!J:J,MATCH($C15,'RBC Table 4'!$A:$A,0))),"--")</f>
        <v>1E-3</v>
      </c>
      <c r="I15" s="149">
        <f>_xlfn.IFNA(IF(INDEX('RBC Table 4'!L:L,MATCH($C15,'RBC Table 4'!$A:$A,0))=0,"--",INDEX('RBC Table 4'!L:L,MATCH($C15,'RBC Table 4'!$A:$A,0))),"--")</f>
        <v>0.88</v>
      </c>
      <c r="J15" s="149">
        <f>_xlfn.IFNA(IF(INDEX('RBC Table 4'!N:N,MATCH($C15,'RBC Table 4'!$A:$A,0))=0,"--",INDEX('RBC Table 4'!N:N,MATCH($C15,'RBC Table 4'!$A:$A,0))),"--")</f>
        <v>2E-3</v>
      </c>
      <c r="K15" s="149">
        <f>_xlfn.IFNA(IF(INDEX('RBC Table 4'!P:P,MATCH($C15,'RBC Table 4'!$A:$A,0))=0,"--",INDEX('RBC Table 4'!P:P,MATCH($C15,'RBC Table 4'!$A:$A,0))),"--")</f>
        <v>0.88</v>
      </c>
      <c r="L15" s="160">
        <f>_xlfn.IFNA(IF(INDEX('RBC Table 4'!R:R,MATCH($C15,'RBC Table 4'!$A:$A,0))=0,"--",INDEX('RBC Table 4'!R:R,MATCH($C15,'RBC Table 4'!$A:$A,0))),"--")</f>
        <v>1.9</v>
      </c>
      <c r="N15" s="177"/>
      <c r="P15" s="177"/>
      <c r="Q15" s="177"/>
    </row>
    <row r="16" spans="2:17" x14ac:dyDescent="0.25">
      <c r="B16" s="147" t="str">
        <f>'All Pollutants'!B18</f>
        <v>1,2-Dibromoethane</v>
      </c>
      <c r="C16" s="148" t="str">
        <f>'All Pollutants'!C18</f>
        <v>106-93-4</v>
      </c>
      <c r="D16" s="149" t="str">
        <f>_xlfn.IFNA(IF(MATCH(C16,'REF Table 2'!B:B, 0)&gt;0, "Yes"), "No")</f>
        <v>Yes</v>
      </c>
      <c r="E16" s="149" t="str">
        <f t="shared" si="0"/>
        <v>Yes</v>
      </c>
      <c r="F16" s="149">
        <f>_xlfn.IFNA(IF(INDEX('RBC Table 4'!F:F,MATCH($C16,'RBC Table 4'!$A:$A,0))=0,"--",INDEX('RBC Table 4'!F:F,MATCH($C16,'RBC Table 4'!$A:$A,0))),"--")</f>
        <v>1.6999999999999999E-3</v>
      </c>
      <c r="G16" s="149">
        <f>_xlfn.IFNA(IF(INDEX('RBC Table 4'!H:H,MATCH($C16,'RBC Table 4'!$A:$A,0))=0,"--",INDEX('RBC Table 4'!H:H,MATCH($C16,'RBC Table 4'!$A:$A,0))),"--")</f>
        <v>9</v>
      </c>
      <c r="H16" s="149">
        <f>_xlfn.IFNA(IF(INDEX('RBC Table 4'!J:J,MATCH($C16,'RBC Table 4'!$A:$A,0))=0,"--",INDEX('RBC Table 4'!J:J,MATCH($C16,'RBC Table 4'!$A:$A,0))),"--")</f>
        <v>4.2999999999999997E-2</v>
      </c>
      <c r="I16" s="149">
        <f>_xlfn.IFNA(IF(INDEX('RBC Table 4'!L:L,MATCH($C16,'RBC Table 4'!$A:$A,0))=0,"--",INDEX('RBC Table 4'!L:L,MATCH($C16,'RBC Table 4'!$A:$A,0))),"--")</f>
        <v>40</v>
      </c>
      <c r="J16" s="149">
        <f>_xlfn.IFNA(IF(INDEX('RBC Table 4'!N:N,MATCH($C16,'RBC Table 4'!$A:$A,0))=0,"--",INDEX('RBC Table 4'!N:N,MATCH($C16,'RBC Table 4'!$A:$A,0))),"--")</f>
        <v>0.02</v>
      </c>
      <c r="K16" s="149">
        <f>_xlfn.IFNA(IF(INDEX('RBC Table 4'!P:P,MATCH($C16,'RBC Table 4'!$A:$A,0))=0,"--",INDEX('RBC Table 4'!P:P,MATCH($C16,'RBC Table 4'!$A:$A,0))),"--")</f>
        <v>40</v>
      </c>
      <c r="L16" s="160" t="str">
        <f>_xlfn.IFNA(IF(INDEX('RBC Table 4'!R:R,MATCH($C16,'RBC Table 4'!$A:$A,0))=0,"--",INDEX('RBC Table 4'!R:R,MATCH($C16,'RBC Table 4'!$A:$A,0))),"--")</f>
        <v>--</v>
      </c>
      <c r="N16" s="177"/>
      <c r="P16" s="177"/>
      <c r="Q16" s="177"/>
    </row>
    <row r="17" spans="2:17" x14ac:dyDescent="0.25">
      <c r="B17" s="147" t="str">
        <f>'All Pollutants'!B19</f>
        <v>1,2-Dichlorobenzene</v>
      </c>
      <c r="C17" s="148" t="str">
        <f>'All Pollutants'!C19</f>
        <v>95-50-1</v>
      </c>
      <c r="D17" s="149" t="str">
        <f>_xlfn.IFNA(IF(MATCH(C17,'REF Table 2'!B:B, 0)&gt;0, "Yes"), "No")</f>
        <v>Yes</v>
      </c>
      <c r="E17" s="149" t="str">
        <f t="shared" si="0"/>
        <v>No</v>
      </c>
      <c r="F17" s="149" t="str">
        <f>_xlfn.IFNA(IF(INDEX('RBC Table 4'!F:F,MATCH($C17,'RBC Table 4'!$A:$A,0))=0,"--",INDEX('RBC Table 4'!F:F,MATCH($C17,'RBC Table 4'!$A:$A,0))),"--")</f>
        <v>--</v>
      </c>
      <c r="G17" s="149" t="str">
        <f>_xlfn.IFNA(IF(INDEX('RBC Table 4'!H:H,MATCH($C17,'RBC Table 4'!$A:$A,0))=0,"--",INDEX('RBC Table 4'!H:H,MATCH($C17,'RBC Table 4'!$A:$A,0))),"--")</f>
        <v>--</v>
      </c>
      <c r="H17" s="149" t="str">
        <f>_xlfn.IFNA(IF(INDEX('RBC Table 4'!J:J,MATCH($C17,'RBC Table 4'!$A:$A,0))=0,"--",INDEX('RBC Table 4'!J:J,MATCH($C17,'RBC Table 4'!$A:$A,0))),"--")</f>
        <v>--</v>
      </c>
      <c r="I17" s="149" t="str">
        <f>_xlfn.IFNA(IF(INDEX('RBC Table 4'!L:L,MATCH($C17,'RBC Table 4'!$A:$A,0))=0,"--",INDEX('RBC Table 4'!L:L,MATCH($C17,'RBC Table 4'!$A:$A,0))),"--")</f>
        <v>--</v>
      </c>
      <c r="J17" s="149" t="str">
        <f>_xlfn.IFNA(IF(INDEX('RBC Table 4'!N:N,MATCH($C17,'RBC Table 4'!$A:$A,0))=0,"--",INDEX('RBC Table 4'!N:N,MATCH($C17,'RBC Table 4'!$A:$A,0))),"--")</f>
        <v>--</v>
      </c>
      <c r="K17" s="149" t="str">
        <f>_xlfn.IFNA(IF(INDEX('RBC Table 4'!P:P,MATCH($C17,'RBC Table 4'!$A:$A,0))=0,"--",INDEX('RBC Table 4'!P:P,MATCH($C17,'RBC Table 4'!$A:$A,0))),"--")</f>
        <v>--</v>
      </c>
      <c r="L17" s="160" t="str">
        <f>_xlfn.IFNA(IF(INDEX('RBC Table 4'!R:R,MATCH($C17,'RBC Table 4'!$A:$A,0))=0,"--",INDEX('RBC Table 4'!R:R,MATCH($C17,'RBC Table 4'!$A:$A,0))),"--")</f>
        <v>--</v>
      </c>
      <c r="N17" s="177"/>
      <c r="P17" s="177"/>
      <c r="Q17" s="177"/>
    </row>
    <row r="18" spans="2:17" x14ac:dyDescent="0.25">
      <c r="B18" s="147" t="str">
        <f>'All Pollutants'!B20</f>
        <v>1,2-Dichloroethane</v>
      </c>
      <c r="C18" s="148" t="str">
        <f>'All Pollutants'!C20</f>
        <v>107-06-2</v>
      </c>
      <c r="D18" s="149" t="str">
        <f>_xlfn.IFNA(IF(MATCH(C18,'REF Table 2'!B:B, 0)&gt;0, "Yes"), "No")</f>
        <v>Yes</v>
      </c>
      <c r="E18" s="149" t="str">
        <f t="shared" si="0"/>
        <v>Yes</v>
      </c>
      <c r="F18" s="149">
        <f>_xlfn.IFNA(IF(INDEX('RBC Table 4'!F:F,MATCH($C18,'RBC Table 4'!$A:$A,0))=0,"--",INDEX('RBC Table 4'!F:F,MATCH($C18,'RBC Table 4'!$A:$A,0))),"--")</f>
        <v>3.7999999999999999E-2</v>
      </c>
      <c r="G18" s="149">
        <f>_xlfn.IFNA(IF(INDEX('RBC Table 4'!H:H,MATCH($C18,'RBC Table 4'!$A:$A,0))=0,"--",INDEX('RBC Table 4'!H:H,MATCH($C18,'RBC Table 4'!$A:$A,0))),"--")</f>
        <v>7</v>
      </c>
      <c r="H18" s="149">
        <f>_xlfn.IFNA(IF(INDEX('RBC Table 4'!J:J,MATCH($C18,'RBC Table 4'!$A:$A,0))=0,"--",INDEX('RBC Table 4'!J:J,MATCH($C18,'RBC Table 4'!$A:$A,0))),"--")</f>
        <v>1</v>
      </c>
      <c r="I18" s="149">
        <f>_xlfn.IFNA(IF(INDEX('RBC Table 4'!L:L,MATCH($C18,'RBC Table 4'!$A:$A,0))=0,"--",INDEX('RBC Table 4'!L:L,MATCH($C18,'RBC Table 4'!$A:$A,0))),"--")</f>
        <v>31</v>
      </c>
      <c r="J18" s="149">
        <f>_xlfn.IFNA(IF(INDEX('RBC Table 4'!N:N,MATCH($C18,'RBC Table 4'!$A:$A,0))=0,"--",INDEX('RBC Table 4'!N:N,MATCH($C18,'RBC Table 4'!$A:$A,0))),"--")</f>
        <v>0.46</v>
      </c>
      <c r="K18" s="149">
        <f>_xlfn.IFNA(IF(INDEX('RBC Table 4'!P:P,MATCH($C18,'RBC Table 4'!$A:$A,0))=0,"--",INDEX('RBC Table 4'!P:P,MATCH($C18,'RBC Table 4'!$A:$A,0))),"--")</f>
        <v>31</v>
      </c>
      <c r="L18" s="160" t="str">
        <f>_xlfn.IFNA(IF(INDEX('RBC Table 4'!R:R,MATCH($C18,'RBC Table 4'!$A:$A,0))=0,"--",INDEX('RBC Table 4'!R:R,MATCH($C18,'RBC Table 4'!$A:$A,0))),"--")</f>
        <v>--</v>
      </c>
      <c r="N18" s="177"/>
      <c r="P18" s="177"/>
      <c r="Q18" s="177"/>
    </row>
    <row r="19" spans="2:17" x14ac:dyDescent="0.25">
      <c r="B19" s="147" t="str">
        <f>'All Pollutants'!B21</f>
        <v>1,2-Dichloropropane</v>
      </c>
      <c r="C19" s="148" t="str">
        <f>'All Pollutants'!C21</f>
        <v>78-87-5</v>
      </c>
      <c r="D19" s="149" t="str">
        <f>_xlfn.IFNA(IF(MATCH(C19,'REF Table 2'!B:B, 0)&gt;0, "Yes"), "No")</f>
        <v>Yes</v>
      </c>
      <c r="E19" s="149" t="str">
        <f t="shared" si="0"/>
        <v>Yes</v>
      </c>
      <c r="F19" s="149" t="str">
        <f>_xlfn.IFNA(IF(INDEX('RBC Table 4'!F:F,MATCH($C19,'RBC Table 4'!$A:$A,0))=0,"--",INDEX('RBC Table 4'!F:F,MATCH($C19,'RBC Table 4'!$A:$A,0))),"--")</f>
        <v>--</v>
      </c>
      <c r="G19" s="149">
        <f>_xlfn.IFNA(IF(INDEX('RBC Table 4'!H:H,MATCH($C19,'RBC Table 4'!$A:$A,0))=0,"--",INDEX('RBC Table 4'!H:H,MATCH($C19,'RBC Table 4'!$A:$A,0))),"--")</f>
        <v>4</v>
      </c>
      <c r="H19" s="149" t="str">
        <f>_xlfn.IFNA(IF(INDEX('RBC Table 4'!J:J,MATCH($C19,'RBC Table 4'!$A:$A,0))=0,"--",INDEX('RBC Table 4'!J:J,MATCH($C19,'RBC Table 4'!$A:$A,0))),"--")</f>
        <v>--</v>
      </c>
      <c r="I19" s="149">
        <f>_xlfn.IFNA(IF(INDEX('RBC Table 4'!L:L,MATCH($C19,'RBC Table 4'!$A:$A,0))=0,"--",INDEX('RBC Table 4'!L:L,MATCH($C19,'RBC Table 4'!$A:$A,0))),"--")</f>
        <v>18</v>
      </c>
      <c r="J19" s="149" t="str">
        <f>_xlfn.IFNA(IF(INDEX('RBC Table 4'!N:N,MATCH($C19,'RBC Table 4'!$A:$A,0))=0,"--",INDEX('RBC Table 4'!N:N,MATCH($C19,'RBC Table 4'!$A:$A,0))),"--")</f>
        <v>--</v>
      </c>
      <c r="K19" s="149">
        <f>_xlfn.IFNA(IF(INDEX('RBC Table 4'!P:P,MATCH($C19,'RBC Table 4'!$A:$A,0))=0,"--",INDEX('RBC Table 4'!P:P,MATCH($C19,'RBC Table 4'!$A:$A,0))),"--")</f>
        <v>18</v>
      </c>
      <c r="L19" s="160">
        <f>_xlfn.IFNA(IF(INDEX('RBC Table 4'!R:R,MATCH($C19,'RBC Table 4'!$A:$A,0))=0,"--",INDEX('RBC Table 4'!R:R,MATCH($C19,'RBC Table 4'!$A:$A,0))),"--")</f>
        <v>230</v>
      </c>
      <c r="N19" s="177"/>
      <c r="P19" s="177"/>
      <c r="Q19" s="177"/>
    </row>
    <row r="20" spans="2:17" x14ac:dyDescent="0.25">
      <c r="B20" s="147" t="str">
        <f>'All Pollutants'!B22</f>
        <v>1,3,5-Trimethylbenzene</v>
      </c>
      <c r="C20" s="148" t="str">
        <f>'All Pollutants'!C22</f>
        <v>108-67-8</v>
      </c>
      <c r="D20" s="149" t="str">
        <f>_xlfn.IFNA(IF(MATCH(C20,'REF Table 2'!B:B, 0)&gt;0, "Yes"), "No")</f>
        <v>Yes</v>
      </c>
      <c r="E20" s="149" t="str">
        <f t="shared" si="0"/>
        <v>Yes</v>
      </c>
      <c r="F20" s="149" t="str">
        <f>_xlfn.IFNA(IF(INDEX('RBC Table 4'!F:F,MATCH($C20,'RBC Table 4'!$A:$A,0))=0,"--",INDEX('RBC Table 4'!F:F,MATCH($C20,'RBC Table 4'!$A:$A,0))),"--")</f>
        <v>--</v>
      </c>
      <c r="G20" s="149">
        <f>_xlfn.IFNA(IF(INDEX('RBC Table 4'!H:H,MATCH($C20,'RBC Table 4'!$A:$A,0))=0,"--",INDEX('RBC Table 4'!H:H,MATCH($C20,'RBC Table 4'!$A:$A,0))),"--")</f>
        <v>60</v>
      </c>
      <c r="H20" s="149" t="str">
        <f>_xlfn.IFNA(IF(INDEX('RBC Table 4'!J:J,MATCH($C20,'RBC Table 4'!$A:$A,0))=0,"--",INDEX('RBC Table 4'!J:J,MATCH($C20,'RBC Table 4'!$A:$A,0))),"--")</f>
        <v>--</v>
      </c>
      <c r="I20" s="149">
        <f>_xlfn.IFNA(IF(INDEX('RBC Table 4'!L:L,MATCH($C20,'RBC Table 4'!$A:$A,0))=0,"--",INDEX('RBC Table 4'!L:L,MATCH($C20,'RBC Table 4'!$A:$A,0))),"--")</f>
        <v>260</v>
      </c>
      <c r="J20" s="149" t="str">
        <f>_xlfn.IFNA(IF(INDEX('RBC Table 4'!N:N,MATCH($C20,'RBC Table 4'!$A:$A,0))=0,"--",INDEX('RBC Table 4'!N:N,MATCH($C20,'RBC Table 4'!$A:$A,0))),"--")</f>
        <v>--</v>
      </c>
      <c r="K20" s="149">
        <f>_xlfn.IFNA(IF(INDEX('RBC Table 4'!P:P,MATCH($C20,'RBC Table 4'!$A:$A,0))=0,"--",INDEX('RBC Table 4'!P:P,MATCH($C20,'RBC Table 4'!$A:$A,0))),"--")</f>
        <v>260</v>
      </c>
      <c r="L20" s="160" t="str">
        <f>_xlfn.IFNA(IF(INDEX('RBC Table 4'!R:R,MATCH($C20,'RBC Table 4'!$A:$A,0))=0,"--",INDEX('RBC Table 4'!R:R,MATCH($C20,'RBC Table 4'!$A:$A,0))),"--")</f>
        <v>--</v>
      </c>
      <c r="N20" s="177"/>
      <c r="P20" s="177"/>
      <c r="Q20" s="177"/>
    </row>
    <row r="21" spans="2:17" x14ac:dyDescent="0.25">
      <c r="B21" s="147" t="str">
        <f>'All Pollutants'!B23</f>
        <v>1,3-Butadiene</v>
      </c>
      <c r="C21" s="148" t="str">
        <f>'All Pollutants'!C23</f>
        <v>106-99-0</v>
      </c>
      <c r="D21" s="149" t="str">
        <f>_xlfn.IFNA(IF(MATCH(C21,'REF Table 2'!B:B, 0)&gt;0, "Yes"), "No")</f>
        <v>Yes</v>
      </c>
      <c r="E21" s="149" t="str">
        <f t="shared" si="0"/>
        <v>Yes</v>
      </c>
      <c r="F21" s="149">
        <f>_xlfn.IFNA(IF(INDEX('RBC Table 4'!F:F,MATCH($C21,'RBC Table 4'!$A:$A,0))=0,"--",INDEX('RBC Table 4'!F:F,MATCH($C21,'RBC Table 4'!$A:$A,0))),"--")</f>
        <v>3.3000000000000002E-2</v>
      </c>
      <c r="G21" s="149">
        <f>_xlfn.IFNA(IF(INDEX('RBC Table 4'!H:H,MATCH($C21,'RBC Table 4'!$A:$A,0))=0,"--",INDEX('RBC Table 4'!H:H,MATCH($C21,'RBC Table 4'!$A:$A,0))),"--")</f>
        <v>2</v>
      </c>
      <c r="H21" s="149">
        <f>_xlfn.IFNA(IF(INDEX('RBC Table 4'!J:J,MATCH($C21,'RBC Table 4'!$A:$A,0))=0,"--",INDEX('RBC Table 4'!J:J,MATCH($C21,'RBC Table 4'!$A:$A,0))),"--")</f>
        <v>0.86</v>
      </c>
      <c r="I21" s="149">
        <f>_xlfn.IFNA(IF(INDEX('RBC Table 4'!L:L,MATCH($C21,'RBC Table 4'!$A:$A,0))=0,"--",INDEX('RBC Table 4'!L:L,MATCH($C21,'RBC Table 4'!$A:$A,0))),"--")</f>
        <v>8.8000000000000007</v>
      </c>
      <c r="J21" s="149">
        <f>_xlfn.IFNA(IF(INDEX('RBC Table 4'!N:N,MATCH($C21,'RBC Table 4'!$A:$A,0))=0,"--",INDEX('RBC Table 4'!N:N,MATCH($C21,'RBC Table 4'!$A:$A,0))),"--")</f>
        <v>0.4</v>
      </c>
      <c r="K21" s="149">
        <f>_xlfn.IFNA(IF(INDEX('RBC Table 4'!P:P,MATCH($C21,'RBC Table 4'!$A:$A,0))=0,"--",INDEX('RBC Table 4'!P:P,MATCH($C21,'RBC Table 4'!$A:$A,0))),"--")</f>
        <v>8.8000000000000007</v>
      </c>
      <c r="L21" s="160">
        <f>_xlfn.IFNA(IF(INDEX('RBC Table 4'!R:R,MATCH($C21,'RBC Table 4'!$A:$A,0))=0,"--",INDEX('RBC Table 4'!R:R,MATCH($C21,'RBC Table 4'!$A:$A,0))),"--")</f>
        <v>660</v>
      </c>
      <c r="N21" s="177"/>
      <c r="P21" s="177"/>
      <c r="Q21" s="177"/>
    </row>
    <row r="22" spans="2:17" x14ac:dyDescent="0.25">
      <c r="B22" s="147" t="str">
        <f>'All Pollutants'!B24</f>
        <v>1,3-Dichlorobenzene</v>
      </c>
      <c r="C22" s="148" t="str">
        <f>'All Pollutants'!C24</f>
        <v>541-73-1</v>
      </c>
      <c r="D22" s="149" t="str">
        <f>_xlfn.IFNA(IF(MATCH(C22,'REF Table 2'!B:B, 0)&gt;0, "Yes"), "No")</f>
        <v>Yes</v>
      </c>
      <c r="E22" s="149" t="str">
        <f t="shared" si="0"/>
        <v>No</v>
      </c>
      <c r="F22" s="149" t="str">
        <f>_xlfn.IFNA(IF(INDEX('RBC Table 4'!F:F,MATCH($C22,'RBC Table 4'!$A:$A,0))=0,"--",INDEX('RBC Table 4'!F:F,MATCH($C22,'RBC Table 4'!$A:$A,0))),"--")</f>
        <v>--</v>
      </c>
      <c r="G22" s="149" t="str">
        <f>_xlfn.IFNA(IF(INDEX('RBC Table 4'!H:H,MATCH($C22,'RBC Table 4'!$A:$A,0))=0,"--",INDEX('RBC Table 4'!H:H,MATCH($C22,'RBC Table 4'!$A:$A,0))),"--")</f>
        <v>--</v>
      </c>
      <c r="H22" s="149" t="str">
        <f>_xlfn.IFNA(IF(INDEX('RBC Table 4'!J:J,MATCH($C22,'RBC Table 4'!$A:$A,0))=0,"--",INDEX('RBC Table 4'!J:J,MATCH($C22,'RBC Table 4'!$A:$A,0))),"--")</f>
        <v>--</v>
      </c>
      <c r="I22" s="149" t="str">
        <f>_xlfn.IFNA(IF(INDEX('RBC Table 4'!L:L,MATCH($C22,'RBC Table 4'!$A:$A,0))=0,"--",INDEX('RBC Table 4'!L:L,MATCH($C22,'RBC Table 4'!$A:$A,0))),"--")</f>
        <v>--</v>
      </c>
      <c r="J22" s="149" t="str">
        <f>_xlfn.IFNA(IF(INDEX('RBC Table 4'!N:N,MATCH($C22,'RBC Table 4'!$A:$A,0))=0,"--",INDEX('RBC Table 4'!N:N,MATCH($C22,'RBC Table 4'!$A:$A,0))),"--")</f>
        <v>--</v>
      </c>
      <c r="K22" s="149" t="str">
        <f>_xlfn.IFNA(IF(INDEX('RBC Table 4'!P:P,MATCH($C22,'RBC Table 4'!$A:$A,0))=0,"--",INDEX('RBC Table 4'!P:P,MATCH($C22,'RBC Table 4'!$A:$A,0))),"--")</f>
        <v>--</v>
      </c>
      <c r="L22" s="160" t="str">
        <f>_xlfn.IFNA(IF(INDEX('RBC Table 4'!R:R,MATCH($C22,'RBC Table 4'!$A:$A,0))=0,"--",INDEX('RBC Table 4'!R:R,MATCH($C22,'RBC Table 4'!$A:$A,0))),"--")</f>
        <v>--</v>
      </c>
      <c r="N22" s="177"/>
      <c r="P22" s="177"/>
      <c r="Q22" s="177"/>
    </row>
    <row r="23" spans="2:17" x14ac:dyDescent="0.25">
      <c r="B23" s="147" t="str">
        <f>'All Pollutants'!B26</f>
        <v>1,4-Dichlorobenzene</v>
      </c>
      <c r="C23" s="148" t="str">
        <f>'All Pollutants'!C26</f>
        <v>106-46-7</v>
      </c>
      <c r="D23" s="149" t="str">
        <f>_xlfn.IFNA(IF(MATCH(C23,'REF Table 2'!B:B, 0)&gt;0, "Yes"), "No")</f>
        <v>Yes</v>
      </c>
      <c r="E23" s="149" t="str">
        <f t="shared" si="0"/>
        <v>Yes</v>
      </c>
      <c r="F23" s="149">
        <f>_xlfn.IFNA(IF(INDEX('RBC Table 4'!F:F,MATCH($C23,'RBC Table 4'!$A:$A,0))=0,"--",INDEX('RBC Table 4'!F:F,MATCH($C23,'RBC Table 4'!$A:$A,0))),"--")</f>
        <v>9.0999999999999998E-2</v>
      </c>
      <c r="G23" s="149">
        <f>_xlfn.IFNA(IF(INDEX('RBC Table 4'!H:H,MATCH($C23,'RBC Table 4'!$A:$A,0))=0,"--",INDEX('RBC Table 4'!H:H,MATCH($C23,'RBC Table 4'!$A:$A,0))),"--")</f>
        <v>60</v>
      </c>
      <c r="H23" s="149">
        <f>_xlfn.IFNA(IF(INDEX('RBC Table 4'!J:J,MATCH($C23,'RBC Table 4'!$A:$A,0))=0,"--",INDEX('RBC Table 4'!J:J,MATCH($C23,'RBC Table 4'!$A:$A,0))),"--")</f>
        <v>2.4</v>
      </c>
      <c r="I23" s="149">
        <f>_xlfn.IFNA(IF(INDEX('RBC Table 4'!L:L,MATCH($C23,'RBC Table 4'!$A:$A,0))=0,"--",INDEX('RBC Table 4'!L:L,MATCH($C23,'RBC Table 4'!$A:$A,0))),"--")</f>
        <v>260</v>
      </c>
      <c r="J23" s="149">
        <f>_xlfn.IFNA(IF(INDEX('RBC Table 4'!N:N,MATCH($C23,'RBC Table 4'!$A:$A,0))=0,"--",INDEX('RBC Table 4'!N:N,MATCH($C23,'RBC Table 4'!$A:$A,0))),"--")</f>
        <v>1.1000000000000001</v>
      </c>
      <c r="K23" s="149">
        <f>_xlfn.IFNA(IF(INDEX('RBC Table 4'!P:P,MATCH($C23,'RBC Table 4'!$A:$A,0))=0,"--",INDEX('RBC Table 4'!P:P,MATCH($C23,'RBC Table 4'!$A:$A,0))),"--")</f>
        <v>260</v>
      </c>
      <c r="L23" s="160">
        <f>_xlfn.IFNA(IF(INDEX('RBC Table 4'!R:R,MATCH($C23,'RBC Table 4'!$A:$A,0))=0,"--",INDEX('RBC Table 4'!R:R,MATCH($C23,'RBC Table 4'!$A:$A,0))),"--")</f>
        <v>12000</v>
      </c>
      <c r="N23" s="177"/>
      <c r="P23" s="177"/>
      <c r="Q23" s="177"/>
    </row>
    <row r="24" spans="2:17" x14ac:dyDescent="0.25">
      <c r="B24" s="147" t="str">
        <f>'All Pollutants'!B28</f>
        <v>2,3,4,6-Tetrachlorophenol</v>
      </c>
      <c r="C24" s="148" t="str">
        <f>'All Pollutants'!C28</f>
        <v>58-90-2</v>
      </c>
      <c r="D24" s="149" t="str">
        <f>_xlfn.IFNA(IF(MATCH(C24,'REF Table 2'!B:B, 0)&gt;0, "Yes"), "No")</f>
        <v>Yes</v>
      </c>
      <c r="E24" s="149" t="str">
        <f t="shared" si="0"/>
        <v>No</v>
      </c>
      <c r="F24" s="149" t="str">
        <f>_xlfn.IFNA(IF(INDEX('RBC Table 4'!F:F,MATCH($C24,'RBC Table 4'!$A:$A,0))=0,"--",INDEX('RBC Table 4'!F:F,MATCH($C24,'RBC Table 4'!$A:$A,0))),"--")</f>
        <v>--</v>
      </c>
      <c r="G24" s="149" t="str">
        <f>_xlfn.IFNA(IF(INDEX('RBC Table 4'!H:H,MATCH($C24,'RBC Table 4'!$A:$A,0))=0,"--",INDEX('RBC Table 4'!H:H,MATCH($C24,'RBC Table 4'!$A:$A,0))),"--")</f>
        <v>--</v>
      </c>
      <c r="H24" s="149" t="str">
        <f>_xlfn.IFNA(IF(INDEX('RBC Table 4'!J:J,MATCH($C24,'RBC Table 4'!$A:$A,0))=0,"--",INDEX('RBC Table 4'!J:J,MATCH($C24,'RBC Table 4'!$A:$A,0))),"--")</f>
        <v>--</v>
      </c>
      <c r="I24" s="149" t="str">
        <f>_xlfn.IFNA(IF(INDEX('RBC Table 4'!L:L,MATCH($C24,'RBC Table 4'!$A:$A,0))=0,"--",INDEX('RBC Table 4'!L:L,MATCH($C24,'RBC Table 4'!$A:$A,0))),"--")</f>
        <v>--</v>
      </c>
      <c r="J24" s="149" t="str">
        <f>_xlfn.IFNA(IF(INDEX('RBC Table 4'!N:N,MATCH($C24,'RBC Table 4'!$A:$A,0))=0,"--",INDEX('RBC Table 4'!N:N,MATCH($C24,'RBC Table 4'!$A:$A,0))),"--")</f>
        <v>--</v>
      </c>
      <c r="K24" s="149" t="str">
        <f>_xlfn.IFNA(IF(INDEX('RBC Table 4'!P:P,MATCH($C24,'RBC Table 4'!$A:$A,0))=0,"--",INDEX('RBC Table 4'!P:P,MATCH($C24,'RBC Table 4'!$A:$A,0))),"--")</f>
        <v>--</v>
      </c>
      <c r="L24" s="160" t="str">
        <f>_xlfn.IFNA(IF(INDEX('RBC Table 4'!R:R,MATCH($C24,'RBC Table 4'!$A:$A,0))=0,"--",INDEX('RBC Table 4'!R:R,MATCH($C24,'RBC Table 4'!$A:$A,0))),"--")</f>
        <v>--</v>
      </c>
      <c r="N24" s="177"/>
      <c r="P24" s="177"/>
      <c r="Q24" s="177"/>
    </row>
    <row r="25" spans="2:17" x14ac:dyDescent="0.25">
      <c r="B25" s="147" t="str">
        <f>'All Pollutants'!B29</f>
        <v>2,4,5-Trichlorophenol</v>
      </c>
      <c r="C25" s="148" t="str">
        <f>'All Pollutants'!C29</f>
        <v>95-95-4</v>
      </c>
      <c r="D25" s="149" t="str">
        <f>_xlfn.IFNA(IF(MATCH(C25,'REF Table 2'!B:B, 0)&gt;0, "Yes"), "No")</f>
        <v>Yes</v>
      </c>
      <c r="E25" s="149" t="str">
        <f t="shared" si="0"/>
        <v>No</v>
      </c>
      <c r="F25" s="149" t="str">
        <f>_xlfn.IFNA(IF(INDEX('RBC Table 4'!F:F,MATCH($C25,'RBC Table 4'!$A:$A,0))=0,"--",INDEX('RBC Table 4'!F:F,MATCH($C25,'RBC Table 4'!$A:$A,0))),"--")</f>
        <v>--</v>
      </c>
      <c r="G25" s="149" t="str">
        <f>_xlfn.IFNA(IF(INDEX('RBC Table 4'!H:H,MATCH($C25,'RBC Table 4'!$A:$A,0))=0,"--",INDEX('RBC Table 4'!H:H,MATCH($C25,'RBC Table 4'!$A:$A,0))),"--")</f>
        <v>--</v>
      </c>
      <c r="H25" s="149" t="str">
        <f>_xlfn.IFNA(IF(INDEX('RBC Table 4'!J:J,MATCH($C25,'RBC Table 4'!$A:$A,0))=0,"--",INDEX('RBC Table 4'!J:J,MATCH($C25,'RBC Table 4'!$A:$A,0))),"--")</f>
        <v>--</v>
      </c>
      <c r="I25" s="149" t="str">
        <f>_xlfn.IFNA(IF(INDEX('RBC Table 4'!L:L,MATCH($C25,'RBC Table 4'!$A:$A,0))=0,"--",INDEX('RBC Table 4'!L:L,MATCH($C25,'RBC Table 4'!$A:$A,0))),"--")</f>
        <v>--</v>
      </c>
      <c r="J25" s="149" t="str">
        <f>_xlfn.IFNA(IF(INDEX('RBC Table 4'!N:N,MATCH($C25,'RBC Table 4'!$A:$A,0))=0,"--",INDEX('RBC Table 4'!N:N,MATCH($C25,'RBC Table 4'!$A:$A,0))),"--")</f>
        <v>--</v>
      </c>
      <c r="K25" s="149" t="str">
        <f>_xlfn.IFNA(IF(INDEX('RBC Table 4'!P:P,MATCH($C25,'RBC Table 4'!$A:$A,0))=0,"--",INDEX('RBC Table 4'!P:P,MATCH($C25,'RBC Table 4'!$A:$A,0))),"--")</f>
        <v>--</v>
      </c>
      <c r="L25" s="160" t="str">
        <f>_xlfn.IFNA(IF(INDEX('RBC Table 4'!R:R,MATCH($C25,'RBC Table 4'!$A:$A,0))=0,"--",INDEX('RBC Table 4'!R:R,MATCH($C25,'RBC Table 4'!$A:$A,0))),"--")</f>
        <v>--</v>
      </c>
      <c r="N25" s="177"/>
      <c r="P25" s="177"/>
      <c r="Q25" s="177"/>
    </row>
    <row r="26" spans="2:17" x14ac:dyDescent="0.25">
      <c r="B26" s="147" t="str">
        <f>'All Pollutants'!B30</f>
        <v>2,4-Dichlorophenol</v>
      </c>
      <c r="C26" s="148" t="str">
        <f>'All Pollutants'!C30</f>
        <v>120-83-2</v>
      </c>
      <c r="D26" s="149" t="str">
        <f>_xlfn.IFNA(IF(MATCH(C26,'REF Table 2'!B:B, 0)&gt;0, "Yes"), "No")</f>
        <v>Yes</v>
      </c>
      <c r="E26" s="149" t="str">
        <f t="shared" si="0"/>
        <v>No</v>
      </c>
      <c r="F26" s="149" t="str">
        <f>_xlfn.IFNA(IF(INDEX('RBC Table 4'!F:F,MATCH($C26,'RBC Table 4'!$A:$A,0))=0,"--",INDEX('RBC Table 4'!F:F,MATCH($C26,'RBC Table 4'!$A:$A,0))),"--")</f>
        <v>--</v>
      </c>
      <c r="G26" s="149" t="str">
        <f>_xlfn.IFNA(IF(INDEX('RBC Table 4'!H:H,MATCH($C26,'RBC Table 4'!$A:$A,0))=0,"--",INDEX('RBC Table 4'!H:H,MATCH($C26,'RBC Table 4'!$A:$A,0))),"--")</f>
        <v>--</v>
      </c>
      <c r="H26" s="149" t="str">
        <f>_xlfn.IFNA(IF(INDEX('RBC Table 4'!J:J,MATCH($C26,'RBC Table 4'!$A:$A,0))=0,"--",INDEX('RBC Table 4'!J:J,MATCH($C26,'RBC Table 4'!$A:$A,0))),"--")</f>
        <v>--</v>
      </c>
      <c r="I26" s="149" t="str">
        <f>_xlfn.IFNA(IF(INDEX('RBC Table 4'!L:L,MATCH($C26,'RBC Table 4'!$A:$A,0))=0,"--",INDEX('RBC Table 4'!L:L,MATCH($C26,'RBC Table 4'!$A:$A,0))),"--")</f>
        <v>--</v>
      </c>
      <c r="J26" s="149" t="str">
        <f>_xlfn.IFNA(IF(INDEX('RBC Table 4'!N:N,MATCH($C26,'RBC Table 4'!$A:$A,0))=0,"--",INDEX('RBC Table 4'!N:N,MATCH($C26,'RBC Table 4'!$A:$A,0))),"--")</f>
        <v>--</v>
      </c>
      <c r="K26" s="149" t="str">
        <f>_xlfn.IFNA(IF(INDEX('RBC Table 4'!P:P,MATCH($C26,'RBC Table 4'!$A:$A,0))=0,"--",INDEX('RBC Table 4'!P:P,MATCH($C26,'RBC Table 4'!$A:$A,0))),"--")</f>
        <v>--</v>
      </c>
      <c r="L26" s="160" t="str">
        <f>_xlfn.IFNA(IF(INDEX('RBC Table 4'!R:R,MATCH($C26,'RBC Table 4'!$A:$A,0))=0,"--",INDEX('RBC Table 4'!R:R,MATCH($C26,'RBC Table 4'!$A:$A,0))),"--")</f>
        <v>--</v>
      </c>
      <c r="N26" s="177"/>
      <c r="P26" s="177"/>
      <c r="Q26" s="177"/>
    </row>
    <row r="27" spans="2:17" x14ac:dyDescent="0.25">
      <c r="B27" s="147" t="str">
        <f>'All Pollutants'!B31</f>
        <v>2-Butanone</v>
      </c>
      <c r="C27" s="148" t="str">
        <f>'All Pollutants'!C31</f>
        <v>78-93-3</v>
      </c>
      <c r="D27" s="149" t="str">
        <f>_xlfn.IFNA(IF(MATCH(C27,'REF Table 2'!B:B, 0)&gt;0, "Yes"), "No")</f>
        <v>Yes</v>
      </c>
      <c r="E27" s="149" t="str">
        <f t="shared" si="0"/>
        <v>Yes</v>
      </c>
      <c r="F27" s="149" t="str">
        <f>_xlfn.IFNA(IF(INDEX('RBC Table 4'!F:F,MATCH($C27,'RBC Table 4'!$A:$A,0))=0,"--",INDEX('RBC Table 4'!F:F,MATCH($C27,'RBC Table 4'!$A:$A,0))),"--")</f>
        <v>--</v>
      </c>
      <c r="G27" s="149">
        <f>_xlfn.IFNA(IF(INDEX('RBC Table 4'!H:H,MATCH($C27,'RBC Table 4'!$A:$A,0))=0,"--",INDEX('RBC Table 4'!H:H,MATCH($C27,'RBC Table 4'!$A:$A,0))),"--")</f>
        <v>5000</v>
      </c>
      <c r="H27" s="149" t="str">
        <f>_xlfn.IFNA(IF(INDEX('RBC Table 4'!J:J,MATCH($C27,'RBC Table 4'!$A:$A,0))=0,"--",INDEX('RBC Table 4'!J:J,MATCH($C27,'RBC Table 4'!$A:$A,0))),"--")</f>
        <v>--</v>
      </c>
      <c r="I27" s="149">
        <f>_xlfn.IFNA(IF(INDEX('RBC Table 4'!L:L,MATCH($C27,'RBC Table 4'!$A:$A,0))=0,"--",INDEX('RBC Table 4'!L:L,MATCH($C27,'RBC Table 4'!$A:$A,0))),"--")</f>
        <v>22000</v>
      </c>
      <c r="J27" s="149" t="str">
        <f>_xlfn.IFNA(IF(INDEX('RBC Table 4'!N:N,MATCH($C27,'RBC Table 4'!$A:$A,0))=0,"--",INDEX('RBC Table 4'!N:N,MATCH($C27,'RBC Table 4'!$A:$A,0))),"--")</f>
        <v>--</v>
      </c>
      <c r="K27" s="149">
        <f>_xlfn.IFNA(IF(INDEX('RBC Table 4'!P:P,MATCH($C27,'RBC Table 4'!$A:$A,0))=0,"--",INDEX('RBC Table 4'!P:P,MATCH($C27,'RBC Table 4'!$A:$A,0))),"--")</f>
        <v>22000</v>
      </c>
      <c r="L27" s="160">
        <f>_xlfn.IFNA(IF(INDEX('RBC Table 4'!R:R,MATCH($C27,'RBC Table 4'!$A:$A,0))=0,"--",INDEX('RBC Table 4'!R:R,MATCH($C27,'RBC Table 4'!$A:$A,0))),"--")</f>
        <v>5000</v>
      </c>
      <c r="N27" s="177"/>
      <c r="P27" s="177"/>
      <c r="Q27" s="177"/>
    </row>
    <row r="28" spans="2:17" x14ac:dyDescent="0.25">
      <c r="B28" s="147" t="str">
        <f>'All Pollutants'!B32</f>
        <v>2-Chlorophenol</v>
      </c>
      <c r="C28" s="148" t="str">
        <f>'All Pollutants'!C32</f>
        <v>95-57-8</v>
      </c>
      <c r="D28" s="149" t="str">
        <f>_xlfn.IFNA(IF(MATCH(C28,'REF Table 2'!B:B, 0)&gt;0, "Yes"), "No")</f>
        <v>Yes</v>
      </c>
      <c r="E28" s="149" t="str">
        <f t="shared" si="0"/>
        <v>No</v>
      </c>
      <c r="F28" s="149" t="str">
        <f>_xlfn.IFNA(IF(INDEX('RBC Table 4'!F:F,MATCH($C28,'RBC Table 4'!$A:$A,0))=0,"--",INDEX('RBC Table 4'!F:F,MATCH($C28,'RBC Table 4'!$A:$A,0))),"--")</f>
        <v>--</v>
      </c>
      <c r="G28" s="149" t="str">
        <f>_xlfn.IFNA(IF(INDEX('RBC Table 4'!H:H,MATCH($C28,'RBC Table 4'!$A:$A,0))=0,"--",INDEX('RBC Table 4'!H:H,MATCH($C28,'RBC Table 4'!$A:$A,0))),"--")</f>
        <v>--</v>
      </c>
      <c r="H28" s="149" t="str">
        <f>_xlfn.IFNA(IF(INDEX('RBC Table 4'!J:J,MATCH($C28,'RBC Table 4'!$A:$A,0))=0,"--",INDEX('RBC Table 4'!J:J,MATCH($C28,'RBC Table 4'!$A:$A,0))),"--")</f>
        <v>--</v>
      </c>
      <c r="I28" s="149" t="str">
        <f>_xlfn.IFNA(IF(INDEX('RBC Table 4'!L:L,MATCH($C28,'RBC Table 4'!$A:$A,0))=0,"--",INDEX('RBC Table 4'!L:L,MATCH($C28,'RBC Table 4'!$A:$A,0))),"--")</f>
        <v>--</v>
      </c>
      <c r="J28" s="149" t="str">
        <f>_xlfn.IFNA(IF(INDEX('RBC Table 4'!N:N,MATCH($C28,'RBC Table 4'!$A:$A,0))=0,"--",INDEX('RBC Table 4'!N:N,MATCH($C28,'RBC Table 4'!$A:$A,0))),"--")</f>
        <v>--</v>
      </c>
      <c r="K28" s="149" t="str">
        <f>_xlfn.IFNA(IF(INDEX('RBC Table 4'!P:P,MATCH($C28,'RBC Table 4'!$A:$A,0))=0,"--",INDEX('RBC Table 4'!P:P,MATCH($C28,'RBC Table 4'!$A:$A,0))),"--")</f>
        <v>--</v>
      </c>
      <c r="L28" s="160" t="str">
        <f>_xlfn.IFNA(IF(INDEX('RBC Table 4'!R:R,MATCH($C28,'RBC Table 4'!$A:$A,0))=0,"--",INDEX('RBC Table 4'!R:R,MATCH($C28,'RBC Table 4'!$A:$A,0))),"--")</f>
        <v>--</v>
      </c>
      <c r="N28" s="177"/>
      <c r="P28" s="177"/>
      <c r="Q28" s="177"/>
    </row>
    <row r="29" spans="2:17" x14ac:dyDescent="0.25">
      <c r="B29" s="147" t="str">
        <f>'All Pollutants'!B37</f>
        <v>4-Methyl-2-pentanone</v>
      </c>
      <c r="C29" s="148" t="str">
        <f>'All Pollutants'!C37</f>
        <v>108-10-1</v>
      </c>
      <c r="D29" s="149" t="str">
        <f>_xlfn.IFNA(IF(MATCH(C29,'REF Table 2'!B:B, 0)&gt;0, "Yes"), "No")</f>
        <v>Yes</v>
      </c>
      <c r="E29" s="149" t="str">
        <f t="shared" si="0"/>
        <v>Yes</v>
      </c>
      <c r="F29" s="149" t="str">
        <f>_xlfn.IFNA(IF(INDEX('RBC Table 4'!F:F,MATCH($C29,'RBC Table 4'!$A:$A,0))=0,"--",INDEX('RBC Table 4'!F:F,MATCH($C29,'RBC Table 4'!$A:$A,0))),"--")</f>
        <v>--</v>
      </c>
      <c r="G29" s="149">
        <f>_xlfn.IFNA(IF(INDEX('RBC Table 4'!H:H,MATCH($C29,'RBC Table 4'!$A:$A,0))=0,"--",INDEX('RBC Table 4'!H:H,MATCH($C29,'RBC Table 4'!$A:$A,0))),"--")</f>
        <v>3000</v>
      </c>
      <c r="H29" s="149" t="str">
        <f>_xlfn.IFNA(IF(INDEX('RBC Table 4'!J:J,MATCH($C29,'RBC Table 4'!$A:$A,0))=0,"--",INDEX('RBC Table 4'!J:J,MATCH($C29,'RBC Table 4'!$A:$A,0))),"--")</f>
        <v>--</v>
      </c>
      <c r="I29" s="149">
        <f>_xlfn.IFNA(IF(INDEX('RBC Table 4'!L:L,MATCH($C29,'RBC Table 4'!$A:$A,0))=0,"--",INDEX('RBC Table 4'!L:L,MATCH($C29,'RBC Table 4'!$A:$A,0))),"--")</f>
        <v>13000</v>
      </c>
      <c r="J29" s="149" t="str">
        <f>_xlfn.IFNA(IF(INDEX('RBC Table 4'!N:N,MATCH($C29,'RBC Table 4'!$A:$A,0))=0,"--",INDEX('RBC Table 4'!N:N,MATCH($C29,'RBC Table 4'!$A:$A,0))),"--")</f>
        <v>--</v>
      </c>
      <c r="K29" s="149">
        <f>_xlfn.IFNA(IF(INDEX('RBC Table 4'!P:P,MATCH($C29,'RBC Table 4'!$A:$A,0))=0,"--",INDEX('RBC Table 4'!P:P,MATCH($C29,'RBC Table 4'!$A:$A,0))),"--")</f>
        <v>13000</v>
      </c>
      <c r="L29" s="160" t="str">
        <f>_xlfn.IFNA(IF(INDEX('RBC Table 4'!R:R,MATCH($C29,'RBC Table 4'!$A:$A,0))=0,"--",INDEX('RBC Table 4'!R:R,MATCH($C29,'RBC Table 4'!$A:$A,0))),"--")</f>
        <v>--</v>
      </c>
      <c r="N29" s="177"/>
      <c r="P29" s="177"/>
      <c r="Q29" s="177"/>
    </row>
    <row r="30" spans="2:17" x14ac:dyDescent="0.25">
      <c r="B30" s="147" t="str">
        <f>'All Pollutants'!B38</f>
        <v>2-Methyl napthalene</v>
      </c>
      <c r="C30" s="148" t="str">
        <f>'All Pollutants'!C38</f>
        <v>91-57-6</v>
      </c>
      <c r="D30" s="149" t="str">
        <f>_xlfn.IFNA(IF(MATCH(C30,'REF Table 2'!B:B, 0)&gt;0, "Yes"), "No")</f>
        <v>Yes</v>
      </c>
      <c r="E30" s="149" t="str">
        <f t="shared" si="0"/>
        <v>No</v>
      </c>
      <c r="F30" s="149" t="str">
        <f>_xlfn.IFNA(IF(INDEX('RBC Table 4'!F:F,MATCH($C30,'RBC Table 4'!$A:$A,0))=0,"--",INDEX('RBC Table 4'!F:F,MATCH($C30,'RBC Table 4'!$A:$A,0))),"--")</f>
        <v>--</v>
      </c>
      <c r="G30" s="149" t="str">
        <f>_xlfn.IFNA(IF(INDEX('RBC Table 4'!H:H,MATCH($C30,'RBC Table 4'!$A:$A,0))=0,"--",INDEX('RBC Table 4'!H:H,MATCH($C30,'RBC Table 4'!$A:$A,0))),"--")</f>
        <v>--</v>
      </c>
      <c r="H30" s="149" t="str">
        <f>_xlfn.IFNA(IF(INDEX('RBC Table 4'!J:J,MATCH($C30,'RBC Table 4'!$A:$A,0))=0,"--",INDEX('RBC Table 4'!J:J,MATCH($C30,'RBC Table 4'!$A:$A,0))),"--")</f>
        <v>--</v>
      </c>
      <c r="I30" s="149" t="str">
        <f>_xlfn.IFNA(IF(INDEX('RBC Table 4'!L:L,MATCH($C30,'RBC Table 4'!$A:$A,0))=0,"--",INDEX('RBC Table 4'!L:L,MATCH($C30,'RBC Table 4'!$A:$A,0))),"--")</f>
        <v>--</v>
      </c>
      <c r="J30" s="149" t="str">
        <f>_xlfn.IFNA(IF(INDEX('RBC Table 4'!N:N,MATCH($C30,'RBC Table 4'!$A:$A,0))=0,"--",INDEX('RBC Table 4'!N:N,MATCH($C30,'RBC Table 4'!$A:$A,0))),"--")</f>
        <v>--</v>
      </c>
      <c r="K30" s="149" t="str">
        <f>_xlfn.IFNA(IF(INDEX('RBC Table 4'!P:P,MATCH($C30,'RBC Table 4'!$A:$A,0))=0,"--",INDEX('RBC Table 4'!P:P,MATCH($C30,'RBC Table 4'!$A:$A,0))),"--")</f>
        <v>--</v>
      </c>
      <c r="L30" s="160" t="str">
        <f>_xlfn.IFNA(IF(INDEX('RBC Table 4'!R:R,MATCH($C30,'RBC Table 4'!$A:$A,0))=0,"--",INDEX('RBC Table 4'!R:R,MATCH($C30,'RBC Table 4'!$A:$A,0))),"--")</f>
        <v>--</v>
      </c>
      <c r="N30" s="177"/>
      <c r="P30" s="177"/>
      <c r="Q30" s="177"/>
    </row>
    <row r="31" spans="2:17" x14ac:dyDescent="0.25">
      <c r="B31" s="147" t="str">
        <f>'All Pollutants'!B39</f>
        <v>Acetaldehyde</v>
      </c>
      <c r="C31" s="148" t="str">
        <f>'All Pollutants'!C39</f>
        <v>75-07-0</v>
      </c>
      <c r="D31" s="149" t="str">
        <f>_xlfn.IFNA(IF(MATCH(C31,'REF Table 2'!B:B, 0)&gt;0, "Yes"), "No")</f>
        <v>Yes</v>
      </c>
      <c r="E31" s="149" t="str">
        <f t="shared" si="0"/>
        <v>Yes</v>
      </c>
      <c r="F31" s="149">
        <f>_xlfn.IFNA(IF(INDEX('RBC Table 4'!F:F,MATCH($C31,'RBC Table 4'!$A:$A,0))=0,"--",INDEX('RBC Table 4'!F:F,MATCH($C31,'RBC Table 4'!$A:$A,0))),"--")</f>
        <v>0.45</v>
      </c>
      <c r="G31" s="149">
        <f>_xlfn.IFNA(IF(INDEX('RBC Table 4'!H:H,MATCH($C31,'RBC Table 4'!$A:$A,0))=0,"--",INDEX('RBC Table 4'!H:H,MATCH($C31,'RBC Table 4'!$A:$A,0))),"--")</f>
        <v>140</v>
      </c>
      <c r="H31" s="149">
        <f>_xlfn.IFNA(IF(INDEX('RBC Table 4'!J:J,MATCH($C31,'RBC Table 4'!$A:$A,0))=0,"--",INDEX('RBC Table 4'!J:J,MATCH($C31,'RBC Table 4'!$A:$A,0))),"--")</f>
        <v>12</v>
      </c>
      <c r="I31" s="149">
        <f>_xlfn.IFNA(IF(INDEX('RBC Table 4'!L:L,MATCH($C31,'RBC Table 4'!$A:$A,0))=0,"--",INDEX('RBC Table 4'!L:L,MATCH($C31,'RBC Table 4'!$A:$A,0))),"--")</f>
        <v>620</v>
      </c>
      <c r="J31" s="149">
        <f>_xlfn.IFNA(IF(INDEX('RBC Table 4'!N:N,MATCH($C31,'RBC Table 4'!$A:$A,0))=0,"--",INDEX('RBC Table 4'!N:N,MATCH($C31,'RBC Table 4'!$A:$A,0))),"--")</f>
        <v>5.5</v>
      </c>
      <c r="K31" s="149">
        <f>_xlfn.IFNA(IF(INDEX('RBC Table 4'!P:P,MATCH($C31,'RBC Table 4'!$A:$A,0))=0,"--",INDEX('RBC Table 4'!P:P,MATCH($C31,'RBC Table 4'!$A:$A,0))),"--")</f>
        <v>620</v>
      </c>
      <c r="L31" s="160">
        <f>_xlfn.IFNA(IF(INDEX('RBC Table 4'!R:R,MATCH($C31,'RBC Table 4'!$A:$A,0))=0,"--",INDEX('RBC Table 4'!R:R,MATCH($C31,'RBC Table 4'!$A:$A,0))),"--")</f>
        <v>470</v>
      </c>
      <c r="N31" s="177"/>
      <c r="P31" s="177"/>
      <c r="Q31" s="177"/>
    </row>
    <row r="32" spans="2:17" x14ac:dyDescent="0.25">
      <c r="B32" s="147" t="str">
        <f>'All Pollutants'!B40</f>
        <v>Acenaphthylene</v>
      </c>
      <c r="C32" s="148" t="str">
        <f>'All Pollutants'!C40</f>
        <v>208-96-8</v>
      </c>
      <c r="D32" s="149" t="str">
        <f>_xlfn.IFNA(IF(MATCH(C32,'REF Table 2'!B:B, 0)&gt;0, "Yes"), "No")</f>
        <v>Yes</v>
      </c>
      <c r="E32" s="149" t="str">
        <f t="shared" si="0"/>
        <v>No</v>
      </c>
      <c r="F32" s="149" t="str">
        <f>_xlfn.IFNA(IF(INDEX('RBC Table 4'!F:F,MATCH($C32,'RBC Table 4'!$A:$A,0))=0,"--",INDEX('RBC Table 4'!F:F,MATCH($C32,'RBC Table 4'!$A:$A,0))),"--")</f>
        <v>--</v>
      </c>
      <c r="G32" s="149" t="str">
        <f>_xlfn.IFNA(IF(INDEX('RBC Table 4'!H:H,MATCH($C32,'RBC Table 4'!$A:$A,0))=0,"--",INDEX('RBC Table 4'!H:H,MATCH($C32,'RBC Table 4'!$A:$A,0))),"--")</f>
        <v>--</v>
      </c>
      <c r="H32" s="149" t="str">
        <f>_xlfn.IFNA(IF(INDEX('RBC Table 4'!J:J,MATCH($C32,'RBC Table 4'!$A:$A,0))=0,"--",INDEX('RBC Table 4'!J:J,MATCH($C32,'RBC Table 4'!$A:$A,0))),"--")</f>
        <v>--</v>
      </c>
      <c r="I32" s="149" t="str">
        <f>_xlfn.IFNA(IF(INDEX('RBC Table 4'!L:L,MATCH($C32,'RBC Table 4'!$A:$A,0))=0,"--",INDEX('RBC Table 4'!L:L,MATCH($C32,'RBC Table 4'!$A:$A,0))),"--")</f>
        <v>--</v>
      </c>
      <c r="J32" s="149" t="str">
        <f>_xlfn.IFNA(IF(INDEX('RBC Table 4'!N:N,MATCH($C32,'RBC Table 4'!$A:$A,0))=0,"--",INDEX('RBC Table 4'!N:N,MATCH($C32,'RBC Table 4'!$A:$A,0))),"--")</f>
        <v>--</v>
      </c>
      <c r="K32" s="149" t="str">
        <f>_xlfn.IFNA(IF(INDEX('RBC Table 4'!P:P,MATCH($C32,'RBC Table 4'!$A:$A,0))=0,"--",INDEX('RBC Table 4'!P:P,MATCH($C32,'RBC Table 4'!$A:$A,0))),"--")</f>
        <v>--</v>
      </c>
      <c r="L32" s="160" t="str">
        <f>_xlfn.IFNA(IF(INDEX('RBC Table 4'!R:R,MATCH($C32,'RBC Table 4'!$A:$A,0))=0,"--",INDEX('RBC Table 4'!R:R,MATCH($C32,'RBC Table 4'!$A:$A,0))),"--")</f>
        <v>--</v>
      </c>
      <c r="N32" s="177"/>
      <c r="P32" s="177"/>
      <c r="Q32" s="177"/>
    </row>
    <row r="33" spans="2:17" x14ac:dyDescent="0.25">
      <c r="B33" s="147" t="str">
        <f>'All Pollutants'!B41</f>
        <v>Acenaphthene</v>
      </c>
      <c r="C33" s="148" t="str">
        <f>'All Pollutants'!C41</f>
        <v>83-32-9</v>
      </c>
      <c r="D33" s="149" t="str">
        <f>_xlfn.IFNA(IF(MATCH(C33,'REF Table 2'!B:B, 0)&gt;0, "Yes"), "No")</f>
        <v>Yes</v>
      </c>
      <c r="E33" s="149" t="str">
        <f t="shared" si="0"/>
        <v>No</v>
      </c>
      <c r="F33" s="149" t="str">
        <f>_xlfn.IFNA(IF(INDEX('RBC Table 4'!F:F,MATCH($C33,'RBC Table 4'!$A:$A,0))=0,"--",INDEX('RBC Table 4'!F:F,MATCH($C33,'RBC Table 4'!$A:$A,0))),"--")</f>
        <v>--</v>
      </c>
      <c r="G33" s="149" t="str">
        <f>_xlfn.IFNA(IF(INDEX('RBC Table 4'!H:H,MATCH($C33,'RBC Table 4'!$A:$A,0))=0,"--",INDEX('RBC Table 4'!H:H,MATCH($C33,'RBC Table 4'!$A:$A,0))),"--")</f>
        <v>--</v>
      </c>
      <c r="H33" s="149" t="str">
        <f>_xlfn.IFNA(IF(INDEX('RBC Table 4'!J:J,MATCH($C33,'RBC Table 4'!$A:$A,0))=0,"--",INDEX('RBC Table 4'!J:J,MATCH($C33,'RBC Table 4'!$A:$A,0))),"--")</f>
        <v>--</v>
      </c>
      <c r="I33" s="149" t="str">
        <f>_xlfn.IFNA(IF(INDEX('RBC Table 4'!L:L,MATCH($C33,'RBC Table 4'!$A:$A,0))=0,"--",INDEX('RBC Table 4'!L:L,MATCH($C33,'RBC Table 4'!$A:$A,0))),"--")</f>
        <v>--</v>
      </c>
      <c r="J33" s="149" t="str">
        <f>_xlfn.IFNA(IF(INDEX('RBC Table 4'!N:N,MATCH($C33,'RBC Table 4'!$A:$A,0))=0,"--",INDEX('RBC Table 4'!N:N,MATCH($C33,'RBC Table 4'!$A:$A,0))),"--")</f>
        <v>--</v>
      </c>
      <c r="K33" s="149" t="str">
        <f>_xlfn.IFNA(IF(INDEX('RBC Table 4'!P:P,MATCH($C33,'RBC Table 4'!$A:$A,0))=0,"--",INDEX('RBC Table 4'!P:P,MATCH($C33,'RBC Table 4'!$A:$A,0))),"--")</f>
        <v>--</v>
      </c>
      <c r="L33" s="160" t="str">
        <f>_xlfn.IFNA(IF(INDEX('RBC Table 4'!R:R,MATCH($C33,'RBC Table 4'!$A:$A,0))=0,"--",INDEX('RBC Table 4'!R:R,MATCH($C33,'RBC Table 4'!$A:$A,0))),"--")</f>
        <v>--</v>
      </c>
      <c r="N33" s="177"/>
      <c r="P33" s="177"/>
      <c r="Q33" s="177"/>
    </row>
    <row r="34" spans="2:17" x14ac:dyDescent="0.25">
      <c r="B34" s="147" t="str">
        <f>'All Pollutants'!B42</f>
        <v>Acetone</v>
      </c>
      <c r="C34" s="148" t="str">
        <f>'All Pollutants'!C42</f>
        <v>67-64-1</v>
      </c>
      <c r="D34" s="149" t="str">
        <f>_xlfn.IFNA(IF(MATCH(C34,'REF Table 2'!B:B, 0)&gt;0, "Yes"), "No")</f>
        <v>Yes</v>
      </c>
      <c r="E34" s="149" t="str">
        <f t="shared" si="0"/>
        <v>Yes</v>
      </c>
      <c r="F34" s="149" t="str">
        <f>_xlfn.IFNA(IF(INDEX('RBC Table 4'!F:F,MATCH($C34,'RBC Table 4'!$A:$A,0))=0,"--",INDEX('RBC Table 4'!F:F,MATCH($C34,'RBC Table 4'!$A:$A,0))),"--")</f>
        <v>--</v>
      </c>
      <c r="G34" s="149">
        <f>_xlfn.IFNA(IF(INDEX('RBC Table 4'!H:H,MATCH($C34,'RBC Table 4'!$A:$A,0))=0,"--",INDEX('RBC Table 4'!H:H,MATCH($C34,'RBC Table 4'!$A:$A,0))),"--")</f>
        <v>31000</v>
      </c>
      <c r="H34" s="149" t="str">
        <f>_xlfn.IFNA(IF(INDEX('RBC Table 4'!J:J,MATCH($C34,'RBC Table 4'!$A:$A,0))=0,"--",INDEX('RBC Table 4'!J:J,MATCH($C34,'RBC Table 4'!$A:$A,0))),"--")</f>
        <v>--</v>
      </c>
      <c r="I34" s="149">
        <f>_xlfn.IFNA(IF(INDEX('RBC Table 4'!L:L,MATCH($C34,'RBC Table 4'!$A:$A,0))=0,"--",INDEX('RBC Table 4'!L:L,MATCH($C34,'RBC Table 4'!$A:$A,0))),"--")</f>
        <v>140000</v>
      </c>
      <c r="J34" s="149" t="str">
        <f>_xlfn.IFNA(IF(INDEX('RBC Table 4'!N:N,MATCH($C34,'RBC Table 4'!$A:$A,0))=0,"--",INDEX('RBC Table 4'!N:N,MATCH($C34,'RBC Table 4'!$A:$A,0))),"--")</f>
        <v>--</v>
      </c>
      <c r="K34" s="149">
        <f>_xlfn.IFNA(IF(INDEX('RBC Table 4'!P:P,MATCH($C34,'RBC Table 4'!$A:$A,0))=0,"--",INDEX('RBC Table 4'!P:P,MATCH($C34,'RBC Table 4'!$A:$A,0))),"--")</f>
        <v>140000</v>
      </c>
      <c r="L34" s="160">
        <f>_xlfn.IFNA(IF(INDEX('RBC Table 4'!R:R,MATCH($C34,'RBC Table 4'!$A:$A,0))=0,"--",INDEX('RBC Table 4'!R:R,MATCH($C34,'RBC Table 4'!$A:$A,0))),"--")</f>
        <v>62000</v>
      </c>
      <c r="N34" s="177"/>
      <c r="P34" s="177"/>
      <c r="Q34" s="177"/>
    </row>
    <row r="35" spans="2:17" x14ac:dyDescent="0.25">
      <c r="B35" s="147" t="str">
        <f>'All Pollutants'!B43</f>
        <v>Acrolein</v>
      </c>
      <c r="C35" s="148" t="str">
        <f>'All Pollutants'!C43</f>
        <v>107-02-8</v>
      </c>
      <c r="D35" s="149" t="str">
        <f>_xlfn.IFNA(IF(MATCH(C35,'REF Table 2'!B:B, 0)&gt;0, "Yes"), "No")</f>
        <v>Yes</v>
      </c>
      <c r="E35" s="149" t="str">
        <f t="shared" si="0"/>
        <v>Yes</v>
      </c>
      <c r="F35" s="149" t="str">
        <f>_xlfn.IFNA(IF(INDEX('RBC Table 4'!F:F,MATCH($C35,'RBC Table 4'!$A:$A,0))=0,"--",INDEX('RBC Table 4'!F:F,MATCH($C35,'RBC Table 4'!$A:$A,0))),"--")</f>
        <v>--</v>
      </c>
      <c r="G35" s="149">
        <f>_xlfn.IFNA(IF(INDEX('RBC Table 4'!H:H,MATCH($C35,'RBC Table 4'!$A:$A,0))=0,"--",INDEX('RBC Table 4'!H:H,MATCH($C35,'RBC Table 4'!$A:$A,0))),"--")</f>
        <v>0.35</v>
      </c>
      <c r="H35" s="149" t="str">
        <f>_xlfn.IFNA(IF(INDEX('RBC Table 4'!J:J,MATCH($C35,'RBC Table 4'!$A:$A,0))=0,"--",INDEX('RBC Table 4'!J:J,MATCH($C35,'RBC Table 4'!$A:$A,0))),"--")</f>
        <v>--</v>
      </c>
      <c r="I35" s="149">
        <f>_xlfn.IFNA(IF(INDEX('RBC Table 4'!L:L,MATCH($C35,'RBC Table 4'!$A:$A,0))=0,"--",INDEX('RBC Table 4'!L:L,MATCH($C35,'RBC Table 4'!$A:$A,0))),"--")</f>
        <v>1.5</v>
      </c>
      <c r="J35" s="149" t="str">
        <f>_xlfn.IFNA(IF(INDEX('RBC Table 4'!N:N,MATCH($C35,'RBC Table 4'!$A:$A,0))=0,"--",INDEX('RBC Table 4'!N:N,MATCH($C35,'RBC Table 4'!$A:$A,0))),"--")</f>
        <v>--</v>
      </c>
      <c r="K35" s="149">
        <f>_xlfn.IFNA(IF(INDEX('RBC Table 4'!P:P,MATCH($C35,'RBC Table 4'!$A:$A,0))=0,"--",INDEX('RBC Table 4'!P:P,MATCH($C35,'RBC Table 4'!$A:$A,0))),"--")</f>
        <v>1.5</v>
      </c>
      <c r="L35" s="160">
        <f>_xlfn.IFNA(IF(INDEX('RBC Table 4'!R:R,MATCH($C35,'RBC Table 4'!$A:$A,0))=0,"--",INDEX('RBC Table 4'!R:R,MATCH($C35,'RBC Table 4'!$A:$A,0))),"--")</f>
        <v>6.9</v>
      </c>
      <c r="N35" s="177"/>
      <c r="P35" s="177"/>
      <c r="Q35" s="177"/>
    </row>
    <row r="36" spans="2:17" x14ac:dyDescent="0.25">
      <c r="B36" s="147" t="str">
        <f>'All Pollutants'!B44</f>
        <v>Aluminum</v>
      </c>
      <c r="C36" s="148" t="str">
        <f>'All Pollutants'!C44</f>
        <v>7429-90-5</v>
      </c>
      <c r="D36" s="149" t="str">
        <f>_xlfn.IFNA(IF(MATCH(C36,'REF Table 2'!B:B, 0)&gt;0, "Yes"), "No")</f>
        <v>Yes</v>
      </c>
      <c r="E36" s="149" t="str">
        <f t="shared" si="0"/>
        <v>Yes</v>
      </c>
      <c r="F36" s="149" t="str">
        <f>_xlfn.IFNA(IF(INDEX('RBC Table 4'!F:F,MATCH($C36,'RBC Table 4'!$A:$A,0))=0,"--",INDEX('RBC Table 4'!F:F,MATCH($C36,'RBC Table 4'!$A:$A,0))),"--")</f>
        <v>--</v>
      </c>
      <c r="G36" s="149">
        <f>_xlfn.IFNA(IF(INDEX('RBC Table 4'!H:H,MATCH($C36,'RBC Table 4'!$A:$A,0))=0,"--",INDEX('RBC Table 4'!H:H,MATCH($C36,'RBC Table 4'!$A:$A,0))),"--")</f>
        <v>5</v>
      </c>
      <c r="H36" s="149" t="str">
        <f>_xlfn.IFNA(IF(INDEX('RBC Table 4'!J:J,MATCH($C36,'RBC Table 4'!$A:$A,0))=0,"--",INDEX('RBC Table 4'!J:J,MATCH($C36,'RBC Table 4'!$A:$A,0))),"--")</f>
        <v>--</v>
      </c>
      <c r="I36" s="149">
        <f>_xlfn.IFNA(IF(INDEX('RBC Table 4'!L:L,MATCH($C36,'RBC Table 4'!$A:$A,0))=0,"--",INDEX('RBC Table 4'!L:L,MATCH($C36,'RBC Table 4'!$A:$A,0))),"--")</f>
        <v>22</v>
      </c>
      <c r="J36" s="149" t="str">
        <f>_xlfn.IFNA(IF(INDEX('RBC Table 4'!N:N,MATCH($C36,'RBC Table 4'!$A:$A,0))=0,"--",INDEX('RBC Table 4'!N:N,MATCH($C36,'RBC Table 4'!$A:$A,0))),"--")</f>
        <v>--</v>
      </c>
      <c r="K36" s="149">
        <f>_xlfn.IFNA(IF(INDEX('RBC Table 4'!P:P,MATCH($C36,'RBC Table 4'!$A:$A,0))=0,"--",INDEX('RBC Table 4'!P:P,MATCH($C36,'RBC Table 4'!$A:$A,0))),"--")</f>
        <v>22</v>
      </c>
      <c r="L36" s="160" t="str">
        <f>_xlfn.IFNA(IF(INDEX('RBC Table 4'!R:R,MATCH($C36,'RBC Table 4'!$A:$A,0))=0,"--",INDEX('RBC Table 4'!R:R,MATCH($C36,'RBC Table 4'!$A:$A,0))),"--")</f>
        <v>--</v>
      </c>
      <c r="N36" s="177"/>
      <c r="P36" s="177"/>
      <c r="Q36" s="177"/>
    </row>
    <row r="37" spans="2:17" x14ac:dyDescent="0.25">
      <c r="B37" s="147" t="str">
        <f>'All Pollutants'!B45</f>
        <v>Ammonia</v>
      </c>
      <c r="C37" s="148" t="str">
        <f>'All Pollutants'!C45</f>
        <v>7664-41-7</v>
      </c>
      <c r="D37" s="149" t="str">
        <f>_xlfn.IFNA(IF(MATCH(C37,'REF Table 2'!B:B, 0)&gt;0, "Yes"), "No")</f>
        <v>Yes</v>
      </c>
      <c r="E37" s="149" t="str">
        <f t="shared" si="0"/>
        <v>Yes</v>
      </c>
      <c r="F37" s="149" t="str">
        <f>_xlfn.IFNA(IF(INDEX('RBC Table 4'!F:F,MATCH($C37,'RBC Table 4'!$A:$A,0))=0,"--",INDEX('RBC Table 4'!F:F,MATCH($C37,'RBC Table 4'!$A:$A,0))),"--")</f>
        <v>--</v>
      </c>
      <c r="G37" s="149">
        <f>_xlfn.IFNA(IF(INDEX('RBC Table 4'!H:H,MATCH($C37,'RBC Table 4'!$A:$A,0))=0,"--",INDEX('RBC Table 4'!H:H,MATCH($C37,'RBC Table 4'!$A:$A,0))),"--")</f>
        <v>500</v>
      </c>
      <c r="H37" s="149" t="str">
        <f>_xlfn.IFNA(IF(INDEX('RBC Table 4'!J:J,MATCH($C37,'RBC Table 4'!$A:$A,0))=0,"--",INDEX('RBC Table 4'!J:J,MATCH($C37,'RBC Table 4'!$A:$A,0))),"--")</f>
        <v>--</v>
      </c>
      <c r="I37" s="149">
        <f>_xlfn.IFNA(IF(INDEX('RBC Table 4'!L:L,MATCH($C37,'RBC Table 4'!$A:$A,0))=0,"--",INDEX('RBC Table 4'!L:L,MATCH($C37,'RBC Table 4'!$A:$A,0))),"--")</f>
        <v>2200</v>
      </c>
      <c r="J37" s="149" t="str">
        <f>_xlfn.IFNA(IF(INDEX('RBC Table 4'!N:N,MATCH($C37,'RBC Table 4'!$A:$A,0))=0,"--",INDEX('RBC Table 4'!N:N,MATCH($C37,'RBC Table 4'!$A:$A,0))),"--")</f>
        <v>--</v>
      </c>
      <c r="K37" s="149">
        <f>_xlfn.IFNA(IF(INDEX('RBC Table 4'!P:P,MATCH($C37,'RBC Table 4'!$A:$A,0))=0,"--",INDEX('RBC Table 4'!P:P,MATCH($C37,'RBC Table 4'!$A:$A,0))),"--")</f>
        <v>2200</v>
      </c>
      <c r="L37" s="160">
        <f>_xlfn.IFNA(IF(INDEX('RBC Table 4'!R:R,MATCH($C37,'RBC Table 4'!$A:$A,0))=0,"--",INDEX('RBC Table 4'!R:R,MATCH($C37,'RBC Table 4'!$A:$A,0))),"--")</f>
        <v>1200</v>
      </c>
      <c r="N37" s="177"/>
      <c r="P37" s="177"/>
      <c r="Q37" s="177"/>
    </row>
    <row r="38" spans="2:17" x14ac:dyDescent="0.25">
      <c r="B38" s="147" t="str">
        <f>'All Pollutants'!B46</f>
        <v>Anthracene</v>
      </c>
      <c r="C38" s="148" t="str">
        <f>'All Pollutants'!C46</f>
        <v>120-12-7</v>
      </c>
      <c r="D38" s="149" t="str">
        <f>_xlfn.IFNA(IF(MATCH(C38,'REF Table 2'!B:B, 0)&gt;0, "Yes"), "No")</f>
        <v>Yes</v>
      </c>
      <c r="E38" s="149" t="str">
        <f t="shared" si="0"/>
        <v>No</v>
      </c>
      <c r="F38" s="149" t="str">
        <f>_xlfn.IFNA(IF(INDEX('RBC Table 4'!F:F,MATCH($C38,'RBC Table 4'!$A:$A,0))=0,"--",INDEX('RBC Table 4'!F:F,MATCH($C38,'RBC Table 4'!$A:$A,0))),"--")</f>
        <v>--</v>
      </c>
      <c r="G38" s="149" t="str">
        <f>_xlfn.IFNA(IF(INDEX('RBC Table 4'!H:H,MATCH($C38,'RBC Table 4'!$A:$A,0))=0,"--",INDEX('RBC Table 4'!H:H,MATCH($C38,'RBC Table 4'!$A:$A,0))),"--")</f>
        <v>--</v>
      </c>
      <c r="H38" s="149" t="str">
        <f>_xlfn.IFNA(IF(INDEX('RBC Table 4'!J:J,MATCH($C38,'RBC Table 4'!$A:$A,0))=0,"--",INDEX('RBC Table 4'!J:J,MATCH($C38,'RBC Table 4'!$A:$A,0))),"--")</f>
        <v>--</v>
      </c>
      <c r="I38" s="149" t="str">
        <f>_xlfn.IFNA(IF(INDEX('RBC Table 4'!L:L,MATCH($C38,'RBC Table 4'!$A:$A,0))=0,"--",INDEX('RBC Table 4'!L:L,MATCH($C38,'RBC Table 4'!$A:$A,0))),"--")</f>
        <v>--</v>
      </c>
      <c r="J38" s="149" t="str">
        <f>_xlfn.IFNA(IF(INDEX('RBC Table 4'!N:N,MATCH($C38,'RBC Table 4'!$A:$A,0))=0,"--",INDEX('RBC Table 4'!N:N,MATCH($C38,'RBC Table 4'!$A:$A,0))),"--")</f>
        <v>--</v>
      </c>
      <c r="K38" s="149" t="str">
        <f>_xlfn.IFNA(IF(INDEX('RBC Table 4'!P:P,MATCH($C38,'RBC Table 4'!$A:$A,0))=0,"--",INDEX('RBC Table 4'!P:P,MATCH($C38,'RBC Table 4'!$A:$A,0))),"--")</f>
        <v>--</v>
      </c>
      <c r="L38" s="160" t="str">
        <f>_xlfn.IFNA(IF(INDEX('RBC Table 4'!R:R,MATCH($C38,'RBC Table 4'!$A:$A,0))=0,"--",INDEX('RBC Table 4'!R:R,MATCH($C38,'RBC Table 4'!$A:$A,0))),"--")</f>
        <v>--</v>
      </c>
      <c r="N38" s="177"/>
      <c r="P38" s="177"/>
      <c r="Q38" s="177"/>
    </row>
    <row r="39" spans="2:17" x14ac:dyDescent="0.25">
      <c r="B39" s="147" t="str">
        <f>'All Pollutants'!B47</f>
        <v>Antimony</v>
      </c>
      <c r="C39" s="148" t="str">
        <f>'All Pollutants'!C47</f>
        <v>7440-36-0</v>
      </c>
      <c r="D39" s="149" t="str">
        <f>_xlfn.IFNA(IF(MATCH(C39,'REF Table 2'!B:B, 0)&gt;0, "Yes"), "No")</f>
        <v>Yes</v>
      </c>
      <c r="E39" s="149" t="str">
        <f t="shared" si="0"/>
        <v>Yes</v>
      </c>
      <c r="F39" s="149" t="str">
        <f>_xlfn.IFNA(IF(INDEX('RBC Table 4'!F:F,MATCH($C39,'RBC Table 4'!$A:$A,0))=0,"--",INDEX('RBC Table 4'!F:F,MATCH($C39,'RBC Table 4'!$A:$A,0))),"--")</f>
        <v>--</v>
      </c>
      <c r="G39" s="149">
        <f>_xlfn.IFNA(IF(INDEX('RBC Table 4'!H:H,MATCH($C39,'RBC Table 4'!$A:$A,0))=0,"--",INDEX('RBC Table 4'!H:H,MATCH($C39,'RBC Table 4'!$A:$A,0))),"--")</f>
        <v>0.3</v>
      </c>
      <c r="H39" s="149" t="str">
        <f>_xlfn.IFNA(IF(INDEX('RBC Table 4'!J:J,MATCH($C39,'RBC Table 4'!$A:$A,0))=0,"--",INDEX('RBC Table 4'!J:J,MATCH($C39,'RBC Table 4'!$A:$A,0))),"--")</f>
        <v>--</v>
      </c>
      <c r="I39" s="149">
        <f>_xlfn.IFNA(IF(INDEX('RBC Table 4'!L:L,MATCH($C39,'RBC Table 4'!$A:$A,0))=0,"--",INDEX('RBC Table 4'!L:L,MATCH($C39,'RBC Table 4'!$A:$A,0))),"--")</f>
        <v>1.3</v>
      </c>
      <c r="J39" s="149" t="str">
        <f>_xlfn.IFNA(IF(INDEX('RBC Table 4'!N:N,MATCH($C39,'RBC Table 4'!$A:$A,0))=0,"--",INDEX('RBC Table 4'!N:N,MATCH($C39,'RBC Table 4'!$A:$A,0))),"--")</f>
        <v>--</v>
      </c>
      <c r="K39" s="149">
        <f>_xlfn.IFNA(IF(INDEX('RBC Table 4'!P:P,MATCH($C39,'RBC Table 4'!$A:$A,0))=0,"--",INDEX('RBC Table 4'!P:P,MATCH($C39,'RBC Table 4'!$A:$A,0))),"--")</f>
        <v>1.3</v>
      </c>
      <c r="L39" s="160">
        <f>_xlfn.IFNA(IF(INDEX('RBC Table 4'!R:R,MATCH($C39,'RBC Table 4'!$A:$A,0))=0,"--",INDEX('RBC Table 4'!R:R,MATCH($C39,'RBC Table 4'!$A:$A,0))),"--")</f>
        <v>1</v>
      </c>
      <c r="N39" s="177"/>
      <c r="P39" s="177"/>
      <c r="Q39" s="177"/>
    </row>
    <row r="40" spans="2:17" x14ac:dyDescent="0.25">
      <c r="B40" s="147" t="str">
        <f>'All Pollutants'!B48</f>
        <v>Arsenic and compounds</v>
      </c>
      <c r="C40" s="148" t="str">
        <f>'All Pollutants'!C48</f>
        <v>7440-38-2</v>
      </c>
      <c r="D40" s="149" t="str">
        <f>_xlfn.IFNA(IF(MATCH(C40,'REF Table 2'!B:B, 0)&gt;0, "Yes"), "No")</f>
        <v>Yes</v>
      </c>
      <c r="E40" s="149" t="str">
        <f t="shared" si="0"/>
        <v>Yes</v>
      </c>
      <c r="F40" s="149">
        <f>_xlfn.IFNA(IF(INDEX('RBC Table 4'!F:F,MATCH($C40,'RBC Table 4'!$A:$A,0))=0,"--",INDEX('RBC Table 4'!F:F,MATCH($C40,'RBC Table 4'!$A:$A,0))),"--")</f>
        <v>2.4000000000000001E-5</v>
      </c>
      <c r="G40" s="149">
        <f>_xlfn.IFNA(IF(INDEX('RBC Table 4'!H:H,MATCH($C40,'RBC Table 4'!$A:$A,0))=0,"--",INDEX('RBC Table 4'!H:H,MATCH($C40,'RBC Table 4'!$A:$A,0))),"--")</f>
        <v>1.7000000000000001E-4</v>
      </c>
      <c r="H40" s="149">
        <f>_xlfn.IFNA(IF(INDEX('RBC Table 4'!J:J,MATCH($C40,'RBC Table 4'!$A:$A,0))=0,"--",INDEX('RBC Table 4'!J:J,MATCH($C40,'RBC Table 4'!$A:$A,0))),"--")</f>
        <v>1.2999999999999999E-3</v>
      </c>
      <c r="I40" s="149">
        <f>_xlfn.IFNA(IF(INDEX('RBC Table 4'!L:L,MATCH($C40,'RBC Table 4'!$A:$A,0))=0,"--",INDEX('RBC Table 4'!L:L,MATCH($C40,'RBC Table 4'!$A:$A,0))),"--")</f>
        <v>2.3999999999999998E-3</v>
      </c>
      <c r="J40" s="149">
        <f>_xlfn.IFNA(IF(INDEX('RBC Table 4'!N:N,MATCH($C40,'RBC Table 4'!$A:$A,0))=0,"--",INDEX('RBC Table 4'!N:N,MATCH($C40,'RBC Table 4'!$A:$A,0))),"--")</f>
        <v>6.2E-4</v>
      </c>
      <c r="K40" s="149">
        <f>_xlfn.IFNA(IF(INDEX('RBC Table 4'!P:P,MATCH($C40,'RBC Table 4'!$A:$A,0))=0,"--",INDEX('RBC Table 4'!P:P,MATCH($C40,'RBC Table 4'!$A:$A,0))),"--")</f>
        <v>2.3999999999999998E-3</v>
      </c>
      <c r="L40" s="160">
        <f>_xlfn.IFNA(IF(INDEX('RBC Table 4'!R:R,MATCH($C40,'RBC Table 4'!$A:$A,0))=0,"--",INDEX('RBC Table 4'!R:R,MATCH($C40,'RBC Table 4'!$A:$A,0))),"--")</f>
        <v>0.2</v>
      </c>
      <c r="N40" s="177"/>
      <c r="P40" s="177"/>
      <c r="Q40" s="177"/>
    </row>
    <row r="41" spans="2:17" x14ac:dyDescent="0.25">
      <c r="B41" s="147" t="str">
        <f>'All Pollutants'!B49</f>
        <v>Barium and compounds</v>
      </c>
      <c r="C41" s="148" t="str">
        <f>'All Pollutants'!C49</f>
        <v>7440-39-3</v>
      </c>
      <c r="D41" s="149" t="str">
        <f>_xlfn.IFNA(IF(MATCH(C41,'REF Table 2'!B:B, 0)&gt;0, "Yes"), "No")</f>
        <v>Yes</v>
      </c>
      <c r="E41" s="149" t="str">
        <f t="shared" si="0"/>
        <v>No</v>
      </c>
      <c r="F41" s="149" t="str">
        <f>_xlfn.IFNA(IF(INDEX('RBC Table 4'!F:F,MATCH($C41,'RBC Table 4'!$A:$A,0))=0,"--",INDEX('RBC Table 4'!F:F,MATCH($C41,'RBC Table 4'!$A:$A,0))),"--")</f>
        <v>--</v>
      </c>
      <c r="G41" s="149" t="str">
        <f>_xlfn.IFNA(IF(INDEX('RBC Table 4'!H:H,MATCH($C41,'RBC Table 4'!$A:$A,0))=0,"--",INDEX('RBC Table 4'!H:H,MATCH($C41,'RBC Table 4'!$A:$A,0))),"--")</f>
        <v>--</v>
      </c>
      <c r="H41" s="149" t="str">
        <f>_xlfn.IFNA(IF(INDEX('RBC Table 4'!J:J,MATCH($C41,'RBC Table 4'!$A:$A,0))=0,"--",INDEX('RBC Table 4'!J:J,MATCH($C41,'RBC Table 4'!$A:$A,0))),"--")</f>
        <v>--</v>
      </c>
      <c r="I41" s="149" t="str">
        <f>_xlfn.IFNA(IF(INDEX('RBC Table 4'!L:L,MATCH($C41,'RBC Table 4'!$A:$A,0))=0,"--",INDEX('RBC Table 4'!L:L,MATCH($C41,'RBC Table 4'!$A:$A,0))),"--")</f>
        <v>--</v>
      </c>
      <c r="J41" s="149" t="str">
        <f>_xlfn.IFNA(IF(INDEX('RBC Table 4'!N:N,MATCH($C41,'RBC Table 4'!$A:$A,0))=0,"--",INDEX('RBC Table 4'!N:N,MATCH($C41,'RBC Table 4'!$A:$A,0))),"--")</f>
        <v>--</v>
      </c>
      <c r="K41" s="149" t="str">
        <f>_xlfn.IFNA(IF(INDEX('RBC Table 4'!P:P,MATCH($C41,'RBC Table 4'!$A:$A,0))=0,"--",INDEX('RBC Table 4'!P:P,MATCH($C41,'RBC Table 4'!$A:$A,0))),"--")</f>
        <v>--</v>
      </c>
      <c r="L41" s="160" t="str">
        <f>_xlfn.IFNA(IF(INDEX('RBC Table 4'!R:R,MATCH($C41,'RBC Table 4'!$A:$A,0))=0,"--",INDEX('RBC Table 4'!R:R,MATCH($C41,'RBC Table 4'!$A:$A,0))),"--")</f>
        <v>--</v>
      </c>
      <c r="N41" s="177"/>
      <c r="P41" s="177"/>
      <c r="Q41" s="177"/>
    </row>
    <row r="42" spans="2:17" x14ac:dyDescent="0.25">
      <c r="B42" s="147" t="str">
        <f>'All Pollutants'!B50</f>
        <v>Benzene</v>
      </c>
      <c r="C42" s="148" t="str">
        <f>'All Pollutants'!C50</f>
        <v>71-43-2</v>
      </c>
      <c r="D42" s="149" t="str">
        <f>_xlfn.IFNA(IF(MATCH(C42,'REF Table 2'!B:B, 0)&gt;0, "Yes"), "No")</f>
        <v>Yes</v>
      </c>
      <c r="E42" s="149" t="str">
        <f t="shared" si="0"/>
        <v>Yes</v>
      </c>
      <c r="F42" s="149">
        <f>_xlfn.IFNA(IF(INDEX('RBC Table 4'!F:F,MATCH($C42,'RBC Table 4'!$A:$A,0))=0,"--",INDEX('RBC Table 4'!F:F,MATCH($C42,'RBC Table 4'!$A:$A,0))),"--")</f>
        <v>0.13</v>
      </c>
      <c r="G42" s="149">
        <f>_xlfn.IFNA(IF(INDEX('RBC Table 4'!H:H,MATCH($C42,'RBC Table 4'!$A:$A,0))=0,"--",INDEX('RBC Table 4'!H:H,MATCH($C42,'RBC Table 4'!$A:$A,0))),"--")</f>
        <v>3</v>
      </c>
      <c r="H42" s="149">
        <f>_xlfn.IFNA(IF(INDEX('RBC Table 4'!J:J,MATCH($C42,'RBC Table 4'!$A:$A,0))=0,"--",INDEX('RBC Table 4'!J:J,MATCH($C42,'RBC Table 4'!$A:$A,0))),"--")</f>
        <v>3.3</v>
      </c>
      <c r="I42" s="149">
        <f>_xlfn.IFNA(IF(INDEX('RBC Table 4'!L:L,MATCH($C42,'RBC Table 4'!$A:$A,0))=0,"--",INDEX('RBC Table 4'!L:L,MATCH($C42,'RBC Table 4'!$A:$A,0))),"--")</f>
        <v>13</v>
      </c>
      <c r="J42" s="149">
        <f>_xlfn.IFNA(IF(INDEX('RBC Table 4'!N:N,MATCH($C42,'RBC Table 4'!$A:$A,0))=0,"--",INDEX('RBC Table 4'!N:N,MATCH($C42,'RBC Table 4'!$A:$A,0))),"--")</f>
        <v>1.5</v>
      </c>
      <c r="K42" s="149">
        <f>_xlfn.IFNA(IF(INDEX('RBC Table 4'!P:P,MATCH($C42,'RBC Table 4'!$A:$A,0))=0,"--",INDEX('RBC Table 4'!P:P,MATCH($C42,'RBC Table 4'!$A:$A,0))),"--")</f>
        <v>13</v>
      </c>
      <c r="L42" s="160">
        <f>_xlfn.IFNA(IF(INDEX('RBC Table 4'!R:R,MATCH($C42,'RBC Table 4'!$A:$A,0))=0,"--",INDEX('RBC Table 4'!R:R,MATCH($C42,'RBC Table 4'!$A:$A,0))),"--")</f>
        <v>29</v>
      </c>
      <c r="N42" s="177"/>
      <c r="P42" s="177"/>
      <c r="Q42" s="177"/>
    </row>
    <row r="43" spans="2:17" x14ac:dyDescent="0.25">
      <c r="B43" s="147" t="str">
        <f>'All Pollutants'!B51</f>
        <v>Benz[a]anthracene</v>
      </c>
      <c r="C43" s="148" t="str">
        <f>'All Pollutants'!C51</f>
        <v>56-55-3</v>
      </c>
      <c r="D43" s="149" t="str">
        <f>_xlfn.IFNA(IF(MATCH(C43,'REF Table 2'!B:B, 0)&gt;0, "Yes"), "No")</f>
        <v>Yes</v>
      </c>
      <c r="E43" s="149" t="str">
        <f t="shared" si="0"/>
        <v>Yes</v>
      </c>
      <c r="F43" s="149">
        <f>_xlfn.IFNA(IF(INDEX('RBC Table 4'!F:F,MATCH($C43,'RBC Table 4'!$A:$A,0))=0,"--",INDEX('RBC Table 4'!F:F,MATCH($C43,'RBC Table 4'!$A:$A,0))),"--")</f>
        <v>2.1000000000000001E-4</v>
      </c>
      <c r="G43" s="149" t="str">
        <f>_xlfn.IFNA(IF(INDEX('RBC Table 4'!H:H,MATCH($C43,'RBC Table 4'!$A:$A,0))=0,"--",INDEX('RBC Table 4'!H:H,MATCH($C43,'RBC Table 4'!$A:$A,0))),"--")</f>
        <v>--</v>
      </c>
      <c r="H43" s="149">
        <f>_xlfn.IFNA(IF(INDEX('RBC Table 4'!J:J,MATCH($C43,'RBC Table 4'!$A:$A,0))=0,"--",INDEX('RBC Table 4'!J:J,MATCH($C43,'RBC Table 4'!$A:$A,0))),"--")</f>
        <v>7.7999999999999996E-3</v>
      </c>
      <c r="I43" s="149" t="str">
        <f>_xlfn.IFNA(IF(INDEX('RBC Table 4'!L:L,MATCH($C43,'RBC Table 4'!$A:$A,0))=0,"--",INDEX('RBC Table 4'!L:L,MATCH($C43,'RBC Table 4'!$A:$A,0))),"--")</f>
        <v>--</v>
      </c>
      <c r="J43" s="149">
        <f>_xlfn.IFNA(IF(INDEX('RBC Table 4'!N:N,MATCH($C43,'RBC Table 4'!$A:$A,0))=0,"--",INDEX('RBC Table 4'!N:N,MATCH($C43,'RBC Table 4'!$A:$A,0))),"--")</f>
        <v>1.4999999999999999E-2</v>
      </c>
      <c r="K43" s="149" t="str">
        <f>_xlfn.IFNA(IF(INDEX('RBC Table 4'!P:P,MATCH($C43,'RBC Table 4'!$A:$A,0))=0,"--",INDEX('RBC Table 4'!P:P,MATCH($C43,'RBC Table 4'!$A:$A,0))),"--")</f>
        <v>--</v>
      </c>
      <c r="L43" s="160" t="str">
        <f>_xlfn.IFNA(IF(INDEX('RBC Table 4'!R:R,MATCH($C43,'RBC Table 4'!$A:$A,0))=0,"--",INDEX('RBC Table 4'!R:R,MATCH($C43,'RBC Table 4'!$A:$A,0))),"--")</f>
        <v>--</v>
      </c>
      <c r="N43" s="177"/>
      <c r="P43" s="177"/>
      <c r="Q43" s="177"/>
    </row>
    <row r="44" spans="2:17" x14ac:dyDescent="0.25">
      <c r="B44" s="147" t="str">
        <f>'All Pollutants'!B52</f>
        <v>Benzo(a)pyrene</v>
      </c>
      <c r="C44" s="148" t="str">
        <f>'All Pollutants'!C52</f>
        <v>50-32-8</v>
      </c>
      <c r="D44" s="149" t="str">
        <f>_xlfn.IFNA(IF(MATCH(C44,'REF Table 2'!B:B, 0)&gt;0, "Yes"), "No")</f>
        <v>Yes</v>
      </c>
      <c r="E44" s="149" t="str">
        <f t="shared" si="0"/>
        <v>Yes</v>
      </c>
      <c r="F44" s="149">
        <f>_xlfn.IFNA(IF(INDEX('RBC Table 4'!F:F,MATCH($C44,'RBC Table 4'!$A:$A,0))=0,"--",INDEX('RBC Table 4'!F:F,MATCH($C44,'RBC Table 4'!$A:$A,0))),"--")</f>
        <v>4.3000000000000002E-5</v>
      </c>
      <c r="G44" s="149">
        <f>_xlfn.IFNA(IF(INDEX('RBC Table 4'!H:H,MATCH($C44,'RBC Table 4'!$A:$A,0))=0,"--",INDEX('RBC Table 4'!H:H,MATCH($C44,'RBC Table 4'!$A:$A,0))),"--")</f>
        <v>2E-3</v>
      </c>
      <c r="H44" s="149">
        <f>_xlfn.IFNA(IF(INDEX('RBC Table 4'!J:J,MATCH($C44,'RBC Table 4'!$A:$A,0))=0,"--",INDEX('RBC Table 4'!J:J,MATCH($C44,'RBC Table 4'!$A:$A,0))),"--")</f>
        <v>1.6000000000000001E-3</v>
      </c>
      <c r="I44" s="149">
        <f>_xlfn.IFNA(IF(INDEX('RBC Table 4'!L:L,MATCH($C44,'RBC Table 4'!$A:$A,0))=0,"--",INDEX('RBC Table 4'!L:L,MATCH($C44,'RBC Table 4'!$A:$A,0))),"--")</f>
        <v>8.8000000000000005E-3</v>
      </c>
      <c r="J44" s="149">
        <f>_xlfn.IFNA(IF(INDEX('RBC Table 4'!N:N,MATCH($C44,'RBC Table 4'!$A:$A,0))=0,"--",INDEX('RBC Table 4'!N:N,MATCH($C44,'RBC Table 4'!$A:$A,0))),"--")</f>
        <v>3.0000000000000001E-3</v>
      </c>
      <c r="K44" s="149">
        <f>_xlfn.IFNA(IF(INDEX('RBC Table 4'!P:P,MATCH($C44,'RBC Table 4'!$A:$A,0))=0,"--",INDEX('RBC Table 4'!P:P,MATCH($C44,'RBC Table 4'!$A:$A,0))),"--")</f>
        <v>8.8000000000000005E-3</v>
      </c>
      <c r="L44" s="160">
        <f>_xlfn.IFNA(IF(INDEX('RBC Table 4'!R:R,MATCH($C44,'RBC Table 4'!$A:$A,0))=0,"--",INDEX('RBC Table 4'!R:R,MATCH($C44,'RBC Table 4'!$A:$A,0))),"--")</f>
        <v>2E-3</v>
      </c>
      <c r="N44" s="177"/>
      <c r="P44" s="177"/>
      <c r="Q44" s="177"/>
    </row>
    <row r="45" spans="2:17" x14ac:dyDescent="0.25">
      <c r="B45" s="147" t="str">
        <f>'All Pollutants'!B53</f>
        <v>Benzo[b]fluoranthene</v>
      </c>
      <c r="C45" s="148" t="str">
        <f>'All Pollutants'!C53</f>
        <v>205-99-2</v>
      </c>
      <c r="D45" s="149" t="str">
        <f>_xlfn.IFNA(IF(MATCH(C45,'REF Table 2'!B:B, 0)&gt;0, "Yes"), "No")</f>
        <v>Yes</v>
      </c>
      <c r="E45" s="149" t="str">
        <f t="shared" si="0"/>
        <v>Yes</v>
      </c>
      <c r="F45" s="149">
        <f>_xlfn.IFNA(IF(INDEX('RBC Table 4'!F:F,MATCH($C45,'RBC Table 4'!$A:$A,0))=0,"--",INDEX('RBC Table 4'!F:F,MATCH($C45,'RBC Table 4'!$A:$A,0))),"--")</f>
        <v>5.3000000000000001E-5</v>
      </c>
      <c r="G45" s="149" t="str">
        <f>_xlfn.IFNA(IF(INDEX('RBC Table 4'!H:H,MATCH($C45,'RBC Table 4'!$A:$A,0))=0,"--",INDEX('RBC Table 4'!H:H,MATCH($C45,'RBC Table 4'!$A:$A,0))),"--")</f>
        <v>--</v>
      </c>
      <c r="H45" s="149">
        <f>_xlfn.IFNA(IF(INDEX('RBC Table 4'!J:J,MATCH($C45,'RBC Table 4'!$A:$A,0))=0,"--",INDEX('RBC Table 4'!J:J,MATCH($C45,'RBC Table 4'!$A:$A,0))),"--")</f>
        <v>2E-3</v>
      </c>
      <c r="I45" s="149" t="str">
        <f>_xlfn.IFNA(IF(INDEX('RBC Table 4'!L:L,MATCH($C45,'RBC Table 4'!$A:$A,0))=0,"--",INDEX('RBC Table 4'!L:L,MATCH($C45,'RBC Table 4'!$A:$A,0))),"--")</f>
        <v>--</v>
      </c>
      <c r="J45" s="149">
        <f>_xlfn.IFNA(IF(INDEX('RBC Table 4'!N:N,MATCH($C45,'RBC Table 4'!$A:$A,0))=0,"--",INDEX('RBC Table 4'!N:N,MATCH($C45,'RBC Table 4'!$A:$A,0))),"--")</f>
        <v>3.8E-3</v>
      </c>
      <c r="K45" s="149" t="str">
        <f>_xlfn.IFNA(IF(INDEX('RBC Table 4'!P:P,MATCH($C45,'RBC Table 4'!$A:$A,0))=0,"--",INDEX('RBC Table 4'!P:P,MATCH($C45,'RBC Table 4'!$A:$A,0))),"--")</f>
        <v>--</v>
      </c>
      <c r="L45" s="160" t="str">
        <f>_xlfn.IFNA(IF(INDEX('RBC Table 4'!R:R,MATCH($C45,'RBC Table 4'!$A:$A,0))=0,"--",INDEX('RBC Table 4'!R:R,MATCH($C45,'RBC Table 4'!$A:$A,0))),"--")</f>
        <v>--</v>
      </c>
      <c r="N45" s="177"/>
      <c r="P45" s="177"/>
      <c r="Q45" s="177"/>
    </row>
    <row r="46" spans="2:17" x14ac:dyDescent="0.25">
      <c r="B46" s="147" t="str">
        <f>'All Pollutants'!B54</f>
        <v>Benzo[k]fluoranthene</v>
      </c>
      <c r="C46" s="148" t="str">
        <f>'All Pollutants'!C54</f>
        <v>207-08-9</v>
      </c>
      <c r="D46" s="149" t="str">
        <f>_xlfn.IFNA(IF(MATCH(C46,'REF Table 2'!B:B, 0)&gt;0, "Yes"), "No")</f>
        <v>Yes</v>
      </c>
      <c r="E46" s="149" t="str">
        <f t="shared" si="0"/>
        <v>Yes</v>
      </c>
      <c r="F46" s="149">
        <f>_xlfn.IFNA(IF(INDEX('RBC Table 4'!F:F,MATCH($C46,'RBC Table 4'!$A:$A,0))=0,"--",INDEX('RBC Table 4'!F:F,MATCH($C46,'RBC Table 4'!$A:$A,0))),"--")</f>
        <v>1.4E-3</v>
      </c>
      <c r="G46" s="149" t="str">
        <f>_xlfn.IFNA(IF(INDEX('RBC Table 4'!H:H,MATCH($C46,'RBC Table 4'!$A:$A,0))=0,"--",INDEX('RBC Table 4'!H:H,MATCH($C46,'RBC Table 4'!$A:$A,0))),"--")</f>
        <v>--</v>
      </c>
      <c r="H46" s="149">
        <f>_xlfn.IFNA(IF(INDEX('RBC Table 4'!J:J,MATCH($C46,'RBC Table 4'!$A:$A,0))=0,"--",INDEX('RBC Table 4'!J:J,MATCH($C46,'RBC Table 4'!$A:$A,0))),"--")</f>
        <v>5.1999999999999998E-2</v>
      </c>
      <c r="I46" s="149" t="str">
        <f>_xlfn.IFNA(IF(INDEX('RBC Table 4'!L:L,MATCH($C46,'RBC Table 4'!$A:$A,0))=0,"--",INDEX('RBC Table 4'!L:L,MATCH($C46,'RBC Table 4'!$A:$A,0))),"--")</f>
        <v>--</v>
      </c>
      <c r="J46" s="149">
        <f>_xlfn.IFNA(IF(INDEX('RBC Table 4'!N:N,MATCH($C46,'RBC Table 4'!$A:$A,0))=0,"--",INDEX('RBC Table 4'!N:N,MATCH($C46,'RBC Table 4'!$A:$A,0))),"--")</f>
        <v>0.1</v>
      </c>
      <c r="K46" s="149" t="str">
        <f>_xlfn.IFNA(IF(INDEX('RBC Table 4'!P:P,MATCH($C46,'RBC Table 4'!$A:$A,0))=0,"--",INDEX('RBC Table 4'!P:P,MATCH($C46,'RBC Table 4'!$A:$A,0))),"--")</f>
        <v>--</v>
      </c>
      <c r="L46" s="160" t="str">
        <f>_xlfn.IFNA(IF(INDEX('RBC Table 4'!R:R,MATCH($C46,'RBC Table 4'!$A:$A,0))=0,"--",INDEX('RBC Table 4'!R:R,MATCH($C46,'RBC Table 4'!$A:$A,0))),"--")</f>
        <v>--</v>
      </c>
      <c r="N46" s="177"/>
      <c r="P46" s="177"/>
      <c r="Q46" s="177"/>
    </row>
    <row r="47" spans="2:17" x14ac:dyDescent="0.25">
      <c r="B47" s="147" t="str">
        <f>'All Pollutants'!B55</f>
        <v>Benzo[e]pyrene</v>
      </c>
      <c r="C47" s="148" t="str">
        <f>'All Pollutants'!C55</f>
        <v>192-97-2</v>
      </c>
      <c r="D47" s="149" t="str">
        <f>_xlfn.IFNA(IF(MATCH(C47,'REF Table 2'!B:B, 0)&gt;0, "Yes"), "No")</f>
        <v>Yes</v>
      </c>
      <c r="E47" s="149" t="str">
        <f t="shared" si="0"/>
        <v>No</v>
      </c>
      <c r="F47" s="149" t="str">
        <f>_xlfn.IFNA(IF(INDEX('RBC Table 4'!F:F,MATCH($C47,'RBC Table 4'!$A:$A,0))=0,"--",INDEX('RBC Table 4'!F:F,MATCH($C47,'RBC Table 4'!$A:$A,0))),"--")</f>
        <v>--</v>
      </c>
      <c r="G47" s="149" t="str">
        <f>_xlfn.IFNA(IF(INDEX('RBC Table 4'!H:H,MATCH($C47,'RBC Table 4'!$A:$A,0))=0,"--",INDEX('RBC Table 4'!H:H,MATCH($C47,'RBC Table 4'!$A:$A,0))),"--")</f>
        <v>--</v>
      </c>
      <c r="H47" s="149" t="str">
        <f>_xlfn.IFNA(IF(INDEX('RBC Table 4'!J:J,MATCH($C47,'RBC Table 4'!$A:$A,0))=0,"--",INDEX('RBC Table 4'!J:J,MATCH($C47,'RBC Table 4'!$A:$A,0))),"--")</f>
        <v>--</v>
      </c>
      <c r="I47" s="149" t="str">
        <f>_xlfn.IFNA(IF(INDEX('RBC Table 4'!L:L,MATCH($C47,'RBC Table 4'!$A:$A,0))=0,"--",INDEX('RBC Table 4'!L:L,MATCH($C47,'RBC Table 4'!$A:$A,0))),"--")</f>
        <v>--</v>
      </c>
      <c r="J47" s="149" t="str">
        <f>_xlfn.IFNA(IF(INDEX('RBC Table 4'!N:N,MATCH($C47,'RBC Table 4'!$A:$A,0))=0,"--",INDEX('RBC Table 4'!N:N,MATCH($C47,'RBC Table 4'!$A:$A,0))),"--")</f>
        <v>--</v>
      </c>
      <c r="K47" s="149" t="str">
        <f>_xlfn.IFNA(IF(INDEX('RBC Table 4'!P:P,MATCH($C47,'RBC Table 4'!$A:$A,0))=0,"--",INDEX('RBC Table 4'!P:P,MATCH($C47,'RBC Table 4'!$A:$A,0))),"--")</f>
        <v>--</v>
      </c>
      <c r="L47" s="160" t="str">
        <f>_xlfn.IFNA(IF(INDEX('RBC Table 4'!R:R,MATCH($C47,'RBC Table 4'!$A:$A,0))=0,"--",INDEX('RBC Table 4'!R:R,MATCH($C47,'RBC Table 4'!$A:$A,0))),"--")</f>
        <v>--</v>
      </c>
      <c r="N47" s="177"/>
      <c r="P47" s="177"/>
      <c r="Q47" s="177"/>
    </row>
    <row r="48" spans="2:17" x14ac:dyDescent="0.25">
      <c r="B48" s="147" t="str">
        <f>'All Pollutants'!B56</f>
        <v>Benzo[g,h,i]perylene</v>
      </c>
      <c r="C48" s="148" t="str">
        <f>'All Pollutants'!C56</f>
        <v>191-24-2</v>
      </c>
      <c r="D48" s="149" t="str">
        <f>_xlfn.IFNA(IF(MATCH(C48,'REF Table 2'!B:B, 0)&gt;0, "Yes"), "No")</f>
        <v>Yes</v>
      </c>
      <c r="E48" s="149" t="str">
        <f t="shared" si="0"/>
        <v>Yes</v>
      </c>
      <c r="F48" s="149">
        <f>_xlfn.IFNA(IF(INDEX('RBC Table 4'!F:F,MATCH($C48,'RBC Table 4'!$A:$A,0))=0,"--",INDEX('RBC Table 4'!F:F,MATCH($C48,'RBC Table 4'!$A:$A,0))),"--")</f>
        <v>4.7000000000000002E-3</v>
      </c>
      <c r="G48" s="149" t="str">
        <f>_xlfn.IFNA(IF(INDEX('RBC Table 4'!H:H,MATCH($C48,'RBC Table 4'!$A:$A,0))=0,"--",INDEX('RBC Table 4'!H:H,MATCH($C48,'RBC Table 4'!$A:$A,0))),"--")</f>
        <v>--</v>
      </c>
      <c r="H48" s="149">
        <f>_xlfn.IFNA(IF(INDEX('RBC Table 4'!J:J,MATCH($C48,'RBC Table 4'!$A:$A,0))=0,"--",INDEX('RBC Table 4'!J:J,MATCH($C48,'RBC Table 4'!$A:$A,0))),"--")</f>
        <v>0.17</v>
      </c>
      <c r="I48" s="149" t="str">
        <f>_xlfn.IFNA(IF(INDEX('RBC Table 4'!L:L,MATCH($C48,'RBC Table 4'!$A:$A,0))=0,"--",INDEX('RBC Table 4'!L:L,MATCH($C48,'RBC Table 4'!$A:$A,0))),"--")</f>
        <v>--</v>
      </c>
      <c r="J48" s="149">
        <f>_xlfn.IFNA(IF(INDEX('RBC Table 4'!N:N,MATCH($C48,'RBC Table 4'!$A:$A,0))=0,"--",INDEX('RBC Table 4'!N:N,MATCH($C48,'RBC Table 4'!$A:$A,0))),"--")</f>
        <v>0.34</v>
      </c>
      <c r="K48" s="149" t="str">
        <f>_xlfn.IFNA(IF(INDEX('RBC Table 4'!P:P,MATCH($C48,'RBC Table 4'!$A:$A,0))=0,"--",INDEX('RBC Table 4'!P:P,MATCH($C48,'RBC Table 4'!$A:$A,0))),"--")</f>
        <v>--</v>
      </c>
      <c r="L48" s="160" t="str">
        <f>_xlfn.IFNA(IF(INDEX('RBC Table 4'!R:R,MATCH($C48,'RBC Table 4'!$A:$A,0))=0,"--",INDEX('RBC Table 4'!R:R,MATCH($C48,'RBC Table 4'!$A:$A,0))),"--")</f>
        <v>--</v>
      </c>
      <c r="N48" s="177"/>
      <c r="P48" s="177"/>
      <c r="Q48" s="177"/>
    </row>
    <row r="49" spans="2:17" x14ac:dyDescent="0.25">
      <c r="B49" s="147" t="str">
        <f>'All Pollutants'!B57</f>
        <v>Beryllium and compounds</v>
      </c>
      <c r="C49" s="148" t="str">
        <f>'All Pollutants'!C57</f>
        <v>7440-41-7</v>
      </c>
      <c r="D49" s="149" t="str">
        <f>_xlfn.IFNA(IF(MATCH(C49,'REF Table 2'!B:B, 0)&gt;0, "Yes"), "No")</f>
        <v>Yes</v>
      </c>
      <c r="E49" s="149" t="str">
        <f t="shared" si="0"/>
        <v>Yes</v>
      </c>
      <c r="F49" s="149">
        <f>_xlfn.IFNA(IF(INDEX('RBC Table 4'!F:F,MATCH($C49,'RBC Table 4'!$A:$A,0))=0,"--",INDEX('RBC Table 4'!F:F,MATCH($C49,'RBC Table 4'!$A:$A,0))),"--")</f>
        <v>4.2000000000000002E-4</v>
      </c>
      <c r="G49" s="149">
        <f>_xlfn.IFNA(IF(INDEX('RBC Table 4'!H:H,MATCH($C49,'RBC Table 4'!$A:$A,0))=0,"--",INDEX('RBC Table 4'!H:H,MATCH($C49,'RBC Table 4'!$A:$A,0))),"--")</f>
        <v>7.0000000000000001E-3</v>
      </c>
      <c r="H49" s="149">
        <f>_xlfn.IFNA(IF(INDEX('RBC Table 4'!J:J,MATCH($C49,'RBC Table 4'!$A:$A,0))=0,"--",INDEX('RBC Table 4'!J:J,MATCH($C49,'RBC Table 4'!$A:$A,0))),"--")</f>
        <v>1.0999999999999999E-2</v>
      </c>
      <c r="I49" s="149">
        <f>_xlfn.IFNA(IF(INDEX('RBC Table 4'!L:L,MATCH($C49,'RBC Table 4'!$A:$A,0))=0,"--",INDEX('RBC Table 4'!L:L,MATCH($C49,'RBC Table 4'!$A:$A,0))),"--")</f>
        <v>3.1E-2</v>
      </c>
      <c r="J49" s="149">
        <f>_xlfn.IFNA(IF(INDEX('RBC Table 4'!N:N,MATCH($C49,'RBC Table 4'!$A:$A,0))=0,"--",INDEX('RBC Table 4'!N:N,MATCH($C49,'RBC Table 4'!$A:$A,0))),"--")</f>
        <v>5.0000000000000001E-3</v>
      </c>
      <c r="K49" s="149">
        <f>_xlfn.IFNA(IF(INDEX('RBC Table 4'!P:P,MATCH($C49,'RBC Table 4'!$A:$A,0))=0,"--",INDEX('RBC Table 4'!P:P,MATCH($C49,'RBC Table 4'!$A:$A,0))),"--")</f>
        <v>3.1E-2</v>
      </c>
      <c r="L49" s="160">
        <f>_xlfn.IFNA(IF(INDEX('RBC Table 4'!R:R,MATCH($C49,'RBC Table 4'!$A:$A,0))=0,"--",INDEX('RBC Table 4'!R:R,MATCH($C49,'RBC Table 4'!$A:$A,0))),"--")</f>
        <v>0.02</v>
      </c>
      <c r="N49" s="177"/>
      <c r="P49" s="177"/>
      <c r="Q49" s="177"/>
    </row>
    <row r="50" spans="2:17" x14ac:dyDescent="0.25">
      <c r="B50" s="147" t="str">
        <f>'All Pollutants'!B58</f>
        <v>Bromine</v>
      </c>
      <c r="C50" s="148" t="str">
        <f>'All Pollutants'!C58</f>
        <v>7726-95-6</v>
      </c>
      <c r="D50" s="149" t="str">
        <f>_xlfn.IFNA(IF(MATCH(C50,'REF Table 2'!B:B, 0)&gt;0, "Yes"), "No")</f>
        <v>Yes</v>
      </c>
      <c r="E50" s="149" t="str">
        <f t="shared" si="0"/>
        <v>No</v>
      </c>
      <c r="F50" s="149" t="str">
        <f>_xlfn.IFNA(IF(INDEX('RBC Table 4'!F:F,MATCH($C50,'RBC Table 4'!$A:$A,0))=0,"--",INDEX('RBC Table 4'!F:F,MATCH($C50,'RBC Table 4'!$A:$A,0))),"--")</f>
        <v>--</v>
      </c>
      <c r="G50" s="149" t="str">
        <f>_xlfn.IFNA(IF(INDEX('RBC Table 4'!H:H,MATCH($C50,'RBC Table 4'!$A:$A,0))=0,"--",INDEX('RBC Table 4'!H:H,MATCH($C50,'RBC Table 4'!$A:$A,0))),"--")</f>
        <v>--</v>
      </c>
      <c r="H50" s="149" t="str">
        <f>_xlfn.IFNA(IF(INDEX('RBC Table 4'!J:J,MATCH($C50,'RBC Table 4'!$A:$A,0))=0,"--",INDEX('RBC Table 4'!J:J,MATCH($C50,'RBC Table 4'!$A:$A,0))),"--")</f>
        <v>--</v>
      </c>
      <c r="I50" s="149" t="str">
        <f>_xlfn.IFNA(IF(INDEX('RBC Table 4'!L:L,MATCH($C50,'RBC Table 4'!$A:$A,0))=0,"--",INDEX('RBC Table 4'!L:L,MATCH($C50,'RBC Table 4'!$A:$A,0))),"--")</f>
        <v>--</v>
      </c>
      <c r="J50" s="149" t="str">
        <f>_xlfn.IFNA(IF(INDEX('RBC Table 4'!N:N,MATCH($C50,'RBC Table 4'!$A:$A,0))=0,"--",INDEX('RBC Table 4'!N:N,MATCH($C50,'RBC Table 4'!$A:$A,0))),"--")</f>
        <v>--</v>
      </c>
      <c r="K50" s="149" t="str">
        <f>_xlfn.IFNA(IF(INDEX('RBC Table 4'!P:P,MATCH($C50,'RBC Table 4'!$A:$A,0))=0,"--",INDEX('RBC Table 4'!P:P,MATCH($C50,'RBC Table 4'!$A:$A,0))),"--")</f>
        <v>--</v>
      </c>
      <c r="L50" s="160" t="str">
        <f>_xlfn.IFNA(IF(INDEX('RBC Table 4'!R:R,MATCH($C50,'RBC Table 4'!$A:$A,0))=0,"--",INDEX('RBC Table 4'!R:R,MATCH($C50,'RBC Table 4'!$A:$A,0))),"--")</f>
        <v>--</v>
      </c>
      <c r="N50" s="177"/>
      <c r="P50" s="177"/>
      <c r="Q50" s="177"/>
    </row>
    <row r="51" spans="2:17" x14ac:dyDescent="0.25">
      <c r="B51" s="147" t="str">
        <f>'All Pollutants'!B61</f>
        <v>Bromodichloromethane</v>
      </c>
      <c r="C51" s="148" t="str">
        <f>'All Pollutants'!C61</f>
        <v>75-27-4</v>
      </c>
      <c r="D51" s="149" t="str">
        <f>_xlfn.IFNA(IF(MATCH(C51,'REF Table 2'!B:B, 0)&gt;0, "Yes"), "No")</f>
        <v>Yes</v>
      </c>
      <c r="E51" s="149" t="str">
        <f t="shared" si="0"/>
        <v>No</v>
      </c>
      <c r="F51" s="149" t="str">
        <f>_xlfn.IFNA(IF(INDEX('RBC Table 4'!F:F,MATCH($C51,'RBC Table 4'!$A:$A,0))=0,"--",INDEX('RBC Table 4'!F:F,MATCH($C51,'RBC Table 4'!$A:$A,0))),"--")</f>
        <v>--</v>
      </c>
      <c r="G51" s="149" t="str">
        <f>_xlfn.IFNA(IF(INDEX('RBC Table 4'!H:H,MATCH($C51,'RBC Table 4'!$A:$A,0))=0,"--",INDEX('RBC Table 4'!H:H,MATCH($C51,'RBC Table 4'!$A:$A,0))),"--")</f>
        <v>--</v>
      </c>
      <c r="H51" s="149" t="str">
        <f>_xlfn.IFNA(IF(INDEX('RBC Table 4'!J:J,MATCH($C51,'RBC Table 4'!$A:$A,0))=0,"--",INDEX('RBC Table 4'!J:J,MATCH($C51,'RBC Table 4'!$A:$A,0))),"--")</f>
        <v>--</v>
      </c>
      <c r="I51" s="149" t="str">
        <f>_xlfn.IFNA(IF(INDEX('RBC Table 4'!L:L,MATCH($C51,'RBC Table 4'!$A:$A,0))=0,"--",INDEX('RBC Table 4'!L:L,MATCH($C51,'RBC Table 4'!$A:$A,0))),"--")</f>
        <v>--</v>
      </c>
      <c r="J51" s="149" t="str">
        <f>_xlfn.IFNA(IF(INDEX('RBC Table 4'!N:N,MATCH($C51,'RBC Table 4'!$A:$A,0))=0,"--",INDEX('RBC Table 4'!N:N,MATCH($C51,'RBC Table 4'!$A:$A,0))),"--")</f>
        <v>--</v>
      </c>
      <c r="K51" s="149" t="str">
        <f>_xlfn.IFNA(IF(INDEX('RBC Table 4'!P:P,MATCH($C51,'RBC Table 4'!$A:$A,0))=0,"--",INDEX('RBC Table 4'!P:P,MATCH($C51,'RBC Table 4'!$A:$A,0))),"--")</f>
        <v>--</v>
      </c>
      <c r="L51" s="160" t="str">
        <f>_xlfn.IFNA(IF(INDEX('RBC Table 4'!R:R,MATCH($C51,'RBC Table 4'!$A:$A,0))=0,"--",INDEX('RBC Table 4'!R:R,MATCH($C51,'RBC Table 4'!$A:$A,0))),"--")</f>
        <v>--</v>
      </c>
      <c r="N51" s="177"/>
      <c r="P51" s="177"/>
      <c r="Q51" s="177"/>
    </row>
    <row r="52" spans="2:17" x14ac:dyDescent="0.25">
      <c r="B52" s="147" t="str">
        <f>'All Pollutants'!B62</f>
        <v>Bromoform</v>
      </c>
      <c r="C52" s="148" t="str">
        <f>'All Pollutants'!C62</f>
        <v>75-25-2</v>
      </c>
      <c r="D52" s="149" t="str">
        <f>_xlfn.IFNA(IF(MATCH(C52,'REF Table 2'!B:B, 0)&gt;0, "Yes"), "No")</f>
        <v>Yes</v>
      </c>
      <c r="E52" s="149" t="str">
        <f t="shared" si="0"/>
        <v>Yes</v>
      </c>
      <c r="F52" s="149">
        <f>_xlfn.IFNA(IF(INDEX('RBC Table 4'!F:F,MATCH($C52,'RBC Table 4'!$A:$A,0))=0,"--",INDEX('RBC Table 4'!F:F,MATCH($C52,'RBC Table 4'!$A:$A,0))),"--")</f>
        <v>0.91</v>
      </c>
      <c r="G52" s="149" t="str">
        <f>_xlfn.IFNA(IF(INDEX('RBC Table 4'!H:H,MATCH($C52,'RBC Table 4'!$A:$A,0))=0,"--",INDEX('RBC Table 4'!H:H,MATCH($C52,'RBC Table 4'!$A:$A,0))),"--")</f>
        <v>--</v>
      </c>
      <c r="H52" s="149">
        <f>_xlfn.IFNA(IF(INDEX('RBC Table 4'!J:J,MATCH($C52,'RBC Table 4'!$A:$A,0))=0,"--",INDEX('RBC Table 4'!J:J,MATCH($C52,'RBC Table 4'!$A:$A,0))),"--")</f>
        <v>24</v>
      </c>
      <c r="I52" s="149" t="str">
        <f>_xlfn.IFNA(IF(INDEX('RBC Table 4'!L:L,MATCH($C52,'RBC Table 4'!$A:$A,0))=0,"--",INDEX('RBC Table 4'!L:L,MATCH($C52,'RBC Table 4'!$A:$A,0))),"--")</f>
        <v>--</v>
      </c>
      <c r="J52" s="149">
        <f>_xlfn.IFNA(IF(INDEX('RBC Table 4'!N:N,MATCH($C52,'RBC Table 4'!$A:$A,0))=0,"--",INDEX('RBC Table 4'!N:N,MATCH($C52,'RBC Table 4'!$A:$A,0))),"--")</f>
        <v>11</v>
      </c>
      <c r="K52" s="149" t="str">
        <f>_xlfn.IFNA(IF(INDEX('RBC Table 4'!P:P,MATCH($C52,'RBC Table 4'!$A:$A,0))=0,"--",INDEX('RBC Table 4'!P:P,MATCH($C52,'RBC Table 4'!$A:$A,0))),"--")</f>
        <v>--</v>
      </c>
      <c r="L52" s="160" t="str">
        <f>_xlfn.IFNA(IF(INDEX('RBC Table 4'!R:R,MATCH($C52,'RBC Table 4'!$A:$A,0))=0,"--",INDEX('RBC Table 4'!R:R,MATCH($C52,'RBC Table 4'!$A:$A,0))),"--")</f>
        <v>--</v>
      </c>
      <c r="N52" s="177"/>
      <c r="P52" s="177"/>
      <c r="Q52" s="177"/>
    </row>
    <row r="53" spans="2:17" x14ac:dyDescent="0.25">
      <c r="B53" s="147" t="str">
        <f>'All Pollutants'!B63</f>
        <v>Bromomethane</v>
      </c>
      <c r="C53" s="148" t="str">
        <f>'All Pollutants'!C63</f>
        <v>74-83-9</v>
      </c>
      <c r="D53" s="149" t="str">
        <f>_xlfn.IFNA(IF(MATCH(C53,'REF Table 2'!B:B, 0)&gt;0, "Yes"), "No")</f>
        <v>Yes</v>
      </c>
      <c r="E53" s="149" t="str">
        <f t="shared" si="0"/>
        <v>Yes</v>
      </c>
      <c r="F53" s="149" t="str">
        <f>_xlfn.IFNA(IF(INDEX('RBC Table 4'!F:F,MATCH($C53,'RBC Table 4'!$A:$A,0))=0,"--",INDEX('RBC Table 4'!F:F,MATCH($C53,'RBC Table 4'!$A:$A,0))),"--")</f>
        <v>--</v>
      </c>
      <c r="G53" s="149">
        <f>_xlfn.IFNA(IF(INDEX('RBC Table 4'!H:H,MATCH($C53,'RBC Table 4'!$A:$A,0))=0,"--",INDEX('RBC Table 4'!H:H,MATCH($C53,'RBC Table 4'!$A:$A,0))),"--")</f>
        <v>5</v>
      </c>
      <c r="H53" s="149" t="str">
        <f>_xlfn.IFNA(IF(INDEX('RBC Table 4'!J:J,MATCH($C53,'RBC Table 4'!$A:$A,0))=0,"--",INDEX('RBC Table 4'!J:J,MATCH($C53,'RBC Table 4'!$A:$A,0))),"--")</f>
        <v>--</v>
      </c>
      <c r="I53" s="149">
        <f>_xlfn.IFNA(IF(INDEX('RBC Table 4'!L:L,MATCH($C53,'RBC Table 4'!$A:$A,0))=0,"--",INDEX('RBC Table 4'!L:L,MATCH($C53,'RBC Table 4'!$A:$A,0))),"--")</f>
        <v>22</v>
      </c>
      <c r="J53" s="149" t="str">
        <f>_xlfn.IFNA(IF(INDEX('RBC Table 4'!N:N,MATCH($C53,'RBC Table 4'!$A:$A,0))=0,"--",INDEX('RBC Table 4'!N:N,MATCH($C53,'RBC Table 4'!$A:$A,0))),"--")</f>
        <v>--</v>
      </c>
      <c r="K53" s="149">
        <f>_xlfn.IFNA(IF(INDEX('RBC Table 4'!P:P,MATCH($C53,'RBC Table 4'!$A:$A,0))=0,"--",INDEX('RBC Table 4'!P:P,MATCH($C53,'RBC Table 4'!$A:$A,0))),"--")</f>
        <v>22</v>
      </c>
      <c r="L53" s="160">
        <f>_xlfn.IFNA(IF(INDEX('RBC Table 4'!R:R,MATCH($C53,'RBC Table 4'!$A:$A,0))=0,"--",INDEX('RBC Table 4'!R:R,MATCH($C53,'RBC Table 4'!$A:$A,0))),"--")</f>
        <v>3900</v>
      </c>
      <c r="N53" s="177"/>
      <c r="P53" s="177"/>
      <c r="Q53" s="177"/>
    </row>
    <row r="54" spans="2:17" x14ac:dyDescent="0.25">
      <c r="B54" s="147" t="str">
        <f>'All Pollutants'!B64</f>
        <v>Cadmium and compounds</v>
      </c>
      <c r="C54" s="148" t="str">
        <f>'All Pollutants'!C64</f>
        <v>7440-43-9</v>
      </c>
      <c r="D54" s="149" t="str">
        <f>_xlfn.IFNA(IF(MATCH(C54,'REF Table 2'!B:B, 0)&gt;0, "Yes"), "No")</f>
        <v>Yes</v>
      </c>
      <c r="E54" s="149" t="str">
        <f t="shared" si="0"/>
        <v>Yes</v>
      </c>
      <c r="F54" s="149">
        <f>_xlfn.IFNA(IF(INDEX('RBC Table 4'!F:F,MATCH($C54,'RBC Table 4'!$A:$A,0))=0,"--",INDEX('RBC Table 4'!F:F,MATCH($C54,'RBC Table 4'!$A:$A,0))),"--")</f>
        <v>5.5999999999999995E-4</v>
      </c>
      <c r="G54" s="149">
        <f>_xlfn.IFNA(IF(INDEX('RBC Table 4'!H:H,MATCH($C54,'RBC Table 4'!$A:$A,0))=0,"--",INDEX('RBC Table 4'!H:H,MATCH($C54,'RBC Table 4'!$A:$A,0))),"--")</f>
        <v>5.0000000000000001E-3</v>
      </c>
      <c r="H54" s="149">
        <f>_xlfn.IFNA(IF(INDEX('RBC Table 4'!J:J,MATCH($C54,'RBC Table 4'!$A:$A,0))=0,"--",INDEX('RBC Table 4'!J:J,MATCH($C54,'RBC Table 4'!$A:$A,0))),"--")</f>
        <v>1.4E-2</v>
      </c>
      <c r="I54" s="149">
        <f>_xlfn.IFNA(IF(INDEX('RBC Table 4'!L:L,MATCH($C54,'RBC Table 4'!$A:$A,0))=0,"--",INDEX('RBC Table 4'!L:L,MATCH($C54,'RBC Table 4'!$A:$A,0))),"--")</f>
        <v>3.6999999999999998E-2</v>
      </c>
      <c r="J54" s="149">
        <f>_xlfn.IFNA(IF(INDEX('RBC Table 4'!N:N,MATCH($C54,'RBC Table 4'!$A:$A,0))=0,"--",INDEX('RBC Table 4'!N:N,MATCH($C54,'RBC Table 4'!$A:$A,0))),"--")</f>
        <v>6.7000000000000002E-3</v>
      </c>
      <c r="K54" s="149">
        <f>_xlfn.IFNA(IF(INDEX('RBC Table 4'!P:P,MATCH($C54,'RBC Table 4'!$A:$A,0))=0,"--",INDEX('RBC Table 4'!P:P,MATCH($C54,'RBC Table 4'!$A:$A,0))),"--")</f>
        <v>3.6999999999999998E-2</v>
      </c>
      <c r="L54" s="160">
        <f>_xlfn.IFNA(IF(INDEX('RBC Table 4'!R:R,MATCH($C54,'RBC Table 4'!$A:$A,0))=0,"--",INDEX('RBC Table 4'!R:R,MATCH($C54,'RBC Table 4'!$A:$A,0))),"--")</f>
        <v>0.03</v>
      </c>
      <c r="N54" s="177"/>
      <c r="P54" s="177"/>
      <c r="Q54" s="177"/>
    </row>
    <row r="55" spans="2:17" x14ac:dyDescent="0.25">
      <c r="B55" s="147" t="str">
        <f>'All Pollutants'!B65</f>
        <v>Carbon Disulfide</v>
      </c>
      <c r="C55" s="148" t="str">
        <f>'All Pollutants'!C65</f>
        <v>75-15-0</v>
      </c>
      <c r="D55" s="149" t="str">
        <f>_xlfn.IFNA(IF(MATCH(C55,'REF Table 2'!B:B, 0)&gt;0, "Yes"), "No")</f>
        <v>Yes</v>
      </c>
      <c r="E55" s="149" t="str">
        <f t="shared" si="0"/>
        <v>Yes</v>
      </c>
      <c r="F55" s="149" t="str">
        <f>_xlfn.IFNA(IF(INDEX('RBC Table 4'!F:F,MATCH($C55,'RBC Table 4'!$A:$A,0))=0,"--",INDEX('RBC Table 4'!F:F,MATCH($C55,'RBC Table 4'!$A:$A,0))),"--")</f>
        <v>--</v>
      </c>
      <c r="G55" s="149">
        <f>_xlfn.IFNA(IF(INDEX('RBC Table 4'!H:H,MATCH($C55,'RBC Table 4'!$A:$A,0))=0,"--",INDEX('RBC Table 4'!H:H,MATCH($C55,'RBC Table 4'!$A:$A,0))),"--")</f>
        <v>800</v>
      </c>
      <c r="H55" s="149" t="str">
        <f>_xlfn.IFNA(IF(INDEX('RBC Table 4'!J:J,MATCH($C55,'RBC Table 4'!$A:$A,0))=0,"--",INDEX('RBC Table 4'!J:J,MATCH($C55,'RBC Table 4'!$A:$A,0))),"--")</f>
        <v>--</v>
      </c>
      <c r="I55" s="149">
        <f>_xlfn.IFNA(IF(INDEX('RBC Table 4'!L:L,MATCH($C55,'RBC Table 4'!$A:$A,0))=0,"--",INDEX('RBC Table 4'!L:L,MATCH($C55,'RBC Table 4'!$A:$A,0))),"--")</f>
        <v>3500</v>
      </c>
      <c r="J55" s="149" t="str">
        <f>_xlfn.IFNA(IF(INDEX('RBC Table 4'!N:N,MATCH($C55,'RBC Table 4'!$A:$A,0))=0,"--",INDEX('RBC Table 4'!N:N,MATCH($C55,'RBC Table 4'!$A:$A,0))),"--")</f>
        <v>--</v>
      </c>
      <c r="K55" s="149">
        <f>_xlfn.IFNA(IF(INDEX('RBC Table 4'!P:P,MATCH($C55,'RBC Table 4'!$A:$A,0))=0,"--",INDEX('RBC Table 4'!P:P,MATCH($C55,'RBC Table 4'!$A:$A,0))),"--")</f>
        <v>3500</v>
      </c>
      <c r="L55" s="160">
        <f>_xlfn.IFNA(IF(INDEX('RBC Table 4'!R:R,MATCH($C55,'RBC Table 4'!$A:$A,0))=0,"--",INDEX('RBC Table 4'!R:R,MATCH($C55,'RBC Table 4'!$A:$A,0))),"--")</f>
        <v>6200</v>
      </c>
      <c r="N55" s="177"/>
      <c r="P55" s="177"/>
      <c r="Q55" s="177"/>
    </row>
    <row r="56" spans="2:17" x14ac:dyDescent="0.25">
      <c r="B56" s="147" t="str">
        <f>'All Pollutants'!B66</f>
        <v>Carbon Tetrachloride</v>
      </c>
      <c r="C56" s="148" t="str">
        <f>'All Pollutants'!C66</f>
        <v>56-23-5</v>
      </c>
      <c r="D56" s="149" t="str">
        <f>_xlfn.IFNA(IF(MATCH(C56,'REF Table 2'!B:B, 0)&gt;0, "Yes"), "No")</f>
        <v>Yes</v>
      </c>
      <c r="E56" s="149" t="str">
        <f t="shared" si="0"/>
        <v>Yes</v>
      </c>
      <c r="F56" s="149">
        <f>_xlfn.IFNA(IF(INDEX('RBC Table 4'!F:F,MATCH($C56,'RBC Table 4'!$A:$A,0))=0,"--",INDEX('RBC Table 4'!F:F,MATCH($C56,'RBC Table 4'!$A:$A,0))),"--")</f>
        <v>0.17</v>
      </c>
      <c r="G56" s="149">
        <f>_xlfn.IFNA(IF(INDEX('RBC Table 4'!H:H,MATCH($C56,'RBC Table 4'!$A:$A,0))=0,"--",INDEX('RBC Table 4'!H:H,MATCH($C56,'RBC Table 4'!$A:$A,0))),"--")</f>
        <v>100</v>
      </c>
      <c r="H56" s="149">
        <f>_xlfn.IFNA(IF(INDEX('RBC Table 4'!J:J,MATCH($C56,'RBC Table 4'!$A:$A,0))=0,"--",INDEX('RBC Table 4'!J:J,MATCH($C56,'RBC Table 4'!$A:$A,0))),"--")</f>
        <v>4.3</v>
      </c>
      <c r="I56" s="149">
        <f>_xlfn.IFNA(IF(INDEX('RBC Table 4'!L:L,MATCH($C56,'RBC Table 4'!$A:$A,0))=0,"--",INDEX('RBC Table 4'!L:L,MATCH($C56,'RBC Table 4'!$A:$A,0))),"--")</f>
        <v>440</v>
      </c>
      <c r="J56" s="149">
        <f>_xlfn.IFNA(IF(INDEX('RBC Table 4'!N:N,MATCH($C56,'RBC Table 4'!$A:$A,0))=0,"--",INDEX('RBC Table 4'!N:N,MATCH($C56,'RBC Table 4'!$A:$A,0))),"--")</f>
        <v>2</v>
      </c>
      <c r="K56" s="149">
        <f>_xlfn.IFNA(IF(INDEX('RBC Table 4'!P:P,MATCH($C56,'RBC Table 4'!$A:$A,0))=0,"--",INDEX('RBC Table 4'!P:P,MATCH($C56,'RBC Table 4'!$A:$A,0))),"--")</f>
        <v>440</v>
      </c>
      <c r="L56" s="160">
        <f>_xlfn.IFNA(IF(INDEX('RBC Table 4'!R:R,MATCH($C56,'RBC Table 4'!$A:$A,0))=0,"--",INDEX('RBC Table 4'!R:R,MATCH($C56,'RBC Table 4'!$A:$A,0))),"--")</f>
        <v>1900</v>
      </c>
      <c r="N56" s="177"/>
      <c r="P56" s="177"/>
      <c r="Q56" s="177"/>
    </row>
    <row r="57" spans="2:17" x14ac:dyDescent="0.25">
      <c r="B57" s="147" t="str">
        <f>'All Pollutants'!B67</f>
        <v>Chlorine</v>
      </c>
      <c r="C57" s="148" t="str">
        <f>'All Pollutants'!C67</f>
        <v>7782-50-5</v>
      </c>
      <c r="D57" s="149" t="str">
        <f>_xlfn.IFNA(IF(MATCH(C57,'REF Table 2'!B:B, 0)&gt;0, "Yes"), "No")</f>
        <v>Yes</v>
      </c>
      <c r="E57" s="149" t="str">
        <f t="shared" si="0"/>
        <v>Yes</v>
      </c>
      <c r="F57" s="149" t="str">
        <f>_xlfn.IFNA(IF(INDEX('RBC Table 4'!F:F,MATCH($C57,'RBC Table 4'!$A:$A,0))=0,"--",INDEX('RBC Table 4'!F:F,MATCH($C57,'RBC Table 4'!$A:$A,0))),"--")</f>
        <v>--</v>
      </c>
      <c r="G57" s="149">
        <f>_xlfn.IFNA(IF(INDEX('RBC Table 4'!H:H,MATCH($C57,'RBC Table 4'!$A:$A,0))=0,"--",INDEX('RBC Table 4'!H:H,MATCH($C57,'RBC Table 4'!$A:$A,0))),"--")</f>
        <v>0.15</v>
      </c>
      <c r="H57" s="149" t="str">
        <f>_xlfn.IFNA(IF(INDEX('RBC Table 4'!J:J,MATCH($C57,'RBC Table 4'!$A:$A,0))=0,"--",INDEX('RBC Table 4'!J:J,MATCH($C57,'RBC Table 4'!$A:$A,0))),"--")</f>
        <v>--</v>
      </c>
      <c r="I57" s="149">
        <f>_xlfn.IFNA(IF(INDEX('RBC Table 4'!L:L,MATCH($C57,'RBC Table 4'!$A:$A,0))=0,"--",INDEX('RBC Table 4'!L:L,MATCH($C57,'RBC Table 4'!$A:$A,0))),"--")</f>
        <v>0.66</v>
      </c>
      <c r="J57" s="149" t="str">
        <f>_xlfn.IFNA(IF(INDEX('RBC Table 4'!N:N,MATCH($C57,'RBC Table 4'!$A:$A,0))=0,"--",INDEX('RBC Table 4'!N:N,MATCH($C57,'RBC Table 4'!$A:$A,0))),"--")</f>
        <v>--</v>
      </c>
      <c r="K57" s="149">
        <f>_xlfn.IFNA(IF(INDEX('RBC Table 4'!P:P,MATCH($C57,'RBC Table 4'!$A:$A,0))=0,"--",INDEX('RBC Table 4'!P:P,MATCH($C57,'RBC Table 4'!$A:$A,0))),"--")</f>
        <v>0.66</v>
      </c>
      <c r="L57" s="160">
        <f>_xlfn.IFNA(IF(INDEX('RBC Table 4'!R:R,MATCH($C57,'RBC Table 4'!$A:$A,0))=0,"--",INDEX('RBC Table 4'!R:R,MATCH($C57,'RBC Table 4'!$A:$A,0))),"--")</f>
        <v>170</v>
      </c>
      <c r="N57" s="177"/>
      <c r="P57" s="177"/>
      <c r="Q57" s="177"/>
    </row>
    <row r="58" spans="2:17" x14ac:dyDescent="0.25">
      <c r="B58" s="147" t="str">
        <f>'All Pollutants'!B68</f>
        <v>Chlorobenzene</v>
      </c>
      <c r="C58" s="148" t="str">
        <f>'All Pollutants'!C68</f>
        <v>108-90-7</v>
      </c>
      <c r="D58" s="149" t="str">
        <f>_xlfn.IFNA(IF(MATCH(C58,'REF Table 2'!B:B, 0)&gt;0, "Yes"), "No")</f>
        <v>Yes</v>
      </c>
      <c r="E58" s="149" t="str">
        <f t="shared" si="0"/>
        <v>Yes</v>
      </c>
      <c r="F58" s="149" t="str">
        <f>_xlfn.IFNA(IF(INDEX('RBC Table 4'!F:F,MATCH($C58,'RBC Table 4'!$A:$A,0))=0,"--",INDEX('RBC Table 4'!F:F,MATCH($C58,'RBC Table 4'!$A:$A,0))),"--")</f>
        <v>--</v>
      </c>
      <c r="G58" s="149">
        <f>_xlfn.IFNA(IF(INDEX('RBC Table 4'!H:H,MATCH($C58,'RBC Table 4'!$A:$A,0))=0,"--",INDEX('RBC Table 4'!H:H,MATCH($C58,'RBC Table 4'!$A:$A,0))),"--")</f>
        <v>50</v>
      </c>
      <c r="H58" s="149" t="str">
        <f>_xlfn.IFNA(IF(INDEX('RBC Table 4'!J:J,MATCH($C58,'RBC Table 4'!$A:$A,0))=0,"--",INDEX('RBC Table 4'!J:J,MATCH($C58,'RBC Table 4'!$A:$A,0))),"--")</f>
        <v>--</v>
      </c>
      <c r="I58" s="149">
        <f>_xlfn.IFNA(IF(INDEX('RBC Table 4'!L:L,MATCH($C58,'RBC Table 4'!$A:$A,0))=0,"--",INDEX('RBC Table 4'!L:L,MATCH($C58,'RBC Table 4'!$A:$A,0))),"--")</f>
        <v>220</v>
      </c>
      <c r="J58" s="149" t="str">
        <f>_xlfn.IFNA(IF(INDEX('RBC Table 4'!N:N,MATCH($C58,'RBC Table 4'!$A:$A,0))=0,"--",INDEX('RBC Table 4'!N:N,MATCH($C58,'RBC Table 4'!$A:$A,0))),"--")</f>
        <v>--</v>
      </c>
      <c r="K58" s="149">
        <f>_xlfn.IFNA(IF(INDEX('RBC Table 4'!P:P,MATCH($C58,'RBC Table 4'!$A:$A,0))=0,"--",INDEX('RBC Table 4'!P:P,MATCH($C58,'RBC Table 4'!$A:$A,0))),"--")</f>
        <v>220</v>
      </c>
      <c r="L58" s="160" t="str">
        <f>_xlfn.IFNA(IF(INDEX('RBC Table 4'!R:R,MATCH($C58,'RBC Table 4'!$A:$A,0))=0,"--",INDEX('RBC Table 4'!R:R,MATCH($C58,'RBC Table 4'!$A:$A,0))),"--")</f>
        <v>--</v>
      </c>
      <c r="N58" s="177"/>
      <c r="P58" s="177"/>
      <c r="Q58" s="177"/>
    </row>
    <row r="59" spans="2:17" x14ac:dyDescent="0.25">
      <c r="B59" s="147" t="str">
        <f>'All Pollutants'!B69</f>
        <v>Chlorodibromomethane</v>
      </c>
      <c r="C59" s="148" t="str">
        <f>'All Pollutants'!C69</f>
        <v>124-48-1</v>
      </c>
      <c r="D59" s="149" t="str">
        <f>_xlfn.IFNA(IF(MATCH(C59,'REF Table 2'!B:B, 0)&gt;0, "Yes"), "No")</f>
        <v>Yes</v>
      </c>
      <c r="E59" s="149" t="str">
        <f t="shared" si="0"/>
        <v>No</v>
      </c>
      <c r="F59" s="149" t="str">
        <f>_xlfn.IFNA(IF(INDEX('RBC Table 4'!F:F,MATCH($C59,'RBC Table 4'!$A:$A,0))=0,"--",INDEX('RBC Table 4'!F:F,MATCH($C59,'RBC Table 4'!$A:$A,0))),"--")</f>
        <v>--</v>
      </c>
      <c r="G59" s="149" t="str">
        <f>_xlfn.IFNA(IF(INDEX('RBC Table 4'!H:H,MATCH($C59,'RBC Table 4'!$A:$A,0))=0,"--",INDEX('RBC Table 4'!H:H,MATCH($C59,'RBC Table 4'!$A:$A,0))),"--")</f>
        <v>--</v>
      </c>
      <c r="H59" s="149" t="str">
        <f>_xlfn.IFNA(IF(INDEX('RBC Table 4'!J:J,MATCH($C59,'RBC Table 4'!$A:$A,0))=0,"--",INDEX('RBC Table 4'!J:J,MATCH($C59,'RBC Table 4'!$A:$A,0))),"--")</f>
        <v>--</v>
      </c>
      <c r="I59" s="149" t="str">
        <f>_xlfn.IFNA(IF(INDEX('RBC Table 4'!L:L,MATCH($C59,'RBC Table 4'!$A:$A,0))=0,"--",INDEX('RBC Table 4'!L:L,MATCH($C59,'RBC Table 4'!$A:$A,0))),"--")</f>
        <v>--</v>
      </c>
      <c r="J59" s="149" t="str">
        <f>_xlfn.IFNA(IF(INDEX('RBC Table 4'!N:N,MATCH($C59,'RBC Table 4'!$A:$A,0))=0,"--",INDEX('RBC Table 4'!N:N,MATCH($C59,'RBC Table 4'!$A:$A,0))),"--")</f>
        <v>--</v>
      </c>
      <c r="K59" s="149" t="str">
        <f>_xlfn.IFNA(IF(INDEX('RBC Table 4'!P:P,MATCH($C59,'RBC Table 4'!$A:$A,0))=0,"--",INDEX('RBC Table 4'!P:P,MATCH($C59,'RBC Table 4'!$A:$A,0))),"--")</f>
        <v>--</v>
      </c>
      <c r="L59" s="160" t="str">
        <f>_xlfn.IFNA(IF(INDEX('RBC Table 4'!R:R,MATCH($C59,'RBC Table 4'!$A:$A,0))=0,"--",INDEX('RBC Table 4'!R:R,MATCH($C59,'RBC Table 4'!$A:$A,0))),"--")</f>
        <v>--</v>
      </c>
      <c r="N59" s="177"/>
      <c r="P59" s="177"/>
      <c r="Q59" s="177"/>
    </row>
    <row r="60" spans="2:17" x14ac:dyDescent="0.25">
      <c r="B60" s="147" t="str">
        <f>'All Pollutants'!B70</f>
        <v>Chloroethane</v>
      </c>
      <c r="C60" s="148" t="str">
        <f>'All Pollutants'!C70</f>
        <v>75-00-3</v>
      </c>
      <c r="D60" s="149" t="str">
        <f>_xlfn.IFNA(IF(MATCH(C60,'REF Table 2'!B:B, 0)&gt;0, "Yes"), "No")</f>
        <v>Yes</v>
      </c>
      <c r="E60" s="149" t="str">
        <f t="shared" ref="E60:E110" si="1">IF(SUM(F60:L60)&lt;&gt;0, "Yes", "No")</f>
        <v>Yes</v>
      </c>
      <c r="F60" s="149" t="str">
        <f>_xlfn.IFNA(IF(INDEX('RBC Table 4'!F:F,MATCH($C60,'RBC Table 4'!$A:$A,0))=0,"--",INDEX('RBC Table 4'!F:F,MATCH($C60,'RBC Table 4'!$A:$A,0))),"--")</f>
        <v>--</v>
      </c>
      <c r="G60" s="149">
        <f>_xlfn.IFNA(IF(INDEX('RBC Table 4'!H:H,MATCH($C60,'RBC Table 4'!$A:$A,0))=0,"--",INDEX('RBC Table 4'!H:H,MATCH($C60,'RBC Table 4'!$A:$A,0))),"--")</f>
        <v>30000</v>
      </c>
      <c r="H60" s="149" t="str">
        <f>_xlfn.IFNA(IF(INDEX('RBC Table 4'!J:J,MATCH($C60,'RBC Table 4'!$A:$A,0))=0,"--",INDEX('RBC Table 4'!J:J,MATCH($C60,'RBC Table 4'!$A:$A,0))),"--")</f>
        <v>--</v>
      </c>
      <c r="I60" s="149">
        <f>_xlfn.IFNA(IF(INDEX('RBC Table 4'!L:L,MATCH($C60,'RBC Table 4'!$A:$A,0))=0,"--",INDEX('RBC Table 4'!L:L,MATCH($C60,'RBC Table 4'!$A:$A,0))),"--")</f>
        <v>130000</v>
      </c>
      <c r="J60" s="149" t="str">
        <f>_xlfn.IFNA(IF(INDEX('RBC Table 4'!N:N,MATCH($C60,'RBC Table 4'!$A:$A,0))=0,"--",INDEX('RBC Table 4'!N:N,MATCH($C60,'RBC Table 4'!$A:$A,0))),"--")</f>
        <v>--</v>
      </c>
      <c r="K60" s="149">
        <f>_xlfn.IFNA(IF(INDEX('RBC Table 4'!P:P,MATCH($C60,'RBC Table 4'!$A:$A,0))=0,"--",INDEX('RBC Table 4'!P:P,MATCH($C60,'RBC Table 4'!$A:$A,0))),"--")</f>
        <v>130000</v>
      </c>
      <c r="L60" s="160">
        <f>_xlfn.IFNA(IF(INDEX('RBC Table 4'!R:R,MATCH($C60,'RBC Table 4'!$A:$A,0))=0,"--",INDEX('RBC Table 4'!R:R,MATCH($C60,'RBC Table 4'!$A:$A,0))),"--")</f>
        <v>40000</v>
      </c>
      <c r="N60" s="177"/>
      <c r="P60" s="177"/>
      <c r="Q60" s="177"/>
    </row>
    <row r="61" spans="2:17" x14ac:dyDescent="0.25">
      <c r="B61" s="147" t="str">
        <f>'All Pollutants'!B71</f>
        <v>Chloroform</v>
      </c>
      <c r="C61" s="148" t="str">
        <f>'All Pollutants'!C71</f>
        <v>67-66-3</v>
      </c>
      <c r="D61" s="149" t="str">
        <f>_xlfn.IFNA(IF(MATCH(C61,'REF Table 2'!B:B, 0)&gt;0, "Yes"), "No")</f>
        <v>Yes</v>
      </c>
      <c r="E61" s="149" t="str">
        <f t="shared" si="1"/>
        <v>Yes</v>
      </c>
      <c r="F61" s="149" t="str">
        <f>_xlfn.IFNA(IF(INDEX('RBC Table 4'!F:F,MATCH($C61,'RBC Table 4'!$A:$A,0))=0,"--",INDEX('RBC Table 4'!F:F,MATCH($C61,'RBC Table 4'!$A:$A,0))),"--")</f>
        <v>--</v>
      </c>
      <c r="G61" s="149">
        <f>_xlfn.IFNA(IF(INDEX('RBC Table 4'!H:H,MATCH($C61,'RBC Table 4'!$A:$A,0))=0,"--",INDEX('RBC Table 4'!H:H,MATCH($C61,'RBC Table 4'!$A:$A,0))),"--")</f>
        <v>300</v>
      </c>
      <c r="H61" s="149" t="str">
        <f>_xlfn.IFNA(IF(INDEX('RBC Table 4'!J:J,MATCH($C61,'RBC Table 4'!$A:$A,0))=0,"--",INDEX('RBC Table 4'!J:J,MATCH($C61,'RBC Table 4'!$A:$A,0))),"--")</f>
        <v>--</v>
      </c>
      <c r="I61" s="149">
        <f>_xlfn.IFNA(IF(INDEX('RBC Table 4'!L:L,MATCH($C61,'RBC Table 4'!$A:$A,0))=0,"--",INDEX('RBC Table 4'!L:L,MATCH($C61,'RBC Table 4'!$A:$A,0))),"--")</f>
        <v>1300</v>
      </c>
      <c r="J61" s="149" t="str">
        <f>_xlfn.IFNA(IF(INDEX('RBC Table 4'!N:N,MATCH($C61,'RBC Table 4'!$A:$A,0))=0,"--",INDEX('RBC Table 4'!N:N,MATCH($C61,'RBC Table 4'!$A:$A,0))),"--")</f>
        <v>--</v>
      </c>
      <c r="K61" s="149">
        <f>_xlfn.IFNA(IF(INDEX('RBC Table 4'!P:P,MATCH($C61,'RBC Table 4'!$A:$A,0))=0,"--",INDEX('RBC Table 4'!P:P,MATCH($C61,'RBC Table 4'!$A:$A,0))),"--")</f>
        <v>1300</v>
      </c>
      <c r="L61" s="160">
        <f>_xlfn.IFNA(IF(INDEX('RBC Table 4'!R:R,MATCH($C61,'RBC Table 4'!$A:$A,0))=0,"--",INDEX('RBC Table 4'!R:R,MATCH($C61,'RBC Table 4'!$A:$A,0))),"--")</f>
        <v>490</v>
      </c>
      <c r="N61" s="177"/>
      <c r="P61" s="177"/>
      <c r="Q61" s="177"/>
    </row>
    <row r="62" spans="2:17" x14ac:dyDescent="0.25">
      <c r="B62" s="147" t="str">
        <f>'All Pollutants'!B72</f>
        <v>Chloromethane</v>
      </c>
      <c r="C62" s="148" t="str">
        <f>'All Pollutants'!C72</f>
        <v>74-87-3</v>
      </c>
      <c r="D62" s="149" t="str">
        <f>_xlfn.IFNA(IF(MATCH(C62,'REF Table 2'!B:B, 0)&gt;0, "Yes"), "No")</f>
        <v>Yes</v>
      </c>
      <c r="E62" s="149" t="str">
        <f t="shared" si="1"/>
        <v>Yes</v>
      </c>
      <c r="F62" s="149" t="str">
        <f>_xlfn.IFNA(IF(INDEX('RBC Table 4'!F:F,MATCH($C62,'RBC Table 4'!$A:$A,0))=0,"--",INDEX('RBC Table 4'!F:F,MATCH($C62,'RBC Table 4'!$A:$A,0))),"--")</f>
        <v>--</v>
      </c>
      <c r="G62" s="149">
        <f>_xlfn.IFNA(IF(INDEX('RBC Table 4'!H:H,MATCH($C62,'RBC Table 4'!$A:$A,0))=0,"--",INDEX('RBC Table 4'!H:H,MATCH($C62,'RBC Table 4'!$A:$A,0))),"--")</f>
        <v>90</v>
      </c>
      <c r="H62" s="149" t="str">
        <f>_xlfn.IFNA(IF(INDEX('RBC Table 4'!J:J,MATCH($C62,'RBC Table 4'!$A:$A,0))=0,"--",INDEX('RBC Table 4'!J:J,MATCH($C62,'RBC Table 4'!$A:$A,0))),"--")</f>
        <v>--</v>
      </c>
      <c r="I62" s="149">
        <f>_xlfn.IFNA(IF(INDEX('RBC Table 4'!L:L,MATCH($C62,'RBC Table 4'!$A:$A,0))=0,"--",INDEX('RBC Table 4'!L:L,MATCH($C62,'RBC Table 4'!$A:$A,0))),"--")</f>
        <v>400</v>
      </c>
      <c r="J62" s="149" t="str">
        <f>_xlfn.IFNA(IF(INDEX('RBC Table 4'!N:N,MATCH($C62,'RBC Table 4'!$A:$A,0))=0,"--",INDEX('RBC Table 4'!N:N,MATCH($C62,'RBC Table 4'!$A:$A,0))),"--")</f>
        <v>--</v>
      </c>
      <c r="K62" s="149">
        <f>_xlfn.IFNA(IF(INDEX('RBC Table 4'!P:P,MATCH($C62,'RBC Table 4'!$A:$A,0))=0,"--",INDEX('RBC Table 4'!P:P,MATCH($C62,'RBC Table 4'!$A:$A,0))),"--")</f>
        <v>400</v>
      </c>
      <c r="L62" s="160">
        <f>_xlfn.IFNA(IF(INDEX('RBC Table 4'!R:R,MATCH($C62,'RBC Table 4'!$A:$A,0))=0,"--",INDEX('RBC Table 4'!R:R,MATCH($C62,'RBC Table 4'!$A:$A,0))),"--")</f>
        <v>1000</v>
      </c>
      <c r="N62" s="177"/>
      <c r="P62" s="177"/>
      <c r="Q62" s="177"/>
    </row>
    <row r="63" spans="2:17" x14ac:dyDescent="0.25">
      <c r="B63" s="147" t="str">
        <f>'All Pollutants'!B74</f>
        <v>Chrysene</v>
      </c>
      <c r="C63" s="148" t="str">
        <f>'All Pollutants'!C74</f>
        <v>218-01-9</v>
      </c>
      <c r="D63" s="149" t="str">
        <f>_xlfn.IFNA(IF(MATCH(C63,'REF Table 2'!B:B, 0)&gt;0, "Yes"), "No")</f>
        <v>Yes</v>
      </c>
      <c r="E63" s="149" t="str">
        <f t="shared" si="1"/>
        <v>Yes</v>
      </c>
      <c r="F63" s="149">
        <f>_xlfn.IFNA(IF(INDEX('RBC Table 4'!F:F,MATCH($C63,'RBC Table 4'!$A:$A,0))=0,"--",INDEX('RBC Table 4'!F:F,MATCH($C63,'RBC Table 4'!$A:$A,0))),"--")</f>
        <v>4.2999999999999999E-4</v>
      </c>
      <c r="G63" s="149" t="str">
        <f>_xlfn.IFNA(IF(INDEX('RBC Table 4'!H:H,MATCH($C63,'RBC Table 4'!$A:$A,0))=0,"--",INDEX('RBC Table 4'!H:H,MATCH($C63,'RBC Table 4'!$A:$A,0))),"--")</f>
        <v>--</v>
      </c>
      <c r="H63" s="149">
        <f>_xlfn.IFNA(IF(INDEX('RBC Table 4'!J:J,MATCH($C63,'RBC Table 4'!$A:$A,0))=0,"--",INDEX('RBC Table 4'!J:J,MATCH($C63,'RBC Table 4'!$A:$A,0))),"--")</f>
        <v>1.6E-2</v>
      </c>
      <c r="I63" s="149" t="str">
        <f>_xlfn.IFNA(IF(INDEX('RBC Table 4'!L:L,MATCH($C63,'RBC Table 4'!$A:$A,0))=0,"--",INDEX('RBC Table 4'!L:L,MATCH($C63,'RBC Table 4'!$A:$A,0))),"--")</f>
        <v>--</v>
      </c>
      <c r="J63" s="149">
        <f>_xlfn.IFNA(IF(INDEX('RBC Table 4'!N:N,MATCH($C63,'RBC Table 4'!$A:$A,0))=0,"--",INDEX('RBC Table 4'!N:N,MATCH($C63,'RBC Table 4'!$A:$A,0))),"--")</f>
        <v>0.03</v>
      </c>
      <c r="K63" s="149" t="str">
        <f>_xlfn.IFNA(IF(INDEX('RBC Table 4'!P:P,MATCH($C63,'RBC Table 4'!$A:$A,0))=0,"--",INDEX('RBC Table 4'!P:P,MATCH($C63,'RBC Table 4'!$A:$A,0))),"--")</f>
        <v>--</v>
      </c>
      <c r="L63" s="160" t="str">
        <f>_xlfn.IFNA(IF(INDEX('RBC Table 4'!R:R,MATCH($C63,'RBC Table 4'!$A:$A,0))=0,"--",INDEX('RBC Table 4'!R:R,MATCH($C63,'RBC Table 4'!$A:$A,0))),"--")</f>
        <v>--</v>
      </c>
      <c r="N63" s="177"/>
      <c r="P63" s="177"/>
      <c r="Q63" s="177"/>
    </row>
    <row r="64" spans="2:17" x14ac:dyDescent="0.25">
      <c r="B64" s="147" t="str">
        <f>'All Pollutants'!B77</f>
        <v>Cobalt and compounds</v>
      </c>
      <c r="C64" s="148" t="str">
        <f>'All Pollutants'!C77</f>
        <v>7440-48-4</v>
      </c>
      <c r="D64" s="149" t="str">
        <f>_xlfn.IFNA(IF(MATCH(C64,'REF Table 2'!B:B, 0)&gt;0, "Yes"), "No")</f>
        <v>Yes</v>
      </c>
      <c r="E64" s="149" t="str">
        <f t="shared" si="1"/>
        <v>Yes</v>
      </c>
      <c r="F64" s="149" t="str">
        <f>_xlfn.IFNA(IF(INDEX('RBC Table 4'!F:F,MATCH($C64,'RBC Table 4'!$A:$A,0))=0,"--",INDEX('RBC Table 4'!F:F,MATCH($C64,'RBC Table 4'!$A:$A,0))),"--")</f>
        <v>--</v>
      </c>
      <c r="G64" s="149">
        <f>_xlfn.IFNA(IF(INDEX('RBC Table 4'!H:H,MATCH($C64,'RBC Table 4'!$A:$A,0))=0,"--",INDEX('RBC Table 4'!H:H,MATCH($C64,'RBC Table 4'!$A:$A,0))),"--")</f>
        <v>0.1</v>
      </c>
      <c r="H64" s="149" t="str">
        <f>_xlfn.IFNA(IF(INDEX('RBC Table 4'!J:J,MATCH($C64,'RBC Table 4'!$A:$A,0))=0,"--",INDEX('RBC Table 4'!J:J,MATCH($C64,'RBC Table 4'!$A:$A,0))),"--")</f>
        <v>--</v>
      </c>
      <c r="I64" s="149">
        <f>_xlfn.IFNA(IF(INDEX('RBC Table 4'!L:L,MATCH($C64,'RBC Table 4'!$A:$A,0))=0,"--",INDEX('RBC Table 4'!L:L,MATCH($C64,'RBC Table 4'!$A:$A,0))),"--")</f>
        <v>0.44</v>
      </c>
      <c r="J64" s="149" t="str">
        <f>_xlfn.IFNA(IF(INDEX('RBC Table 4'!N:N,MATCH($C64,'RBC Table 4'!$A:$A,0))=0,"--",INDEX('RBC Table 4'!N:N,MATCH($C64,'RBC Table 4'!$A:$A,0))),"--")</f>
        <v>--</v>
      </c>
      <c r="K64" s="149">
        <f>_xlfn.IFNA(IF(INDEX('RBC Table 4'!P:P,MATCH($C64,'RBC Table 4'!$A:$A,0))=0,"--",INDEX('RBC Table 4'!P:P,MATCH($C64,'RBC Table 4'!$A:$A,0))),"--")</f>
        <v>0.44</v>
      </c>
      <c r="L64" s="160" t="str">
        <f>_xlfn.IFNA(IF(INDEX('RBC Table 4'!R:R,MATCH($C64,'RBC Table 4'!$A:$A,0))=0,"--",INDEX('RBC Table 4'!R:R,MATCH($C64,'RBC Table 4'!$A:$A,0))),"--")</f>
        <v>--</v>
      </c>
      <c r="N64" s="177"/>
      <c r="P64" s="177"/>
      <c r="Q64" s="177"/>
    </row>
    <row r="65" spans="2:17" x14ac:dyDescent="0.25">
      <c r="B65" s="147" t="str">
        <f>'All Pollutants'!B78</f>
        <v>Copper and compounds</v>
      </c>
      <c r="C65" s="148" t="str">
        <f>'All Pollutants'!C78</f>
        <v>7440-50-8</v>
      </c>
      <c r="D65" s="149" t="str">
        <f>_xlfn.IFNA(IF(MATCH(C65,'REF Table 2'!B:B, 0)&gt;0, "Yes"), "No")</f>
        <v>Yes</v>
      </c>
      <c r="E65" s="149" t="str">
        <f t="shared" si="1"/>
        <v>Yes</v>
      </c>
      <c r="F65" s="149" t="str">
        <f>_xlfn.IFNA(IF(INDEX('RBC Table 4'!F:F,MATCH($C65,'RBC Table 4'!$A:$A,0))=0,"--",INDEX('RBC Table 4'!F:F,MATCH($C65,'RBC Table 4'!$A:$A,0))),"--")</f>
        <v>--</v>
      </c>
      <c r="G65" s="149" t="str">
        <f>_xlfn.IFNA(IF(INDEX('RBC Table 4'!H:H,MATCH($C65,'RBC Table 4'!$A:$A,0))=0,"--",INDEX('RBC Table 4'!H:H,MATCH($C65,'RBC Table 4'!$A:$A,0))),"--")</f>
        <v>--</v>
      </c>
      <c r="H65" s="149" t="str">
        <f>_xlfn.IFNA(IF(INDEX('RBC Table 4'!J:J,MATCH($C65,'RBC Table 4'!$A:$A,0))=0,"--",INDEX('RBC Table 4'!J:J,MATCH($C65,'RBC Table 4'!$A:$A,0))),"--")</f>
        <v>--</v>
      </c>
      <c r="I65" s="149" t="str">
        <f>_xlfn.IFNA(IF(INDEX('RBC Table 4'!L:L,MATCH($C65,'RBC Table 4'!$A:$A,0))=0,"--",INDEX('RBC Table 4'!L:L,MATCH($C65,'RBC Table 4'!$A:$A,0))),"--")</f>
        <v>--</v>
      </c>
      <c r="J65" s="149" t="str">
        <f>_xlfn.IFNA(IF(INDEX('RBC Table 4'!N:N,MATCH($C65,'RBC Table 4'!$A:$A,0))=0,"--",INDEX('RBC Table 4'!N:N,MATCH($C65,'RBC Table 4'!$A:$A,0))),"--")</f>
        <v>--</v>
      </c>
      <c r="K65" s="149" t="str">
        <f>_xlfn.IFNA(IF(INDEX('RBC Table 4'!P:P,MATCH($C65,'RBC Table 4'!$A:$A,0))=0,"--",INDEX('RBC Table 4'!P:P,MATCH($C65,'RBC Table 4'!$A:$A,0))),"--")</f>
        <v>--</v>
      </c>
      <c r="L65" s="160">
        <f>_xlfn.IFNA(IF(INDEX('RBC Table 4'!R:R,MATCH($C65,'RBC Table 4'!$A:$A,0))=0,"--",INDEX('RBC Table 4'!R:R,MATCH($C65,'RBC Table 4'!$A:$A,0))),"--")</f>
        <v>100</v>
      </c>
      <c r="N65" s="177"/>
      <c r="P65" s="177"/>
      <c r="Q65" s="177"/>
    </row>
    <row r="66" spans="2:17" x14ac:dyDescent="0.25">
      <c r="B66" s="147" t="str">
        <f>'All Pollutants'!B79</f>
        <v>Dibenz[a,h]anthracene</v>
      </c>
      <c r="C66" s="148" t="str">
        <f>'All Pollutants'!C79</f>
        <v>53-70-3</v>
      </c>
      <c r="D66" s="149" t="str">
        <f>_xlfn.IFNA(IF(MATCH(C66,'REF Table 2'!B:B, 0)&gt;0, "Yes"), "No")</f>
        <v>Yes</v>
      </c>
      <c r="E66" s="149" t="str">
        <f t="shared" si="1"/>
        <v>Yes</v>
      </c>
      <c r="F66" s="149">
        <f>_xlfn.IFNA(IF(INDEX('RBC Table 4'!F:F,MATCH($C66,'RBC Table 4'!$A:$A,0))=0,"--",INDEX('RBC Table 4'!F:F,MATCH($C66,'RBC Table 4'!$A:$A,0))),"--")</f>
        <v>4.3000000000000003E-6</v>
      </c>
      <c r="G66" s="149" t="str">
        <f>_xlfn.IFNA(IF(INDEX('RBC Table 4'!H:H,MATCH($C66,'RBC Table 4'!$A:$A,0))=0,"--",INDEX('RBC Table 4'!H:H,MATCH($C66,'RBC Table 4'!$A:$A,0))),"--")</f>
        <v>--</v>
      </c>
      <c r="H66" s="149">
        <f>_xlfn.IFNA(IF(INDEX('RBC Table 4'!J:J,MATCH($C66,'RBC Table 4'!$A:$A,0))=0,"--",INDEX('RBC Table 4'!J:J,MATCH($C66,'RBC Table 4'!$A:$A,0))),"--")</f>
        <v>1.6000000000000001E-4</v>
      </c>
      <c r="I66" s="149" t="str">
        <f>_xlfn.IFNA(IF(INDEX('RBC Table 4'!L:L,MATCH($C66,'RBC Table 4'!$A:$A,0))=0,"--",INDEX('RBC Table 4'!L:L,MATCH($C66,'RBC Table 4'!$A:$A,0))),"--")</f>
        <v>--</v>
      </c>
      <c r="J66" s="149">
        <f>_xlfn.IFNA(IF(INDEX('RBC Table 4'!N:N,MATCH($C66,'RBC Table 4'!$A:$A,0))=0,"--",INDEX('RBC Table 4'!N:N,MATCH($C66,'RBC Table 4'!$A:$A,0))),"--")</f>
        <v>2.9999999999999997E-4</v>
      </c>
      <c r="K66" s="149" t="str">
        <f>_xlfn.IFNA(IF(INDEX('RBC Table 4'!P:P,MATCH($C66,'RBC Table 4'!$A:$A,0))=0,"--",INDEX('RBC Table 4'!P:P,MATCH($C66,'RBC Table 4'!$A:$A,0))),"--")</f>
        <v>--</v>
      </c>
      <c r="L66" s="160" t="str">
        <f>_xlfn.IFNA(IF(INDEX('RBC Table 4'!R:R,MATCH($C66,'RBC Table 4'!$A:$A,0))=0,"--",INDEX('RBC Table 4'!R:R,MATCH($C66,'RBC Table 4'!$A:$A,0))),"--")</f>
        <v>--</v>
      </c>
      <c r="N66" s="177"/>
      <c r="P66" s="177"/>
      <c r="Q66" s="177"/>
    </row>
    <row r="67" spans="2:17" x14ac:dyDescent="0.25">
      <c r="B67" s="147" t="str">
        <f>'All Pollutants'!B81</f>
        <v>Dichlorodifluoromethane</v>
      </c>
      <c r="C67" s="148" t="str">
        <f>'All Pollutants'!C81</f>
        <v>75-71-8</v>
      </c>
      <c r="D67" s="149" t="str">
        <f>_xlfn.IFNA(IF(MATCH(C67,'REF Table 2'!B:B, 0)&gt;0, "Yes"), "No")</f>
        <v>Yes</v>
      </c>
      <c r="E67" s="149" t="str">
        <f t="shared" si="1"/>
        <v>No</v>
      </c>
      <c r="F67" s="149" t="str">
        <f>_xlfn.IFNA(IF(INDEX('RBC Table 4'!F:F,MATCH($C67,'RBC Table 4'!$A:$A,0))=0,"--",INDEX('RBC Table 4'!F:F,MATCH($C67,'RBC Table 4'!$A:$A,0))),"--")</f>
        <v>--</v>
      </c>
      <c r="G67" s="149" t="str">
        <f>_xlfn.IFNA(IF(INDEX('RBC Table 4'!H:H,MATCH($C67,'RBC Table 4'!$A:$A,0))=0,"--",INDEX('RBC Table 4'!H:H,MATCH($C67,'RBC Table 4'!$A:$A,0))),"--")</f>
        <v>--</v>
      </c>
      <c r="H67" s="149" t="str">
        <f>_xlfn.IFNA(IF(INDEX('RBC Table 4'!J:J,MATCH($C67,'RBC Table 4'!$A:$A,0))=0,"--",INDEX('RBC Table 4'!J:J,MATCH($C67,'RBC Table 4'!$A:$A,0))),"--")</f>
        <v>--</v>
      </c>
      <c r="I67" s="149" t="str">
        <f>_xlfn.IFNA(IF(INDEX('RBC Table 4'!L:L,MATCH($C67,'RBC Table 4'!$A:$A,0))=0,"--",INDEX('RBC Table 4'!L:L,MATCH($C67,'RBC Table 4'!$A:$A,0))),"--")</f>
        <v>--</v>
      </c>
      <c r="J67" s="149" t="str">
        <f>_xlfn.IFNA(IF(INDEX('RBC Table 4'!N:N,MATCH($C67,'RBC Table 4'!$A:$A,0))=0,"--",INDEX('RBC Table 4'!N:N,MATCH($C67,'RBC Table 4'!$A:$A,0))),"--")</f>
        <v>--</v>
      </c>
      <c r="K67" s="149" t="str">
        <f>_xlfn.IFNA(IF(INDEX('RBC Table 4'!P:P,MATCH($C67,'RBC Table 4'!$A:$A,0))=0,"--",INDEX('RBC Table 4'!P:P,MATCH($C67,'RBC Table 4'!$A:$A,0))),"--")</f>
        <v>--</v>
      </c>
      <c r="L67" s="160" t="str">
        <f>_xlfn.IFNA(IF(INDEX('RBC Table 4'!R:R,MATCH($C67,'RBC Table 4'!$A:$A,0))=0,"--",INDEX('RBC Table 4'!R:R,MATCH($C67,'RBC Table 4'!$A:$A,0))),"--")</f>
        <v>--</v>
      </c>
      <c r="N67" s="177"/>
      <c r="P67" s="177"/>
      <c r="Q67" s="177"/>
    </row>
    <row r="68" spans="2:17" x14ac:dyDescent="0.25">
      <c r="B68" s="147" t="str">
        <f>'All Pollutants'!B82</f>
        <v>Diesel Particulate Matter</v>
      </c>
      <c r="C68" s="148">
        <f>'All Pollutants'!C82</f>
        <v>200</v>
      </c>
      <c r="D68" s="149" t="str">
        <f>_xlfn.IFNA(IF(MATCH(C68,'REF Table 2'!B:B, 0)&gt;0, "Yes"), "No")</f>
        <v>Yes</v>
      </c>
      <c r="E68" s="149" t="str">
        <f t="shared" si="1"/>
        <v>Yes</v>
      </c>
      <c r="F68" s="149">
        <f>_xlfn.IFNA(IF(INDEX('RBC Table 4'!F:F,MATCH($C68,'RBC Table 4'!$A:$A,0))=0,"--",INDEX('RBC Table 4'!F:F,MATCH($C68,'RBC Table 4'!$A:$A,0))),"--")</f>
        <v>0.1</v>
      </c>
      <c r="G68" s="149">
        <f>_xlfn.IFNA(IF(INDEX('RBC Table 4'!H:H,MATCH($C68,'RBC Table 4'!$A:$A,0))=0,"--",INDEX('RBC Table 4'!H:H,MATCH($C68,'RBC Table 4'!$A:$A,0))),"--")</f>
        <v>5</v>
      </c>
      <c r="H68" s="149">
        <f>_xlfn.IFNA(IF(INDEX('RBC Table 4'!J:J,MATCH($C68,'RBC Table 4'!$A:$A,0))=0,"--",INDEX('RBC Table 4'!J:J,MATCH($C68,'RBC Table 4'!$A:$A,0))),"--")</f>
        <v>2.6</v>
      </c>
      <c r="I68" s="149">
        <f>_xlfn.IFNA(IF(INDEX('RBC Table 4'!L:L,MATCH($C68,'RBC Table 4'!$A:$A,0))=0,"--",INDEX('RBC Table 4'!L:L,MATCH($C68,'RBC Table 4'!$A:$A,0))),"--")</f>
        <v>22</v>
      </c>
      <c r="J68" s="149">
        <f>_xlfn.IFNA(IF(INDEX('RBC Table 4'!N:N,MATCH($C68,'RBC Table 4'!$A:$A,0))=0,"--",INDEX('RBC Table 4'!N:N,MATCH($C68,'RBC Table 4'!$A:$A,0))),"--")</f>
        <v>1.2</v>
      </c>
      <c r="K68" s="149">
        <f>_xlfn.IFNA(IF(INDEX('RBC Table 4'!P:P,MATCH($C68,'RBC Table 4'!$A:$A,0))=0,"--",INDEX('RBC Table 4'!P:P,MATCH($C68,'RBC Table 4'!$A:$A,0))),"--")</f>
        <v>22</v>
      </c>
      <c r="L68" s="160" t="str">
        <f>_xlfn.IFNA(IF(INDEX('RBC Table 4'!R:R,MATCH($C68,'RBC Table 4'!$A:$A,0))=0,"--",INDEX('RBC Table 4'!R:R,MATCH($C68,'RBC Table 4'!$A:$A,0))),"--")</f>
        <v>--</v>
      </c>
      <c r="N68" s="177"/>
      <c r="P68" s="177"/>
      <c r="Q68" s="177"/>
    </row>
    <row r="69" spans="2:17" x14ac:dyDescent="0.25">
      <c r="B69" s="147" t="str">
        <f>'All Pollutants'!B83</f>
        <v>Ethylbenzene</v>
      </c>
      <c r="C69" s="148" t="str">
        <f>'All Pollutants'!C83</f>
        <v>100-41-4</v>
      </c>
      <c r="D69" s="149" t="str">
        <f>_xlfn.IFNA(IF(MATCH(C69,'REF Table 2'!B:B, 0)&gt;0, "Yes"), "No")</f>
        <v>Yes</v>
      </c>
      <c r="E69" s="149" t="str">
        <f t="shared" si="1"/>
        <v>Yes</v>
      </c>
      <c r="F69" s="149">
        <f>_xlfn.IFNA(IF(INDEX('RBC Table 4'!F:F,MATCH($C69,'RBC Table 4'!$A:$A,0))=0,"--",INDEX('RBC Table 4'!F:F,MATCH($C69,'RBC Table 4'!$A:$A,0))),"--")</f>
        <v>0.4</v>
      </c>
      <c r="G69" s="149">
        <f>_xlfn.IFNA(IF(INDEX('RBC Table 4'!H:H,MATCH($C69,'RBC Table 4'!$A:$A,0))=0,"--",INDEX('RBC Table 4'!H:H,MATCH($C69,'RBC Table 4'!$A:$A,0))),"--")</f>
        <v>260</v>
      </c>
      <c r="H69" s="149">
        <f>_xlfn.IFNA(IF(INDEX('RBC Table 4'!J:J,MATCH($C69,'RBC Table 4'!$A:$A,0))=0,"--",INDEX('RBC Table 4'!J:J,MATCH($C69,'RBC Table 4'!$A:$A,0))),"--")</f>
        <v>10</v>
      </c>
      <c r="I69" s="149">
        <f>_xlfn.IFNA(IF(INDEX('RBC Table 4'!L:L,MATCH($C69,'RBC Table 4'!$A:$A,0))=0,"--",INDEX('RBC Table 4'!L:L,MATCH($C69,'RBC Table 4'!$A:$A,0))),"--")</f>
        <v>1100</v>
      </c>
      <c r="J69" s="149">
        <f>_xlfn.IFNA(IF(INDEX('RBC Table 4'!N:N,MATCH($C69,'RBC Table 4'!$A:$A,0))=0,"--",INDEX('RBC Table 4'!N:N,MATCH($C69,'RBC Table 4'!$A:$A,0))),"--")</f>
        <v>4.8</v>
      </c>
      <c r="K69" s="149">
        <f>_xlfn.IFNA(IF(INDEX('RBC Table 4'!P:P,MATCH($C69,'RBC Table 4'!$A:$A,0))=0,"--",INDEX('RBC Table 4'!P:P,MATCH($C69,'RBC Table 4'!$A:$A,0))),"--")</f>
        <v>1100</v>
      </c>
      <c r="L69" s="160">
        <f>_xlfn.IFNA(IF(INDEX('RBC Table 4'!R:R,MATCH($C69,'RBC Table 4'!$A:$A,0))=0,"--",INDEX('RBC Table 4'!R:R,MATCH($C69,'RBC Table 4'!$A:$A,0))),"--")</f>
        <v>22000</v>
      </c>
      <c r="N69" s="177"/>
      <c r="P69" s="177"/>
      <c r="Q69" s="177"/>
    </row>
    <row r="70" spans="2:17" x14ac:dyDescent="0.25">
      <c r="B70" s="147" t="str">
        <f>'All Pollutants'!B84</f>
        <v>Formaldehyde</v>
      </c>
      <c r="C70" s="148" t="str">
        <f>'All Pollutants'!C84</f>
        <v>50-00-0</v>
      </c>
      <c r="D70" s="149" t="str">
        <f>_xlfn.IFNA(IF(MATCH(C70,'REF Table 2'!B:B, 0)&gt;0, "Yes"), "No")</f>
        <v>Yes</v>
      </c>
      <c r="E70" s="149" t="str">
        <f t="shared" si="1"/>
        <v>Yes</v>
      </c>
      <c r="F70" s="149">
        <f>_xlfn.IFNA(IF(INDEX('RBC Table 4'!F:F,MATCH($C70,'RBC Table 4'!$A:$A,0))=0,"--",INDEX('RBC Table 4'!F:F,MATCH($C70,'RBC Table 4'!$A:$A,0))),"--")</f>
        <v>0.17</v>
      </c>
      <c r="G70" s="149">
        <f>_xlfn.IFNA(IF(INDEX('RBC Table 4'!H:H,MATCH($C70,'RBC Table 4'!$A:$A,0))=0,"--",INDEX('RBC Table 4'!H:H,MATCH($C70,'RBC Table 4'!$A:$A,0))),"--")</f>
        <v>9</v>
      </c>
      <c r="H70" s="149">
        <f>_xlfn.IFNA(IF(INDEX('RBC Table 4'!J:J,MATCH($C70,'RBC Table 4'!$A:$A,0))=0,"--",INDEX('RBC Table 4'!J:J,MATCH($C70,'RBC Table 4'!$A:$A,0))),"--")</f>
        <v>4.3</v>
      </c>
      <c r="I70" s="149">
        <f>_xlfn.IFNA(IF(INDEX('RBC Table 4'!L:L,MATCH($C70,'RBC Table 4'!$A:$A,0))=0,"--",INDEX('RBC Table 4'!L:L,MATCH($C70,'RBC Table 4'!$A:$A,0))),"--")</f>
        <v>40</v>
      </c>
      <c r="J70" s="149">
        <f>_xlfn.IFNA(IF(INDEX('RBC Table 4'!N:N,MATCH($C70,'RBC Table 4'!$A:$A,0))=0,"--",INDEX('RBC Table 4'!N:N,MATCH($C70,'RBC Table 4'!$A:$A,0))),"--")</f>
        <v>2</v>
      </c>
      <c r="K70" s="149">
        <f>_xlfn.IFNA(IF(INDEX('RBC Table 4'!P:P,MATCH($C70,'RBC Table 4'!$A:$A,0))=0,"--",INDEX('RBC Table 4'!P:P,MATCH($C70,'RBC Table 4'!$A:$A,0))),"--")</f>
        <v>40</v>
      </c>
      <c r="L70" s="160">
        <f>_xlfn.IFNA(IF(INDEX('RBC Table 4'!R:R,MATCH($C70,'RBC Table 4'!$A:$A,0))=0,"--",INDEX('RBC Table 4'!R:R,MATCH($C70,'RBC Table 4'!$A:$A,0))),"--")</f>
        <v>49</v>
      </c>
      <c r="N70" s="177"/>
      <c r="P70" s="177"/>
      <c r="Q70" s="177"/>
    </row>
    <row r="71" spans="2:17" x14ac:dyDescent="0.25">
      <c r="B71" s="147" t="str">
        <f>'All Pollutants'!B85</f>
        <v>Fluoranthene</v>
      </c>
      <c r="C71" s="148" t="str">
        <f>'All Pollutants'!C85</f>
        <v>206-44-0</v>
      </c>
      <c r="D71" s="149" t="str">
        <f>_xlfn.IFNA(IF(MATCH(C71,'REF Table 2'!B:B, 0)&gt;0, "Yes"), "No")</f>
        <v>Yes</v>
      </c>
      <c r="E71" s="149" t="str">
        <f t="shared" si="1"/>
        <v>Yes</v>
      </c>
      <c r="F71" s="149">
        <f>_xlfn.IFNA(IF(INDEX('RBC Table 4'!F:F,MATCH($C71,'RBC Table 4'!$A:$A,0))=0,"--",INDEX('RBC Table 4'!F:F,MATCH($C71,'RBC Table 4'!$A:$A,0))),"--")</f>
        <v>5.2999999999999998E-4</v>
      </c>
      <c r="G71" s="149" t="str">
        <f>_xlfn.IFNA(IF(INDEX('RBC Table 4'!H:H,MATCH($C71,'RBC Table 4'!$A:$A,0))=0,"--",INDEX('RBC Table 4'!H:H,MATCH($C71,'RBC Table 4'!$A:$A,0))),"--")</f>
        <v>--</v>
      </c>
      <c r="H71" s="149">
        <f>_xlfn.IFNA(IF(INDEX('RBC Table 4'!J:J,MATCH($C71,'RBC Table 4'!$A:$A,0))=0,"--",INDEX('RBC Table 4'!J:J,MATCH($C71,'RBC Table 4'!$A:$A,0))),"--")</f>
        <v>0.02</v>
      </c>
      <c r="I71" s="149" t="str">
        <f>_xlfn.IFNA(IF(INDEX('RBC Table 4'!L:L,MATCH($C71,'RBC Table 4'!$A:$A,0))=0,"--",INDEX('RBC Table 4'!L:L,MATCH($C71,'RBC Table 4'!$A:$A,0))),"--")</f>
        <v>--</v>
      </c>
      <c r="J71" s="149">
        <f>_xlfn.IFNA(IF(INDEX('RBC Table 4'!N:N,MATCH($C71,'RBC Table 4'!$A:$A,0))=0,"--",INDEX('RBC Table 4'!N:N,MATCH($C71,'RBC Table 4'!$A:$A,0))),"--")</f>
        <v>3.7999999999999999E-2</v>
      </c>
      <c r="K71" s="149" t="str">
        <f>_xlfn.IFNA(IF(INDEX('RBC Table 4'!P:P,MATCH($C71,'RBC Table 4'!$A:$A,0))=0,"--",INDEX('RBC Table 4'!P:P,MATCH($C71,'RBC Table 4'!$A:$A,0))),"--")</f>
        <v>--</v>
      </c>
      <c r="L71" s="160" t="str">
        <f>_xlfn.IFNA(IF(INDEX('RBC Table 4'!R:R,MATCH($C71,'RBC Table 4'!$A:$A,0))=0,"--",INDEX('RBC Table 4'!R:R,MATCH($C71,'RBC Table 4'!$A:$A,0))),"--")</f>
        <v>--</v>
      </c>
      <c r="N71" s="177"/>
      <c r="P71" s="177"/>
      <c r="Q71" s="177"/>
    </row>
    <row r="72" spans="2:17" x14ac:dyDescent="0.25">
      <c r="B72" s="147" t="str">
        <f>'All Pollutants'!B86</f>
        <v>Fluorene</v>
      </c>
      <c r="C72" s="148" t="str">
        <f>'All Pollutants'!C86</f>
        <v>86-73-7</v>
      </c>
      <c r="D72" s="149" t="str">
        <f>_xlfn.IFNA(IF(MATCH(C72,'REF Table 2'!B:B, 0)&gt;0, "Yes"), "No")</f>
        <v>Yes</v>
      </c>
      <c r="E72" s="149" t="str">
        <f t="shared" si="1"/>
        <v>No</v>
      </c>
      <c r="F72" s="149" t="str">
        <f>_xlfn.IFNA(IF(INDEX('RBC Table 4'!F:F,MATCH($C72,'RBC Table 4'!$A:$A,0))=0,"--",INDEX('RBC Table 4'!F:F,MATCH($C72,'RBC Table 4'!$A:$A,0))),"--")</f>
        <v>--</v>
      </c>
      <c r="G72" s="149" t="str">
        <f>_xlfn.IFNA(IF(INDEX('RBC Table 4'!H:H,MATCH($C72,'RBC Table 4'!$A:$A,0))=0,"--",INDEX('RBC Table 4'!H:H,MATCH($C72,'RBC Table 4'!$A:$A,0))),"--")</f>
        <v>--</v>
      </c>
      <c r="H72" s="149" t="str">
        <f>_xlfn.IFNA(IF(INDEX('RBC Table 4'!J:J,MATCH($C72,'RBC Table 4'!$A:$A,0))=0,"--",INDEX('RBC Table 4'!J:J,MATCH($C72,'RBC Table 4'!$A:$A,0))),"--")</f>
        <v>--</v>
      </c>
      <c r="I72" s="149" t="str">
        <f>_xlfn.IFNA(IF(INDEX('RBC Table 4'!L:L,MATCH($C72,'RBC Table 4'!$A:$A,0))=0,"--",INDEX('RBC Table 4'!L:L,MATCH($C72,'RBC Table 4'!$A:$A,0))),"--")</f>
        <v>--</v>
      </c>
      <c r="J72" s="149" t="str">
        <f>_xlfn.IFNA(IF(INDEX('RBC Table 4'!N:N,MATCH($C72,'RBC Table 4'!$A:$A,0))=0,"--",INDEX('RBC Table 4'!N:N,MATCH($C72,'RBC Table 4'!$A:$A,0))),"--")</f>
        <v>--</v>
      </c>
      <c r="K72" s="149" t="str">
        <f>_xlfn.IFNA(IF(INDEX('RBC Table 4'!P:P,MATCH($C72,'RBC Table 4'!$A:$A,0))=0,"--",INDEX('RBC Table 4'!P:P,MATCH($C72,'RBC Table 4'!$A:$A,0))),"--")</f>
        <v>--</v>
      </c>
      <c r="L72" s="160" t="str">
        <f>_xlfn.IFNA(IF(INDEX('RBC Table 4'!R:R,MATCH($C72,'RBC Table 4'!$A:$A,0))=0,"--",INDEX('RBC Table 4'!R:R,MATCH($C72,'RBC Table 4'!$A:$A,0))),"--")</f>
        <v>--</v>
      </c>
      <c r="N72" s="177"/>
      <c r="P72" s="177"/>
      <c r="Q72" s="177"/>
    </row>
    <row r="73" spans="2:17" x14ac:dyDescent="0.25">
      <c r="B73" s="147" t="str">
        <f>'All Pollutants'!B87</f>
        <v>Hexachlorobenzene</v>
      </c>
      <c r="C73" s="148" t="str">
        <f>'All Pollutants'!C87</f>
        <v>118-74-1</v>
      </c>
      <c r="D73" s="149" t="str">
        <f>_xlfn.IFNA(IF(MATCH(C73,'REF Table 2'!B:B, 0)&gt;0, "Yes"), "No")</f>
        <v>Yes</v>
      </c>
      <c r="E73" s="149" t="str">
        <f t="shared" si="1"/>
        <v>Yes</v>
      </c>
      <c r="F73" s="149">
        <f>_xlfn.IFNA(IF(INDEX('RBC Table 4'!F:F,MATCH($C73,'RBC Table 4'!$A:$A,0))=0,"--",INDEX('RBC Table 4'!F:F,MATCH($C73,'RBC Table 4'!$A:$A,0))),"--")</f>
        <v>2E-3</v>
      </c>
      <c r="G73" s="149" t="str">
        <f>_xlfn.IFNA(IF(INDEX('RBC Table 4'!H:H,MATCH($C73,'RBC Table 4'!$A:$A,0))=0,"--",INDEX('RBC Table 4'!H:H,MATCH($C73,'RBC Table 4'!$A:$A,0))),"--")</f>
        <v>--</v>
      </c>
      <c r="H73" s="149">
        <f>_xlfn.IFNA(IF(INDEX('RBC Table 4'!J:J,MATCH($C73,'RBC Table 4'!$A:$A,0))=0,"--",INDEX('RBC Table 4'!J:J,MATCH($C73,'RBC Table 4'!$A:$A,0))),"--")</f>
        <v>5.0999999999999997E-2</v>
      </c>
      <c r="I73" s="149" t="str">
        <f>_xlfn.IFNA(IF(INDEX('RBC Table 4'!L:L,MATCH($C73,'RBC Table 4'!$A:$A,0))=0,"--",INDEX('RBC Table 4'!L:L,MATCH($C73,'RBC Table 4'!$A:$A,0))),"--")</f>
        <v>--</v>
      </c>
      <c r="J73" s="149">
        <f>_xlfn.IFNA(IF(INDEX('RBC Table 4'!N:N,MATCH($C73,'RBC Table 4'!$A:$A,0))=0,"--",INDEX('RBC Table 4'!N:N,MATCH($C73,'RBC Table 4'!$A:$A,0))),"--")</f>
        <v>2.4E-2</v>
      </c>
      <c r="K73" s="149" t="str">
        <f>_xlfn.IFNA(IF(INDEX('RBC Table 4'!P:P,MATCH($C73,'RBC Table 4'!$A:$A,0))=0,"--",INDEX('RBC Table 4'!P:P,MATCH($C73,'RBC Table 4'!$A:$A,0))),"--")</f>
        <v>--</v>
      </c>
      <c r="L73" s="160" t="str">
        <f>_xlfn.IFNA(IF(INDEX('RBC Table 4'!R:R,MATCH($C73,'RBC Table 4'!$A:$A,0))=0,"--",INDEX('RBC Table 4'!R:R,MATCH($C73,'RBC Table 4'!$A:$A,0))),"--")</f>
        <v>--</v>
      </c>
      <c r="N73" s="177"/>
      <c r="P73" s="177"/>
      <c r="Q73" s="177"/>
    </row>
    <row r="74" spans="2:17" x14ac:dyDescent="0.25">
      <c r="B74" s="147" t="str">
        <f>'All Pollutants'!B88</f>
        <v>Hexachlorobutadiene</v>
      </c>
      <c r="C74" s="148" t="str">
        <f>'All Pollutants'!C88</f>
        <v>87-68-3</v>
      </c>
      <c r="D74" s="149" t="str">
        <f>_xlfn.IFNA(IF(MATCH(C74,'REF Table 2'!B:B, 0)&gt;0, "Yes"), "No")</f>
        <v>Yes</v>
      </c>
      <c r="E74" s="149" t="str">
        <f t="shared" si="1"/>
        <v>Yes</v>
      </c>
      <c r="F74" s="149">
        <f>_xlfn.IFNA(IF(INDEX('RBC Table 4'!F:F,MATCH($C74,'RBC Table 4'!$A:$A,0))=0,"--",INDEX('RBC Table 4'!F:F,MATCH($C74,'RBC Table 4'!$A:$A,0))),"--")</f>
        <v>4.4999999999999998E-2</v>
      </c>
      <c r="G74" s="149" t="str">
        <f>_xlfn.IFNA(IF(INDEX('RBC Table 4'!H:H,MATCH($C74,'RBC Table 4'!$A:$A,0))=0,"--",INDEX('RBC Table 4'!H:H,MATCH($C74,'RBC Table 4'!$A:$A,0))),"--")</f>
        <v>--</v>
      </c>
      <c r="H74" s="149">
        <f>_xlfn.IFNA(IF(INDEX('RBC Table 4'!J:J,MATCH($C74,'RBC Table 4'!$A:$A,0))=0,"--",INDEX('RBC Table 4'!J:J,MATCH($C74,'RBC Table 4'!$A:$A,0))),"--")</f>
        <v>1.2</v>
      </c>
      <c r="I74" s="149" t="str">
        <f>_xlfn.IFNA(IF(INDEX('RBC Table 4'!L:L,MATCH($C74,'RBC Table 4'!$A:$A,0))=0,"--",INDEX('RBC Table 4'!L:L,MATCH($C74,'RBC Table 4'!$A:$A,0))),"--")</f>
        <v>--</v>
      </c>
      <c r="J74" s="149">
        <f>_xlfn.IFNA(IF(INDEX('RBC Table 4'!N:N,MATCH($C74,'RBC Table 4'!$A:$A,0))=0,"--",INDEX('RBC Table 4'!N:N,MATCH($C74,'RBC Table 4'!$A:$A,0))),"--")</f>
        <v>0.55000000000000004</v>
      </c>
      <c r="K74" s="149" t="str">
        <f>_xlfn.IFNA(IF(INDEX('RBC Table 4'!P:P,MATCH($C74,'RBC Table 4'!$A:$A,0))=0,"--",INDEX('RBC Table 4'!P:P,MATCH($C74,'RBC Table 4'!$A:$A,0))),"--")</f>
        <v>--</v>
      </c>
      <c r="L74" s="160" t="str">
        <f>_xlfn.IFNA(IF(INDEX('RBC Table 4'!R:R,MATCH($C74,'RBC Table 4'!$A:$A,0))=0,"--",INDEX('RBC Table 4'!R:R,MATCH($C74,'RBC Table 4'!$A:$A,0))),"--")</f>
        <v>--</v>
      </c>
      <c r="N74" s="177"/>
      <c r="P74" s="177"/>
      <c r="Q74" s="177"/>
    </row>
    <row r="75" spans="2:17" x14ac:dyDescent="0.25">
      <c r="B75" s="147" t="str">
        <f>'All Pollutants'!B89</f>
        <v>Hexane</v>
      </c>
      <c r="C75" s="148" t="str">
        <f>'All Pollutants'!C89</f>
        <v>110-54-3</v>
      </c>
      <c r="D75" s="149" t="str">
        <f>_xlfn.IFNA(IF(MATCH(C75,'REF Table 2'!B:B, 0)&gt;0, "Yes"), "No")</f>
        <v>Yes</v>
      </c>
      <c r="E75" s="149" t="str">
        <f t="shared" si="1"/>
        <v>Yes</v>
      </c>
      <c r="F75" s="149" t="str">
        <f>_xlfn.IFNA(IF(INDEX('RBC Table 4'!F:F,MATCH($C75,'RBC Table 4'!$A:$A,0))=0,"--",INDEX('RBC Table 4'!F:F,MATCH($C75,'RBC Table 4'!$A:$A,0))),"--")</f>
        <v>--</v>
      </c>
      <c r="G75" s="149">
        <f>_xlfn.IFNA(IF(INDEX('RBC Table 4'!H:H,MATCH($C75,'RBC Table 4'!$A:$A,0))=0,"--",INDEX('RBC Table 4'!H:H,MATCH($C75,'RBC Table 4'!$A:$A,0))),"--")</f>
        <v>700</v>
      </c>
      <c r="H75" s="149" t="str">
        <f>_xlfn.IFNA(IF(INDEX('RBC Table 4'!J:J,MATCH($C75,'RBC Table 4'!$A:$A,0))=0,"--",INDEX('RBC Table 4'!J:J,MATCH($C75,'RBC Table 4'!$A:$A,0))),"--")</f>
        <v>--</v>
      </c>
      <c r="I75" s="149">
        <f>_xlfn.IFNA(IF(INDEX('RBC Table 4'!L:L,MATCH($C75,'RBC Table 4'!$A:$A,0))=0,"--",INDEX('RBC Table 4'!L:L,MATCH($C75,'RBC Table 4'!$A:$A,0))),"--")</f>
        <v>3100</v>
      </c>
      <c r="J75" s="149" t="str">
        <f>_xlfn.IFNA(IF(INDEX('RBC Table 4'!N:N,MATCH($C75,'RBC Table 4'!$A:$A,0))=0,"--",INDEX('RBC Table 4'!N:N,MATCH($C75,'RBC Table 4'!$A:$A,0))),"--")</f>
        <v>--</v>
      </c>
      <c r="K75" s="149">
        <f>_xlfn.IFNA(IF(INDEX('RBC Table 4'!P:P,MATCH($C75,'RBC Table 4'!$A:$A,0))=0,"--",INDEX('RBC Table 4'!P:P,MATCH($C75,'RBC Table 4'!$A:$A,0))),"--")</f>
        <v>3100</v>
      </c>
      <c r="L75" s="160" t="str">
        <f>_xlfn.IFNA(IF(INDEX('RBC Table 4'!R:R,MATCH($C75,'RBC Table 4'!$A:$A,0))=0,"--",INDEX('RBC Table 4'!R:R,MATCH($C75,'RBC Table 4'!$A:$A,0))),"--")</f>
        <v>--</v>
      </c>
      <c r="N75" s="177"/>
      <c r="P75" s="177"/>
      <c r="Q75" s="177"/>
    </row>
    <row r="76" spans="2:17" x14ac:dyDescent="0.25">
      <c r="B76" s="147" t="str">
        <f>'All Pollutants'!B90</f>
        <v>Hexavalent Chromium (Cr+6)</v>
      </c>
      <c r="C76" s="148" t="str">
        <f>'All Pollutants'!C90</f>
        <v>18540-29-9</v>
      </c>
      <c r="D76" s="149" t="str">
        <f>_xlfn.IFNA(IF(MATCH(C76,'REF Table 2'!B:B, 0)&gt;0, "Yes"), "No")</f>
        <v>Yes</v>
      </c>
      <c r="E76" s="149" t="str">
        <f t="shared" si="1"/>
        <v>Yes</v>
      </c>
      <c r="F76" s="149">
        <f>_xlfn.IFNA(IF(INDEX('RBC Table 4'!F:F,MATCH($C76,'RBC Table 4'!$A:$A,0))=0,"--",INDEX('RBC Table 4'!F:F,MATCH($C76,'RBC Table 4'!$A:$A,0))),"--")</f>
        <v>3.1000000000000001E-5</v>
      </c>
      <c r="G76" s="149">
        <f>_xlfn.IFNA(IF(INDEX('RBC Table 4'!H:H,MATCH($C76,'RBC Table 4'!$A:$A,0))=0,"--",INDEX('RBC Table 4'!H:H,MATCH($C76,'RBC Table 4'!$A:$A,0))),"--")</f>
        <v>8.3000000000000004E-2</v>
      </c>
      <c r="H76" s="149">
        <f>_xlfn.IFNA(IF(INDEX('RBC Table 4'!J:J,MATCH($C76,'RBC Table 4'!$A:$A,0))=0,"--",INDEX('RBC Table 4'!J:J,MATCH($C76,'RBC Table 4'!$A:$A,0))),"--")</f>
        <v>5.1999999999999995E-4</v>
      </c>
      <c r="I76" s="149">
        <f>_xlfn.IFNA(IF(INDEX('RBC Table 4'!L:L,MATCH($C76,'RBC Table 4'!$A:$A,0))=0,"--",INDEX('RBC Table 4'!L:L,MATCH($C76,'RBC Table 4'!$A:$A,0))),"--")</f>
        <v>0.88</v>
      </c>
      <c r="J76" s="149">
        <f>_xlfn.IFNA(IF(INDEX('RBC Table 4'!N:N,MATCH($C76,'RBC Table 4'!$A:$A,0))=0,"--",INDEX('RBC Table 4'!N:N,MATCH($C76,'RBC Table 4'!$A:$A,0))),"--")</f>
        <v>1E-3</v>
      </c>
      <c r="K76" s="149">
        <f>_xlfn.IFNA(IF(INDEX('RBC Table 4'!P:P,MATCH($C76,'RBC Table 4'!$A:$A,0))=0,"--",INDEX('RBC Table 4'!P:P,MATCH($C76,'RBC Table 4'!$A:$A,0))),"--")</f>
        <v>0.88</v>
      </c>
      <c r="L76" s="160">
        <f>_xlfn.IFNA(IF(INDEX('RBC Table 4'!R:R,MATCH($C76,'RBC Table 4'!$A:$A,0))=0,"--",INDEX('RBC Table 4'!R:R,MATCH($C76,'RBC Table 4'!$A:$A,0))),"--")</f>
        <v>0.3</v>
      </c>
      <c r="N76" s="177"/>
      <c r="P76" s="177"/>
      <c r="Q76" s="177"/>
    </row>
    <row r="77" spans="2:17" x14ac:dyDescent="0.25">
      <c r="B77" s="147" t="str">
        <f>'All Pollutants'!B91</f>
        <v>Hydrochloric acid</v>
      </c>
      <c r="C77" s="148" t="str">
        <f>'All Pollutants'!C91</f>
        <v>7647-01-0</v>
      </c>
      <c r="D77" s="149" t="str">
        <f>_xlfn.IFNA(IF(MATCH(C77,'REF Table 2'!B:B, 0)&gt;0, "Yes"), "No")</f>
        <v>Yes</v>
      </c>
      <c r="E77" s="149" t="str">
        <f t="shared" si="1"/>
        <v>Yes</v>
      </c>
      <c r="F77" s="149" t="str">
        <f>_xlfn.IFNA(IF(INDEX('RBC Table 4'!F:F,MATCH($C77,'RBC Table 4'!$A:$A,0))=0,"--",INDEX('RBC Table 4'!F:F,MATCH($C77,'RBC Table 4'!$A:$A,0))),"--")</f>
        <v>--</v>
      </c>
      <c r="G77" s="149">
        <f>_xlfn.IFNA(IF(INDEX('RBC Table 4'!H:H,MATCH($C77,'RBC Table 4'!$A:$A,0))=0,"--",INDEX('RBC Table 4'!H:H,MATCH($C77,'RBC Table 4'!$A:$A,0))),"--")</f>
        <v>20</v>
      </c>
      <c r="H77" s="149" t="str">
        <f>_xlfn.IFNA(IF(INDEX('RBC Table 4'!J:J,MATCH($C77,'RBC Table 4'!$A:$A,0))=0,"--",INDEX('RBC Table 4'!J:J,MATCH($C77,'RBC Table 4'!$A:$A,0))),"--")</f>
        <v>--</v>
      </c>
      <c r="I77" s="149">
        <f>_xlfn.IFNA(IF(INDEX('RBC Table 4'!L:L,MATCH($C77,'RBC Table 4'!$A:$A,0))=0,"--",INDEX('RBC Table 4'!L:L,MATCH($C77,'RBC Table 4'!$A:$A,0))),"--")</f>
        <v>88</v>
      </c>
      <c r="J77" s="149" t="str">
        <f>_xlfn.IFNA(IF(INDEX('RBC Table 4'!N:N,MATCH($C77,'RBC Table 4'!$A:$A,0))=0,"--",INDEX('RBC Table 4'!N:N,MATCH($C77,'RBC Table 4'!$A:$A,0))),"--")</f>
        <v>--</v>
      </c>
      <c r="K77" s="149">
        <f>_xlfn.IFNA(IF(INDEX('RBC Table 4'!P:P,MATCH($C77,'RBC Table 4'!$A:$A,0))=0,"--",INDEX('RBC Table 4'!P:P,MATCH($C77,'RBC Table 4'!$A:$A,0))),"--")</f>
        <v>88</v>
      </c>
      <c r="L77" s="160">
        <f>_xlfn.IFNA(IF(INDEX('RBC Table 4'!R:R,MATCH($C77,'RBC Table 4'!$A:$A,0))=0,"--",INDEX('RBC Table 4'!R:R,MATCH($C77,'RBC Table 4'!$A:$A,0))),"--")</f>
        <v>2100</v>
      </c>
      <c r="N77" s="177"/>
      <c r="P77" s="177"/>
      <c r="Q77" s="177"/>
    </row>
    <row r="78" spans="2:17" x14ac:dyDescent="0.25">
      <c r="B78" s="147" t="str">
        <f>'All Pollutants'!B92</f>
        <v>Hydrogen Bromide</v>
      </c>
      <c r="C78" s="148" t="str">
        <f>'All Pollutants'!C92</f>
        <v>10035-10-6</v>
      </c>
      <c r="D78" s="149" t="str">
        <f>_xlfn.IFNA(IF(MATCH(C78,'REF Table 2'!B:B, 0)&gt;0, "Yes"), "No")</f>
        <v>Yes</v>
      </c>
      <c r="E78" s="149" t="str">
        <f t="shared" si="1"/>
        <v>No</v>
      </c>
      <c r="F78" s="149" t="str">
        <f>_xlfn.IFNA(IF(INDEX('RBC Table 4'!F:F,MATCH($C78,'RBC Table 4'!$A:$A,0))=0,"--",INDEX('RBC Table 4'!F:F,MATCH($C78,'RBC Table 4'!$A:$A,0))),"--")</f>
        <v>--</v>
      </c>
      <c r="G78" s="149" t="str">
        <f>_xlfn.IFNA(IF(INDEX('RBC Table 4'!H:H,MATCH($C78,'RBC Table 4'!$A:$A,0))=0,"--",INDEX('RBC Table 4'!H:H,MATCH($C78,'RBC Table 4'!$A:$A,0))),"--")</f>
        <v>--</v>
      </c>
      <c r="H78" s="149" t="str">
        <f>_xlfn.IFNA(IF(INDEX('RBC Table 4'!J:J,MATCH($C78,'RBC Table 4'!$A:$A,0))=0,"--",INDEX('RBC Table 4'!J:J,MATCH($C78,'RBC Table 4'!$A:$A,0))),"--")</f>
        <v>--</v>
      </c>
      <c r="I78" s="149" t="str">
        <f>_xlfn.IFNA(IF(INDEX('RBC Table 4'!L:L,MATCH($C78,'RBC Table 4'!$A:$A,0))=0,"--",INDEX('RBC Table 4'!L:L,MATCH($C78,'RBC Table 4'!$A:$A,0))),"--")</f>
        <v>--</v>
      </c>
      <c r="J78" s="149" t="str">
        <f>_xlfn.IFNA(IF(INDEX('RBC Table 4'!N:N,MATCH($C78,'RBC Table 4'!$A:$A,0))=0,"--",INDEX('RBC Table 4'!N:N,MATCH($C78,'RBC Table 4'!$A:$A,0))),"--")</f>
        <v>--</v>
      </c>
      <c r="K78" s="149" t="str">
        <f>_xlfn.IFNA(IF(INDEX('RBC Table 4'!P:P,MATCH($C78,'RBC Table 4'!$A:$A,0))=0,"--",INDEX('RBC Table 4'!P:P,MATCH($C78,'RBC Table 4'!$A:$A,0))),"--")</f>
        <v>--</v>
      </c>
      <c r="L78" s="160" t="str">
        <f>_xlfn.IFNA(IF(INDEX('RBC Table 4'!R:R,MATCH($C78,'RBC Table 4'!$A:$A,0))=0,"--",INDEX('RBC Table 4'!R:R,MATCH($C78,'RBC Table 4'!$A:$A,0))),"--")</f>
        <v>--</v>
      </c>
      <c r="N78" s="177"/>
      <c r="P78" s="177"/>
      <c r="Q78" s="177"/>
    </row>
    <row r="79" spans="2:17" x14ac:dyDescent="0.25">
      <c r="B79" s="147" t="str">
        <f>'All Pollutants'!B93</f>
        <v>Hydrogen Fluoride</v>
      </c>
      <c r="C79" s="148" t="str">
        <f>'All Pollutants'!C93</f>
        <v>7664-39-3</v>
      </c>
      <c r="D79" s="149" t="str">
        <f>_xlfn.IFNA(IF(MATCH(C79,'REF Table 2'!B:B, 0)&gt;0, "Yes"), "No")</f>
        <v>Yes</v>
      </c>
      <c r="E79" s="149" t="str">
        <f t="shared" si="1"/>
        <v>Yes</v>
      </c>
      <c r="F79" s="149" t="str">
        <f>_xlfn.IFNA(IF(INDEX('RBC Table 4'!F:F,MATCH($C79,'RBC Table 4'!$A:$A,0))=0,"--",INDEX('RBC Table 4'!F:F,MATCH($C79,'RBC Table 4'!$A:$A,0))),"--")</f>
        <v>--</v>
      </c>
      <c r="G79" s="149">
        <f>_xlfn.IFNA(IF(INDEX('RBC Table 4'!H:H,MATCH($C79,'RBC Table 4'!$A:$A,0))=0,"--",INDEX('RBC Table 4'!H:H,MATCH($C79,'RBC Table 4'!$A:$A,0))),"--")</f>
        <v>2.1</v>
      </c>
      <c r="H79" s="149" t="str">
        <f>_xlfn.IFNA(IF(INDEX('RBC Table 4'!J:J,MATCH($C79,'RBC Table 4'!$A:$A,0))=0,"--",INDEX('RBC Table 4'!J:J,MATCH($C79,'RBC Table 4'!$A:$A,0))),"--")</f>
        <v>--</v>
      </c>
      <c r="I79" s="149">
        <f>_xlfn.IFNA(IF(INDEX('RBC Table 4'!L:L,MATCH($C79,'RBC Table 4'!$A:$A,0))=0,"--",INDEX('RBC Table 4'!L:L,MATCH($C79,'RBC Table 4'!$A:$A,0))),"--")</f>
        <v>19</v>
      </c>
      <c r="J79" s="149" t="str">
        <f>_xlfn.IFNA(IF(INDEX('RBC Table 4'!N:N,MATCH($C79,'RBC Table 4'!$A:$A,0))=0,"--",INDEX('RBC Table 4'!N:N,MATCH($C79,'RBC Table 4'!$A:$A,0))),"--")</f>
        <v>--</v>
      </c>
      <c r="K79" s="149">
        <f>_xlfn.IFNA(IF(INDEX('RBC Table 4'!P:P,MATCH($C79,'RBC Table 4'!$A:$A,0))=0,"--",INDEX('RBC Table 4'!P:P,MATCH($C79,'RBC Table 4'!$A:$A,0))),"--")</f>
        <v>19</v>
      </c>
      <c r="L79" s="160">
        <f>_xlfn.IFNA(IF(INDEX('RBC Table 4'!R:R,MATCH($C79,'RBC Table 4'!$A:$A,0))=0,"--",INDEX('RBC Table 4'!R:R,MATCH($C79,'RBC Table 4'!$A:$A,0))),"--")</f>
        <v>16</v>
      </c>
      <c r="N79" s="177"/>
      <c r="P79" s="177"/>
      <c r="Q79" s="177"/>
    </row>
    <row r="80" spans="2:17" x14ac:dyDescent="0.25">
      <c r="B80" s="147" t="str">
        <f>'All Pollutants'!B94</f>
        <v>Indeno[1,2,3-cd]pyrene</v>
      </c>
      <c r="C80" s="148" t="str">
        <f>'All Pollutants'!C94</f>
        <v>193-39-5</v>
      </c>
      <c r="D80" s="149" t="str">
        <f>_xlfn.IFNA(IF(MATCH(C80,'REF Table 2'!B:B, 0)&gt;0, "Yes"), "No")</f>
        <v>Yes</v>
      </c>
      <c r="E80" s="149" t="str">
        <f t="shared" si="1"/>
        <v>Yes</v>
      </c>
      <c r="F80" s="149">
        <f>_xlfn.IFNA(IF(INDEX('RBC Table 4'!F:F,MATCH($C80,'RBC Table 4'!$A:$A,0))=0,"--",INDEX('RBC Table 4'!F:F,MATCH($C80,'RBC Table 4'!$A:$A,0))),"--")</f>
        <v>6.0999999999999997E-4</v>
      </c>
      <c r="G80" s="149" t="str">
        <f>_xlfn.IFNA(IF(INDEX('RBC Table 4'!H:H,MATCH($C80,'RBC Table 4'!$A:$A,0))=0,"--",INDEX('RBC Table 4'!H:H,MATCH($C80,'RBC Table 4'!$A:$A,0))),"--")</f>
        <v>--</v>
      </c>
      <c r="H80" s="149">
        <f>_xlfn.IFNA(IF(INDEX('RBC Table 4'!J:J,MATCH($C80,'RBC Table 4'!$A:$A,0))=0,"--",INDEX('RBC Table 4'!J:J,MATCH($C80,'RBC Table 4'!$A:$A,0))),"--")</f>
        <v>2.1999999999999999E-2</v>
      </c>
      <c r="I80" s="149" t="str">
        <f>_xlfn.IFNA(IF(INDEX('RBC Table 4'!L:L,MATCH($C80,'RBC Table 4'!$A:$A,0))=0,"--",INDEX('RBC Table 4'!L:L,MATCH($C80,'RBC Table 4'!$A:$A,0))),"--")</f>
        <v>--</v>
      </c>
      <c r="J80" s="149">
        <f>_xlfn.IFNA(IF(INDEX('RBC Table 4'!N:N,MATCH($C80,'RBC Table 4'!$A:$A,0))=0,"--",INDEX('RBC Table 4'!N:N,MATCH($C80,'RBC Table 4'!$A:$A,0))),"--")</f>
        <v>4.2999999999999997E-2</v>
      </c>
      <c r="K80" s="149" t="str">
        <f>_xlfn.IFNA(IF(INDEX('RBC Table 4'!P:P,MATCH($C80,'RBC Table 4'!$A:$A,0))=0,"--",INDEX('RBC Table 4'!P:P,MATCH($C80,'RBC Table 4'!$A:$A,0))),"--")</f>
        <v>--</v>
      </c>
      <c r="L80" s="160" t="str">
        <f>_xlfn.IFNA(IF(INDEX('RBC Table 4'!R:R,MATCH($C80,'RBC Table 4'!$A:$A,0))=0,"--",INDEX('RBC Table 4'!R:R,MATCH($C80,'RBC Table 4'!$A:$A,0))),"--")</f>
        <v>--</v>
      </c>
      <c r="N80" s="177"/>
      <c r="P80" s="177"/>
      <c r="Q80" s="177"/>
    </row>
    <row r="81" spans="2:17" x14ac:dyDescent="0.25">
      <c r="B81" s="147" t="str">
        <f>'All Pollutants'!B97</f>
        <v>Lead and compounds</v>
      </c>
      <c r="C81" s="148" t="str">
        <f>'All Pollutants'!C97</f>
        <v>7439-92-1</v>
      </c>
      <c r="D81" s="149" t="str">
        <f>_xlfn.IFNA(IF(MATCH(C81,'REF Table 2'!B:B, 0)&gt;0, "Yes"), "No")</f>
        <v>Yes</v>
      </c>
      <c r="E81" s="149" t="str">
        <f t="shared" si="1"/>
        <v>Yes</v>
      </c>
      <c r="F81" s="149" t="str">
        <f>_xlfn.IFNA(IF(INDEX('RBC Table 4'!F:F,MATCH($C81,'RBC Table 4'!$A:$A,0))=0,"--",INDEX('RBC Table 4'!F:F,MATCH($C81,'RBC Table 4'!$A:$A,0))),"--")</f>
        <v>--</v>
      </c>
      <c r="G81" s="149">
        <f>_xlfn.IFNA(IF(INDEX('RBC Table 4'!H:H,MATCH($C81,'RBC Table 4'!$A:$A,0))=0,"--",INDEX('RBC Table 4'!H:H,MATCH($C81,'RBC Table 4'!$A:$A,0))),"--")</f>
        <v>0.15</v>
      </c>
      <c r="H81" s="149" t="str">
        <f>_xlfn.IFNA(IF(INDEX('RBC Table 4'!J:J,MATCH($C81,'RBC Table 4'!$A:$A,0))=0,"--",INDEX('RBC Table 4'!J:J,MATCH($C81,'RBC Table 4'!$A:$A,0))),"--")</f>
        <v>--</v>
      </c>
      <c r="I81" s="149">
        <f>_xlfn.IFNA(IF(INDEX('RBC Table 4'!L:L,MATCH($C81,'RBC Table 4'!$A:$A,0))=0,"--",INDEX('RBC Table 4'!L:L,MATCH($C81,'RBC Table 4'!$A:$A,0))),"--")</f>
        <v>0.66</v>
      </c>
      <c r="J81" s="149" t="str">
        <f>_xlfn.IFNA(IF(INDEX('RBC Table 4'!N:N,MATCH($C81,'RBC Table 4'!$A:$A,0))=0,"--",INDEX('RBC Table 4'!N:N,MATCH($C81,'RBC Table 4'!$A:$A,0))),"--")</f>
        <v>--</v>
      </c>
      <c r="K81" s="149">
        <f>_xlfn.IFNA(IF(INDEX('RBC Table 4'!P:P,MATCH($C81,'RBC Table 4'!$A:$A,0))=0,"--",INDEX('RBC Table 4'!P:P,MATCH($C81,'RBC Table 4'!$A:$A,0))),"--")</f>
        <v>0.66</v>
      </c>
      <c r="L81" s="160">
        <f>_xlfn.IFNA(IF(INDEX('RBC Table 4'!R:R,MATCH($C81,'RBC Table 4'!$A:$A,0))=0,"--",INDEX('RBC Table 4'!R:R,MATCH($C81,'RBC Table 4'!$A:$A,0))),"--")</f>
        <v>0.15</v>
      </c>
      <c r="N81" s="177"/>
      <c r="P81" s="177"/>
      <c r="Q81" s="177"/>
    </row>
    <row r="82" spans="2:17" x14ac:dyDescent="0.25">
      <c r="B82" s="147" t="str">
        <f>'All Pollutants'!B99</f>
        <v>Manganese and compounds</v>
      </c>
      <c r="C82" s="148" t="str">
        <f>'All Pollutants'!C99</f>
        <v>7439-96-5</v>
      </c>
      <c r="D82" s="149" t="str">
        <f>_xlfn.IFNA(IF(MATCH(C82,'REF Table 2'!B:B, 0)&gt;0, "Yes"), "No")</f>
        <v>Yes</v>
      </c>
      <c r="E82" s="149" t="str">
        <f t="shared" si="1"/>
        <v>Yes</v>
      </c>
      <c r="F82" s="149" t="str">
        <f>_xlfn.IFNA(IF(INDEX('RBC Table 4'!F:F,MATCH($C82,'RBC Table 4'!$A:$A,0))=0,"--",INDEX('RBC Table 4'!F:F,MATCH($C82,'RBC Table 4'!$A:$A,0))),"--")</f>
        <v>--</v>
      </c>
      <c r="G82" s="149">
        <f>_xlfn.IFNA(IF(INDEX('RBC Table 4'!H:H,MATCH($C82,'RBC Table 4'!$A:$A,0))=0,"--",INDEX('RBC Table 4'!H:H,MATCH($C82,'RBC Table 4'!$A:$A,0))),"--")</f>
        <v>0.09</v>
      </c>
      <c r="H82" s="149" t="str">
        <f>_xlfn.IFNA(IF(INDEX('RBC Table 4'!J:J,MATCH($C82,'RBC Table 4'!$A:$A,0))=0,"--",INDEX('RBC Table 4'!J:J,MATCH($C82,'RBC Table 4'!$A:$A,0))),"--")</f>
        <v>--</v>
      </c>
      <c r="I82" s="149">
        <f>_xlfn.IFNA(IF(INDEX('RBC Table 4'!L:L,MATCH($C82,'RBC Table 4'!$A:$A,0))=0,"--",INDEX('RBC Table 4'!L:L,MATCH($C82,'RBC Table 4'!$A:$A,0))),"--")</f>
        <v>0.4</v>
      </c>
      <c r="J82" s="149" t="str">
        <f>_xlfn.IFNA(IF(INDEX('RBC Table 4'!N:N,MATCH($C82,'RBC Table 4'!$A:$A,0))=0,"--",INDEX('RBC Table 4'!N:N,MATCH($C82,'RBC Table 4'!$A:$A,0))),"--")</f>
        <v>--</v>
      </c>
      <c r="K82" s="149">
        <f>_xlfn.IFNA(IF(INDEX('RBC Table 4'!P:P,MATCH($C82,'RBC Table 4'!$A:$A,0))=0,"--",INDEX('RBC Table 4'!P:P,MATCH($C82,'RBC Table 4'!$A:$A,0))),"--")</f>
        <v>0.4</v>
      </c>
      <c r="L82" s="160">
        <f>_xlfn.IFNA(IF(INDEX('RBC Table 4'!R:R,MATCH($C82,'RBC Table 4'!$A:$A,0))=0,"--",INDEX('RBC Table 4'!R:R,MATCH($C82,'RBC Table 4'!$A:$A,0))),"--")</f>
        <v>0.3</v>
      </c>
      <c r="N82" s="177"/>
      <c r="P82" s="177"/>
      <c r="Q82" s="177"/>
    </row>
    <row r="83" spans="2:17" x14ac:dyDescent="0.25">
      <c r="B83" s="147" t="str">
        <f>'All Pollutants'!B100</f>
        <v>Mercury and compounds</v>
      </c>
      <c r="C83" s="148" t="str">
        <f>'All Pollutants'!C100</f>
        <v>7439-97-6</v>
      </c>
      <c r="D83" s="149" t="str">
        <f>_xlfn.IFNA(IF(MATCH(C83,'REF Table 2'!B:B, 0)&gt;0, "Yes"), "No")</f>
        <v>Yes</v>
      </c>
      <c r="E83" s="149" t="str">
        <f t="shared" si="1"/>
        <v>Yes</v>
      </c>
      <c r="F83" s="149" t="str">
        <f>_xlfn.IFNA(IF(INDEX('RBC Table 4'!F:F,MATCH($C83,'RBC Table 4'!$A:$A,0))=0,"--",INDEX('RBC Table 4'!F:F,MATCH($C83,'RBC Table 4'!$A:$A,0))),"--")</f>
        <v>--</v>
      </c>
      <c r="G83" s="149">
        <f>_xlfn.IFNA(IF(INDEX('RBC Table 4'!H:H,MATCH($C83,'RBC Table 4'!$A:$A,0))=0,"--",INDEX('RBC Table 4'!H:H,MATCH($C83,'RBC Table 4'!$A:$A,0))),"--")</f>
        <v>7.6999999999999999E-2</v>
      </c>
      <c r="H83" s="149" t="str">
        <f>_xlfn.IFNA(IF(INDEX('RBC Table 4'!J:J,MATCH($C83,'RBC Table 4'!$A:$A,0))=0,"--",INDEX('RBC Table 4'!J:J,MATCH($C83,'RBC Table 4'!$A:$A,0))),"--")</f>
        <v>--</v>
      </c>
      <c r="I83" s="149">
        <f>_xlfn.IFNA(IF(INDEX('RBC Table 4'!L:L,MATCH($C83,'RBC Table 4'!$A:$A,0))=0,"--",INDEX('RBC Table 4'!L:L,MATCH($C83,'RBC Table 4'!$A:$A,0))),"--")</f>
        <v>0.63</v>
      </c>
      <c r="J83" s="149" t="str">
        <f>_xlfn.IFNA(IF(INDEX('RBC Table 4'!N:N,MATCH($C83,'RBC Table 4'!$A:$A,0))=0,"--",INDEX('RBC Table 4'!N:N,MATCH($C83,'RBC Table 4'!$A:$A,0))),"--")</f>
        <v>--</v>
      </c>
      <c r="K83" s="149">
        <f>_xlfn.IFNA(IF(INDEX('RBC Table 4'!P:P,MATCH($C83,'RBC Table 4'!$A:$A,0))=0,"--",INDEX('RBC Table 4'!P:P,MATCH($C83,'RBC Table 4'!$A:$A,0))),"--")</f>
        <v>0.63</v>
      </c>
      <c r="L83" s="160">
        <f>_xlfn.IFNA(IF(INDEX('RBC Table 4'!R:R,MATCH($C83,'RBC Table 4'!$A:$A,0))=0,"--",INDEX('RBC Table 4'!R:R,MATCH($C83,'RBC Table 4'!$A:$A,0))),"--")</f>
        <v>0.6</v>
      </c>
      <c r="N83" s="177"/>
      <c r="P83" s="177"/>
      <c r="Q83" s="177"/>
    </row>
    <row r="84" spans="2:17" x14ac:dyDescent="0.25">
      <c r="B84" s="147" t="str">
        <f>'All Pollutants'!B101</f>
        <v>Methylene Chloride</v>
      </c>
      <c r="C84" s="148" t="str">
        <f>'All Pollutants'!C101</f>
        <v>75-09-2</v>
      </c>
      <c r="D84" s="149" t="str">
        <f>_xlfn.IFNA(IF(MATCH(C84,'REF Table 2'!B:B, 0)&gt;0, "Yes"), "No")</f>
        <v>Yes</v>
      </c>
      <c r="E84" s="149" t="str">
        <f t="shared" si="1"/>
        <v>Yes</v>
      </c>
      <c r="F84" s="149">
        <f>_xlfn.IFNA(IF(INDEX('RBC Table 4'!F:F,MATCH($C84,'RBC Table 4'!$A:$A,0))=0,"--",INDEX('RBC Table 4'!F:F,MATCH($C84,'RBC Table 4'!$A:$A,0))),"--")</f>
        <v>59</v>
      </c>
      <c r="G84" s="149">
        <f>_xlfn.IFNA(IF(INDEX('RBC Table 4'!H:H,MATCH($C84,'RBC Table 4'!$A:$A,0))=0,"--",INDEX('RBC Table 4'!H:H,MATCH($C84,'RBC Table 4'!$A:$A,0))),"--")</f>
        <v>600</v>
      </c>
      <c r="H84" s="149">
        <f>_xlfn.IFNA(IF(INDEX('RBC Table 4'!J:J,MATCH($C84,'RBC Table 4'!$A:$A,0))=0,"--",INDEX('RBC Table 4'!J:J,MATCH($C84,'RBC Table 4'!$A:$A,0))),"--")</f>
        <v>620</v>
      </c>
      <c r="I84" s="149">
        <f>_xlfn.IFNA(IF(INDEX('RBC Table 4'!L:L,MATCH($C84,'RBC Table 4'!$A:$A,0))=0,"--",INDEX('RBC Table 4'!L:L,MATCH($C84,'RBC Table 4'!$A:$A,0))),"--")</f>
        <v>2600</v>
      </c>
      <c r="J84" s="149">
        <f>_xlfn.IFNA(IF(INDEX('RBC Table 4'!N:N,MATCH($C84,'RBC Table 4'!$A:$A,0))=0,"--",INDEX('RBC Table 4'!N:N,MATCH($C84,'RBC Table 4'!$A:$A,0))),"--")</f>
        <v>1200</v>
      </c>
      <c r="K84" s="149">
        <f>_xlfn.IFNA(IF(INDEX('RBC Table 4'!P:P,MATCH($C84,'RBC Table 4'!$A:$A,0))=0,"--",INDEX('RBC Table 4'!P:P,MATCH($C84,'RBC Table 4'!$A:$A,0))),"--")</f>
        <v>2600</v>
      </c>
      <c r="L84" s="160">
        <f>_xlfn.IFNA(IF(INDEX('RBC Table 4'!R:R,MATCH($C84,'RBC Table 4'!$A:$A,0))=0,"--",INDEX('RBC Table 4'!R:R,MATCH($C84,'RBC Table 4'!$A:$A,0))),"--")</f>
        <v>2100</v>
      </c>
      <c r="N84" s="177"/>
      <c r="P84" s="177"/>
      <c r="Q84" s="177"/>
    </row>
    <row r="85" spans="2:17" x14ac:dyDescent="0.25">
      <c r="B85" s="147" t="str">
        <f>'All Pollutants'!B103</f>
        <v>Molybdenum trioxide</v>
      </c>
      <c r="C85" s="148" t="str">
        <f>'All Pollutants'!C103</f>
        <v>1313-27-5</v>
      </c>
      <c r="D85" s="149" t="str">
        <f>_xlfn.IFNA(IF(MATCH(C85,'REF Table 2'!B:B, 0)&gt;0, "Yes"), "No")</f>
        <v>Yes</v>
      </c>
      <c r="E85" s="149" t="str">
        <f t="shared" si="1"/>
        <v>No</v>
      </c>
      <c r="F85" s="149" t="str">
        <f>_xlfn.IFNA(IF(INDEX('RBC Table 4'!F:F,MATCH($C85,'RBC Table 4'!$A:$A,0))=0,"--",INDEX('RBC Table 4'!F:F,MATCH($C85,'RBC Table 4'!$A:$A,0))),"--")</f>
        <v>--</v>
      </c>
      <c r="G85" s="149" t="str">
        <f>_xlfn.IFNA(IF(INDEX('RBC Table 4'!H:H,MATCH($C85,'RBC Table 4'!$A:$A,0))=0,"--",INDEX('RBC Table 4'!H:H,MATCH($C85,'RBC Table 4'!$A:$A,0))),"--")</f>
        <v>--</v>
      </c>
      <c r="H85" s="149" t="str">
        <f>_xlfn.IFNA(IF(INDEX('RBC Table 4'!J:J,MATCH($C85,'RBC Table 4'!$A:$A,0))=0,"--",INDEX('RBC Table 4'!J:J,MATCH($C85,'RBC Table 4'!$A:$A,0))),"--")</f>
        <v>--</v>
      </c>
      <c r="I85" s="149" t="str">
        <f>_xlfn.IFNA(IF(INDEX('RBC Table 4'!L:L,MATCH($C85,'RBC Table 4'!$A:$A,0))=0,"--",INDEX('RBC Table 4'!L:L,MATCH($C85,'RBC Table 4'!$A:$A,0))),"--")</f>
        <v>--</v>
      </c>
      <c r="J85" s="149" t="str">
        <f>_xlfn.IFNA(IF(INDEX('RBC Table 4'!N:N,MATCH($C85,'RBC Table 4'!$A:$A,0))=0,"--",INDEX('RBC Table 4'!N:N,MATCH($C85,'RBC Table 4'!$A:$A,0))),"--")</f>
        <v>--</v>
      </c>
      <c r="K85" s="149" t="str">
        <f>_xlfn.IFNA(IF(INDEX('RBC Table 4'!P:P,MATCH($C85,'RBC Table 4'!$A:$A,0))=0,"--",INDEX('RBC Table 4'!P:P,MATCH($C85,'RBC Table 4'!$A:$A,0))),"--")</f>
        <v>--</v>
      </c>
      <c r="L85" s="160" t="str">
        <f>_xlfn.IFNA(IF(INDEX('RBC Table 4'!R:R,MATCH($C85,'RBC Table 4'!$A:$A,0))=0,"--",INDEX('RBC Table 4'!R:R,MATCH($C85,'RBC Table 4'!$A:$A,0))),"--")</f>
        <v>--</v>
      </c>
      <c r="N85" s="177"/>
      <c r="P85" s="177"/>
      <c r="Q85" s="177"/>
    </row>
    <row r="86" spans="2:17" x14ac:dyDescent="0.25">
      <c r="B86" s="147" t="str">
        <f>'All Pollutants'!B104</f>
        <v>Naphthalene</v>
      </c>
      <c r="C86" s="148" t="str">
        <f>'All Pollutants'!C104</f>
        <v>91-20-3</v>
      </c>
      <c r="D86" s="149" t="str">
        <f>_xlfn.IFNA(IF(MATCH(C86,'REF Table 2'!B:B, 0)&gt;0, "Yes"), "No")</f>
        <v>Yes</v>
      </c>
      <c r="E86" s="149" t="str">
        <f t="shared" si="1"/>
        <v>Yes</v>
      </c>
      <c r="F86" s="149">
        <f>_xlfn.IFNA(IF(INDEX('RBC Table 4'!F:F,MATCH($C86,'RBC Table 4'!$A:$A,0))=0,"--",INDEX('RBC Table 4'!F:F,MATCH($C86,'RBC Table 4'!$A:$A,0))),"--")</f>
        <v>2.9000000000000001E-2</v>
      </c>
      <c r="G86" s="149">
        <f>_xlfn.IFNA(IF(INDEX('RBC Table 4'!H:H,MATCH($C86,'RBC Table 4'!$A:$A,0))=0,"--",INDEX('RBC Table 4'!H:H,MATCH($C86,'RBC Table 4'!$A:$A,0))),"--")</f>
        <v>3.7</v>
      </c>
      <c r="H86" s="149">
        <f>_xlfn.IFNA(IF(INDEX('RBC Table 4'!J:J,MATCH($C86,'RBC Table 4'!$A:$A,0))=0,"--",INDEX('RBC Table 4'!J:J,MATCH($C86,'RBC Table 4'!$A:$A,0))),"--")</f>
        <v>0.76</v>
      </c>
      <c r="I86" s="149">
        <f>_xlfn.IFNA(IF(INDEX('RBC Table 4'!L:L,MATCH($C86,'RBC Table 4'!$A:$A,0))=0,"--",INDEX('RBC Table 4'!L:L,MATCH($C86,'RBC Table 4'!$A:$A,0))),"--")</f>
        <v>16</v>
      </c>
      <c r="J86" s="149">
        <f>_xlfn.IFNA(IF(INDEX('RBC Table 4'!N:N,MATCH($C86,'RBC Table 4'!$A:$A,0))=0,"--",INDEX('RBC Table 4'!N:N,MATCH($C86,'RBC Table 4'!$A:$A,0))),"--")</f>
        <v>0.35</v>
      </c>
      <c r="K86" s="149">
        <f>_xlfn.IFNA(IF(INDEX('RBC Table 4'!P:P,MATCH($C86,'RBC Table 4'!$A:$A,0))=0,"--",INDEX('RBC Table 4'!P:P,MATCH($C86,'RBC Table 4'!$A:$A,0))),"--")</f>
        <v>16</v>
      </c>
      <c r="L86" s="160">
        <f>_xlfn.IFNA(IF(INDEX('RBC Table 4'!R:R,MATCH($C86,'RBC Table 4'!$A:$A,0))=0,"--",INDEX('RBC Table 4'!R:R,MATCH($C86,'RBC Table 4'!$A:$A,0))),"--")</f>
        <v>200</v>
      </c>
      <c r="N86" s="177"/>
      <c r="P86" s="177"/>
      <c r="Q86" s="177"/>
    </row>
    <row r="87" spans="2:17" x14ac:dyDescent="0.25">
      <c r="B87" s="147" t="str">
        <f>'All Pollutants'!B106</f>
        <v>Nickel and compounds</v>
      </c>
      <c r="C87" s="148" t="str">
        <f>'All Pollutants'!C106</f>
        <v>7440-02-0</v>
      </c>
      <c r="D87" s="149" t="str">
        <f>_xlfn.IFNA(IF(MATCH(C87,'REF Table 2'!B:B, 0)&gt;0, "Yes"), "No")</f>
        <v>Yes</v>
      </c>
      <c r="E87" s="149" t="str">
        <f t="shared" si="1"/>
        <v>Yes</v>
      </c>
      <c r="F87" s="149">
        <f>_xlfn.IFNA(IF(INDEX('RBC Table 4'!F:F,MATCH($C87,'RBC Table 4'!$A:$A,0))=0,"--",INDEX('RBC Table 4'!F:F,MATCH($C87,'RBC Table 4'!$A:$A,0))),"--")</f>
        <v>3.8E-3</v>
      </c>
      <c r="G87" s="149">
        <f>_xlfn.IFNA(IF(INDEX('RBC Table 4'!H:H,MATCH($C87,'RBC Table 4'!$A:$A,0))=0,"--",INDEX('RBC Table 4'!H:H,MATCH($C87,'RBC Table 4'!$A:$A,0))),"--")</f>
        <v>1.4E-2</v>
      </c>
      <c r="H87" s="149">
        <f>_xlfn.IFNA(IF(INDEX('RBC Table 4'!J:J,MATCH($C87,'RBC Table 4'!$A:$A,0))=0,"--",INDEX('RBC Table 4'!J:J,MATCH($C87,'RBC Table 4'!$A:$A,0))),"--")</f>
        <v>0.1</v>
      </c>
      <c r="I87" s="149">
        <f>_xlfn.IFNA(IF(INDEX('RBC Table 4'!L:L,MATCH($C87,'RBC Table 4'!$A:$A,0))=0,"--",INDEX('RBC Table 4'!L:L,MATCH($C87,'RBC Table 4'!$A:$A,0))),"--")</f>
        <v>6.2E-2</v>
      </c>
      <c r="J87" s="149">
        <f>_xlfn.IFNA(IF(INDEX('RBC Table 4'!N:N,MATCH($C87,'RBC Table 4'!$A:$A,0))=0,"--",INDEX('RBC Table 4'!N:N,MATCH($C87,'RBC Table 4'!$A:$A,0))),"--")</f>
        <v>4.5999999999999999E-2</v>
      </c>
      <c r="K87" s="149">
        <f>_xlfn.IFNA(IF(INDEX('RBC Table 4'!P:P,MATCH($C87,'RBC Table 4'!$A:$A,0))=0,"--",INDEX('RBC Table 4'!P:P,MATCH($C87,'RBC Table 4'!$A:$A,0))),"--")</f>
        <v>6.2E-2</v>
      </c>
      <c r="L87" s="160">
        <f>_xlfn.IFNA(IF(INDEX('RBC Table 4'!R:R,MATCH($C87,'RBC Table 4'!$A:$A,0))=0,"--",INDEX('RBC Table 4'!R:R,MATCH($C87,'RBC Table 4'!$A:$A,0))),"--")</f>
        <v>0.2</v>
      </c>
      <c r="N87" s="177"/>
      <c r="P87" s="177"/>
      <c r="Q87" s="177"/>
    </row>
    <row r="88" spans="2:17" x14ac:dyDescent="0.25">
      <c r="B88" s="147" t="str">
        <f>'All Pollutants'!B108</f>
        <v>o-Xylene</v>
      </c>
      <c r="C88" s="148" t="str">
        <f>'All Pollutants'!C108</f>
        <v>95-47-6</v>
      </c>
      <c r="D88" s="149" t="str">
        <f>_xlfn.IFNA(IF(MATCH(C88,'REF Table 2'!B:B, 0)&gt;0, "Yes"), "No")</f>
        <v>Yes</v>
      </c>
      <c r="E88" s="149" t="str">
        <f t="shared" si="1"/>
        <v>Yes</v>
      </c>
      <c r="F88" s="149" t="str">
        <f>_xlfn.IFNA(IF(INDEX('RBC Table 4'!F:F,MATCH($C88,'RBC Table 4'!$A:$A,0))=0,"--",INDEX('RBC Table 4'!F:F,MATCH($C88,'RBC Table 4'!$A:$A,0))),"--")</f>
        <v>--</v>
      </c>
      <c r="G88" s="149">
        <f>_xlfn.IFNA(IF(INDEX('RBC Table 4'!H:H,MATCH($C88,'RBC Table 4'!$A:$A,0))=0,"--",INDEX('RBC Table 4'!H:H,MATCH($C88,'RBC Table 4'!$A:$A,0))),"--")</f>
        <v>200</v>
      </c>
      <c r="H88" s="149" t="str">
        <f>_xlfn.IFNA(IF(INDEX('RBC Table 4'!J:J,MATCH($C88,'RBC Table 4'!$A:$A,0))=0,"--",INDEX('RBC Table 4'!J:J,MATCH($C88,'RBC Table 4'!$A:$A,0))),"--")</f>
        <v>--</v>
      </c>
      <c r="I88" s="149">
        <f>_xlfn.IFNA(IF(INDEX('RBC Table 4'!L:L,MATCH($C88,'RBC Table 4'!$A:$A,0))=0,"--",INDEX('RBC Table 4'!L:L,MATCH($C88,'RBC Table 4'!$A:$A,0))),"--")</f>
        <v>880</v>
      </c>
      <c r="J88" s="149" t="str">
        <f>_xlfn.IFNA(IF(INDEX('RBC Table 4'!N:N,MATCH($C88,'RBC Table 4'!$A:$A,0))=0,"--",INDEX('RBC Table 4'!N:N,MATCH($C88,'RBC Table 4'!$A:$A,0))),"--")</f>
        <v>--</v>
      </c>
      <c r="K88" s="149">
        <f>_xlfn.IFNA(IF(INDEX('RBC Table 4'!P:P,MATCH($C88,'RBC Table 4'!$A:$A,0))=0,"--",INDEX('RBC Table 4'!P:P,MATCH($C88,'RBC Table 4'!$A:$A,0))),"--")</f>
        <v>880</v>
      </c>
      <c r="L88" s="160">
        <f>_xlfn.IFNA(IF(INDEX('RBC Table 4'!R:R,MATCH($C88,'RBC Table 4'!$A:$A,0))=0,"--",INDEX('RBC Table 4'!R:R,MATCH($C88,'RBC Table 4'!$A:$A,0))),"--")</f>
        <v>8700</v>
      </c>
      <c r="N88" s="177"/>
      <c r="P88" s="177"/>
      <c r="Q88" s="177"/>
    </row>
    <row r="89" spans="2:17" x14ac:dyDescent="0.25">
      <c r="B89" s="147" t="str">
        <f>'All Pollutants'!B109</f>
        <v>Pentachlorophenol (CCC)</v>
      </c>
      <c r="C89" s="148" t="str">
        <f>'All Pollutants'!C109</f>
        <v>87-86-5</v>
      </c>
      <c r="D89" s="149" t="str">
        <f>_xlfn.IFNA(IF(MATCH(C89,'REF Table 2'!B:B, 0)&gt;0, "Yes"), "No")</f>
        <v>Yes</v>
      </c>
      <c r="E89" s="149" t="str">
        <f t="shared" si="1"/>
        <v>Yes</v>
      </c>
      <c r="F89" s="149">
        <f>_xlfn.IFNA(IF(INDEX('RBC Table 4'!F:F,MATCH($C89,'RBC Table 4'!$A:$A,0))=0,"--",INDEX('RBC Table 4'!F:F,MATCH($C89,'RBC Table 4'!$A:$A,0))),"--")</f>
        <v>0.2</v>
      </c>
      <c r="G89" s="149" t="str">
        <f>_xlfn.IFNA(IF(INDEX('RBC Table 4'!H:H,MATCH($C89,'RBC Table 4'!$A:$A,0))=0,"--",INDEX('RBC Table 4'!H:H,MATCH($C89,'RBC Table 4'!$A:$A,0))),"--")</f>
        <v>--</v>
      </c>
      <c r="H89" s="149">
        <f>_xlfn.IFNA(IF(INDEX('RBC Table 4'!J:J,MATCH($C89,'RBC Table 4'!$A:$A,0))=0,"--",INDEX('RBC Table 4'!J:J,MATCH($C89,'RBC Table 4'!$A:$A,0))),"--")</f>
        <v>5.0999999999999996</v>
      </c>
      <c r="I89" s="149" t="str">
        <f>_xlfn.IFNA(IF(INDEX('RBC Table 4'!L:L,MATCH($C89,'RBC Table 4'!$A:$A,0))=0,"--",INDEX('RBC Table 4'!L:L,MATCH($C89,'RBC Table 4'!$A:$A,0))),"--")</f>
        <v>--</v>
      </c>
      <c r="J89" s="149">
        <f>_xlfn.IFNA(IF(INDEX('RBC Table 4'!N:N,MATCH($C89,'RBC Table 4'!$A:$A,0))=0,"--",INDEX('RBC Table 4'!N:N,MATCH($C89,'RBC Table 4'!$A:$A,0))),"--")</f>
        <v>2.4</v>
      </c>
      <c r="K89" s="149" t="str">
        <f>_xlfn.IFNA(IF(INDEX('RBC Table 4'!P:P,MATCH($C89,'RBC Table 4'!$A:$A,0))=0,"--",INDEX('RBC Table 4'!P:P,MATCH($C89,'RBC Table 4'!$A:$A,0))),"--")</f>
        <v>--</v>
      </c>
      <c r="L89" s="160" t="str">
        <f>_xlfn.IFNA(IF(INDEX('RBC Table 4'!R:R,MATCH($C89,'RBC Table 4'!$A:$A,0))=0,"--",INDEX('RBC Table 4'!R:R,MATCH($C89,'RBC Table 4'!$A:$A,0))),"--")</f>
        <v>--</v>
      </c>
      <c r="N89" s="177"/>
      <c r="P89" s="177"/>
      <c r="Q89" s="177"/>
    </row>
    <row r="90" spans="2:17" x14ac:dyDescent="0.25">
      <c r="B90" s="147" t="str">
        <f>'All Pollutants'!B110</f>
        <v>Perylene</v>
      </c>
      <c r="C90" s="148" t="str">
        <f>'All Pollutants'!C110</f>
        <v>198-55-0</v>
      </c>
      <c r="D90" s="149" t="str">
        <f>_xlfn.IFNA(IF(MATCH(C90,'REF Table 2'!B:B, 0)&gt;0, "Yes"), "No")</f>
        <v>Yes</v>
      </c>
      <c r="E90" s="149" t="str">
        <f t="shared" si="1"/>
        <v>No</v>
      </c>
      <c r="F90" s="149" t="str">
        <f>_xlfn.IFNA(IF(INDEX('RBC Table 4'!F:F,MATCH($C90,'RBC Table 4'!$A:$A,0))=0,"--",INDEX('RBC Table 4'!F:F,MATCH($C90,'RBC Table 4'!$A:$A,0))),"--")</f>
        <v>--</v>
      </c>
      <c r="G90" s="149" t="str">
        <f>_xlfn.IFNA(IF(INDEX('RBC Table 4'!H:H,MATCH($C90,'RBC Table 4'!$A:$A,0))=0,"--",INDEX('RBC Table 4'!H:H,MATCH($C90,'RBC Table 4'!$A:$A,0))),"--")</f>
        <v>--</v>
      </c>
      <c r="H90" s="149" t="str">
        <f>_xlfn.IFNA(IF(INDEX('RBC Table 4'!J:J,MATCH($C90,'RBC Table 4'!$A:$A,0))=0,"--",INDEX('RBC Table 4'!J:J,MATCH($C90,'RBC Table 4'!$A:$A,0))),"--")</f>
        <v>--</v>
      </c>
      <c r="I90" s="149" t="str">
        <f>_xlfn.IFNA(IF(INDEX('RBC Table 4'!L:L,MATCH($C90,'RBC Table 4'!$A:$A,0))=0,"--",INDEX('RBC Table 4'!L:L,MATCH($C90,'RBC Table 4'!$A:$A,0))),"--")</f>
        <v>--</v>
      </c>
      <c r="J90" s="149" t="str">
        <f>_xlfn.IFNA(IF(INDEX('RBC Table 4'!N:N,MATCH($C90,'RBC Table 4'!$A:$A,0))=0,"--",INDEX('RBC Table 4'!N:N,MATCH($C90,'RBC Table 4'!$A:$A,0))),"--")</f>
        <v>--</v>
      </c>
      <c r="K90" s="149" t="str">
        <f>_xlfn.IFNA(IF(INDEX('RBC Table 4'!P:P,MATCH($C90,'RBC Table 4'!$A:$A,0))=0,"--",INDEX('RBC Table 4'!P:P,MATCH($C90,'RBC Table 4'!$A:$A,0))),"--")</f>
        <v>--</v>
      </c>
      <c r="L90" s="160" t="str">
        <f>_xlfn.IFNA(IF(INDEX('RBC Table 4'!R:R,MATCH($C90,'RBC Table 4'!$A:$A,0))=0,"--",INDEX('RBC Table 4'!R:R,MATCH($C90,'RBC Table 4'!$A:$A,0))),"--")</f>
        <v>--</v>
      </c>
      <c r="N90" s="177"/>
      <c r="P90" s="177"/>
      <c r="Q90" s="177"/>
    </row>
    <row r="91" spans="2:17" x14ac:dyDescent="0.25">
      <c r="B91" s="147" t="str">
        <f>'All Pollutants'!B111</f>
        <v>Phenanthrene</v>
      </c>
      <c r="C91" s="148" t="str">
        <f>'All Pollutants'!C111</f>
        <v>85-01-8</v>
      </c>
      <c r="D91" s="149" t="str">
        <f>_xlfn.IFNA(IF(MATCH(C91,'REF Table 2'!B:B, 0)&gt;0, "Yes"), "No")</f>
        <v>Yes</v>
      </c>
      <c r="E91" s="149" t="str">
        <f t="shared" si="1"/>
        <v>No</v>
      </c>
      <c r="F91" s="149" t="str">
        <f>_xlfn.IFNA(IF(INDEX('RBC Table 4'!F:F,MATCH($C91,'RBC Table 4'!$A:$A,0))=0,"--",INDEX('RBC Table 4'!F:F,MATCH($C91,'RBC Table 4'!$A:$A,0))),"--")</f>
        <v>--</v>
      </c>
      <c r="G91" s="149" t="str">
        <f>_xlfn.IFNA(IF(INDEX('RBC Table 4'!H:H,MATCH($C91,'RBC Table 4'!$A:$A,0))=0,"--",INDEX('RBC Table 4'!H:H,MATCH($C91,'RBC Table 4'!$A:$A,0))),"--")</f>
        <v>--</v>
      </c>
      <c r="H91" s="149" t="str">
        <f>_xlfn.IFNA(IF(INDEX('RBC Table 4'!J:J,MATCH($C91,'RBC Table 4'!$A:$A,0))=0,"--",INDEX('RBC Table 4'!J:J,MATCH($C91,'RBC Table 4'!$A:$A,0))),"--")</f>
        <v>--</v>
      </c>
      <c r="I91" s="149" t="str">
        <f>_xlfn.IFNA(IF(INDEX('RBC Table 4'!L:L,MATCH($C91,'RBC Table 4'!$A:$A,0))=0,"--",INDEX('RBC Table 4'!L:L,MATCH($C91,'RBC Table 4'!$A:$A,0))),"--")</f>
        <v>--</v>
      </c>
      <c r="J91" s="149" t="str">
        <f>_xlfn.IFNA(IF(INDEX('RBC Table 4'!N:N,MATCH($C91,'RBC Table 4'!$A:$A,0))=0,"--",INDEX('RBC Table 4'!N:N,MATCH($C91,'RBC Table 4'!$A:$A,0))),"--")</f>
        <v>--</v>
      </c>
      <c r="K91" s="149" t="str">
        <f>_xlfn.IFNA(IF(INDEX('RBC Table 4'!P:P,MATCH($C91,'RBC Table 4'!$A:$A,0))=0,"--",INDEX('RBC Table 4'!P:P,MATCH($C91,'RBC Table 4'!$A:$A,0))),"--")</f>
        <v>--</v>
      </c>
      <c r="L91" s="160" t="str">
        <f>_xlfn.IFNA(IF(INDEX('RBC Table 4'!R:R,MATCH($C91,'RBC Table 4'!$A:$A,0))=0,"--",INDEX('RBC Table 4'!R:R,MATCH($C91,'RBC Table 4'!$A:$A,0))),"--")</f>
        <v>--</v>
      </c>
      <c r="N91" s="177"/>
      <c r="P91" s="177"/>
      <c r="Q91" s="177"/>
    </row>
    <row r="92" spans="2:17" x14ac:dyDescent="0.25">
      <c r="B92" s="147" t="str">
        <f>'All Pollutants'!B112</f>
        <v>Phosphorous and compounds</v>
      </c>
      <c r="C92" s="148">
        <f>'All Pollutants'!C112</f>
        <v>504</v>
      </c>
      <c r="D92" s="149" t="str">
        <f>_xlfn.IFNA(IF(MATCH(C92,'REF Table 2'!B:B, 0)&gt;0, "Yes"), "No")</f>
        <v>Yes</v>
      </c>
      <c r="E92" s="149" t="str">
        <f t="shared" si="1"/>
        <v>No</v>
      </c>
      <c r="F92" s="149" t="str">
        <f>_xlfn.IFNA(IF(INDEX('RBC Table 4'!F:F,MATCH($C92,'RBC Table 4'!$A:$A,0))=0,"--",INDEX('RBC Table 4'!F:F,MATCH($C92,'RBC Table 4'!$A:$A,0))),"--")</f>
        <v>--</v>
      </c>
      <c r="G92" s="149" t="str">
        <f>_xlfn.IFNA(IF(INDEX('RBC Table 4'!H:H,MATCH($C92,'RBC Table 4'!$A:$A,0))=0,"--",INDEX('RBC Table 4'!H:H,MATCH($C92,'RBC Table 4'!$A:$A,0))),"--")</f>
        <v>--</v>
      </c>
      <c r="H92" s="149" t="str">
        <f>_xlfn.IFNA(IF(INDEX('RBC Table 4'!J:J,MATCH($C92,'RBC Table 4'!$A:$A,0))=0,"--",INDEX('RBC Table 4'!J:J,MATCH($C92,'RBC Table 4'!$A:$A,0))),"--")</f>
        <v>--</v>
      </c>
      <c r="I92" s="149" t="str">
        <f>_xlfn.IFNA(IF(INDEX('RBC Table 4'!L:L,MATCH($C92,'RBC Table 4'!$A:$A,0))=0,"--",INDEX('RBC Table 4'!L:L,MATCH($C92,'RBC Table 4'!$A:$A,0))),"--")</f>
        <v>--</v>
      </c>
      <c r="J92" s="149" t="str">
        <f>_xlfn.IFNA(IF(INDEX('RBC Table 4'!N:N,MATCH($C92,'RBC Table 4'!$A:$A,0))=0,"--",INDEX('RBC Table 4'!N:N,MATCH($C92,'RBC Table 4'!$A:$A,0))),"--")</f>
        <v>--</v>
      </c>
      <c r="K92" s="149" t="str">
        <f>_xlfn.IFNA(IF(INDEX('RBC Table 4'!P:P,MATCH($C92,'RBC Table 4'!$A:$A,0))=0,"--",INDEX('RBC Table 4'!P:P,MATCH($C92,'RBC Table 4'!$A:$A,0))),"--")</f>
        <v>--</v>
      </c>
      <c r="L92" s="160" t="str">
        <f>_xlfn.IFNA(IF(INDEX('RBC Table 4'!R:R,MATCH($C92,'RBC Table 4'!$A:$A,0))=0,"--",INDEX('RBC Table 4'!R:R,MATCH($C92,'RBC Table 4'!$A:$A,0))),"--")</f>
        <v>--</v>
      </c>
      <c r="N92" s="177"/>
      <c r="P92" s="177"/>
      <c r="Q92" s="177"/>
    </row>
    <row r="93" spans="2:17" x14ac:dyDescent="0.25">
      <c r="B93" s="147" t="str">
        <f>'All Pollutants'!B114</f>
        <v>Pyrene</v>
      </c>
      <c r="C93" s="148" t="str">
        <f>'All Pollutants'!C114</f>
        <v>129-00-0</v>
      </c>
      <c r="D93" s="149" t="str">
        <f>_xlfn.IFNA(IF(MATCH(C93,'REF Table 2'!B:B, 0)&gt;0, "Yes"), "No")</f>
        <v>Yes</v>
      </c>
      <c r="E93" s="149" t="str">
        <f t="shared" si="1"/>
        <v>No</v>
      </c>
      <c r="F93" s="149" t="str">
        <f>_xlfn.IFNA(IF(INDEX('RBC Table 4'!F:F,MATCH($C93,'RBC Table 4'!$A:$A,0))=0,"--",INDEX('RBC Table 4'!F:F,MATCH($C93,'RBC Table 4'!$A:$A,0))),"--")</f>
        <v>--</v>
      </c>
      <c r="G93" s="149" t="str">
        <f>_xlfn.IFNA(IF(INDEX('RBC Table 4'!H:H,MATCH($C93,'RBC Table 4'!$A:$A,0))=0,"--",INDEX('RBC Table 4'!H:H,MATCH($C93,'RBC Table 4'!$A:$A,0))),"--")</f>
        <v>--</v>
      </c>
      <c r="H93" s="149" t="str">
        <f>_xlfn.IFNA(IF(INDEX('RBC Table 4'!J:J,MATCH($C93,'RBC Table 4'!$A:$A,0))=0,"--",INDEX('RBC Table 4'!J:J,MATCH($C93,'RBC Table 4'!$A:$A,0))),"--")</f>
        <v>--</v>
      </c>
      <c r="I93" s="149" t="str">
        <f>_xlfn.IFNA(IF(INDEX('RBC Table 4'!L:L,MATCH($C93,'RBC Table 4'!$A:$A,0))=0,"--",INDEX('RBC Table 4'!L:L,MATCH($C93,'RBC Table 4'!$A:$A,0))),"--")</f>
        <v>--</v>
      </c>
      <c r="J93" s="149" t="str">
        <f>_xlfn.IFNA(IF(INDEX('RBC Table 4'!N:N,MATCH($C93,'RBC Table 4'!$A:$A,0))=0,"--",INDEX('RBC Table 4'!N:N,MATCH($C93,'RBC Table 4'!$A:$A,0))),"--")</f>
        <v>--</v>
      </c>
      <c r="K93" s="149" t="str">
        <f>_xlfn.IFNA(IF(INDEX('RBC Table 4'!P:P,MATCH($C93,'RBC Table 4'!$A:$A,0))=0,"--",INDEX('RBC Table 4'!P:P,MATCH($C93,'RBC Table 4'!$A:$A,0))),"--")</f>
        <v>--</v>
      </c>
      <c r="L93" s="160" t="str">
        <f>_xlfn.IFNA(IF(INDEX('RBC Table 4'!R:R,MATCH($C93,'RBC Table 4'!$A:$A,0))=0,"--",INDEX('RBC Table 4'!R:R,MATCH($C93,'RBC Table 4'!$A:$A,0))),"--")</f>
        <v>--</v>
      </c>
      <c r="N93" s="177"/>
      <c r="P93" s="177"/>
      <c r="Q93" s="177"/>
    </row>
    <row r="94" spans="2:17" x14ac:dyDescent="0.25">
      <c r="B94" s="147" t="str">
        <f>'All Pollutants'!B116</f>
        <v>Selenium and compounds</v>
      </c>
      <c r="C94" s="148" t="str">
        <f>'All Pollutants'!C116</f>
        <v>7782-49-2</v>
      </c>
      <c r="D94" s="149" t="str">
        <f>_xlfn.IFNA(IF(MATCH(C94,'REF Table 2'!B:B, 0)&gt;0, "Yes"), "No")</f>
        <v>Yes</v>
      </c>
      <c r="E94" s="149" t="str">
        <f t="shared" si="1"/>
        <v>Yes</v>
      </c>
      <c r="F94" s="149" t="str">
        <f>_xlfn.IFNA(IF(INDEX('RBC Table 4'!F:F,MATCH($C94,'RBC Table 4'!$A:$A,0))=0,"--",INDEX('RBC Table 4'!F:F,MATCH($C94,'RBC Table 4'!$A:$A,0))),"--")</f>
        <v>--</v>
      </c>
      <c r="G94" s="149" t="str">
        <f>_xlfn.IFNA(IF(INDEX('RBC Table 4'!H:H,MATCH($C94,'RBC Table 4'!$A:$A,0))=0,"--",INDEX('RBC Table 4'!H:H,MATCH($C94,'RBC Table 4'!$A:$A,0))),"--")</f>
        <v>--</v>
      </c>
      <c r="H94" s="149" t="str">
        <f>_xlfn.IFNA(IF(INDEX('RBC Table 4'!J:J,MATCH($C94,'RBC Table 4'!$A:$A,0))=0,"--",INDEX('RBC Table 4'!J:J,MATCH($C94,'RBC Table 4'!$A:$A,0))),"--")</f>
        <v>--</v>
      </c>
      <c r="I94" s="149" t="str">
        <f>_xlfn.IFNA(IF(INDEX('RBC Table 4'!L:L,MATCH($C94,'RBC Table 4'!$A:$A,0))=0,"--",INDEX('RBC Table 4'!L:L,MATCH($C94,'RBC Table 4'!$A:$A,0))),"--")</f>
        <v>--</v>
      </c>
      <c r="J94" s="149" t="str">
        <f>_xlfn.IFNA(IF(INDEX('RBC Table 4'!N:N,MATCH($C94,'RBC Table 4'!$A:$A,0))=0,"--",INDEX('RBC Table 4'!N:N,MATCH($C94,'RBC Table 4'!$A:$A,0))),"--")</f>
        <v>--</v>
      </c>
      <c r="K94" s="149" t="str">
        <f>_xlfn.IFNA(IF(INDEX('RBC Table 4'!P:P,MATCH($C94,'RBC Table 4'!$A:$A,0))=0,"--",INDEX('RBC Table 4'!P:P,MATCH($C94,'RBC Table 4'!$A:$A,0))),"--")</f>
        <v>--</v>
      </c>
      <c r="L94" s="160">
        <f>_xlfn.IFNA(IF(INDEX('RBC Table 4'!R:R,MATCH($C94,'RBC Table 4'!$A:$A,0))=0,"--",INDEX('RBC Table 4'!R:R,MATCH($C94,'RBC Table 4'!$A:$A,0))),"--")</f>
        <v>2</v>
      </c>
      <c r="N94" s="177"/>
      <c r="P94" s="177"/>
      <c r="Q94" s="177"/>
    </row>
    <row r="95" spans="2:17" x14ac:dyDescent="0.25">
      <c r="B95" s="147" t="str">
        <f>'All Pollutants'!B117</f>
        <v>Silver</v>
      </c>
      <c r="C95" s="148" t="str">
        <f>'All Pollutants'!C117</f>
        <v>7440-22-4</v>
      </c>
      <c r="D95" s="149" t="str">
        <f>_xlfn.IFNA(IF(MATCH(C95,'REF Table 2'!B:B, 0)&gt;0, "Yes"), "No")</f>
        <v>Yes</v>
      </c>
      <c r="E95" s="149" t="str">
        <f t="shared" si="1"/>
        <v>No</v>
      </c>
      <c r="F95" s="149" t="str">
        <f>_xlfn.IFNA(IF(INDEX('RBC Table 4'!F:F,MATCH($C95,'RBC Table 4'!$A:$A,0))=0,"--",INDEX('RBC Table 4'!F:F,MATCH($C95,'RBC Table 4'!$A:$A,0))),"--")</f>
        <v>--</v>
      </c>
      <c r="G95" s="149" t="str">
        <f>_xlfn.IFNA(IF(INDEX('RBC Table 4'!H:H,MATCH($C95,'RBC Table 4'!$A:$A,0))=0,"--",INDEX('RBC Table 4'!H:H,MATCH($C95,'RBC Table 4'!$A:$A,0))),"--")</f>
        <v>--</v>
      </c>
      <c r="H95" s="149" t="str">
        <f>_xlfn.IFNA(IF(INDEX('RBC Table 4'!J:J,MATCH($C95,'RBC Table 4'!$A:$A,0))=0,"--",INDEX('RBC Table 4'!J:J,MATCH($C95,'RBC Table 4'!$A:$A,0))),"--")</f>
        <v>--</v>
      </c>
      <c r="I95" s="149" t="str">
        <f>_xlfn.IFNA(IF(INDEX('RBC Table 4'!L:L,MATCH($C95,'RBC Table 4'!$A:$A,0))=0,"--",INDEX('RBC Table 4'!L:L,MATCH($C95,'RBC Table 4'!$A:$A,0))),"--")</f>
        <v>--</v>
      </c>
      <c r="J95" s="149" t="str">
        <f>_xlfn.IFNA(IF(INDEX('RBC Table 4'!N:N,MATCH($C95,'RBC Table 4'!$A:$A,0))=0,"--",INDEX('RBC Table 4'!N:N,MATCH($C95,'RBC Table 4'!$A:$A,0))),"--")</f>
        <v>--</v>
      </c>
      <c r="K95" s="149" t="str">
        <f>_xlfn.IFNA(IF(INDEX('RBC Table 4'!P:P,MATCH($C95,'RBC Table 4'!$A:$A,0))=0,"--",INDEX('RBC Table 4'!P:P,MATCH($C95,'RBC Table 4'!$A:$A,0))),"--")</f>
        <v>--</v>
      </c>
      <c r="L95" s="160" t="str">
        <f>_xlfn.IFNA(IF(INDEX('RBC Table 4'!R:R,MATCH($C95,'RBC Table 4'!$A:$A,0))=0,"--",INDEX('RBC Table 4'!R:R,MATCH($C95,'RBC Table 4'!$A:$A,0))),"--")</f>
        <v>--</v>
      </c>
      <c r="N95" s="177"/>
      <c r="P95" s="177"/>
      <c r="Q95" s="177"/>
    </row>
    <row r="96" spans="2:17" x14ac:dyDescent="0.25">
      <c r="B96" s="147" t="str">
        <f>'All Pollutants'!B118</f>
        <v>Styrene</v>
      </c>
      <c r="C96" s="148" t="str">
        <f>'All Pollutants'!C118</f>
        <v>100-42-5</v>
      </c>
      <c r="D96" s="149" t="str">
        <f>_xlfn.IFNA(IF(MATCH(C96,'REF Table 2'!B:B, 0)&gt;0, "Yes"), "No")</f>
        <v>Yes</v>
      </c>
      <c r="E96" s="149" t="str">
        <f t="shared" si="1"/>
        <v>Yes</v>
      </c>
      <c r="F96" s="149" t="str">
        <f>_xlfn.IFNA(IF(INDEX('RBC Table 4'!F:F,MATCH($C96,'RBC Table 4'!$A:$A,0))=0,"--",INDEX('RBC Table 4'!F:F,MATCH($C96,'RBC Table 4'!$A:$A,0))),"--")</f>
        <v>--</v>
      </c>
      <c r="G96" s="149">
        <f>_xlfn.IFNA(IF(INDEX('RBC Table 4'!H:H,MATCH($C96,'RBC Table 4'!$A:$A,0))=0,"--",INDEX('RBC Table 4'!H:H,MATCH($C96,'RBC Table 4'!$A:$A,0))),"--")</f>
        <v>1000</v>
      </c>
      <c r="H96" s="149" t="str">
        <f>_xlfn.IFNA(IF(INDEX('RBC Table 4'!J:J,MATCH($C96,'RBC Table 4'!$A:$A,0))=0,"--",INDEX('RBC Table 4'!J:J,MATCH($C96,'RBC Table 4'!$A:$A,0))),"--")</f>
        <v>--</v>
      </c>
      <c r="I96" s="149">
        <f>_xlfn.IFNA(IF(INDEX('RBC Table 4'!L:L,MATCH($C96,'RBC Table 4'!$A:$A,0))=0,"--",INDEX('RBC Table 4'!L:L,MATCH($C96,'RBC Table 4'!$A:$A,0))),"--")</f>
        <v>4400</v>
      </c>
      <c r="J96" s="149" t="str">
        <f>_xlfn.IFNA(IF(INDEX('RBC Table 4'!N:N,MATCH($C96,'RBC Table 4'!$A:$A,0))=0,"--",INDEX('RBC Table 4'!N:N,MATCH($C96,'RBC Table 4'!$A:$A,0))),"--")</f>
        <v>--</v>
      </c>
      <c r="K96" s="149">
        <f>_xlfn.IFNA(IF(INDEX('RBC Table 4'!P:P,MATCH($C96,'RBC Table 4'!$A:$A,0))=0,"--",INDEX('RBC Table 4'!P:P,MATCH($C96,'RBC Table 4'!$A:$A,0))),"--")</f>
        <v>4400</v>
      </c>
      <c r="L96" s="160">
        <f>_xlfn.IFNA(IF(INDEX('RBC Table 4'!R:R,MATCH($C96,'RBC Table 4'!$A:$A,0))=0,"--",INDEX('RBC Table 4'!R:R,MATCH($C96,'RBC Table 4'!$A:$A,0))),"--")</f>
        <v>21000</v>
      </c>
      <c r="N96" s="177"/>
      <c r="P96" s="177"/>
      <c r="Q96" s="177"/>
    </row>
    <row r="97" spans="1:17" x14ac:dyDescent="0.25">
      <c r="B97" s="147" t="str">
        <f>'All Pollutants'!B120</f>
        <v>Tetrachloroethene</v>
      </c>
      <c r="C97" s="148" t="str">
        <f>'All Pollutants'!C120</f>
        <v>127-18-4</v>
      </c>
      <c r="D97" s="149" t="str">
        <f>_xlfn.IFNA(IF(MATCH(C97,'REF Table 2'!B:B, 0)&gt;0, "Yes"), "No")</f>
        <v>Yes</v>
      </c>
      <c r="E97" s="149" t="str">
        <f t="shared" si="1"/>
        <v>Yes</v>
      </c>
      <c r="F97" s="149">
        <f>_xlfn.IFNA(IF(INDEX('RBC Table 4'!F:F,MATCH($C97,'RBC Table 4'!$A:$A,0))=0,"--",INDEX('RBC Table 4'!F:F,MATCH($C97,'RBC Table 4'!$A:$A,0))),"--")</f>
        <v>3.8</v>
      </c>
      <c r="G97" s="149">
        <f>_xlfn.IFNA(IF(INDEX('RBC Table 4'!H:H,MATCH($C97,'RBC Table 4'!$A:$A,0))=0,"--",INDEX('RBC Table 4'!H:H,MATCH($C97,'RBC Table 4'!$A:$A,0))),"--")</f>
        <v>41</v>
      </c>
      <c r="H97" s="149">
        <f>_xlfn.IFNA(IF(INDEX('RBC Table 4'!J:J,MATCH($C97,'RBC Table 4'!$A:$A,0))=0,"--",INDEX('RBC Table 4'!J:J,MATCH($C97,'RBC Table 4'!$A:$A,0))),"--")</f>
        <v>100</v>
      </c>
      <c r="I97" s="149">
        <f>_xlfn.IFNA(IF(INDEX('RBC Table 4'!L:L,MATCH($C97,'RBC Table 4'!$A:$A,0))=0,"--",INDEX('RBC Table 4'!L:L,MATCH($C97,'RBC Table 4'!$A:$A,0))),"--")</f>
        <v>180</v>
      </c>
      <c r="J97" s="149">
        <f>_xlfn.IFNA(IF(INDEX('RBC Table 4'!N:N,MATCH($C97,'RBC Table 4'!$A:$A,0))=0,"--",INDEX('RBC Table 4'!N:N,MATCH($C97,'RBC Table 4'!$A:$A,0))),"--")</f>
        <v>46</v>
      </c>
      <c r="K97" s="149">
        <f>_xlfn.IFNA(IF(INDEX('RBC Table 4'!P:P,MATCH($C97,'RBC Table 4'!$A:$A,0))=0,"--",INDEX('RBC Table 4'!P:P,MATCH($C97,'RBC Table 4'!$A:$A,0))),"--")</f>
        <v>180</v>
      </c>
      <c r="L97" s="160">
        <f>_xlfn.IFNA(IF(INDEX('RBC Table 4'!R:R,MATCH($C97,'RBC Table 4'!$A:$A,0))=0,"--",INDEX('RBC Table 4'!R:R,MATCH($C97,'RBC Table 4'!$A:$A,0))),"--")</f>
        <v>41</v>
      </c>
      <c r="N97" s="177"/>
      <c r="P97" s="177"/>
      <c r="Q97" s="177"/>
    </row>
    <row r="98" spans="1:17" x14ac:dyDescent="0.25">
      <c r="B98" s="147" t="str">
        <f>'All Pollutants'!B121</f>
        <v>Thallium</v>
      </c>
      <c r="C98" s="148" t="str">
        <f>'All Pollutants'!C121</f>
        <v>7440-28-0</v>
      </c>
      <c r="D98" s="149" t="str">
        <f>_xlfn.IFNA(IF(MATCH(C98,'REF Table 2'!B:B, 0)&gt;0, "Yes"), "No")</f>
        <v>Yes</v>
      </c>
      <c r="E98" s="149" t="str">
        <f t="shared" si="1"/>
        <v>No</v>
      </c>
      <c r="F98" s="149" t="str">
        <f>_xlfn.IFNA(IF(INDEX('RBC Table 4'!F:F,MATCH($C98,'RBC Table 4'!$A:$A,0))=0,"--",INDEX('RBC Table 4'!F:F,MATCH($C98,'RBC Table 4'!$A:$A,0))),"--")</f>
        <v>--</v>
      </c>
      <c r="G98" s="149" t="str">
        <f>_xlfn.IFNA(IF(INDEX('RBC Table 4'!H:H,MATCH($C98,'RBC Table 4'!$A:$A,0))=0,"--",INDEX('RBC Table 4'!H:H,MATCH($C98,'RBC Table 4'!$A:$A,0))),"--")</f>
        <v>--</v>
      </c>
      <c r="H98" s="149" t="str">
        <f>_xlfn.IFNA(IF(INDEX('RBC Table 4'!J:J,MATCH($C98,'RBC Table 4'!$A:$A,0))=0,"--",INDEX('RBC Table 4'!J:J,MATCH($C98,'RBC Table 4'!$A:$A,0))),"--")</f>
        <v>--</v>
      </c>
      <c r="I98" s="149" t="str">
        <f>_xlfn.IFNA(IF(INDEX('RBC Table 4'!L:L,MATCH($C98,'RBC Table 4'!$A:$A,0))=0,"--",INDEX('RBC Table 4'!L:L,MATCH($C98,'RBC Table 4'!$A:$A,0))),"--")</f>
        <v>--</v>
      </c>
      <c r="J98" s="149" t="str">
        <f>_xlfn.IFNA(IF(INDEX('RBC Table 4'!N:N,MATCH($C98,'RBC Table 4'!$A:$A,0))=0,"--",INDEX('RBC Table 4'!N:N,MATCH($C98,'RBC Table 4'!$A:$A,0))),"--")</f>
        <v>--</v>
      </c>
      <c r="K98" s="149" t="str">
        <f>_xlfn.IFNA(IF(INDEX('RBC Table 4'!P:P,MATCH($C98,'RBC Table 4'!$A:$A,0))=0,"--",INDEX('RBC Table 4'!P:P,MATCH($C98,'RBC Table 4'!$A:$A,0))),"--")</f>
        <v>--</v>
      </c>
      <c r="L98" s="160" t="str">
        <f>_xlfn.IFNA(IF(INDEX('RBC Table 4'!R:R,MATCH($C98,'RBC Table 4'!$A:$A,0))=0,"--",INDEX('RBC Table 4'!R:R,MATCH($C98,'RBC Table 4'!$A:$A,0))),"--")</f>
        <v>--</v>
      </c>
      <c r="N98" s="177"/>
      <c r="P98" s="177"/>
      <c r="Q98" s="177"/>
    </row>
    <row r="99" spans="1:17" x14ac:dyDescent="0.25">
      <c r="B99" s="147" t="str">
        <f>'All Pollutants'!B122</f>
        <v>Toluene</v>
      </c>
      <c r="C99" s="148" t="str">
        <f>'All Pollutants'!C122</f>
        <v>108-88-3</v>
      </c>
      <c r="D99" s="149" t="str">
        <f>_xlfn.IFNA(IF(MATCH(C99,'REF Table 2'!B:B, 0)&gt;0, "Yes"), "No")</f>
        <v>Yes</v>
      </c>
      <c r="E99" s="149" t="str">
        <f t="shared" si="1"/>
        <v>Yes</v>
      </c>
      <c r="F99" s="149" t="str">
        <f>_xlfn.IFNA(IF(INDEX('RBC Table 4'!F:F,MATCH($C99,'RBC Table 4'!$A:$A,0))=0,"--",INDEX('RBC Table 4'!F:F,MATCH($C99,'RBC Table 4'!$A:$A,0))),"--")</f>
        <v>--</v>
      </c>
      <c r="G99" s="149">
        <f>_xlfn.IFNA(IF(INDEX('RBC Table 4'!H:H,MATCH($C99,'RBC Table 4'!$A:$A,0))=0,"--",INDEX('RBC Table 4'!H:H,MATCH($C99,'RBC Table 4'!$A:$A,0))),"--")</f>
        <v>5000</v>
      </c>
      <c r="H99" s="149" t="str">
        <f>_xlfn.IFNA(IF(INDEX('RBC Table 4'!J:J,MATCH($C99,'RBC Table 4'!$A:$A,0))=0,"--",INDEX('RBC Table 4'!J:J,MATCH($C99,'RBC Table 4'!$A:$A,0))),"--")</f>
        <v>--</v>
      </c>
      <c r="I99" s="149">
        <f>_xlfn.IFNA(IF(INDEX('RBC Table 4'!L:L,MATCH($C99,'RBC Table 4'!$A:$A,0))=0,"--",INDEX('RBC Table 4'!L:L,MATCH($C99,'RBC Table 4'!$A:$A,0))),"--")</f>
        <v>22000</v>
      </c>
      <c r="J99" s="149" t="str">
        <f>_xlfn.IFNA(IF(INDEX('RBC Table 4'!N:N,MATCH($C99,'RBC Table 4'!$A:$A,0))=0,"--",INDEX('RBC Table 4'!N:N,MATCH($C99,'RBC Table 4'!$A:$A,0))),"--")</f>
        <v>--</v>
      </c>
      <c r="K99" s="149">
        <f>_xlfn.IFNA(IF(INDEX('RBC Table 4'!P:P,MATCH($C99,'RBC Table 4'!$A:$A,0))=0,"--",INDEX('RBC Table 4'!P:P,MATCH($C99,'RBC Table 4'!$A:$A,0))),"--")</f>
        <v>22000</v>
      </c>
      <c r="L99" s="160">
        <f>_xlfn.IFNA(IF(INDEX('RBC Table 4'!R:R,MATCH($C99,'RBC Table 4'!$A:$A,0))=0,"--",INDEX('RBC Table 4'!R:R,MATCH($C99,'RBC Table 4'!$A:$A,0))),"--")</f>
        <v>7500</v>
      </c>
      <c r="N99" s="177"/>
      <c r="P99" s="177"/>
      <c r="Q99" s="177"/>
    </row>
    <row r="100" spans="1:17" x14ac:dyDescent="0.25">
      <c r="B100" s="147" t="str">
        <f>'All Pollutants'!B123</f>
        <v>Total PAHs (excluding Naphthalene)</v>
      </c>
      <c r="C100" s="148">
        <f>'All Pollutants'!C123</f>
        <v>401</v>
      </c>
      <c r="D100" s="149" t="str">
        <f>_xlfn.IFNA(IF(MATCH(C100,'REF Table 2'!B:B, 0)&gt;0, "Yes"), "No")</f>
        <v>Yes</v>
      </c>
      <c r="E100" s="149" t="str">
        <f t="shared" si="1"/>
        <v>Yes</v>
      </c>
      <c r="F100" s="149">
        <f>_xlfn.IFNA(IF(INDEX('RBC Table 4'!F:F,MATCH($C100,'RBC Table 4'!$A:$A,0))=0,"--",INDEX('RBC Table 4'!F:F,MATCH($C100,'RBC Table 4'!$A:$A,0))),"--")</f>
        <v>4.3000000000000002E-5</v>
      </c>
      <c r="G100" s="149" t="str">
        <f>_xlfn.IFNA(IF(INDEX('RBC Table 4'!H:H,MATCH($C100,'RBC Table 4'!$A:$A,0))=0,"--",INDEX('RBC Table 4'!H:H,MATCH($C100,'RBC Table 4'!$A:$A,0))),"--")</f>
        <v>--</v>
      </c>
      <c r="H100" s="149">
        <f>_xlfn.IFNA(IF(INDEX('RBC Table 4'!J:J,MATCH($C100,'RBC Table 4'!$A:$A,0))=0,"--",INDEX('RBC Table 4'!J:J,MATCH($C100,'RBC Table 4'!$A:$A,0))),"--")</f>
        <v>1.6000000000000001E-3</v>
      </c>
      <c r="I100" s="149" t="str">
        <f>_xlfn.IFNA(IF(INDEX('RBC Table 4'!L:L,MATCH($C100,'RBC Table 4'!$A:$A,0))=0,"--",INDEX('RBC Table 4'!L:L,MATCH($C100,'RBC Table 4'!$A:$A,0))),"--")</f>
        <v>--</v>
      </c>
      <c r="J100" s="149">
        <f>_xlfn.IFNA(IF(INDEX('RBC Table 4'!N:N,MATCH($C100,'RBC Table 4'!$A:$A,0))=0,"--",INDEX('RBC Table 4'!N:N,MATCH($C100,'RBC Table 4'!$A:$A,0))),"--")</f>
        <v>3.0000000000000001E-3</v>
      </c>
      <c r="K100" s="149" t="str">
        <f>_xlfn.IFNA(IF(INDEX('RBC Table 4'!P:P,MATCH($C100,'RBC Table 4'!$A:$A,0))=0,"--",INDEX('RBC Table 4'!P:P,MATCH($C100,'RBC Table 4'!$A:$A,0))),"--")</f>
        <v>--</v>
      </c>
      <c r="L100" s="160" t="str">
        <f>_xlfn.IFNA(IF(INDEX('RBC Table 4'!R:R,MATCH($C100,'RBC Table 4'!$A:$A,0))=0,"--",INDEX('RBC Table 4'!R:R,MATCH($C100,'RBC Table 4'!$A:$A,0))),"--")</f>
        <v>--</v>
      </c>
      <c r="N100" s="177"/>
      <c r="P100" s="177"/>
      <c r="Q100" s="177"/>
    </row>
    <row r="101" spans="1:17" x14ac:dyDescent="0.25">
      <c r="B101" s="147" t="str">
        <f>'All Pollutants'!B124</f>
        <v>Total PCBs</v>
      </c>
      <c r="C101" s="148" t="str">
        <f>'All Pollutants'!C124</f>
        <v>1336-36-3</v>
      </c>
      <c r="D101" s="149" t="str">
        <f>_xlfn.IFNA(IF(MATCH(C101,'REF Table 2'!B:B, 0)&gt;0, "Yes"), "No")</f>
        <v>Yes</v>
      </c>
      <c r="E101" s="149" t="str">
        <f t="shared" si="1"/>
        <v>Yes</v>
      </c>
      <c r="F101" s="149">
        <f>_xlfn.IFNA(IF(INDEX('RBC Table 4'!F:F,MATCH($C101,'RBC Table 4'!$A:$A,0))=0,"--",INDEX('RBC Table 4'!F:F,MATCH($C101,'RBC Table 4'!$A:$A,0))),"--")</f>
        <v>5.2999999999999998E-4</v>
      </c>
      <c r="G101" s="149" t="str">
        <f>_xlfn.IFNA(IF(INDEX('RBC Table 4'!H:H,MATCH($C101,'RBC Table 4'!$A:$A,0))=0,"--",INDEX('RBC Table 4'!H:H,MATCH($C101,'RBC Table 4'!$A:$A,0))),"--")</f>
        <v>--</v>
      </c>
      <c r="H101" s="149">
        <f>_xlfn.IFNA(IF(INDEX('RBC Table 4'!J:J,MATCH($C101,'RBC Table 4'!$A:$A,0))=0,"--",INDEX('RBC Table 4'!J:J,MATCH($C101,'RBC Table 4'!$A:$A,0))),"--")</f>
        <v>0.02</v>
      </c>
      <c r="I101" s="149" t="str">
        <f>_xlfn.IFNA(IF(INDEX('RBC Table 4'!L:L,MATCH($C101,'RBC Table 4'!$A:$A,0))=0,"--",INDEX('RBC Table 4'!L:L,MATCH($C101,'RBC Table 4'!$A:$A,0))),"--")</f>
        <v>--</v>
      </c>
      <c r="J101" s="149">
        <f>_xlfn.IFNA(IF(INDEX('RBC Table 4'!N:N,MATCH($C101,'RBC Table 4'!$A:$A,0))=0,"--",INDEX('RBC Table 4'!N:N,MATCH($C101,'RBC Table 4'!$A:$A,0))),"--")</f>
        <v>9.1999999999999998E-3</v>
      </c>
      <c r="K101" s="149" t="str">
        <f>_xlfn.IFNA(IF(INDEX('RBC Table 4'!P:P,MATCH($C101,'RBC Table 4'!$A:$A,0))=0,"--",INDEX('RBC Table 4'!P:P,MATCH($C101,'RBC Table 4'!$A:$A,0))),"--")</f>
        <v>--</v>
      </c>
      <c r="L101" s="160" t="str">
        <f>_xlfn.IFNA(IF(INDEX('RBC Table 4'!R:R,MATCH($C101,'RBC Table 4'!$A:$A,0))=0,"--",INDEX('RBC Table 4'!R:R,MATCH($C101,'RBC Table 4'!$A:$A,0))),"--")</f>
        <v>--</v>
      </c>
      <c r="N101" s="177"/>
      <c r="P101" s="177"/>
      <c r="Q101" s="177"/>
    </row>
    <row r="102" spans="1:17" x14ac:dyDescent="0.25">
      <c r="B102" s="147" t="str">
        <f>'All Pollutants'!B125</f>
        <v>Total PCB TEQ</v>
      </c>
      <c r="C102" s="148">
        <f>'All Pollutants'!C125</f>
        <v>645</v>
      </c>
      <c r="D102" s="149" t="str">
        <f>_xlfn.IFNA(IF(MATCH(C102,'REF Table 2'!B:B, 0)&gt;0, "Yes"), "No")</f>
        <v>Yes</v>
      </c>
      <c r="E102" s="149" t="str">
        <f t="shared" si="1"/>
        <v>Yes</v>
      </c>
      <c r="F102" s="149">
        <f>_xlfn.IFNA(IF(INDEX('RBC Table 4'!F:F,MATCH($C102,'RBC Table 4'!$A:$A,0))=0,"--",INDEX('RBC Table 4'!F:F,MATCH($C102,'RBC Table 4'!$A:$A,0))),"--")</f>
        <v>1.0000000000000001E-9</v>
      </c>
      <c r="G102" s="149">
        <f>_xlfn.IFNA(IF(INDEX('RBC Table 4'!H:H,MATCH($C102,'RBC Table 4'!$A:$A,0))=0,"--",INDEX('RBC Table 4'!H:H,MATCH($C102,'RBC Table 4'!$A:$A,0))),"--")</f>
        <v>1.3E-7</v>
      </c>
      <c r="H102" s="149">
        <f>_xlfn.IFNA(IF(INDEX('RBC Table 4'!J:J,MATCH($C102,'RBC Table 4'!$A:$A,0))=0,"--",INDEX('RBC Table 4'!J:J,MATCH($C102,'RBC Table 4'!$A:$A,0))),"--")</f>
        <v>8.9999999999999999E-8</v>
      </c>
      <c r="I102" s="149">
        <f>_xlfn.IFNA(IF(INDEX('RBC Table 4'!L:L,MATCH($C102,'RBC Table 4'!$A:$A,0))=0,"--",INDEX('RBC Table 4'!L:L,MATCH($C102,'RBC Table 4'!$A:$A,0))),"--")</f>
        <v>2.5999999999999998E-5</v>
      </c>
      <c r="J102" s="149">
        <f>_xlfn.IFNA(IF(INDEX('RBC Table 4'!N:N,MATCH($C102,'RBC Table 4'!$A:$A,0))=0,"--",INDEX('RBC Table 4'!N:N,MATCH($C102,'RBC Table 4'!$A:$A,0))),"--")</f>
        <v>4.1999999999999999E-8</v>
      </c>
      <c r="K102" s="149">
        <f>_xlfn.IFNA(IF(INDEX('RBC Table 4'!P:P,MATCH($C102,'RBC Table 4'!$A:$A,0))=0,"--",INDEX('RBC Table 4'!P:P,MATCH($C102,'RBC Table 4'!$A:$A,0))),"--")</f>
        <v>2.5999999999999998E-5</v>
      </c>
      <c r="L102" s="160" t="str">
        <f>_xlfn.IFNA(IF(INDEX('RBC Table 4'!R:R,MATCH($C102,'RBC Table 4'!$A:$A,0))=0,"--",INDEX('RBC Table 4'!R:R,MATCH($C102,'RBC Table 4'!$A:$A,0))),"--")</f>
        <v>--</v>
      </c>
      <c r="N102" s="177"/>
      <c r="P102" s="177"/>
      <c r="Q102" s="177"/>
    </row>
    <row r="103" spans="1:17" x14ac:dyDescent="0.25">
      <c r="B103" s="147" t="str">
        <f>'All Pollutants'!B126</f>
        <v>Total PCDD and PCDF</v>
      </c>
      <c r="C103" s="148">
        <f>'All Pollutants'!C126</f>
        <v>646</v>
      </c>
      <c r="D103" s="149" t="str">
        <f>_xlfn.IFNA(IF(MATCH(C103,'REF Table 2'!B:B, 0)&gt;0, "Yes"), "No")</f>
        <v>Yes</v>
      </c>
      <c r="E103" s="149" t="str">
        <f t="shared" si="1"/>
        <v>Yes</v>
      </c>
      <c r="F103" s="149">
        <f>_xlfn.IFNA(IF(INDEX('RBC Table 4'!F:F,MATCH($C103,'RBC Table 4'!$A:$A,0))=0,"--",INDEX('RBC Table 4'!F:F,MATCH($C103,'RBC Table 4'!$A:$A,0))),"--")</f>
        <v>1.0000000000000001E-9</v>
      </c>
      <c r="G103" s="149">
        <f>_xlfn.IFNA(IF(INDEX('RBC Table 4'!H:H,MATCH($C103,'RBC Table 4'!$A:$A,0))=0,"--",INDEX('RBC Table 4'!H:H,MATCH($C103,'RBC Table 4'!$A:$A,0))),"--")</f>
        <v>1.3E-7</v>
      </c>
      <c r="H103" s="149">
        <f>_xlfn.IFNA(IF(INDEX('RBC Table 4'!J:J,MATCH($C103,'RBC Table 4'!$A:$A,0))=0,"--",INDEX('RBC Table 4'!J:J,MATCH($C103,'RBC Table 4'!$A:$A,0))),"--")</f>
        <v>8.9999999999999999E-8</v>
      </c>
      <c r="I103" s="149">
        <f>_xlfn.IFNA(IF(INDEX('RBC Table 4'!L:L,MATCH($C103,'RBC Table 4'!$A:$A,0))=0,"--",INDEX('RBC Table 4'!L:L,MATCH($C103,'RBC Table 4'!$A:$A,0))),"--")</f>
        <v>2.5999999999999998E-5</v>
      </c>
      <c r="J103" s="149">
        <f>_xlfn.IFNA(IF(INDEX('RBC Table 4'!N:N,MATCH($C103,'RBC Table 4'!$A:$A,0))=0,"--",INDEX('RBC Table 4'!N:N,MATCH($C103,'RBC Table 4'!$A:$A,0))),"--")</f>
        <v>4.1999999999999999E-8</v>
      </c>
      <c r="K103" s="149">
        <f>_xlfn.IFNA(IF(INDEX('RBC Table 4'!P:P,MATCH($C103,'RBC Table 4'!$A:$A,0))=0,"--",INDEX('RBC Table 4'!P:P,MATCH($C103,'RBC Table 4'!$A:$A,0))),"--")</f>
        <v>2.5999999999999998E-5</v>
      </c>
      <c r="L103" s="160" t="str">
        <f>_xlfn.IFNA(IF(INDEX('RBC Table 4'!R:R,MATCH($C103,'RBC Table 4'!$A:$A,0))=0,"--",INDEX('RBC Table 4'!R:R,MATCH($C103,'RBC Table 4'!$A:$A,0))),"--")</f>
        <v>--</v>
      </c>
      <c r="N103" s="177"/>
      <c r="P103" s="177"/>
      <c r="Q103" s="177"/>
    </row>
    <row r="104" spans="1:17" x14ac:dyDescent="0.25">
      <c r="B104" s="147" t="str">
        <f>'All Pollutants'!B127</f>
        <v>trans-1,2-Dichloroethene</v>
      </c>
      <c r="C104" s="148" t="str">
        <f>'All Pollutants'!C127</f>
        <v>156-60-5</v>
      </c>
      <c r="D104" s="149" t="str">
        <f>_xlfn.IFNA(IF(MATCH(C104,'REF Table 2'!B:B, 0)&gt;0, "Yes"), "No")</f>
        <v>Yes</v>
      </c>
      <c r="E104" s="149" t="str">
        <f t="shared" si="1"/>
        <v>Yes</v>
      </c>
      <c r="F104" s="149" t="str">
        <f>_xlfn.IFNA(IF(INDEX('RBC Table 4'!F:F,MATCH($C104,'RBC Table 4'!$A:$A,0))=0,"--",INDEX('RBC Table 4'!F:F,MATCH($C104,'RBC Table 4'!$A:$A,0))),"--")</f>
        <v>--</v>
      </c>
      <c r="G104" s="149" t="str">
        <f>_xlfn.IFNA(IF(INDEX('RBC Table 4'!H:H,MATCH($C104,'RBC Table 4'!$A:$A,0))=0,"--",INDEX('RBC Table 4'!H:H,MATCH($C104,'RBC Table 4'!$A:$A,0))),"--")</f>
        <v>--</v>
      </c>
      <c r="H104" s="149" t="str">
        <f>_xlfn.IFNA(IF(INDEX('RBC Table 4'!J:J,MATCH($C104,'RBC Table 4'!$A:$A,0))=0,"--",INDEX('RBC Table 4'!J:J,MATCH($C104,'RBC Table 4'!$A:$A,0))),"--")</f>
        <v>--</v>
      </c>
      <c r="I104" s="149" t="str">
        <f>_xlfn.IFNA(IF(INDEX('RBC Table 4'!L:L,MATCH($C104,'RBC Table 4'!$A:$A,0))=0,"--",INDEX('RBC Table 4'!L:L,MATCH($C104,'RBC Table 4'!$A:$A,0))),"--")</f>
        <v>--</v>
      </c>
      <c r="J104" s="149" t="str">
        <f>_xlfn.IFNA(IF(INDEX('RBC Table 4'!N:N,MATCH($C104,'RBC Table 4'!$A:$A,0))=0,"--",INDEX('RBC Table 4'!N:N,MATCH($C104,'RBC Table 4'!$A:$A,0))),"--")</f>
        <v>--</v>
      </c>
      <c r="K104" s="149" t="str">
        <f>_xlfn.IFNA(IF(INDEX('RBC Table 4'!P:P,MATCH($C104,'RBC Table 4'!$A:$A,0))=0,"--",INDEX('RBC Table 4'!P:P,MATCH($C104,'RBC Table 4'!$A:$A,0))),"--")</f>
        <v>--</v>
      </c>
      <c r="L104" s="160">
        <f>_xlfn.IFNA(IF(INDEX('RBC Table 4'!R:R,MATCH($C104,'RBC Table 4'!$A:$A,0))=0,"--",INDEX('RBC Table 4'!R:R,MATCH($C104,'RBC Table 4'!$A:$A,0))),"--")</f>
        <v>790</v>
      </c>
      <c r="N104" s="177"/>
      <c r="P104" s="177"/>
      <c r="Q104" s="177"/>
    </row>
    <row r="105" spans="1:17" x14ac:dyDescent="0.25">
      <c r="B105" s="147" t="str">
        <f>'All Pollutants'!B128</f>
        <v>trans-1,3-Dichloropropene</v>
      </c>
      <c r="C105" s="148" t="str">
        <f>'All Pollutants'!C128</f>
        <v>542-75-6</v>
      </c>
      <c r="D105" s="149" t="str">
        <f>_xlfn.IFNA(IF(MATCH(C105,'REF Table 2'!B:B, 0)&gt;0, "Yes"), "No")</f>
        <v>Yes</v>
      </c>
      <c r="E105" s="149" t="str">
        <f t="shared" si="1"/>
        <v>Yes</v>
      </c>
      <c r="F105" s="149">
        <f>_xlfn.IFNA(IF(INDEX('RBC Table 4'!F:F,MATCH($C105,'RBC Table 4'!$A:$A,0))=0,"--",INDEX('RBC Table 4'!F:F,MATCH($C105,'RBC Table 4'!$A:$A,0))),"--")</f>
        <v>0.25</v>
      </c>
      <c r="G105" s="149">
        <f>_xlfn.IFNA(IF(INDEX('RBC Table 4'!H:H,MATCH($C105,'RBC Table 4'!$A:$A,0))=0,"--",INDEX('RBC Table 4'!H:H,MATCH($C105,'RBC Table 4'!$A:$A,0))),"--")</f>
        <v>32</v>
      </c>
      <c r="H105" s="149">
        <f>_xlfn.IFNA(IF(INDEX('RBC Table 4'!J:J,MATCH($C105,'RBC Table 4'!$A:$A,0))=0,"--",INDEX('RBC Table 4'!J:J,MATCH($C105,'RBC Table 4'!$A:$A,0))),"--")</f>
        <v>6.5</v>
      </c>
      <c r="I105" s="149">
        <f>_xlfn.IFNA(IF(INDEX('RBC Table 4'!L:L,MATCH($C105,'RBC Table 4'!$A:$A,0))=0,"--",INDEX('RBC Table 4'!L:L,MATCH($C105,'RBC Table 4'!$A:$A,0))),"--")</f>
        <v>140</v>
      </c>
      <c r="J105" s="149">
        <f>_xlfn.IFNA(IF(INDEX('RBC Table 4'!N:N,MATCH($C105,'RBC Table 4'!$A:$A,0))=0,"--",INDEX('RBC Table 4'!N:N,MATCH($C105,'RBC Table 4'!$A:$A,0))),"--")</f>
        <v>3</v>
      </c>
      <c r="K105" s="149">
        <f>_xlfn.IFNA(IF(INDEX('RBC Table 4'!P:P,MATCH($C105,'RBC Table 4'!$A:$A,0))=0,"--",INDEX('RBC Table 4'!P:P,MATCH($C105,'RBC Table 4'!$A:$A,0))),"--")</f>
        <v>140</v>
      </c>
      <c r="L105" s="160">
        <f>_xlfn.IFNA(IF(INDEX('RBC Table 4'!R:R,MATCH($C105,'RBC Table 4'!$A:$A,0))=0,"--",INDEX('RBC Table 4'!R:R,MATCH($C105,'RBC Table 4'!$A:$A,0))),"--")</f>
        <v>36</v>
      </c>
      <c r="N105" s="177"/>
      <c r="P105" s="177"/>
      <c r="Q105" s="177"/>
    </row>
    <row r="106" spans="1:17" x14ac:dyDescent="0.25">
      <c r="B106" s="147" t="str">
        <f>'All Pollutants'!B129</f>
        <v>Trichloroethene</v>
      </c>
      <c r="C106" s="148" t="str">
        <f>'All Pollutants'!C129</f>
        <v>79-01-6</v>
      </c>
      <c r="D106" s="149" t="str">
        <f>_xlfn.IFNA(IF(MATCH(C106,'REF Table 2'!B:B, 0)&gt;0, "Yes"), "No")</f>
        <v>Yes</v>
      </c>
      <c r="E106" s="149" t="str">
        <f t="shared" si="1"/>
        <v>Yes</v>
      </c>
      <c r="F106" s="149">
        <f>_xlfn.IFNA(IF(INDEX('RBC Table 4'!F:F,MATCH($C106,'RBC Table 4'!$A:$A,0))=0,"--",INDEX('RBC Table 4'!F:F,MATCH($C106,'RBC Table 4'!$A:$A,0))),"--")</f>
        <v>0.2</v>
      </c>
      <c r="G106" s="149">
        <f>_xlfn.IFNA(IF(INDEX('RBC Table 4'!H:H,MATCH($C106,'RBC Table 4'!$A:$A,0))=0,"--",INDEX('RBC Table 4'!H:H,MATCH($C106,'RBC Table 4'!$A:$A,0))),"--")</f>
        <v>2.1</v>
      </c>
      <c r="H106" s="149">
        <f>_xlfn.IFNA(IF(INDEX('RBC Table 4'!J:J,MATCH($C106,'RBC Table 4'!$A:$A,0))=0,"--",INDEX('RBC Table 4'!J:J,MATCH($C106,'RBC Table 4'!$A:$A,0))),"--")</f>
        <v>3.5</v>
      </c>
      <c r="I106" s="149">
        <f>_xlfn.IFNA(IF(INDEX('RBC Table 4'!L:L,MATCH($C106,'RBC Table 4'!$A:$A,0))=0,"--",INDEX('RBC Table 4'!L:L,MATCH($C106,'RBC Table 4'!$A:$A,0))),"--")</f>
        <v>9.1999999999999993</v>
      </c>
      <c r="J106" s="149">
        <f>_xlfn.IFNA(IF(INDEX('RBC Table 4'!N:N,MATCH($C106,'RBC Table 4'!$A:$A,0))=0,"--",INDEX('RBC Table 4'!N:N,MATCH($C106,'RBC Table 4'!$A:$A,0))),"--")</f>
        <v>2.9</v>
      </c>
      <c r="K106" s="149">
        <f>_xlfn.IFNA(IF(INDEX('RBC Table 4'!P:P,MATCH($C106,'RBC Table 4'!$A:$A,0))=0,"--",INDEX('RBC Table 4'!P:P,MATCH($C106,'RBC Table 4'!$A:$A,0))),"--")</f>
        <v>9.1999999999999993</v>
      </c>
      <c r="L106" s="160">
        <f>_xlfn.IFNA(IF(INDEX('RBC Table 4'!R:R,MATCH($C106,'RBC Table 4'!$A:$A,0))=0,"--",INDEX('RBC Table 4'!R:R,MATCH($C106,'RBC Table 4'!$A:$A,0))),"--")</f>
        <v>2.1</v>
      </c>
      <c r="N106" s="177"/>
      <c r="P106" s="177"/>
      <c r="Q106" s="177"/>
    </row>
    <row r="107" spans="1:17" x14ac:dyDescent="0.25">
      <c r="B107" s="147" t="str">
        <f>'All Pollutants'!B130</f>
        <v>Trichlorofluoromethane</v>
      </c>
      <c r="C107" s="148" t="str">
        <f>'All Pollutants'!C130</f>
        <v>75-69-4</v>
      </c>
      <c r="D107" s="149" t="str">
        <f>_xlfn.IFNA(IF(MATCH(C107,'REF Table 2'!B:B, 0)&gt;0, "Yes"), "No")</f>
        <v>Yes</v>
      </c>
      <c r="E107" s="149" t="str">
        <f t="shared" si="1"/>
        <v>No</v>
      </c>
      <c r="F107" s="149" t="str">
        <f>_xlfn.IFNA(IF(INDEX('RBC Table 4'!F:F,MATCH($C107,'RBC Table 4'!$A:$A,0))=0,"--",INDEX('RBC Table 4'!F:F,MATCH($C107,'RBC Table 4'!$A:$A,0))),"--")</f>
        <v>--</v>
      </c>
      <c r="G107" s="149" t="str">
        <f>_xlfn.IFNA(IF(INDEX('RBC Table 4'!H:H,MATCH($C107,'RBC Table 4'!$A:$A,0))=0,"--",INDEX('RBC Table 4'!H:H,MATCH($C107,'RBC Table 4'!$A:$A,0))),"--")</f>
        <v>--</v>
      </c>
      <c r="H107" s="149" t="str">
        <f>_xlfn.IFNA(IF(INDEX('RBC Table 4'!J:J,MATCH($C107,'RBC Table 4'!$A:$A,0))=0,"--",INDEX('RBC Table 4'!J:J,MATCH($C107,'RBC Table 4'!$A:$A,0))),"--")</f>
        <v>--</v>
      </c>
      <c r="I107" s="149" t="str">
        <f>_xlfn.IFNA(IF(INDEX('RBC Table 4'!L:L,MATCH($C107,'RBC Table 4'!$A:$A,0))=0,"--",INDEX('RBC Table 4'!L:L,MATCH($C107,'RBC Table 4'!$A:$A,0))),"--")</f>
        <v>--</v>
      </c>
      <c r="J107" s="149" t="str">
        <f>_xlfn.IFNA(IF(INDEX('RBC Table 4'!N:N,MATCH($C107,'RBC Table 4'!$A:$A,0))=0,"--",INDEX('RBC Table 4'!N:N,MATCH($C107,'RBC Table 4'!$A:$A,0))),"--")</f>
        <v>--</v>
      </c>
      <c r="K107" s="149" t="str">
        <f>_xlfn.IFNA(IF(INDEX('RBC Table 4'!P:P,MATCH($C107,'RBC Table 4'!$A:$A,0))=0,"--",INDEX('RBC Table 4'!P:P,MATCH($C107,'RBC Table 4'!$A:$A,0))),"--")</f>
        <v>--</v>
      </c>
      <c r="L107" s="160" t="str">
        <f>_xlfn.IFNA(IF(INDEX('RBC Table 4'!R:R,MATCH($C107,'RBC Table 4'!$A:$A,0))=0,"--",INDEX('RBC Table 4'!R:R,MATCH($C107,'RBC Table 4'!$A:$A,0))),"--")</f>
        <v>--</v>
      </c>
      <c r="N107" s="177"/>
      <c r="P107" s="177"/>
      <c r="Q107" s="177"/>
    </row>
    <row r="108" spans="1:17" x14ac:dyDescent="0.25">
      <c r="B108" s="147" t="str">
        <f>'All Pollutants'!B131</f>
        <v>Vanadium</v>
      </c>
      <c r="C108" s="148" t="str">
        <f>'All Pollutants'!C131</f>
        <v>7440-62-2</v>
      </c>
      <c r="D108" s="149" t="str">
        <f>_xlfn.IFNA(IF(MATCH(C108,'REF Table 2'!B:B, 0)&gt;0, "Yes"), "No")</f>
        <v>Yes</v>
      </c>
      <c r="E108" s="149" t="str">
        <f t="shared" si="1"/>
        <v>Yes</v>
      </c>
      <c r="F108" s="149" t="str">
        <f>_xlfn.IFNA(IF(INDEX('RBC Table 4'!F:F,MATCH($C108,'RBC Table 4'!$A:$A,0))=0,"--",INDEX('RBC Table 4'!F:F,MATCH($C108,'RBC Table 4'!$A:$A,0))),"--")</f>
        <v>--</v>
      </c>
      <c r="G108" s="149">
        <f>_xlfn.IFNA(IF(INDEX('RBC Table 4'!H:H,MATCH($C108,'RBC Table 4'!$A:$A,0))=0,"--",INDEX('RBC Table 4'!H:H,MATCH($C108,'RBC Table 4'!$A:$A,0))),"--")</f>
        <v>0.1</v>
      </c>
      <c r="H108" s="149" t="str">
        <f>_xlfn.IFNA(IF(INDEX('RBC Table 4'!J:J,MATCH($C108,'RBC Table 4'!$A:$A,0))=0,"--",INDEX('RBC Table 4'!J:J,MATCH($C108,'RBC Table 4'!$A:$A,0))),"--")</f>
        <v>--</v>
      </c>
      <c r="I108" s="149">
        <f>_xlfn.IFNA(IF(INDEX('RBC Table 4'!L:L,MATCH($C108,'RBC Table 4'!$A:$A,0))=0,"--",INDEX('RBC Table 4'!L:L,MATCH($C108,'RBC Table 4'!$A:$A,0))),"--")</f>
        <v>0.44</v>
      </c>
      <c r="J108" s="149" t="str">
        <f>_xlfn.IFNA(IF(INDEX('RBC Table 4'!N:N,MATCH($C108,'RBC Table 4'!$A:$A,0))=0,"--",INDEX('RBC Table 4'!N:N,MATCH($C108,'RBC Table 4'!$A:$A,0))),"--")</f>
        <v>--</v>
      </c>
      <c r="K108" s="149">
        <f>_xlfn.IFNA(IF(INDEX('RBC Table 4'!P:P,MATCH($C108,'RBC Table 4'!$A:$A,0))=0,"--",INDEX('RBC Table 4'!P:P,MATCH($C108,'RBC Table 4'!$A:$A,0))),"--")</f>
        <v>0.44</v>
      </c>
      <c r="L108" s="160">
        <f>_xlfn.IFNA(IF(INDEX('RBC Table 4'!R:R,MATCH($C108,'RBC Table 4'!$A:$A,0))=0,"--",INDEX('RBC Table 4'!R:R,MATCH($C108,'RBC Table 4'!$A:$A,0))),"--")</f>
        <v>0.8</v>
      </c>
      <c r="N108" s="177"/>
      <c r="P108" s="177"/>
      <c r="Q108" s="177"/>
    </row>
    <row r="109" spans="1:17" x14ac:dyDescent="0.25">
      <c r="B109" s="147" t="str">
        <f>'All Pollutants'!B132</f>
        <v>Vinyl Chloride</v>
      </c>
      <c r="C109" s="148" t="str">
        <f>'All Pollutants'!C132</f>
        <v>75-01-4</v>
      </c>
      <c r="D109" s="149" t="str">
        <f>_xlfn.IFNA(IF(MATCH(C109,'REF Table 2'!B:B, 0)&gt;0, "Yes"), "No")</f>
        <v>Yes</v>
      </c>
      <c r="E109" s="149" t="str">
        <f t="shared" si="1"/>
        <v>Yes</v>
      </c>
      <c r="F109" s="149">
        <f>_xlfn.IFNA(IF(INDEX('RBC Table 4'!F:F,MATCH($C109,'RBC Table 4'!$A:$A,0))=0,"--",INDEX('RBC Table 4'!F:F,MATCH($C109,'RBC Table 4'!$A:$A,0))),"--")</f>
        <v>0.11</v>
      </c>
      <c r="G109" s="149">
        <f>_xlfn.IFNA(IF(INDEX('RBC Table 4'!H:H,MATCH($C109,'RBC Table 4'!$A:$A,0))=0,"--",INDEX('RBC Table 4'!H:H,MATCH($C109,'RBC Table 4'!$A:$A,0))),"--")</f>
        <v>100</v>
      </c>
      <c r="H109" s="149">
        <f>_xlfn.IFNA(IF(INDEX('RBC Table 4'!J:J,MATCH($C109,'RBC Table 4'!$A:$A,0))=0,"--",INDEX('RBC Table 4'!J:J,MATCH($C109,'RBC Table 4'!$A:$A,0))),"--")</f>
        <v>0.22</v>
      </c>
      <c r="I109" s="149">
        <f>_xlfn.IFNA(IF(INDEX('RBC Table 4'!L:L,MATCH($C109,'RBC Table 4'!$A:$A,0))=0,"--",INDEX('RBC Table 4'!L:L,MATCH($C109,'RBC Table 4'!$A:$A,0))),"--")</f>
        <v>440</v>
      </c>
      <c r="J109" s="149">
        <f>_xlfn.IFNA(IF(INDEX('RBC Table 4'!N:N,MATCH($C109,'RBC Table 4'!$A:$A,0))=0,"--",INDEX('RBC Table 4'!N:N,MATCH($C109,'RBC Table 4'!$A:$A,0))),"--")</f>
        <v>2.7</v>
      </c>
      <c r="K109" s="149">
        <f>_xlfn.IFNA(IF(INDEX('RBC Table 4'!P:P,MATCH($C109,'RBC Table 4'!$A:$A,0))=0,"--",INDEX('RBC Table 4'!P:P,MATCH($C109,'RBC Table 4'!$A:$A,0))),"--")</f>
        <v>440</v>
      </c>
      <c r="L109" s="160">
        <f>_xlfn.IFNA(IF(INDEX('RBC Table 4'!R:R,MATCH($C109,'RBC Table 4'!$A:$A,0))=0,"--",INDEX('RBC Table 4'!R:R,MATCH($C109,'RBC Table 4'!$A:$A,0))),"--")</f>
        <v>1300</v>
      </c>
      <c r="N109" s="177"/>
      <c r="P109" s="177"/>
      <c r="Q109" s="177"/>
    </row>
    <row r="110" spans="1:17" x14ac:dyDescent="0.25">
      <c r="B110" s="147" t="str">
        <f>'All Pollutants'!B133</f>
        <v>Xylene (mixture), including m-xylene, o-xylene, p-xylene</v>
      </c>
      <c r="C110" s="148" t="str">
        <f>'All Pollutants'!C133</f>
        <v>1330-20-7</v>
      </c>
      <c r="D110" s="149" t="str">
        <f>_xlfn.IFNA(IF(MATCH(C110,'REF Table 2'!B:B, 0)&gt;0, "Yes"), "No")</f>
        <v>Yes</v>
      </c>
      <c r="E110" s="149" t="str">
        <f t="shared" si="1"/>
        <v>Yes</v>
      </c>
      <c r="F110" s="149" t="str">
        <f>_xlfn.IFNA(IF(INDEX('RBC Table 4'!F:F,MATCH($C110,'RBC Table 4'!$A:$A,0))=0,"--",INDEX('RBC Table 4'!F:F,MATCH($C110,'RBC Table 4'!$A:$A,0))),"--")</f>
        <v>--</v>
      </c>
      <c r="G110" s="149">
        <f>_xlfn.IFNA(IF(INDEX('RBC Table 4'!H:H,MATCH($C110,'RBC Table 4'!$A:$A,0))=0,"--",INDEX('RBC Table 4'!H:H,MATCH($C110,'RBC Table 4'!$A:$A,0))),"--")</f>
        <v>220</v>
      </c>
      <c r="H110" s="149" t="str">
        <f>_xlfn.IFNA(IF(INDEX('RBC Table 4'!J:J,MATCH($C110,'RBC Table 4'!$A:$A,0))=0,"--",INDEX('RBC Table 4'!J:J,MATCH($C110,'RBC Table 4'!$A:$A,0))),"--")</f>
        <v>--</v>
      </c>
      <c r="I110" s="149">
        <f>_xlfn.IFNA(IF(INDEX('RBC Table 4'!L:L,MATCH($C110,'RBC Table 4'!$A:$A,0))=0,"--",INDEX('RBC Table 4'!L:L,MATCH($C110,'RBC Table 4'!$A:$A,0))),"--")</f>
        <v>970</v>
      </c>
      <c r="J110" s="149" t="str">
        <f>_xlfn.IFNA(IF(INDEX('RBC Table 4'!N:N,MATCH($C110,'RBC Table 4'!$A:$A,0))=0,"--",INDEX('RBC Table 4'!N:N,MATCH($C110,'RBC Table 4'!$A:$A,0))),"--")</f>
        <v>--</v>
      </c>
      <c r="K110" s="149">
        <f>_xlfn.IFNA(IF(INDEX('RBC Table 4'!P:P,MATCH($C110,'RBC Table 4'!$A:$A,0))=0,"--",INDEX('RBC Table 4'!P:P,MATCH($C110,'RBC Table 4'!$A:$A,0))),"--")</f>
        <v>970</v>
      </c>
      <c r="L110" s="160">
        <f>_xlfn.IFNA(IF(INDEX('RBC Table 4'!R:R,MATCH($C110,'RBC Table 4'!$A:$A,0))=0,"--",INDEX('RBC Table 4'!R:R,MATCH($C110,'RBC Table 4'!$A:$A,0))),"--")</f>
        <v>8700</v>
      </c>
      <c r="N110" s="177"/>
      <c r="P110" s="177"/>
      <c r="Q110" s="177"/>
    </row>
    <row r="111" spans="1:17" ht="13.5" thickBot="1" x14ac:dyDescent="0.3">
      <c r="B111" s="150" t="str">
        <f>'All Pollutants'!B134</f>
        <v>Zinc and compounds</v>
      </c>
      <c r="C111" s="151" t="str">
        <f>'All Pollutants'!C134</f>
        <v>7440-66-6</v>
      </c>
      <c r="D111" s="154" t="str">
        <f>_xlfn.IFNA(IF(MATCH(C111,'REF Table 2'!B:B, 0)&gt;0, "Yes"), "No")</f>
        <v>Yes</v>
      </c>
      <c r="E111" s="154" t="str">
        <f t="shared" ref="E111" si="2">IF(SUM(F111:L111)&lt;&gt;0, "Yes", "No")</f>
        <v>No</v>
      </c>
      <c r="F111" s="154" t="str">
        <f>_xlfn.IFNA(IF(INDEX('RBC Table 4'!F:F,MATCH($C111,'RBC Table 4'!$A:$A,0))=0,"--",INDEX('RBC Table 4'!F:F,MATCH($C111,'RBC Table 4'!$A:$A,0))),"--")</f>
        <v>--</v>
      </c>
      <c r="G111" s="154" t="str">
        <f>_xlfn.IFNA(IF(INDEX('RBC Table 4'!H:H,MATCH($C111,'RBC Table 4'!$A:$A,0))=0,"--",INDEX('RBC Table 4'!H:H,MATCH($C111,'RBC Table 4'!$A:$A,0))),"--")</f>
        <v>--</v>
      </c>
      <c r="H111" s="154" t="str">
        <f>_xlfn.IFNA(IF(INDEX('RBC Table 4'!J:J,MATCH($C111,'RBC Table 4'!$A:$A,0))=0,"--",INDEX('RBC Table 4'!J:J,MATCH($C111,'RBC Table 4'!$A:$A,0))),"--")</f>
        <v>--</v>
      </c>
      <c r="I111" s="154" t="str">
        <f>_xlfn.IFNA(IF(INDEX('RBC Table 4'!L:L,MATCH($C111,'RBC Table 4'!$A:$A,0))=0,"--",INDEX('RBC Table 4'!L:L,MATCH($C111,'RBC Table 4'!$A:$A,0))),"--")</f>
        <v>--</v>
      </c>
      <c r="J111" s="154" t="str">
        <f>_xlfn.IFNA(IF(INDEX('RBC Table 4'!N:N,MATCH($C111,'RBC Table 4'!$A:$A,0))=0,"--",INDEX('RBC Table 4'!N:N,MATCH($C111,'RBC Table 4'!$A:$A,0))),"--")</f>
        <v>--</v>
      </c>
      <c r="K111" s="154" t="str">
        <f>_xlfn.IFNA(IF(INDEX('RBC Table 4'!P:P,MATCH($C111,'RBC Table 4'!$A:$A,0))=0,"--",INDEX('RBC Table 4'!P:P,MATCH($C111,'RBC Table 4'!$A:$A,0))),"--")</f>
        <v>--</v>
      </c>
      <c r="L111" s="161" t="str">
        <f>_xlfn.IFNA(IF(INDEX('RBC Table 4'!R:R,MATCH($C111,'RBC Table 4'!$A:$A,0))=0,"--",INDEX('RBC Table 4'!R:R,MATCH($C111,'RBC Table 4'!$A:$A,0))),"--")</f>
        <v>--</v>
      </c>
      <c r="N111" s="177"/>
      <c r="P111" s="177"/>
      <c r="Q111" s="177"/>
    </row>
    <row r="112" spans="1:17" x14ac:dyDescent="0.25">
      <c r="A112" s="162">
        <v>1</v>
      </c>
      <c r="B112" s="252" t="s">
        <v>361</v>
      </c>
      <c r="C112" s="252"/>
      <c r="D112" s="252"/>
      <c r="E112" s="252"/>
      <c r="F112" s="252"/>
      <c r="G112" s="252"/>
      <c r="H112" s="252"/>
      <c r="I112" s="252"/>
      <c r="J112" s="252"/>
      <c r="K112" s="252"/>
      <c r="N112" s="177"/>
      <c r="P112" s="177"/>
      <c r="Q112" s="177"/>
    </row>
    <row r="113" spans="1:17" x14ac:dyDescent="0.25">
      <c r="A113" s="162">
        <v>2</v>
      </c>
      <c r="B113" s="156" t="s">
        <v>362</v>
      </c>
      <c r="C113" s="157"/>
      <c r="D113" s="155"/>
      <c r="E113" s="155"/>
      <c r="F113" s="155"/>
      <c r="G113" s="155"/>
      <c r="H113" s="155"/>
      <c r="I113" s="155"/>
      <c r="J113" s="155"/>
      <c r="K113" s="155"/>
      <c r="N113" s="177"/>
      <c r="P113" s="177"/>
      <c r="Q113" s="177"/>
    </row>
    <row r="114" spans="1:17" x14ac:dyDescent="0.25">
      <c r="N114" s="177"/>
      <c r="P114" s="177"/>
      <c r="Q114" s="177"/>
    </row>
    <row r="115" spans="1:17" ht="13.5" thickBot="1" x14ac:dyDescent="0.3">
      <c r="B115" s="84" t="s">
        <v>1659</v>
      </c>
      <c r="N115" s="177"/>
      <c r="P115" s="177"/>
      <c r="Q115" s="177"/>
    </row>
    <row r="116" spans="1:17" x14ac:dyDescent="0.25">
      <c r="B116" s="236" t="s">
        <v>350</v>
      </c>
      <c r="C116" s="254" t="s">
        <v>351</v>
      </c>
      <c r="D116" s="257" t="s">
        <v>363</v>
      </c>
      <c r="E116" s="260" t="s">
        <v>364</v>
      </c>
      <c r="F116" s="254" t="s">
        <v>365</v>
      </c>
      <c r="G116" s="239"/>
      <c r="H116" s="239"/>
      <c r="I116" s="239"/>
      <c r="J116" s="239"/>
      <c r="K116" s="239"/>
      <c r="L116" s="263"/>
      <c r="N116" s="177"/>
      <c r="P116" s="177"/>
      <c r="Q116" s="177"/>
    </row>
    <row r="117" spans="1:17" x14ac:dyDescent="0.25">
      <c r="B117" s="237"/>
      <c r="C117" s="255"/>
      <c r="D117" s="258"/>
      <c r="E117" s="261"/>
      <c r="F117" s="248" t="s">
        <v>352</v>
      </c>
      <c r="G117" s="258"/>
      <c r="H117" s="258" t="s">
        <v>353</v>
      </c>
      <c r="I117" s="258"/>
      <c r="J117" s="258"/>
      <c r="K117" s="258"/>
      <c r="L117" s="261" t="s">
        <v>354</v>
      </c>
      <c r="N117" s="177"/>
      <c r="P117" s="177"/>
      <c r="Q117" s="177"/>
    </row>
    <row r="118" spans="1:17" ht="26.5" thickBot="1" x14ac:dyDescent="0.4">
      <c r="B118" s="253"/>
      <c r="C118" s="256"/>
      <c r="D118" s="259"/>
      <c r="E118" s="262"/>
      <c r="F118" s="89" t="s">
        <v>355</v>
      </c>
      <c r="G118" s="87" t="s">
        <v>356</v>
      </c>
      <c r="H118" s="87" t="s">
        <v>357</v>
      </c>
      <c r="I118" s="87" t="s">
        <v>358</v>
      </c>
      <c r="J118" s="87" t="s">
        <v>359</v>
      </c>
      <c r="K118" s="87" t="s">
        <v>360</v>
      </c>
      <c r="L118" s="262"/>
      <c r="N118" s="116" t="s">
        <v>15</v>
      </c>
      <c r="P118" s="177"/>
      <c r="Q118" s="177"/>
    </row>
    <row r="119" spans="1:17" x14ac:dyDescent="0.25">
      <c r="B119" s="165" t="str">
        <f t="shared" ref="B119:C138" si="3">B5</f>
        <v>1,1,1-Trichloroethane</v>
      </c>
      <c r="C119" s="166" t="str">
        <f t="shared" si="3"/>
        <v>71-55-6</v>
      </c>
      <c r="D119" s="167" cm="1">
        <f t="array" ref="D119">_xlfn.IFNA(CONVERT(INDEX('3. Emissions - Actual EF'!$K$5:$K$288,MATCH(1,($N$118='3. Emissions - Actual EF'!$B$5:$B$288)*($C119='3. Emissions - Actual EF'!$C$5:$C$288),0)),"lbm","g")/8760/3600,"--")</f>
        <v>0</v>
      </c>
      <c r="E119" s="168" cm="1">
        <f t="array" ref="E119">_xlfn.IFNA(CONVERT(INDEX('3. Emissions - Actual EF'!$N$5:$N$288,MATCH(1,('Actuals - REER'!$N$118='3. Emissions - Actual EF'!$B$5:$B$288)*($C119='3. Emissions - Actual EF'!$C$5:$C$288),0)),"lbm","g")/24/3600,"--")</f>
        <v>0</v>
      </c>
      <c r="F119" s="174" t="str">
        <f t="shared" ref="F119:F150" si="4">IFERROR(IF(F5="--","--",$D119/$F5),"--")</f>
        <v>--</v>
      </c>
      <c r="G119" s="167">
        <f t="shared" ref="G119:G150" si="5">IFERROR(IF(G5="--","--",$D119/$G5),"--")</f>
        <v>0</v>
      </c>
      <c r="H119" s="167" t="str">
        <f t="shared" ref="H119:H150" si="6">IFERROR(IF(H5="--","--",$D119/$H5),"--")</f>
        <v>--</v>
      </c>
      <c r="I119" s="167">
        <f t="shared" ref="I119:I150" si="7">IFERROR(IF(I5="--","--",$D119/$I5),"--")</f>
        <v>0</v>
      </c>
      <c r="J119" s="167" t="str">
        <f t="shared" ref="J119:J150" si="8">IFERROR(IF(J5="--","--",$D119/$J5),"--")</f>
        <v>--</v>
      </c>
      <c r="K119" s="167">
        <f t="shared" ref="K119:K150" si="9">IFERROR(IF(K5="--","--",$D119/$K5),"--")</f>
        <v>0</v>
      </c>
      <c r="L119" s="168">
        <f t="shared" ref="L119:L150" si="10">IFERROR(IF(L5="--","--",$E119/$L5),"--")</f>
        <v>0</v>
      </c>
      <c r="N119" s="177"/>
      <c r="P119" s="177"/>
      <c r="Q119" s="177"/>
    </row>
    <row r="120" spans="1:17" x14ac:dyDescent="0.25">
      <c r="B120" s="165" t="str">
        <f t="shared" si="3"/>
        <v>1,1,2,2-Tetrachloroethane</v>
      </c>
      <c r="C120" s="166" t="str">
        <f t="shared" si="3"/>
        <v>79-34-5</v>
      </c>
      <c r="D120" s="167" cm="1">
        <f t="array" ref="D120">_xlfn.IFNA(CONVERT(INDEX('3. Emissions - Actual EF'!$K$5:$K$288,MATCH(1,($N$118='3. Emissions - Actual EF'!$B$5:$B$288)*($C120='3. Emissions - Actual EF'!$C$5:$C$288),0)),"lbm","g")/8760/3600,"--")</f>
        <v>0</v>
      </c>
      <c r="E120" s="168" cm="1">
        <f t="array" ref="E120">_xlfn.IFNA(CONVERT(INDEX('3. Emissions - Actual EF'!$N$5:$N$288,MATCH(1,('Actuals - REER'!$N$118='3. Emissions - Actual EF'!$B$5:$B$288)*($C120='3. Emissions - Actual EF'!$C$5:$C$288),0)),"lbm","g")/24/3600,"--")</f>
        <v>0</v>
      </c>
      <c r="F120" s="174">
        <f t="shared" si="4"/>
        <v>0</v>
      </c>
      <c r="G120" s="167" t="str">
        <f t="shared" si="5"/>
        <v>--</v>
      </c>
      <c r="H120" s="167">
        <f t="shared" si="6"/>
        <v>0</v>
      </c>
      <c r="I120" s="167" t="str">
        <f t="shared" si="7"/>
        <v>--</v>
      </c>
      <c r="J120" s="167">
        <f t="shared" si="8"/>
        <v>0</v>
      </c>
      <c r="K120" s="167" t="str">
        <f t="shared" si="9"/>
        <v>--</v>
      </c>
      <c r="L120" s="168" t="str">
        <f t="shared" si="10"/>
        <v>--</v>
      </c>
      <c r="N120" s="177"/>
      <c r="P120" s="177"/>
      <c r="Q120" s="177"/>
    </row>
    <row r="121" spans="1:17" x14ac:dyDescent="0.25">
      <c r="B121" s="165" t="str">
        <f t="shared" si="3"/>
        <v>1,1,1,2-Tetrachloroethane</v>
      </c>
      <c r="C121" s="166" t="str">
        <f t="shared" si="3"/>
        <v>630-20-6</v>
      </c>
      <c r="D121" s="167" cm="1">
        <f t="array" ref="D121">_xlfn.IFNA(CONVERT(INDEX('3. Emissions - Actual EF'!$K$5:$K$288,MATCH(1,($N$118='3. Emissions - Actual EF'!$B$5:$B$288)*($C121='3. Emissions - Actual EF'!$C$5:$C$288),0)),"lbm","g")/8760/3600,"--")</f>
        <v>0</v>
      </c>
      <c r="E121" s="168" cm="1">
        <f t="array" ref="E121">_xlfn.IFNA(CONVERT(INDEX('3. Emissions - Actual EF'!$N$5:$N$288,MATCH(1,('Actuals - REER'!$N$118='3. Emissions - Actual EF'!$B$5:$B$288)*($C121='3. Emissions - Actual EF'!$C$5:$C$288),0)),"lbm","g")/24/3600,"--")</f>
        <v>0</v>
      </c>
      <c r="F121" s="174">
        <f t="shared" si="4"/>
        <v>0</v>
      </c>
      <c r="G121" s="167" t="str">
        <f t="shared" si="5"/>
        <v>--</v>
      </c>
      <c r="H121" s="167">
        <f t="shared" si="6"/>
        <v>0</v>
      </c>
      <c r="I121" s="167" t="str">
        <f t="shared" si="7"/>
        <v>--</v>
      </c>
      <c r="J121" s="167">
        <f t="shared" si="8"/>
        <v>0</v>
      </c>
      <c r="K121" s="167" t="str">
        <f t="shared" si="9"/>
        <v>--</v>
      </c>
      <c r="L121" s="168" t="str">
        <f t="shared" si="10"/>
        <v>--</v>
      </c>
      <c r="N121" s="177"/>
      <c r="P121" s="177"/>
      <c r="Q121" s="177"/>
    </row>
    <row r="122" spans="1:17" x14ac:dyDescent="0.25">
      <c r="B122" s="165" t="str">
        <f t="shared" si="3"/>
        <v>1,1,2-Trichloroethane</v>
      </c>
      <c r="C122" s="166" t="str">
        <f t="shared" si="3"/>
        <v>79-00-5</v>
      </c>
      <c r="D122" s="167" cm="1">
        <f t="array" ref="D122">_xlfn.IFNA(CONVERT(INDEX('3. Emissions - Actual EF'!$K$5:$K$288,MATCH(1,($N$118='3. Emissions - Actual EF'!$B$5:$B$288)*($C122='3. Emissions - Actual EF'!$C$5:$C$288),0)),"lbm","g")/8760/3600,"--")</f>
        <v>0</v>
      </c>
      <c r="E122" s="168" cm="1">
        <f t="array" ref="E122">_xlfn.IFNA(CONVERT(INDEX('3. Emissions - Actual EF'!$N$5:$N$288,MATCH(1,('Actuals - REER'!$N$118='3. Emissions - Actual EF'!$B$5:$B$288)*($C122='3. Emissions - Actual EF'!$C$5:$C$288),0)),"lbm","g")/24/3600,"--")</f>
        <v>0</v>
      </c>
      <c r="F122" s="174">
        <f t="shared" si="4"/>
        <v>0</v>
      </c>
      <c r="G122" s="167" t="str">
        <f t="shared" si="5"/>
        <v>--</v>
      </c>
      <c r="H122" s="167">
        <f t="shared" si="6"/>
        <v>0</v>
      </c>
      <c r="I122" s="167" t="str">
        <f t="shared" si="7"/>
        <v>--</v>
      </c>
      <c r="J122" s="167">
        <f t="shared" si="8"/>
        <v>0</v>
      </c>
      <c r="K122" s="167" t="str">
        <f t="shared" si="9"/>
        <v>--</v>
      </c>
      <c r="L122" s="168" t="str">
        <f t="shared" si="10"/>
        <v>--</v>
      </c>
      <c r="N122" s="118"/>
      <c r="P122" s="177"/>
      <c r="Q122" s="177"/>
    </row>
    <row r="123" spans="1:17" s="53" customFormat="1" ht="14.5" x14ac:dyDescent="0.35">
      <c r="B123" s="165" t="str">
        <f t="shared" si="3"/>
        <v>1,1-Dichloroethane</v>
      </c>
      <c r="C123" s="166" t="str">
        <f t="shared" si="3"/>
        <v>75-34-3</v>
      </c>
      <c r="D123" s="167" cm="1">
        <f t="array" ref="D123">_xlfn.IFNA(CONVERT(INDEX('3. Emissions - Actual EF'!$K$5:$K$288,MATCH(1,($N$118='3. Emissions - Actual EF'!$B$5:$B$288)*($C123='3. Emissions - Actual EF'!$C$5:$C$288),0)),"lbm","g")/8760/3600,"--")</f>
        <v>0</v>
      </c>
      <c r="E123" s="168" cm="1">
        <f t="array" ref="E123">_xlfn.IFNA(CONVERT(INDEX('3. Emissions - Actual EF'!$N$5:$N$288,MATCH(1,('Actuals - REER'!$N$118='3. Emissions - Actual EF'!$B$5:$B$288)*($C123='3. Emissions - Actual EF'!$C$5:$C$288),0)),"lbm","g")/24/3600,"--")</f>
        <v>0</v>
      </c>
      <c r="F123" s="174">
        <f t="shared" si="4"/>
        <v>0</v>
      </c>
      <c r="G123" s="167" t="str">
        <f t="shared" si="5"/>
        <v>--</v>
      </c>
      <c r="H123" s="167">
        <f t="shared" si="6"/>
        <v>0</v>
      </c>
      <c r="I123" s="167" t="str">
        <f t="shared" si="7"/>
        <v>--</v>
      </c>
      <c r="J123" s="167">
        <f t="shared" si="8"/>
        <v>0</v>
      </c>
      <c r="K123" s="167" t="str">
        <f t="shared" si="9"/>
        <v>--</v>
      </c>
      <c r="L123" s="168" t="str">
        <f t="shared" si="10"/>
        <v>--</v>
      </c>
      <c r="O123" s="86"/>
    </row>
    <row r="124" spans="1:17" s="53" customFormat="1" ht="14.5" x14ac:dyDescent="0.35">
      <c r="B124" s="165" t="str">
        <f t="shared" si="3"/>
        <v>1,1-Dichloroethene</v>
      </c>
      <c r="C124" s="166" t="str">
        <f t="shared" si="3"/>
        <v>75-35-4</v>
      </c>
      <c r="D124" s="167" cm="1">
        <f t="array" ref="D124">_xlfn.IFNA(CONVERT(INDEX('3. Emissions - Actual EF'!$K$5:$K$288,MATCH(1,($N$118='3. Emissions - Actual EF'!$B$5:$B$288)*($C124='3. Emissions - Actual EF'!$C$5:$C$288),0)),"lbm","g")/8760/3600,"--")</f>
        <v>0</v>
      </c>
      <c r="E124" s="168" cm="1">
        <f t="array" ref="E124">_xlfn.IFNA(CONVERT(INDEX('3. Emissions - Actual EF'!$N$5:$N$288,MATCH(1,('Actuals - REER'!$N$118='3. Emissions - Actual EF'!$B$5:$B$288)*($C124='3. Emissions - Actual EF'!$C$5:$C$288),0)),"lbm","g")/24/3600,"--")</f>
        <v>0</v>
      </c>
      <c r="F124" s="174" t="str">
        <f t="shared" si="4"/>
        <v>--</v>
      </c>
      <c r="G124" s="167">
        <f t="shared" si="5"/>
        <v>0</v>
      </c>
      <c r="H124" s="167" t="str">
        <f t="shared" si="6"/>
        <v>--</v>
      </c>
      <c r="I124" s="167">
        <f t="shared" si="7"/>
        <v>0</v>
      </c>
      <c r="J124" s="167" t="str">
        <f t="shared" si="8"/>
        <v>--</v>
      </c>
      <c r="K124" s="167">
        <f t="shared" si="9"/>
        <v>0</v>
      </c>
      <c r="L124" s="168">
        <f t="shared" si="10"/>
        <v>0</v>
      </c>
      <c r="O124" s="86"/>
    </row>
    <row r="125" spans="1:17" s="53" customFormat="1" ht="14.5" x14ac:dyDescent="0.35">
      <c r="B125" s="165" t="str">
        <f t="shared" si="3"/>
        <v>1,2,3-Trichloropropane</v>
      </c>
      <c r="C125" s="166" t="str">
        <f t="shared" si="3"/>
        <v>96-18-4</v>
      </c>
      <c r="D125" s="167" cm="1">
        <f t="array" ref="D125">_xlfn.IFNA(CONVERT(INDEX('3. Emissions - Actual EF'!$K$5:$K$288,MATCH(1,($N$118='3. Emissions - Actual EF'!$B$5:$B$288)*($C125='3. Emissions - Actual EF'!$C$5:$C$288),0)),"lbm","g")/8760/3600,"--")</f>
        <v>0</v>
      </c>
      <c r="E125" s="168" cm="1">
        <f t="array" ref="E125">_xlfn.IFNA(CONVERT(INDEX('3. Emissions - Actual EF'!$N$5:$N$288,MATCH(1,('Actuals - REER'!$N$118='3. Emissions - Actual EF'!$B$5:$B$288)*($C125='3. Emissions - Actual EF'!$C$5:$C$288),0)),"lbm","g")/24/3600,"--")</f>
        <v>0</v>
      </c>
      <c r="F125" s="174" t="str">
        <f t="shared" si="4"/>
        <v>--</v>
      </c>
      <c r="G125" s="167">
        <f t="shared" si="5"/>
        <v>0</v>
      </c>
      <c r="H125" s="167" t="str">
        <f t="shared" si="6"/>
        <v>--</v>
      </c>
      <c r="I125" s="167">
        <f t="shared" si="7"/>
        <v>0</v>
      </c>
      <c r="J125" s="167" t="str">
        <f t="shared" si="8"/>
        <v>--</v>
      </c>
      <c r="K125" s="167">
        <f t="shared" si="9"/>
        <v>0</v>
      </c>
      <c r="L125" s="168">
        <f t="shared" si="10"/>
        <v>0</v>
      </c>
      <c r="O125" s="86"/>
    </row>
    <row r="126" spans="1:17" s="53" customFormat="1" ht="14.5" x14ac:dyDescent="0.35">
      <c r="B126" s="165" t="str">
        <f t="shared" si="3"/>
        <v>1,2,4-Trichlorobenzene</v>
      </c>
      <c r="C126" s="166" t="str">
        <f t="shared" si="3"/>
        <v>120-82-1</v>
      </c>
      <c r="D126" s="167" cm="1">
        <f t="array" ref="D126">_xlfn.IFNA(CONVERT(INDEX('3. Emissions - Actual EF'!$K$5:$K$288,MATCH(1,($N$118='3. Emissions - Actual EF'!$B$5:$B$288)*($C126='3. Emissions - Actual EF'!$C$5:$C$288),0)),"lbm","g")/8760/3600,"--")</f>
        <v>0</v>
      </c>
      <c r="E126" s="168" cm="1">
        <f t="array" ref="E126">_xlfn.IFNA(CONVERT(INDEX('3. Emissions - Actual EF'!$N$5:$N$288,MATCH(1,('Actuals - REER'!$N$118='3. Emissions - Actual EF'!$B$5:$B$288)*($C126='3. Emissions - Actual EF'!$C$5:$C$288),0)),"lbm","g")/24/3600,"--")</f>
        <v>0</v>
      </c>
      <c r="F126" s="174" t="str">
        <f t="shared" si="4"/>
        <v>--</v>
      </c>
      <c r="G126" s="167" t="str">
        <f t="shared" si="5"/>
        <v>--</v>
      </c>
      <c r="H126" s="167" t="str">
        <f t="shared" si="6"/>
        <v>--</v>
      </c>
      <c r="I126" s="167" t="str">
        <f t="shared" si="7"/>
        <v>--</v>
      </c>
      <c r="J126" s="167" t="str">
        <f t="shared" si="8"/>
        <v>--</v>
      </c>
      <c r="K126" s="167" t="str">
        <f t="shared" si="9"/>
        <v>--</v>
      </c>
      <c r="L126" s="168" t="str">
        <f t="shared" si="10"/>
        <v>--</v>
      </c>
      <c r="O126" s="86"/>
    </row>
    <row r="127" spans="1:17" s="53" customFormat="1" ht="14.5" x14ac:dyDescent="0.35">
      <c r="B127" s="165" t="str">
        <f t="shared" si="3"/>
        <v>2,4,6-Trichlorophenol</v>
      </c>
      <c r="C127" s="166" t="str">
        <f t="shared" si="3"/>
        <v>88-06-2</v>
      </c>
      <c r="D127" s="167" cm="1">
        <f t="array" ref="D127">_xlfn.IFNA(CONVERT(INDEX('3. Emissions - Actual EF'!$K$5:$K$288,MATCH(1,($N$118='3. Emissions - Actual EF'!$B$5:$B$288)*($C127='3. Emissions - Actual EF'!$C$5:$C$288),0)),"lbm","g")/8760/3600,"--")</f>
        <v>9.553789293125E-7</v>
      </c>
      <c r="E127" s="168" cm="1">
        <f t="array" ref="E127">_xlfn.IFNA(CONVERT(INDEX('3. Emissions - Actual EF'!$N$5:$N$288,MATCH(1,('Actuals - REER'!$N$118='3. Emissions - Actual EF'!$B$5:$B$288)*($C127='3. Emissions - Actual EF'!$C$5:$C$288),0)),"lbm","g")/24/3600,"--")</f>
        <v>9.553789293125E-7</v>
      </c>
      <c r="F127" s="174">
        <f t="shared" si="4"/>
        <v>1.9107578586249998E-5</v>
      </c>
      <c r="G127" s="167" t="str">
        <f t="shared" si="5"/>
        <v>--</v>
      </c>
      <c r="H127" s="167">
        <f t="shared" si="6"/>
        <v>7.3490686870192305E-7</v>
      </c>
      <c r="I127" s="167" t="str">
        <f t="shared" si="7"/>
        <v>--</v>
      </c>
      <c r="J127" s="167">
        <f t="shared" si="8"/>
        <v>1.5922982155208333E-6</v>
      </c>
      <c r="K127" s="167" t="str">
        <f t="shared" si="9"/>
        <v>--</v>
      </c>
      <c r="L127" s="168" t="str">
        <f t="shared" si="10"/>
        <v>--</v>
      </c>
      <c r="O127" s="86"/>
    </row>
    <row r="128" spans="1:17" s="53" customFormat="1" ht="14.5" x14ac:dyDescent="0.35">
      <c r="B128" s="165" t="str">
        <f t="shared" si="3"/>
        <v>1,2,4-Trimethylbenzene</v>
      </c>
      <c r="C128" s="166" t="str">
        <f t="shared" si="3"/>
        <v>95-63-6</v>
      </c>
      <c r="D128" s="167" cm="1">
        <f t="array" ref="D128">_xlfn.IFNA(CONVERT(INDEX('3. Emissions - Actual EF'!$K$5:$K$288,MATCH(1,($N$118='3. Emissions - Actual EF'!$B$5:$B$288)*($C128='3. Emissions - Actual EF'!$C$5:$C$288),0)),"lbm","g")/8760/3600,"--")</f>
        <v>0</v>
      </c>
      <c r="E128" s="168" cm="1">
        <f t="array" ref="E128">_xlfn.IFNA(CONVERT(INDEX('3. Emissions - Actual EF'!$N$5:$N$288,MATCH(1,('Actuals - REER'!$N$118='3. Emissions - Actual EF'!$B$5:$B$288)*($C128='3. Emissions - Actual EF'!$C$5:$C$288),0)),"lbm","g")/24/3600,"--")</f>
        <v>0</v>
      </c>
      <c r="F128" s="174" t="str">
        <f t="shared" si="4"/>
        <v>--</v>
      </c>
      <c r="G128" s="167">
        <f t="shared" si="5"/>
        <v>0</v>
      </c>
      <c r="H128" s="167" t="str">
        <f t="shared" si="6"/>
        <v>--</v>
      </c>
      <c r="I128" s="167">
        <f t="shared" si="7"/>
        <v>0</v>
      </c>
      <c r="J128" s="167" t="str">
        <f t="shared" si="8"/>
        <v>--</v>
      </c>
      <c r="K128" s="167">
        <f t="shared" si="9"/>
        <v>0</v>
      </c>
      <c r="L128" s="168" t="str">
        <f t="shared" si="10"/>
        <v>--</v>
      </c>
      <c r="O128" s="86"/>
    </row>
    <row r="129" spans="2:15" s="53" customFormat="1" ht="14.5" x14ac:dyDescent="0.35">
      <c r="B129" s="165" t="str">
        <f t="shared" si="3"/>
        <v>1,2-Dibromo-3-Chloropropane</v>
      </c>
      <c r="C129" s="166" t="str">
        <f t="shared" si="3"/>
        <v>96-12-8</v>
      </c>
      <c r="D129" s="167" cm="1">
        <f t="array" ref="D129">_xlfn.IFNA(CONVERT(INDEX('3. Emissions - Actual EF'!$K$5:$K$288,MATCH(1,($N$118='3. Emissions - Actual EF'!$B$5:$B$288)*($C129='3. Emissions - Actual EF'!$C$5:$C$288),0)),"lbm","g")/8760/3600,"--")</f>
        <v>0</v>
      </c>
      <c r="E129" s="168" cm="1">
        <f t="array" ref="E129">_xlfn.IFNA(CONVERT(INDEX('3. Emissions - Actual EF'!$N$5:$N$288,MATCH(1,('Actuals - REER'!$N$118='3. Emissions - Actual EF'!$B$5:$B$288)*($C129='3. Emissions - Actual EF'!$C$5:$C$288),0)),"lbm","g")/24/3600,"--")</f>
        <v>0</v>
      </c>
      <c r="F129" s="174">
        <f t="shared" si="4"/>
        <v>0</v>
      </c>
      <c r="G129" s="167">
        <f t="shared" si="5"/>
        <v>0</v>
      </c>
      <c r="H129" s="167">
        <f t="shared" si="6"/>
        <v>0</v>
      </c>
      <c r="I129" s="167">
        <f t="shared" si="7"/>
        <v>0</v>
      </c>
      <c r="J129" s="167">
        <f t="shared" si="8"/>
        <v>0</v>
      </c>
      <c r="K129" s="167">
        <f t="shared" si="9"/>
        <v>0</v>
      </c>
      <c r="L129" s="168">
        <f t="shared" si="10"/>
        <v>0</v>
      </c>
      <c r="O129" s="86"/>
    </row>
    <row r="130" spans="2:15" s="53" customFormat="1" ht="14.5" x14ac:dyDescent="0.35">
      <c r="B130" s="165" t="str">
        <f t="shared" si="3"/>
        <v>1,2-Dibromoethane</v>
      </c>
      <c r="C130" s="166" t="str">
        <f t="shared" si="3"/>
        <v>106-93-4</v>
      </c>
      <c r="D130" s="167" cm="1">
        <f t="array" ref="D130">_xlfn.IFNA(CONVERT(INDEX('3. Emissions - Actual EF'!$K$5:$K$288,MATCH(1,($N$118='3. Emissions - Actual EF'!$B$5:$B$288)*($C130='3. Emissions - Actual EF'!$C$5:$C$288),0)),"lbm","g")/8760/3600,"--")</f>
        <v>0</v>
      </c>
      <c r="E130" s="168" cm="1">
        <f t="array" ref="E130">_xlfn.IFNA(CONVERT(INDEX('3. Emissions - Actual EF'!$N$5:$N$288,MATCH(1,('Actuals - REER'!$N$118='3. Emissions - Actual EF'!$B$5:$B$288)*($C130='3. Emissions - Actual EF'!$C$5:$C$288),0)),"lbm","g")/24/3600,"--")</f>
        <v>0</v>
      </c>
      <c r="F130" s="174">
        <f t="shared" si="4"/>
        <v>0</v>
      </c>
      <c r="G130" s="167">
        <f t="shared" si="5"/>
        <v>0</v>
      </c>
      <c r="H130" s="167">
        <f t="shared" si="6"/>
        <v>0</v>
      </c>
      <c r="I130" s="167">
        <f t="shared" si="7"/>
        <v>0</v>
      </c>
      <c r="J130" s="167">
        <f t="shared" si="8"/>
        <v>0</v>
      </c>
      <c r="K130" s="167">
        <f t="shared" si="9"/>
        <v>0</v>
      </c>
      <c r="L130" s="168" t="str">
        <f t="shared" si="10"/>
        <v>--</v>
      </c>
      <c r="O130" s="86"/>
    </row>
    <row r="131" spans="2:15" s="53" customFormat="1" ht="14.5" x14ac:dyDescent="0.35">
      <c r="B131" s="165" t="str">
        <f t="shared" si="3"/>
        <v>1,2-Dichlorobenzene</v>
      </c>
      <c r="C131" s="166" t="str">
        <f t="shared" si="3"/>
        <v>95-50-1</v>
      </c>
      <c r="D131" s="167" cm="1">
        <f t="array" ref="D131">_xlfn.IFNA(CONVERT(INDEX('3. Emissions - Actual EF'!$K$5:$K$288,MATCH(1,($N$118='3. Emissions - Actual EF'!$B$5:$B$288)*($C131='3. Emissions - Actual EF'!$C$5:$C$288),0)),"lbm","g")/8760/3600,"--")</f>
        <v>0</v>
      </c>
      <c r="E131" s="168" cm="1">
        <f t="array" ref="E131">_xlfn.IFNA(CONVERT(INDEX('3. Emissions - Actual EF'!$N$5:$N$288,MATCH(1,('Actuals - REER'!$N$118='3. Emissions - Actual EF'!$B$5:$B$288)*($C131='3. Emissions - Actual EF'!$C$5:$C$288),0)),"lbm","g")/24/3600,"--")</f>
        <v>0</v>
      </c>
      <c r="F131" s="174" t="str">
        <f t="shared" si="4"/>
        <v>--</v>
      </c>
      <c r="G131" s="167" t="str">
        <f t="shared" si="5"/>
        <v>--</v>
      </c>
      <c r="H131" s="167" t="str">
        <f t="shared" si="6"/>
        <v>--</v>
      </c>
      <c r="I131" s="167" t="str">
        <f t="shared" si="7"/>
        <v>--</v>
      </c>
      <c r="J131" s="167" t="str">
        <f t="shared" si="8"/>
        <v>--</v>
      </c>
      <c r="K131" s="167" t="str">
        <f t="shared" si="9"/>
        <v>--</v>
      </c>
      <c r="L131" s="168" t="str">
        <f t="shared" si="10"/>
        <v>--</v>
      </c>
      <c r="O131" s="86"/>
    </row>
    <row r="132" spans="2:15" s="53" customFormat="1" ht="14.5" x14ac:dyDescent="0.35">
      <c r="B132" s="165" t="str">
        <f t="shared" si="3"/>
        <v>1,2-Dichloroethane</v>
      </c>
      <c r="C132" s="166" t="str">
        <f t="shared" si="3"/>
        <v>107-06-2</v>
      </c>
      <c r="D132" s="167" cm="1">
        <f t="array" ref="D132">_xlfn.IFNA(CONVERT(INDEX('3. Emissions - Actual EF'!$K$5:$K$288,MATCH(1,($N$118='3. Emissions - Actual EF'!$B$5:$B$288)*($C132='3. Emissions - Actual EF'!$C$5:$C$288),0)),"lbm","g")/8760/3600,"--")</f>
        <v>0</v>
      </c>
      <c r="E132" s="168" cm="1">
        <f t="array" ref="E132">_xlfn.IFNA(CONVERT(INDEX('3. Emissions - Actual EF'!$N$5:$N$288,MATCH(1,('Actuals - REER'!$N$118='3. Emissions - Actual EF'!$B$5:$B$288)*($C132='3. Emissions - Actual EF'!$C$5:$C$288),0)),"lbm","g")/24/3600,"--")</f>
        <v>0</v>
      </c>
      <c r="F132" s="174">
        <f t="shared" si="4"/>
        <v>0</v>
      </c>
      <c r="G132" s="167">
        <f t="shared" si="5"/>
        <v>0</v>
      </c>
      <c r="H132" s="167">
        <f t="shared" si="6"/>
        <v>0</v>
      </c>
      <c r="I132" s="167">
        <f t="shared" si="7"/>
        <v>0</v>
      </c>
      <c r="J132" s="167">
        <f t="shared" si="8"/>
        <v>0</v>
      </c>
      <c r="K132" s="167">
        <f t="shared" si="9"/>
        <v>0</v>
      </c>
      <c r="L132" s="168" t="str">
        <f t="shared" si="10"/>
        <v>--</v>
      </c>
      <c r="O132" s="86"/>
    </row>
    <row r="133" spans="2:15" s="53" customFormat="1" ht="14.5" x14ac:dyDescent="0.35">
      <c r="B133" s="165" t="str">
        <f t="shared" si="3"/>
        <v>1,2-Dichloropropane</v>
      </c>
      <c r="C133" s="166" t="str">
        <f t="shared" si="3"/>
        <v>78-87-5</v>
      </c>
      <c r="D133" s="167" cm="1">
        <f t="array" ref="D133">_xlfn.IFNA(CONVERT(INDEX('3. Emissions - Actual EF'!$K$5:$K$288,MATCH(1,($N$118='3. Emissions - Actual EF'!$B$5:$B$288)*($C133='3. Emissions - Actual EF'!$C$5:$C$288),0)),"lbm","g")/8760/3600,"--")</f>
        <v>0</v>
      </c>
      <c r="E133" s="168" cm="1">
        <f t="array" ref="E133">_xlfn.IFNA(CONVERT(INDEX('3. Emissions - Actual EF'!$N$5:$N$288,MATCH(1,('Actuals - REER'!$N$118='3. Emissions - Actual EF'!$B$5:$B$288)*($C133='3. Emissions - Actual EF'!$C$5:$C$288),0)),"lbm","g")/24/3600,"--")</f>
        <v>0</v>
      </c>
      <c r="F133" s="174" t="str">
        <f t="shared" si="4"/>
        <v>--</v>
      </c>
      <c r="G133" s="167">
        <f t="shared" si="5"/>
        <v>0</v>
      </c>
      <c r="H133" s="167" t="str">
        <f t="shared" si="6"/>
        <v>--</v>
      </c>
      <c r="I133" s="167">
        <f t="shared" si="7"/>
        <v>0</v>
      </c>
      <c r="J133" s="167" t="str">
        <f t="shared" si="8"/>
        <v>--</v>
      </c>
      <c r="K133" s="167">
        <f t="shared" si="9"/>
        <v>0</v>
      </c>
      <c r="L133" s="168">
        <f t="shared" si="10"/>
        <v>0</v>
      </c>
      <c r="O133" s="86"/>
    </row>
    <row r="134" spans="2:15" s="53" customFormat="1" ht="14.5" x14ac:dyDescent="0.35">
      <c r="B134" s="165" t="str">
        <f t="shared" si="3"/>
        <v>1,3,5-Trimethylbenzene</v>
      </c>
      <c r="C134" s="166" t="str">
        <f t="shared" si="3"/>
        <v>108-67-8</v>
      </c>
      <c r="D134" s="167" cm="1">
        <f t="array" ref="D134">_xlfn.IFNA(CONVERT(INDEX('3. Emissions - Actual EF'!$K$5:$K$288,MATCH(1,($N$118='3. Emissions - Actual EF'!$B$5:$B$288)*($C134='3. Emissions - Actual EF'!$C$5:$C$288),0)),"lbm","g")/8760/3600,"--")</f>
        <v>0</v>
      </c>
      <c r="E134" s="168" cm="1">
        <f t="array" ref="E134">_xlfn.IFNA(CONVERT(INDEX('3. Emissions - Actual EF'!$N$5:$N$288,MATCH(1,('Actuals - REER'!$N$118='3. Emissions - Actual EF'!$B$5:$B$288)*($C134='3. Emissions - Actual EF'!$C$5:$C$288),0)),"lbm","g")/24/3600,"--")</f>
        <v>0</v>
      </c>
      <c r="F134" s="174" t="str">
        <f t="shared" si="4"/>
        <v>--</v>
      </c>
      <c r="G134" s="167">
        <f t="shared" si="5"/>
        <v>0</v>
      </c>
      <c r="H134" s="167" t="str">
        <f t="shared" si="6"/>
        <v>--</v>
      </c>
      <c r="I134" s="167">
        <f t="shared" si="7"/>
        <v>0</v>
      </c>
      <c r="J134" s="167" t="str">
        <f t="shared" si="8"/>
        <v>--</v>
      </c>
      <c r="K134" s="167">
        <f t="shared" si="9"/>
        <v>0</v>
      </c>
      <c r="L134" s="168" t="str">
        <f t="shared" si="10"/>
        <v>--</v>
      </c>
      <c r="O134" s="86"/>
    </row>
    <row r="135" spans="2:15" s="53" customFormat="1" ht="14.5" x14ac:dyDescent="0.35">
      <c r="B135" s="165" t="str">
        <f t="shared" si="3"/>
        <v>1,3-Butadiene</v>
      </c>
      <c r="C135" s="166" t="str">
        <f t="shared" si="3"/>
        <v>106-99-0</v>
      </c>
      <c r="D135" s="167" t="str" cm="1">
        <f t="array" ref="D135">_xlfn.IFNA(CONVERT(INDEX('3. Emissions - Actual EF'!$K$5:$K$288,MATCH(1,($N$118='3. Emissions - Actual EF'!$B$5:$B$288)*($C135='3. Emissions - Actual EF'!$C$5:$C$288),0)),"lbm","g")/8760/3600,"--")</f>
        <v>--</v>
      </c>
      <c r="E135" s="168" t="str" cm="1">
        <f t="array" ref="E135">_xlfn.IFNA(CONVERT(INDEX('3. Emissions - Actual EF'!$N$5:$N$288,MATCH(1,('Actuals - REER'!$N$118='3. Emissions - Actual EF'!$B$5:$B$288)*($C135='3. Emissions - Actual EF'!$C$5:$C$288),0)),"lbm","g")/24/3600,"--")</f>
        <v>--</v>
      </c>
      <c r="F135" s="174" t="str">
        <f t="shared" si="4"/>
        <v>--</v>
      </c>
      <c r="G135" s="167" t="str">
        <f t="shared" si="5"/>
        <v>--</v>
      </c>
      <c r="H135" s="167" t="str">
        <f t="shared" si="6"/>
        <v>--</v>
      </c>
      <c r="I135" s="167" t="str">
        <f t="shared" si="7"/>
        <v>--</v>
      </c>
      <c r="J135" s="167" t="str">
        <f t="shared" si="8"/>
        <v>--</v>
      </c>
      <c r="K135" s="167" t="str">
        <f t="shared" si="9"/>
        <v>--</v>
      </c>
      <c r="L135" s="168" t="str">
        <f t="shared" si="10"/>
        <v>--</v>
      </c>
      <c r="O135" s="86"/>
    </row>
    <row r="136" spans="2:15" s="53" customFormat="1" ht="14.5" x14ac:dyDescent="0.35">
      <c r="B136" s="165" t="str">
        <f t="shared" si="3"/>
        <v>1,3-Dichlorobenzene</v>
      </c>
      <c r="C136" s="166" t="str">
        <f t="shared" si="3"/>
        <v>541-73-1</v>
      </c>
      <c r="D136" s="167" cm="1">
        <f t="array" ref="D136">_xlfn.IFNA(CONVERT(INDEX('3. Emissions - Actual EF'!$K$5:$K$288,MATCH(1,($N$118='3. Emissions - Actual EF'!$B$5:$B$288)*($C136='3. Emissions - Actual EF'!$C$5:$C$288),0)),"lbm","g")/8760/3600,"--")</f>
        <v>0</v>
      </c>
      <c r="E136" s="168" cm="1">
        <f t="array" ref="E136">_xlfn.IFNA(CONVERT(INDEX('3. Emissions - Actual EF'!$N$5:$N$288,MATCH(1,('Actuals - REER'!$N$118='3. Emissions - Actual EF'!$B$5:$B$288)*($C136='3. Emissions - Actual EF'!$C$5:$C$288),0)),"lbm","g")/24/3600,"--")</f>
        <v>0</v>
      </c>
      <c r="F136" s="174" t="str">
        <f t="shared" si="4"/>
        <v>--</v>
      </c>
      <c r="G136" s="167" t="str">
        <f t="shared" si="5"/>
        <v>--</v>
      </c>
      <c r="H136" s="167" t="str">
        <f t="shared" si="6"/>
        <v>--</v>
      </c>
      <c r="I136" s="167" t="str">
        <f t="shared" si="7"/>
        <v>--</v>
      </c>
      <c r="J136" s="167" t="str">
        <f t="shared" si="8"/>
        <v>--</v>
      </c>
      <c r="K136" s="167" t="str">
        <f t="shared" si="9"/>
        <v>--</v>
      </c>
      <c r="L136" s="168" t="str">
        <f t="shared" si="10"/>
        <v>--</v>
      </c>
      <c r="O136" s="86"/>
    </row>
    <row r="137" spans="2:15" s="53" customFormat="1" ht="14.5" x14ac:dyDescent="0.35">
      <c r="B137" s="165" t="str">
        <f t="shared" si="3"/>
        <v>1,4-Dichlorobenzene</v>
      </c>
      <c r="C137" s="166" t="str">
        <f t="shared" si="3"/>
        <v>106-46-7</v>
      </c>
      <c r="D137" s="167" cm="1">
        <f t="array" ref="D137">_xlfn.IFNA(CONVERT(INDEX('3. Emissions - Actual EF'!$K$5:$K$288,MATCH(1,($N$118='3. Emissions - Actual EF'!$B$5:$B$288)*($C137='3. Emissions - Actual EF'!$C$5:$C$288),0)),"lbm","g")/8760/3600,"--")</f>
        <v>0</v>
      </c>
      <c r="E137" s="168" cm="1">
        <f t="array" ref="E137">_xlfn.IFNA(CONVERT(INDEX('3. Emissions - Actual EF'!$N$5:$N$288,MATCH(1,('Actuals - REER'!$N$118='3. Emissions - Actual EF'!$B$5:$B$288)*($C137='3. Emissions - Actual EF'!$C$5:$C$288),0)),"lbm","g")/24/3600,"--")</f>
        <v>0</v>
      </c>
      <c r="F137" s="174">
        <f t="shared" si="4"/>
        <v>0</v>
      </c>
      <c r="G137" s="167">
        <f t="shared" si="5"/>
        <v>0</v>
      </c>
      <c r="H137" s="167">
        <f t="shared" si="6"/>
        <v>0</v>
      </c>
      <c r="I137" s="167">
        <f t="shared" si="7"/>
        <v>0</v>
      </c>
      <c r="J137" s="167">
        <f t="shared" si="8"/>
        <v>0</v>
      </c>
      <c r="K137" s="167">
        <f t="shared" si="9"/>
        <v>0</v>
      </c>
      <c r="L137" s="168">
        <f t="shared" si="10"/>
        <v>0</v>
      </c>
      <c r="O137" s="86"/>
    </row>
    <row r="138" spans="2:15" s="53" customFormat="1" ht="14.5" x14ac:dyDescent="0.35">
      <c r="B138" s="165" t="str">
        <f t="shared" si="3"/>
        <v>2,3,4,6-Tetrachlorophenol</v>
      </c>
      <c r="C138" s="166" t="str">
        <f t="shared" si="3"/>
        <v>58-90-2</v>
      </c>
      <c r="D138" s="167" cm="1">
        <f t="array" ref="D138">_xlfn.IFNA(CONVERT(INDEX('3. Emissions - Actual EF'!$K$5:$K$288,MATCH(1,($N$118='3. Emissions - Actual EF'!$B$5:$B$288)*($C138='3. Emissions - Actual EF'!$C$5:$C$288),0)),"lbm","g")/8760/3600,"--")</f>
        <v>0</v>
      </c>
      <c r="E138" s="168" cm="1">
        <f t="array" ref="E138">_xlfn.IFNA(CONVERT(INDEX('3. Emissions - Actual EF'!$N$5:$N$288,MATCH(1,('Actuals - REER'!$N$118='3. Emissions - Actual EF'!$B$5:$B$288)*($C138='3. Emissions - Actual EF'!$C$5:$C$288),0)),"lbm","g")/24/3600,"--")</f>
        <v>0</v>
      </c>
      <c r="F138" s="174" t="str">
        <f t="shared" si="4"/>
        <v>--</v>
      </c>
      <c r="G138" s="167" t="str">
        <f t="shared" si="5"/>
        <v>--</v>
      </c>
      <c r="H138" s="167" t="str">
        <f t="shared" si="6"/>
        <v>--</v>
      </c>
      <c r="I138" s="167" t="str">
        <f t="shared" si="7"/>
        <v>--</v>
      </c>
      <c r="J138" s="167" t="str">
        <f t="shared" si="8"/>
        <v>--</v>
      </c>
      <c r="K138" s="167" t="str">
        <f t="shared" si="9"/>
        <v>--</v>
      </c>
      <c r="L138" s="168" t="str">
        <f t="shared" si="10"/>
        <v>--</v>
      </c>
      <c r="O138" s="86"/>
    </row>
    <row r="139" spans="2:15" s="53" customFormat="1" ht="14.5" x14ac:dyDescent="0.35">
      <c r="B139" s="165" t="str">
        <f t="shared" ref="B139:C158" si="11">B25</f>
        <v>2,4,5-Trichlorophenol</v>
      </c>
      <c r="C139" s="166" t="str">
        <f t="shared" si="11"/>
        <v>95-95-4</v>
      </c>
      <c r="D139" s="167" cm="1">
        <f t="array" ref="D139">_xlfn.IFNA(CONVERT(INDEX('3. Emissions - Actual EF'!$K$5:$K$288,MATCH(1,($N$118='3. Emissions - Actual EF'!$B$5:$B$288)*($C139='3. Emissions - Actual EF'!$C$5:$C$288),0)),"lbm","g")/8760/3600,"--")</f>
        <v>0</v>
      </c>
      <c r="E139" s="168" cm="1">
        <f t="array" ref="E139">_xlfn.IFNA(CONVERT(INDEX('3. Emissions - Actual EF'!$N$5:$N$288,MATCH(1,('Actuals - REER'!$N$118='3. Emissions - Actual EF'!$B$5:$B$288)*($C139='3. Emissions - Actual EF'!$C$5:$C$288),0)),"lbm","g")/24/3600,"--")</f>
        <v>0</v>
      </c>
      <c r="F139" s="174" t="str">
        <f t="shared" si="4"/>
        <v>--</v>
      </c>
      <c r="G139" s="167" t="str">
        <f t="shared" si="5"/>
        <v>--</v>
      </c>
      <c r="H139" s="167" t="str">
        <f t="shared" si="6"/>
        <v>--</v>
      </c>
      <c r="I139" s="167" t="str">
        <f t="shared" si="7"/>
        <v>--</v>
      </c>
      <c r="J139" s="167" t="str">
        <f t="shared" si="8"/>
        <v>--</v>
      </c>
      <c r="K139" s="167" t="str">
        <f t="shared" si="9"/>
        <v>--</v>
      </c>
      <c r="L139" s="168" t="str">
        <f t="shared" si="10"/>
        <v>--</v>
      </c>
      <c r="O139" s="86"/>
    </row>
    <row r="140" spans="2:15" s="53" customFormat="1" ht="14.5" x14ac:dyDescent="0.35">
      <c r="B140" s="165" t="str">
        <f t="shared" si="11"/>
        <v>2,4-Dichlorophenol</v>
      </c>
      <c r="C140" s="166" t="str">
        <f t="shared" si="11"/>
        <v>120-83-2</v>
      </c>
      <c r="D140" s="167" cm="1">
        <f t="array" ref="D140">_xlfn.IFNA(CONVERT(INDEX('3. Emissions - Actual EF'!$K$5:$K$288,MATCH(1,($N$118='3. Emissions - Actual EF'!$B$5:$B$288)*($C140='3. Emissions - Actual EF'!$C$5:$C$288),0)),"lbm","g")/8760/3600,"--")</f>
        <v>0</v>
      </c>
      <c r="E140" s="168" cm="1">
        <f t="array" ref="E140">_xlfn.IFNA(CONVERT(INDEX('3. Emissions - Actual EF'!$N$5:$N$288,MATCH(1,('Actuals - REER'!$N$118='3. Emissions - Actual EF'!$B$5:$B$288)*($C140='3. Emissions - Actual EF'!$C$5:$C$288),0)),"lbm","g")/24/3600,"--")</f>
        <v>0</v>
      </c>
      <c r="F140" s="174" t="str">
        <f t="shared" si="4"/>
        <v>--</v>
      </c>
      <c r="G140" s="167" t="str">
        <f t="shared" si="5"/>
        <v>--</v>
      </c>
      <c r="H140" s="167" t="str">
        <f t="shared" si="6"/>
        <v>--</v>
      </c>
      <c r="I140" s="167" t="str">
        <f t="shared" si="7"/>
        <v>--</v>
      </c>
      <c r="J140" s="167" t="str">
        <f t="shared" si="8"/>
        <v>--</v>
      </c>
      <c r="K140" s="167" t="str">
        <f t="shared" si="9"/>
        <v>--</v>
      </c>
      <c r="L140" s="168" t="str">
        <f t="shared" si="10"/>
        <v>--</v>
      </c>
      <c r="O140" s="86"/>
    </row>
    <row r="141" spans="2:15" s="53" customFormat="1" ht="14.5" x14ac:dyDescent="0.35">
      <c r="B141" s="165" t="str">
        <f t="shared" si="11"/>
        <v>2-Butanone</v>
      </c>
      <c r="C141" s="166" t="str">
        <f t="shared" si="11"/>
        <v>78-93-3</v>
      </c>
      <c r="D141" s="167" cm="1">
        <f t="array" ref="D141">_xlfn.IFNA(CONVERT(INDEX('3. Emissions - Actual EF'!$K$5:$K$288,MATCH(1,($N$118='3. Emissions - Actual EF'!$B$5:$B$288)*($C141='3. Emissions - Actual EF'!$C$5:$C$288),0)),"lbm","g")/8760/3600,"--")</f>
        <v>0</v>
      </c>
      <c r="E141" s="168" cm="1">
        <f t="array" ref="E141">_xlfn.IFNA(CONVERT(INDEX('3. Emissions - Actual EF'!$N$5:$N$288,MATCH(1,('Actuals - REER'!$N$118='3. Emissions - Actual EF'!$B$5:$B$288)*($C141='3. Emissions - Actual EF'!$C$5:$C$288),0)),"lbm","g")/24/3600,"--")</f>
        <v>0</v>
      </c>
      <c r="F141" s="174" t="str">
        <f t="shared" si="4"/>
        <v>--</v>
      </c>
      <c r="G141" s="167">
        <f t="shared" si="5"/>
        <v>0</v>
      </c>
      <c r="H141" s="167" t="str">
        <f t="shared" si="6"/>
        <v>--</v>
      </c>
      <c r="I141" s="167">
        <f t="shared" si="7"/>
        <v>0</v>
      </c>
      <c r="J141" s="167" t="str">
        <f t="shared" si="8"/>
        <v>--</v>
      </c>
      <c r="K141" s="167">
        <f t="shared" si="9"/>
        <v>0</v>
      </c>
      <c r="L141" s="168">
        <f t="shared" si="10"/>
        <v>0</v>
      </c>
      <c r="O141" s="86"/>
    </row>
    <row r="142" spans="2:15" s="53" customFormat="1" ht="14.5" x14ac:dyDescent="0.35">
      <c r="B142" s="165" t="str">
        <f t="shared" si="11"/>
        <v>2-Chlorophenol</v>
      </c>
      <c r="C142" s="166" t="str">
        <f t="shared" si="11"/>
        <v>95-57-8</v>
      </c>
      <c r="D142" s="167" cm="1">
        <f t="array" ref="D142">_xlfn.IFNA(CONVERT(INDEX('3. Emissions - Actual EF'!$K$5:$K$288,MATCH(1,($N$118='3. Emissions - Actual EF'!$B$5:$B$288)*($C142='3. Emissions - Actual EF'!$C$5:$C$288),0)),"lbm","g")/8760/3600,"--")</f>
        <v>0</v>
      </c>
      <c r="E142" s="168" cm="1">
        <f t="array" ref="E142">_xlfn.IFNA(CONVERT(INDEX('3. Emissions - Actual EF'!$N$5:$N$288,MATCH(1,('Actuals - REER'!$N$118='3. Emissions - Actual EF'!$B$5:$B$288)*($C142='3. Emissions - Actual EF'!$C$5:$C$288),0)),"lbm","g")/24/3600,"--")</f>
        <v>0</v>
      </c>
      <c r="F142" s="174" t="str">
        <f t="shared" si="4"/>
        <v>--</v>
      </c>
      <c r="G142" s="167" t="str">
        <f t="shared" si="5"/>
        <v>--</v>
      </c>
      <c r="H142" s="167" t="str">
        <f t="shared" si="6"/>
        <v>--</v>
      </c>
      <c r="I142" s="167" t="str">
        <f t="shared" si="7"/>
        <v>--</v>
      </c>
      <c r="J142" s="167" t="str">
        <f t="shared" si="8"/>
        <v>--</v>
      </c>
      <c r="K142" s="167" t="str">
        <f t="shared" si="9"/>
        <v>--</v>
      </c>
      <c r="L142" s="168" t="str">
        <f t="shared" si="10"/>
        <v>--</v>
      </c>
      <c r="O142" s="86"/>
    </row>
    <row r="143" spans="2:15" s="53" customFormat="1" ht="14.5" x14ac:dyDescent="0.35">
      <c r="B143" s="165" t="str">
        <f t="shared" si="11"/>
        <v>4-Methyl-2-pentanone</v>
      </c>
      <c r="C143" s="166" t="str">
        <f t="shared" si="11"/>
        <v>108-10-1</v>
      </c>
      <c r="D143" s="167" cm="1">
        <f t="array" ref="D143">_xlfn.IFNA(CONVERT(INDEX('3. Emissions - Actual EF'!$K$5:$K$288,MATCH(1,($N$118='3. Emissions - Actual EF'!$B$5:$B$288)*($C143='3. Emissions - Actual EF'!$C$5:$C$288),0)),"lbm","g")/8760/3600,"--")</f>
        <v>0</v>
      </c>
      <c r="E143" s="168" cm="1">
        <f t="array" ref="E143">_xlfn.IFNA(CONVERT(INDEX('3. Emissions - Actual EF'!$N$5:$N$288,MATCH(1,('Actuals - REER'!$N$118='3. Emissions - Actual EF'!$B$5:$B$288)*($C143='3. Emissions - Actual EF'!$C$5:$C$288),0)),"lbm","g")/24/3600,"--")</f>
        <v>0</v>
      </c>
      <c r="F143" s="174" t="str">
        <f t="shared" si="4"/>
        <v>--</v>
      </c>
      <c r="G143" s="167">
        <f t="shared" si="5"/>
        <v>0</v>
      </c>
      <c r="H143" s="167" t="str">
        <f t="shared" si="6"/>
        <v>--</v>
      </c>
      <c r="I143" s="167">
        <f t="shared" si="7"/>
        <v>0</v>
      </c>
      <c r="J143" s="167" t="str">
        <f t="shared" si="8"/>
        <v>--</v>
      </c>
      <c r="K143" s="167">
        <f t="shared" si="9"/>
        <v>0</v>
      </c>
      <c r="L143" s="168" t="str">
        <f t="shared" si="10"/>
        <v>--</v>
      </c>
      <c r="O143" s="86"/>
    </row>
    <row r="144" spans="2:15" s="53" customFormat="1" ht="14.5" x14ac:dyDescent="0.35">
      <c r="B144" s="165" t="str">
        <f t="shared" si="11"/>
        <v>2-Methyl napthalene</v>
      </c>
      <c r="C144" s="166" t="str">
        <f t="shared" si="11"/>
        <v>91-57-6</v>
      </c>
      <c r="D144" s="167" cm="1">
        <f t="array" ref="D144">_xlfn.IFNA(CONVERT(INDEX('3. Emissions - Actual EF'!$K$5:$K$288,MATCH(1,($N$118='3. Emissions - Actual EF'!$B$5:$B$288)*($C144='3. Emissions - Actual EF'!$C$5:$C$288),0)),"lbm","g")/8760/3600,"--")</f>
        <v>5.4851077335185191E-7</v>
      </c>
      <c r="E144" s="168" cm="1">
        <f t="array" ref="E144">_xlfn.IFNA(CONVERT(INDEX('3. Emissions - Actual EF'!$N$5:$N$288,MATCH(1,('Actuals - REER'!$N$118='3. Emissions - Actual EF'!$B$5:$B$288)*($C144='3. Emissions - Actual EF'!$C$5:$C$288),0)),"lbm","g")/24/3600,"--")</f>
        <v>5.4851077335185191E-7</v>
      </c>
      <c r="F144" s="174" t="str">
        <f t="shared" si="4"/>
        <v>--</v>
      </c>
      <c r="G144" s="167" t="str">
        <f t="shared" si="5"/>
        <v>--</v>
      </c>
      <c r="H144" s="167" t="str">
        <f t="shared" si="6"/>
        <v>--</v>
      </c>
      <c r="I144" s="167" t="str">
        <f t="shared" si="7"/>
        <v>--</v>
      </c>
      <c r="J144" s="167" t="str">
        <f t="shared" si="8"/>
        <v>--</v>
      </c>
      <c r="K144" s="167" t="str">
        <f t="shared" si="9"/>
        <v>--</v>
      </c>
      <c r="L144" s="168" t="str">
        <f t="shared" si="10"/>
        <v>--</v>
      </c>
      <c r="O144" s="86"/>
    </row>
    <row r="145" spans="2:15" s="53" customFormat="1" ht="14.5" x14ac:dyDescent="0.35">
      <c r="B145" s="165" t="str">
        <f t="shared" si="11"/>
        <v>Acetaldehyde</v>
      </c>
      <c r="C145" s="166" t="str">
        <f t="shared" si="11"/>
        <v>75-07-0</v>
      </c>
      <c r="D145" s="167" cm="1">
        <f t="array" ref="D145">_xlfn.IFNA(CONVERT(INDEX('3. Emissions - Actual EF'!$K$5:$K$288,MATCH(1,($N$118='3. Emissions - Actual EF'!$B$5:$B$288)*($C145='3. Emissions - Actual EF'!$C$5:$C$288),0)),"lbm","g")/8760/3600,"--")</f>
        <v>5.0000158933796301E-4</v>
      </c>
      <c r="E145" s="168" cm="1">
        <f t="array" ref="E145">_xlfn.IFNA(CONVERT(INDEX('3. Emissions - Actual EF'!$N$5:$N$288,MATCH(1,('Actuals - REER'!$N$118='3. Emissions - Actual EF'!$B$5:$B$288)*($C145='3. Emissions - Actual EF'!$C$5:$C$288),0)),"lbm","g")/24/3600,"--")</f>
        <v>5.000015893379629E-4</v>
      </c>
      <c r="F145" s="174">
        <f t="shared" si="4"/>
        <v>1.1111146429732511E-3</v>
      </c>
      <c r="G145" s="167">
        <f t="shared" si="5"/>
        <v>3.5714399238425927E-6</v>
      </c>
      <c r="H145" s="167">
        <f t="shared" si="6"/>
        <v>4.1666799111496915E-5</v>
      </c>
      <c r="I145" s="167">
        <f t="shared" si="7"/>
        <v>8.0645417635155322E-7</v>
      </c>
      <c r="J145" s="167">
        <f t="shared" si="8"/>
        <v>9.0909379879629631E-5</v>
      </c>
      <c r="K145" s="167">
        <f t="shared" si="9"/>
        <v>8.0645417635155322E-7</v>
      </c>
      <c r="L145" s="168">
        <f t="shared" si="10"/>
        <v>1.0638331688041764E-6</v>
      </c>
      <c r="O145" s="86"/>
    </row>
    <row r="146" spans="2:15" s="53" customFormat="1" ht="14.5" x14ac:dyDescent="0.35">
      <c r="B146" s="165" t="str">
        <f t="shared" si="11"/>
        <v>Acenaphthylene</v>
      </c>
      <c r="C146" s="166" t="str">
        <f t="shared" si="11"/>
        <v>208-96-8</v>
      </c>
      <c r="D146" s="167" cm="1">
        <f t="array" ref="D146">_xlfn.IFNA(CONVERT(INDEX('3. Emissions - Actual EF'!$K$5:$K$288,MATCH(1,($N$118='3. Emissions - Actual EF'!$B$5:$B$288)*($C146='3. Emissions - Actual EF'!$C$5:$C$288),0)),"lbm","g")/8760/3600,"--")</f>
        <v>0</v>
      </c>
      <c r="E146" s="168" cm="1">
        <f t="array" ref="E146">_xlfn.IFNA(CONVERT(INDEX('3. Emissions - Actual EF'!$N$5:$N$288,MATCH(1,('Actuals - REER'!$N$118='3. Emissions - Actual EF'!$B$5:$B$288)*($C146='3. Emissions - Actual EF'!$C$5:$C$288),0)),"lbm","g")/24/3600,"--")</f>
        <v>0</v>
      </c>
      <c r="F146" s="174" t="str">
        <f t="shared" si="4"/>
        <v>--</v>
      </c>
      <c r="G146" s="167" t="str">
        <f t="shared" si="5"/>
        <v>--</v>
      </c>
      <c r="H146" s="167" t="str">
        <f t="shared" si="6"/>
        <v>--</v>
      </c>
      <c r="I146" s="167" t="str">
        <f t="shared" si="7"/>
        <v>--</v>
      </c>
      <c r="J146" s="167" t="str">
        <f t="shared" si="8"/>
        <v>--</v>
      </c>
      <c r="K146" s="167" t="str">
        <f t="shared" si="9"/>
        <v>--</v>
      </c>
      <c r="L146" s="168" t="str">
        <f t="shared" si="10"/>
        <v>--</v>
      </c>
      <c r="O146" s="86"/>
    </row>
    <row r="147" spans="2:15" s="53" customFormat="1" ht="14.5" x14ac:dyDescent="0.35">
      <c r="B147" s="165" t="str">
        <f t="shared" si="11"/>
        <v>Acenaphthene</v>
      </c>
      <c r="C147" s="166" t="str">
        <f t="shared" si="11"/>
        <v>83-32-9</v>
      </c>
      <c r="D147" s="167" cm="1">
        <f t="array" ref="D147">_xlfn.IFNA(CONVERT(INDEX('3. Emissions - Actual EF'!$K$5:$K$288,MATCH(1,($N$118='3. Emissions - Actual EF'!$B$5:$B$288)*($C147='3. Emissions - Actual EF'!$C$5:$C$288),0)),"lbm","g")/8760/3600,"--")</f>
        <v>0</v>
      </c>
      <c r="E147" s="168" cm="1">
        <f t="array" ref="E147">_xlfn.IFNA(CONVERT(INDEX('3. Emissions - Actual EF'!$N$5:$N$288,MATCH(1,('Actuals - REER'!$N$118='3. Emissions - Actual EF'!$B$5:$B$288)*($C147='3. Emissions - Actual EF'!$C$5:$C$288),0)),"lbm","g")/24/3600,"--")</f>
        <v>0</v>
      </c>
      <c r="F147" s="174" t="str">
        <f t="shared" si="4"/>
        <v>--</v>
      </c>
      <c r="G147" s="167" t="str">
        <f t="shared" si="5"/>
        <v>--</v>
      </c>
      <c r="H147" s="167" t="str">
        <f t="shared" si="6"/>
        <v>--</v>
      </c>
      <c r="I147" s="167" t="str">
        <f t="shared" si="7"/>
        <v>--</v>
      </c>
      <c r="J147" s="167" t="str">
        <f t="shared" si="8"/>
        <v>--</v>
      </c>
      <c r="K147" s="167" t="str">
        <f t="shared" si="9"/>
        <v>--</v>
      </c>
      <c r="L147" s="168" t="str">
        <f t="shared" si="10"/>
        <v>--</v>
      </c>
      <c r="O147" s="86"/>
    </row>
    <row r="148" spans="2:15" s="53" customFormat="1" ht="14.5" x14ac:dyDescent="0.35">
      <c r="B148" s="165" t="str">
        <f t="shared" si="11"/>
        <v>Acetone</v>
      </c>
      <c r="C148" s="166" t="str">
        <f t="shared" si="11"/>
        <v>67-64-1</v>
      </c>
      <c r="D148" s="167" cm="1">
        <f t="array" ref="D148">_xlfn.IFNA(CONVERT(INDEX('3. Emissions - Actual EF'!$K$5:$K$288,MATCH(1,($N$118='3. Emissions - Actual EF'!$B$5:$B$288)*($C148='3. Emissions - Actual EF'!$C$5:$C$288),0)),"lbm","g")/8760/3600,"--")</f>
        <v>0</v>
      </c>
      <c r="E148" s="168" cm="1">
        <f t="array" ref="E148">_xlfn.IFNA(CONVERT(INDEX('3. Emissions - Actual EF'!$N$5:$N$288,MATCH(1,('Actuals - REER'!$N$118='3. Emissions - Actual EF'!$B$5:$B$288)*($C148='3. Emissions - Actual EF'!$C$5:$C$288),0)),"lbm","g")/24/3600,"--")</f>
        <v>0</v>
      </c>
      <c r="F148" s="174" t="str">
        <f t="shared" si="4"/>
        <v>--</v>
      </c>
      <c r="G148" s="167">
        <f t="shared" si="5"/>
        <v>0</v>
      </c>
      <c r="H148" s="167" t="str">
        <f t="shared" si="6"/>
        <v>--</v>
      </c>
      <c r="I148" s="167">
        <f t="shared" si="7"/>
        <v>0</v>
      </c>
      <c r="J148" s="167" t="str">
        <f t="shared" si="8"/>
        <v>--</v>
      </c>
      <c r="K148" s="167">
        <f t="shared" si="9"/>
        <v>0</v>
      </c>
      <c r="L148" s="168">
        <f t="shared" si="10"/>
        <v>0</v>
      </c>
      <c r="O148" s="86"/>
    </row>
    <row r="149" spans="2:15" s="53" customFormat="1" ht="14.5" x14ac:dyDescent="0.35">
      <c r="B149" s="165" t="str">
        <f t="shared" si="11"/>
        <v>Acrolein</v>
      </c>
      <c r="C149" s="166" t="str">
        <f t="shared" si="11"/>
        <v>107-02-8</v>
      </c>
      <c r="D149" s="167" cm="1">
        <f t="array" ref="D149">_xlfn.IFNA(CONVERT(INDEX('3. Emissions - Actual EF'!$K$5:$K$288,MATCH(1,($N$118='3. Emissions - Actual EF'!$B$5:$B$288)*($C149='3. Emissions - Actual EF'!$C$5:$C$288),0)),"lbm","g")/8760/3600,"--")</f>
        <v>0</v>
      </c>
      <c r="E149" s="168" cm="1">
        <f t="array" ref="E149">_xlfn.IFNA(CONVERT(INDEX('3. Emissions - Actual EF'!$N$5:$N$288,MATCH(1,('Actuals - REER'!$N$118='3. Emissions - Actual EF'!$B$5:$B$288)*($C149='3. Emissions - Actual EF'!$C$5:$C$288),0)),"lbm","g")/24/3600,"--")</f>
        <v>0</v>
      </c>
      <c r="F149" s="174" t="str">
        <f t="shared" si="4"/>
        <v>--</v>
      </c>
      <c r="G149" s="167">
        <f t="shared" si="5"/>
        <v>0</v>
      </c>
      <c r="H149" s="167" t="str">
        <f t="shared" si="6"/>
        <v>--</v>
      </c>
      <c r="I149" s="167">
        <f t="shared" si="7"/>
        <v>0</v>
      </c>
      <c r="J149" s="167" t="str">
        <f t="shared" si="8"/>
        <v>--</v>
      </c>
      <c r="K149" s="167">
        <f t="shared" si="9"/>
        <v>0</v>
      </c>
      <c r="L149" s="168">
        <f t="shared" si="10"/>
        <v>0</v>
      </c>
      <c r="O149" s="86"/>
    </row>
    <row r="150" spans="2:15" s="53" customFormat="1" ht="14.5" x14ac:dyDescent="0.35">
      <c r="B150" s="165" t="str">
        <f t="shared" si="11"/>
        <v>Aluminum</v>
      </c>
      <c r="C150" s="166" t="str">
        <f t="shared" si="11"/>
        <v>7429-90-5</v>
      </c>
      <c r="D150" s="167" cm="1">
        <f t="array" ref="D150">_xlfn.IFNA(CONVERT(INDEX('3. Emissions - Actual EF'!$K$5:$K$288,MATCH(1,($N$118='3. Emissions - Actual EF'!$B$5:$B$288)*($C150='3. Emissions - Actual EF'!$C$5:$C$288),0)),"lbm","g")/8760/3600,"--")</f>
        <v>1.0260427406574074E-3</v>
      </c>
      <c r="E150" s="168" cm="1">
        <f t="array" ref="E150">_xlfn.IFNA(CONVERT(INDEX('3. Emissions - Actual EF'!$N$5:$N$288,MATCH(1,('Actuals - REER'!$N$118='3. Emissions - Actual EF'!$B$5:$B$288)*($C150='3. Emissions - Actual EF'!$C$5:$C$288),0)),"lbm","g")/24/3600,"--")</f>
        <v>1.0260427406574074E-3</v>
      </c>
      <c r="F150" s="174" t="str">
        <f t="shared" si="4"/>
        <v>--</v>
      </c>
      <c r="G150" s="167">
        <f t="shared" si="5"/>
        <v>2.0520854813148147E-4</v>
      </c>
      <c r="H150" s="167" t="str">
        <f t="shared" si="6"/>
        <v>--</v>
      </c>
      <c r="I150" s="167">
        <f t="shared" si="7"/>
        <v>4.6638306393518517E-5</v>
      </c>
      <c r="J150" s="167" t="str">
        <f t="shared" si="8"/>
        <v>--</v>
      </c>
      <c r="K150" s="167">
        <f t="shared" si="9"/>
        <v>4.6638306393518517E-5</v>
      </c>
      <c r="L150" s="168" t="str">
        <f t="shared" si="10"/>
        <v>--</v>
      </c>
      <c r="O150" s="86"/>
    </row>
    <row r="151" spans="2:15" s="53" customFormat="1" ht="14.5" x14ac:dyDescent="0.35">
      <c r="B151" s="165" t="str">
        <f t="shared" si="11"/>
        <v>Ammonia</v>
      </c>
      <c r="C151" s="166" t="str">
        <f t="shared" si="11"/>
        <v>7664-41-7</v>
      </c>
      <c r="D151" s="167" cm="1">
        <f t="array" ref="D151">_xlfn.IFNA(CONVERT(INDEX('3. Emissions - Actual EF'!$K$5:$K$288,MATCH(1,($N$118='3. Emissions - Actual EF'!$B$5:$B$288)*($C151='3. Emissions - Actual EF'!$C$5:$C$288),0)),"lbm","g")/8760/3600,"--")</f>
        <v>2.393959730555556E-2</v>
      </c>
      <c r="E151" s="168" cm="1">
        <f t="array" ref="E151">_xlfn.IFNA(CONVERT(INDEX('3. Emissions - Actual EF'!$N$5:$N$288,MATCH(1,('Actuals - REER'!$N$118='3. Emissions - Actual EF'!$B$5:$B$288)*($C151='3. Emissions - Actual EF'!$C$5:$C$288),0)),"lbm","g")/24/3600,"--")</f>
        <v>2.393959730555556E-2</v>
      </c>
      <c r="F151" s="174" t="str">
        <f t="shared" ref="F151:F182" si="12">IFERROR(IF(F37="--","--",$D151/$F37),"--")</f>
        <v>--</v>
      </c>
      <c r="G151" s="167">
        <f t="shared" ref="G151:G182" si="13">IFERROR(IF(G37="--","--",$D151/$G37),"--")</f>
        <v>4.7879194611111121E-5</v>
      </c>
      <c r="H151" s="167" t="str">
        <f t="shared" ref="H151:H182" si="14">IFERROR(IF(H37="--","--",$D151/$H37),"--")</f>
        <v>--</v>
      </c>
      <c r="I151" s="167">
        <f t="shared" ref="I151:I182" si="15">IFERROR(IF(I37="--","--",$D151/$I37),"--")</f>
        <v>1.088163513888889E-5</v>
      </c>
      <c r="J151" s="167" t="str">
        <f t="shared" ref="J151:J182" si="16">IFERROR(IF(J37="--","--",$D151/$J37),"--")</f>
        <v>--</v>
      </c>
      <c r="K151" s="167">
        <f t="shared" ref="K151:K182" si="17">IFERROR(IF(K37="--","--",$D151/$K37),"--")</f>
        <v>1.088163513888889E-5</v>
      </c>
      <c r="L151" s="168">
        <f t="shared" ref="L151:L182" si="18">IFERROR(IF(L37="--","--",$E151/$L37),"--")</f>
        <v>1.99496644212963E-5</v>
      </c>
      <c r="O151" s="86"/>
    </row>
    <row r="152" spans="2:15" s="53" customFormat="1" ht="14.5" x14ac:dyDescent="0.35">
      <c r="B152" s="165" t="str">
        <f t="shared" si="11"/>
        <v>Anthracene</v>
      </c>
      <c r="C152" s="166" t="str">
        <f t="shared" si="11"/>
        <v>120-12-7</v>
      </c>
      <c r="D152" s="167" cm="1">
        <f t="array" ref="D152">_xlfn.IFNA(CONVERT(INDEX('3. Emissions - Actual EF'!$K$5:$K$288,MATCH(1,($N$118='3. Emissions - Actual EF'!$B$5:$B$288)*($C152='3. Emissions - Actual EF'!$C$5:$C$288),0)),"lbm","g")/8760/3600,"--")</f>
        <v>6.8437848788425929E-8</v>
      </c>
      <c r="E152" s="168" cm="1">
        <f t="array" ref="E152">_xlfn.IFNA(CONVERT(INDEX('3. Emissions - Actual EF'!$N$5:$N$288,MATCH(1,('Actuals - REER'!$N$118='3. Emissions - Actual EF'!$B$5:$B$288)*($C152='3. Emissions - Actual EF'!$C$5:$C$288),0)),"lbm","g")/24/3600,"--")</f>
        <v>6.8437848788425929E-8</v>
      </c>
      <c r="F152" s="174" t="str">
        <f t="shared" si="12"/>
        <v>--</v>
      </c>
      <c r="G152" s="167" t="str">
        <f t="shared" si="13"/>
        <v>--</v>
      </c>
      <c r="H152" s="167" t="str">
        <f t="shared" si="14"/>
        <v>--</v>
      </c>
      <c r="I152" s="167" t="str">
        <f t="shared" si="15"/>
        <v>--</v>
      </c>
      <c r="J152" s="167" t="str">
        <f t="shared" si="16"/>
        <v>--</v>
      </c>
      <c r="K152" s="167" t="str">
        <f t="shared" si="17"/>
        <v>--</v>
      </c>
      <c r="L152" s="168" t="str">
        <f t="shared" si="18"/>
        <v>--</v>
      </c>
      <c r="O152" s="86"/>
    </row>
    <row r="153" spans="2:15" s="53" customFormat="1" ht="14.5" x14ac:dyDescent="0.35">
      <c r="B153" s="165" t="str">
        <f t="shared" si="11"/>
        <v>Antimony</v>
      </c>
      <c r="C153" s="166" t="str">
        <f t="shared" si="11"/>
        <v>7440-36-0</v>
      </c>
      <c r="D153" s="167" cm="1">
        <f t="array" ref="D153">_xlfn.IFNA(CONVERT(INDEX('3. Emissions - Actual EF'!$K$5:$K$288,MATCH(1,($N$118='3. Emissions - Actual EF'!$B$5:$B$288)*($C153='3. Emissions - Actual EF'!$C$5:$C$288),0)),"lbm","g")/8760/3600,"--")</f>
        <v>5.8610014105092599E-5</v>
      </c>
      <c r="E153" s="168" cm="1">
        <f t="array" ref="E153">_xlfn.IFNA(CONVERT(INDEX('3. Emissions - Actual EF'!$N$5:$N$288,MATCH(1,('Actuals - REER'!$N$118='3. Emissions - Actual EF'!$B$5:$B$288)*($C153='3. Emissions - Actual EF'!$C$5:$C$288),0)),"lbm","g")/24/3600,"--")</f>
        <v>5.8610014105092599E-5</v>
      </c>
      <c r="F153" s="174" t="str">
        <f t="shared" si="12"/>
        <v>--</v>
      </c>
      <c r="G153" s="167">
        <f t="shared" si="13"/>
        <v>1.9536671368364201E-4</v>
      </c>
      <c r="H153" s="167" t="str">
        <f t="shared" si="14"/>
        <v>--</v>
      </c>
      <c r="I153" s="167">
        <f t="shared" si="15"/>
        <v>4.5084626234686615E-5</v>
      </c>
      <c r="J153" s="167" t="str">
        <f t="shared" si="16"/>
        <v>--</v>
      </c>
      <c r="K153" s="167">
        <f t="shared" si="17"/>
        <v>4.5084626234686615E-5</v>
      </c>
      <c r="L153" s="168">
        <f t="shared" si="18"/>
        <v>5.8610014105092599E-5</v>
      </c>
      <c r="O153" s="86"/>
    </row>
    <row r="154" spans="2:15" s="53" customFormat="1" ht="14.5" x14ac:dyDescent="0.35">
      <c r="B154" s="165" t="str">
        <f t="shared" si="11"/>
        <v>Arsenic and compounds</v>
      </c>
      <c r="C154" s="166" t="str">
        <f t="shared" si="11"/>
        <v>7440-38-2</v>
      </c>
      <c r="D154" s="167" cm="1">
        <f t="array" ref="D154">_xlfn.IFNA(CONVERT(INDEX('3. Emissions - Actual EF'!$K$5:$K$288,MATCH(1,($N$118='3. Emissions - Actual EF'!$B$5:$B$288)*($C154='3. Emissions - Actual EF'!$C$5:$C$288),0)),"lbm","g")/8760/3600,"--")</f>
        <v>3.7106375823611112E-6</v>
      </c>
      <c r="E154" s="168" cm="1">
        <f t="array" ref="E154">_xlfn.IFNA(CONVERT(INDEX('3. Emissions - Actual EF'!$N$5:$N$288,MATCH(1,('Actuals - REER'!$N$118='3. Emissions - Actual EF'!$B$5:$B$288)*($C154='3. Emissions - Actual EF'!$C$5:$C$288),0)),"lbm","g")/24/3600,"--")</f>
        <v>3.710637582361112E-6</v>
      </c>
      <c r="F154" s="174">
        <f t="shared" si="12"/>
        <v>0.15460989926504629</v>
      </c>
      <c r="G154" s="167">
        <f t="shared" si="13"/>
        <v>2.1827279896241829E-2</v>
      </c>
      <c r="H154" s="167">
        <f t="shared" si="14"/>
        <v>2.8543366018162395E-3</v>
      </c>
      <c r="I154" s="167">
        <f t="shared" si="15"/>
        <v>1.5460989926504632E-3</v>
      </c>
      <c r="J154" s="167">
        <f t="shared" si="16"/>
        <v>5.9848993263888891E-3</v>
      </c>
      <c r="K154" s="167">
        <f t="shared" si="17"/>
        <v>1.5460989926504632E-3</v>
      </c>
      <c r="L154" s="168">
        <f t="shared" si="18"/>
        <v>1.8553187911805558E-5</v>
      </c>
      <c r="O154" s="86"/>
    </row>
    <row r="155" spans="2:15" s="53" customFormat="1" ht="14.5" x14ac:dyDescent="0.35">
      <c r="B155" s="165" t="str">
        <f t="shared" si="11"/>
        <v>Barium and compounds</v>
      </c>
      <c r="C155" s="166" t="str">
        <f t="shared" si="11"/>
        <v>7440-39-3</v>
      </c>
      <c r="D155" s="167" cm="1">
        <f t="array" ref="D155">_xlfn.IFNA(CONVERT(INDEX('3. Emissions - Actual EF'!$K$5:$K$288,MATCH(1,($N$118='3. Emissions - Actual EF'!$B$5:$B$288)*($C155='3. Emissions - Actual EF'!$C$5:$C$288),0)),"lbm","g")/8760/3600,"--")</f>
        <v>2.3729600837962963E-5</v>
      </c>
      <c r="E155" s="168" cm="1">
        <f t="array" ref="E155">_xlfn.IFNA(CONVERT(INDEX('3. Emissions - Actual EF'!$N$5:$N$288,MATCH(1,('Actuals - REER'!$N$118='3. Emissions - Actual EF'!$B$5:$B$288)*($C155='3. Emissions - Actual EF'!$C$5:$C$288),0)),"lbm","g")/24/3600,"--")</f>
        <v>2.3729600837962963E-5</v>
      </c>
      <c r="F155" s="174" t="str">
        <f t="shared" si="12"/>
        <v>--</v>
      </c>
      <c r="G155" s="167" t="str">
        <f t="shared" si="13"/>
        <v>--</v>
      </c>
      <c r="H155" s="167" t="str">
        <f t="shared" si="14"/>
        <v>--</v>
      </c>
      <c r="I155" s="167" t="str">
        <f t="shared" si="15"/>
        <v>--</v>
      </c>
      <c r="J155" s="167" t="str">
        <f t="shared" si="16"/>
        <v>--</v>
      </c>
      <c r="K155" s="167" t="str">
        <f t="shared" si="17"/>
        <v>--</v>
      </c>
      <c r="L155" s="168" t="str">
        <f t="shared" si="18"/>
        <v>--</v>
      </c>
      <c r="O155" s="86"/>
    </row>
    <row r="156" spans="2:15" s="53" customFormat="1" ht="14.5" x14ac:dyDescent="0.35">
      <c r="B156" s="165" t="str">
        <f t="shared" si="11"/>
        <v>Benzene</v>
      </c>
      <c r="C156" s="166" t="str">
        <f t="shared" si="11"/>
        <v>71-43-2</v>
      </c>
      <c r="D156" s="167" cm="1">
        <f t="array" ref="D156">_xlfn.IFNA(CONVERT(INDEX('3. Emissions - Actual EF'!$K$5:$K$288,MATCH(1,($N$118='3. Emissions - Actual EF'!$B$5:$B$288)*($C156='3. Emissions - Actual EF'!$C$5:$C$288),0)),"lbm","g")/8760/3600,"--")</f>
        <v>0</v>
      </c>
      <c r="E156" s="168" cm="1">
        <f t="array" ref="E156">_xlfn.IFNA(CONVERT(INDEX('3. Emissions - Actual EF'!$N$5:$N$288,MATCH(1,('Actuals - REER'!$N$118='3. Emissions - Actual EF'!$B$5:$B$288)*($C156='3. Emissions - Actual EF'!$C$5:$C$288),0)),"lbm","g")/24/3600,"--")</f>
        <v>0</v>
      </c>
      <c r="F156" s="174">
        <f t="shared" si="12"/>
        <v>0</v>
      </c>
      <c r="G156" s="167">
        <f t="shared" si="13"/>
        <v>0</v>
      </c>
      <c r="H156" s="167">
        <f t="shared" si="14"/>
        <v>0</v>
      </c>
      <c r="I156" s="167">
        <f t="shared" si="15"/>
        <v>0</v>
      </c>
      <c r="J156" s="167">
        <f t="shared" si="16"/>
        <v>0</v>
      </c>
      <c r="K156" s="167">
        <f t="shared" si="17"/>
        <v>0</v>
      </c>
      <c r="L156" s="168">
        <f t="shared" si="18"/>
        <v>0</v>
      </c>
      <c r="O156" s="86"/>
    </row>
    <row r="157" spans="2:15" s="53" customFormat="1" ht="14.5" x14ac:dyDescent="0.35">
      <c r="B157" s="165" t="str">
        <f t="shared" si="11"/>
        <v>Benz[a]anthracene</v>
      </c>
      <c r="C157" s="166" t="str">
        <f t="shared" si="11"/>
        <v>56-55-3</v>
      </c>
      <c r="D157" s="167" cm="1">
        <f t="array" ref="D157">_xlfn.IFNA(CONVERT(INDEX('3. Emissions - Actual EF'!$K$5:$K$288,MATCH(1,($N$118='3. Emissions - Actual EF'!$B$5:$B$288)*($C157='3. Emissions - Actual EF'!$C$5:$C$288),0)),"lbm","g")/8760/3600,"--")</f>
        <v>0</v>
      </c>
      <c r="E157" s="168" cm="1">
        <f t="array" ref="E157">_xlfn.IFNA(CONVERT(INDEX('3. Emissions - Actual EF'!$N$5:$N$288,MATCH(1,('Actuals - REER'!$N$118='3. Emissions - Actual EF'!$B$5:$B$288)*($C157='3. Emissions - Actual EF'!$C$5:$C$288),0)),"lbm","g")/24/3600,"--")</f>
        <v>0</v>
      </c>
      <c r="F157" s="174">
        <f t="shared" si="12"/>
        <v>0</v>
      </c>
      <c r="G157" s="167" t="str">
        <f t="shared" si="13"/>
        <v>--</v>
      </c>
      <c r="H157" s="167">
        <f t="shared" si="14"/>
        <v>0</v>
      </c>
      <c r="I157" s="167" t="str">
        <f t="shared" si="15"/>
        <v>--</v>
      </c>
      <c r="J157" s="167">
        <f t="shared" si="16"/>
        <v>0</v>
      </c>
      <c r="K157" s="167" t="str">
        <f t="shared" si="17"/>
        <v>--</v>
      </c>
      <c r="L157" s="168" t="str">
        <f t="shared" si="18"/>
        <v>--</v>
      </c>
      <c r="O157" s="86"/>
    </row>
    <row r="158" spans="2:15" s="53" customFormat="1" ht="14.5" x14ac:dyDescent="0.35">
      <c r="B158" s="165" t="str">
        <f t="shared" si="11"/>
        <v>Benzo(a)pyrene</v>
      </c>
      <c r="C158" s="166" t="str">
        <f t="shared" si="11"/>
        <v>50-32-8</v>
      </c>
      <c r="D158" s="167" cm="1">
        <f t="array" ref="D158">_xlfn.IFNA(CONVERT(INDEX('3. Emissions - Actual EF'!$K$5:$K$288,MATCH(1,($N$118='3. Emissions - Actual EF'!$B$5:$B$288)*($C158='3. Emissions - Actual EF'!$C$5:$C$288),0)),"lbm","g")/8760/3600,"--")</f>
        <v>0</v>
      </c>
      <c r="E158" s="168" cm="1">
        <f t="array" ref="E158">_xlfn.IFNA(CONVERT(INDEX('3. Emissions - Actual EF'!$N$5:$N$288,MATCH(1,('Actuals - REER'!$N$118='3. Emissions - Actual EF'!$B$5:$B$288)*($C158='3. Emissions - Actual EF'!$C$5:$C$288),0)),"lbm","g")/24/3600,"--")</f>
        <v>0</v>
      </c>
      <c r="F158" s="174">
        <f t="shared" si="12"/>
        <v>0</v>
      </c>
      <c r="G158" s="167">
        <f t="shared" si="13"/>
        <v>0</v>
      </c>
      <c r="H158" s="167">
        <f t="shared" si="14"/>
        <v>0</v>
      </c>
      <c r="I158" s="167">
        <f t="shared" si="15"/>
        <v>0</v>
      </c>
      <c r="J158" s="167">
        <f t="shared" si="16"/>
        <v>0</v>
      </c>
      <c r="K158" s="167">
        <f t="shared" si="17"/>
        <v>0</v>
      </c>
      <c r="L158" s="168">
        <f t="shared" si="18"/>
        <v>0</v>
      </c>
      <c r="O158" s="86"/>
    </row>
    <row r="159" spans="2:15" s="53" customFormat="1" ht="14.5" x14ac:dyDescent="0.35">
      <c r="B159" s="165" t="str">
        <f t="shared" ref="B159:C178" si="19">B45</f>
        <v>Benzo[b]fluoranthene</v>
      </c>
      <c r="C159" s="166" t="str">
        <f t="shared" si="19"/>
        <v>205-99-2</v>
      </c>
      <c r="D159" s="167" cm="1">
        <f t="array" ref="D159">_xlfn.IFNA(CONVERT(INDEX('3. Emissions - Actual EF'!$K$5:$K$288,MATCH(1,($N$118='3. Emissions - Actual EF'!$B$5:$B$288)*($C159='3. Emissions - Actual EF'!$C$5:$C$288),0)),"lbm","g")/8760/3600,"--")</f>
        <v>0</v>
      </c>
      <c r="E159" s="168" cm="1">
        <f t="array" ref="E159">_xlfn.IFNA(CONVERT(INDEX('3. Emissions - Actual EF'!$N$5:$N$288,MATCH(1,('Actuals - REER'!$N$118='3. Emissions - Actual EF'!$B$5:$B$288)*($C159='3. Emissions - Actual EF'!$C$5:$C$288),0)),"lbm","g")/24/3600,"--")</f>
        <v>0</v>
      </c>
      <c r="F159" s="174">
        <f t="shared" si="12"/>
        <v>0</v>
      </c>
      <c r="G159" s="167" t="str">
        <f t="shared" si="13"/>
        <v>--</v>
      </c>
      <c r="H159" s="167">
        <f t="shared" si="14"/>
        <v>0</v>
      </c>
      <c r="I159" s="167" t="str">
        <f t="shared" si="15"/>
        <v>--</v>
      </c>
      <c r="J159" s="167">
        <f t="shared" si="16"/>
        <v>0</v>
      </c>
      <c r="K159" s="167" t="str">
        <f t="shared" si="17"/>
        <v>--</v>
      </c>
      <c r="L159" s="168" t="str">
        <f t="shared" si="18"/>
        <v>--</v>
      </c>
      <c r="O159" s="86"/>
    </row>
    <row r="160" spans="2:15" s="53" customFormat="1" ht="14.5" x14ac:dyDescent="0.35">
      <c r="B160" s="165" t="str">
        <f t="shared" si="19"/>
        <v>Benzo[k]fluoranthene</v>
      </c>
      <c r="C160" s="166" t="str">
        <f t="shared" si="19"/>
        <v>207-08-9</v>
      </c>
      <c r="D160" s="167" cm="1">
        <f t="array" ref="D160">_xlfn.IFNA(CONVERT(INDEX('3. Emissions - Actual EF'!$K$5:$K$288,MATCH(1,($N$118='3. Emissions - Actual EF'!$B$5:$B$288)*($C160='3. Emissions - Actual EF'!$C$5:$C$288),0)),"lbm","g")/8760/3600,"--")</f>
        <v>0</v>
      </c>
      <c r="E160" s="168" cm="1">
        <f t="array" ref="E160">_xlfn.IFNA(CONVERT(INDEX('3. Emissions - Actual EF'!$N$5:$N$288,MATCH(1,('Actuals - REER'!$N$118='3. Emissions - Actual EF'!$B$5:$B$288)*($C160='3. Emissions - Actual EF'!$C$5:$C$288),0)),"lbm","g")/24/3600,"--")</f>
        <v>0</v>
      </c>
      <c r="F160" s="174">
        <f t="shared" si="12"/>
        <v>0</v>
      </c>
      <c r="G160" s="167" t="str">
        <f t="shared" si="13"/>
        <v>--</v>
      </c>
      <c r="H160" s="167">
        <f t="shared" si="14"/>
        <v>0</v>
      </c>
      <c r="I160" s="167" t="str">
        <f t="shared" si="15"/>
        <v>--</v>
      </c>
      <c r="J160" s="167">
        <f t="shared" si="16"/>
        <v>0</v>
      </c>
      <c r="K160" s="167" t="str">
        <f t="shared" si="17"/>
        <v>--</v>
      </c>
      <c r="L160" s="168" t="str">
        <f t="shared" si="18"/>
        <v>--</v>
      </c>
      <c r="O160" s="86"/>
    </row>
    <row r="161" spans="2:15" s="53" customFormat="1" ht="14.5" x14ac:dyDescent="0.35">
      <c r="B161" s="165" t="str">
        <f t="shared" si="19"/>
        <v>Benzo[e]pyrene</v>
      </c>
      <c r="C161" s="166" t="str">
        <f t="shared" si="19"/>
        <v>192-97-2</v>
      </c>
      <c r="D161" s="167" cm="1">
        <f t="array" ref="D161">_xlfn.IFNA(CONVERT(INDEX('3. Emissions - Actual EF'!$K$5:$K$288,MATCH(1,($N$118='3. Emissions - Actual EF'!$B$5:$B$288)*($C161='3. Emissions - Actual EF'!$C$5:$C$288),0)),"lbm","g")/8760/3600,"--")</f>
        <v>1.1010114795879629E-7</v>
      </c>
      <c r="E161" s="168" cm="1">
        <f t="array" ref="E161">_xlfn.IFNA(CONVERT(INDEX('3. Emissions - Actual EF'!$N$5:$N$288,MATCH(1,('Actuals - REER'!$N$118='3. Emissions - Actual EF'!$B$5:$B$288)*($C161='3. Emissions - Actual EF'!$C$5:$C$288),0)),"lbm","g")/24/3600,"--")</f>
        <v>1.101011479587963E-7</v>
      </c>
      <c r="F161" s="174" t="str">
        <f t="shared" si="12"/>
        <v>--</v>
      </c>
      <c r="G161" s="167" t="str">
        <f t="shared" si="13"/>
        <v>--</v>
      </c>
      <c r="H161" s="167" t="str">
        <f t="shared" si="14"/>
        <v>--</v>
      </c>
      <c r="I161" s="167" t="str">
        <f t="shared" si="15"/>
        <v>--</v>
      </c>
      <c r="J161" s="167" t="str">
        <f t="shared" si="16"/>
        <v>--</v>
      </c>
      <c r="K161" s="167" t="str">
        <f t="shared" si="17"/>
        <v>--</v>
      </c>
      <c r="L161" s="168" t="str">
        <f t="shared" si="18"/>
        <v>--</v>
      </c>
      <c r="O161" s="86"/>
    </row>
    <row r="162" spans="2:15" s="53" customFormat="1" ht="14.5" x14ac:dyDescent="0.35">
      <c r="B162" s="165" t="str">
        <f t="shared" si="19"/>
        <v>Benzo[g,h,i]perylene</v>
      </c>
      <c r="C162" s="166" t="str">
        <f t="shared" si="19"/>
        <v>191-24-2</v>
      </c>
      <c r="D162" s="167" cm="1">
        <f t="array" ref="D162">_xlfn.IFNA(CONVERT(INDEX('3. Emissions - Actual EF'!$K$5:$K$288,MATCH(1,($N$118='3. Emissions - Actual EF'!$B$5:$B$288)*($C162='3. Emissions - Actual EF'!$C$5:$C$288),0)),"lbm","g")/8760/3600,"--")</f>
        <v>2.0569154000694444E-7</v>
      </c>
      <c r="E162" s="168" cm="1">
        <f t="array" ref="E162">_xlfn.IFNA(CONVERT(INDEX('3. Emissions - Actual EF'!$N$5:$N$288,MATCH(1,('Actuals - REER'!$N$118='3. Emissions - Actual EF'!$B$5:$B$288)*($C162='3. Emissions - Actual EF'!$C$5:$C$288),0)),"lbm","g")/24/3600,"--")</f>
        <v>2.0569154000694446E-7</v>
      </c>
      <c r="F162" s="174">
        <f t="shared" si="12"/>
        <v>4.3764157448286047E-5</v>
      </c>
      <c r="G162" s="167" t="str">
        <f t="shared" si="13"/>
        <v>--</v>
      </c>
      <c r="H162" s="167">
        <f t="shared" si="14"/>
        <v>1.2099502353349673E-6</v>
      </c>
      <c r="I162" s="167" t="str">
        <f t="shared" si="15"/>
        <v>--</v>
      </c>
      <c r="J162" s="167">
        <f t="shared" si="16"/>
        <v>6.0497511766748364E-7</v>
      </c>
      <c r="K162" s="167" t="str">
        <f t="shared" si="17"/>
        <v>--</v>
      </c>
      <c r="L162" s="168" t="str">
        <f t="shared" si="18"/>
        <v>--</v>
      </c>
      <c r="O162" s="86"/>
    </row>
    <row r="163" spans="2:15" s="53" customFormat="1" ht="14.5" x14ac:dyDescent="0.35">
      <c r="B163" s="165" t="str">
        <f t="shared" si="19"/>
        <v>Beryllium and compounds</v>
      </c>
      <c r="C163" s="166" t="str">
        <f t="shared" si="19"/>
        <v>7440-41-7</v>
      </c>
      <c r="D163" s="167" cm="1">
        <f t="array" ref="D163">_xlfn.IFNA(CONVERT(INDEX('3. Emissions - Actual EF'!$K$5:$K$288,MATCH(1,($N$118='3. Emissions - Actual EF'!$B$5:$B$288)*($C163='3. Emissions - Actual EF'!$C$5:$C$288),0)),"lbm","g")/8760/3600,"--")</f>
        <v>0</v>
      </c>
      <c r="E163" s="168" cm="1">
        <f t="array" ref="E163">_xlfn.IFNA(CONVERT(INDEX('3. Emissions - Actual EF'!$N$5:$N$288,MATCH(1,('Actuals - REER'!$N$118='3. Emissions - Actual EF'!$B$5:$B$288)*($C163='3. Emissions - Actual EF'!$C$5:$C$288),0)),"lbm","g")/24/3600,"--")</f>
        <v>0</v>
      </c>
      <c r="F163" s="174">
        <f t="shared" si="12"/>
        <v>0</v>
      </c>
      <c r="G163" s="167">
        <f t="shared" si="13"/>
        <v>0</v>
      </c>
      <c r="H163" s="167">
        <f t="shared" si="14"/>
        <v>0</v>
      </c>
      <c r="I163" s="167">
        <f t="shared" si="15"/>
        <v>0</v>
      </c>
      <c r="J163" s="167">
        <f t="shared" si="16"/>
        <v>0</v>
      </c>
      <c r="K163" s="167">
        <f t="shared" si="17"/>
        <v>0</v>
      </c>
      <c r="L163" s="168">
        <f t="shared" si="18"/>
        <v>0</v>
      </c>
      <c r="O163" s="86"/>
    </row>
    <row r="164" spans="2:15" s="53" customFormat="1" ht="14.5" x14ac:dyDescent="0.35">
      <c r="B164" s="165" t="str">
        <f t="shared" si="19"/>
        <v>Bromine</v>
      </c>
      <c r="C164" s="166" t="str">
        <f t="shared" si="19"/>
        <v>7726-95-6</v>
      </c>
      <c r="D164" s="167" cm="1">
        <f t="array" ref="D164">_xlfn.IFNA(CONVERT(INDEX('3. Emissions - Actual EF'!$K$5:$K$288,MATCH(1,($N$118='3. Emissions - Actual EF'!$B$5:$B$288)*($C164='3. Emissions - Actual EF'!$C$5:$C$288),0)),"lbm","g")/8760/3600,"--")</f>
        <v>0</v>
      </c>
      <c r="E164" s="168" cm="1">
        <f t="array" ref="E164">_xlfn.IFNA(CONVERT(INDEX('3. Emissions - Actual EF'!$N$5:$N$288,MATCH(1,('Actuals - REER'!$N$118='3. Emissions - Actual EF'!$B$5:$B$288)*($C164='3. Emissions - Actual EF'!$C$5:$C$288),0)),"lbm","g")/24/3600,"--")</f>
        <v>0</v>
      </c>
      <c r="F164" s="174" t="str">
        <f t="shared" si="12"/>
        <v>--</v>
      </c>
      <c r="G164" s="167" t="str">
        <f t="shared" si="13"/>
        <v>--</v>
      </c>
      <c r="H164" s="167" t="str">
        <f t="shared" si="14"/>
        <v>--</v>
      </c>
      <c r="I164" s="167" t="str">
        <f t="shared" si="15"/>
        <v>--</v>
      </c>
      <c r="J164" s="167" t="str">
        <f t="shared" si="16"/>
        <v>--</v>
      </c>
      <c r="K164" s="167" t="str">
        <f t="shared" si="17"/>
        <v>--</v>
      </c>
      <c r="L164" s="168" t="str">
        <f t="shared" si="18"/>
        <v>--</v>
      </c>
      <c r="O164" s="86"/>
    </row>
    <row r="165" spans="2:15" s="53" customFormat="1" ht="14.5" x14ac:dyDescent="0.35">
      <c r="B165" s="165" t="str">
        <f t="shared" si="19"/>
        <v>Bromodichloromethane</v>
      </c>
      <c r="C165" s="166" t="str">
        <f t="shared" si="19"/>
        <v>75-27-4</v>
      </c>
      <c r="D165" s="167" cm="1">
        <f t="array" ref="D165">_xlfn.IFNA(CONVERT(INDEX('3. Emissions - Actual EF'!$K$5:$K$288,MATCH(1,($N$118='3. Emissions - Actual EF'!$B$5:$B$288)*($C165='3. Emissions - Actual EF'!$C$5:$C$288),0)),"lbm","g")/8760/3600,"--")</f>
        <v>0</v>
      </c>
      <c r="E165" s="168" cm="1">
        <f t="array" ref="E165">_xlfn.IFNA(CONVERT(INDEX('3. Emissions - Actual EF'!$N$5:$N$288,MATCH(1,('Actuals - REER'!$N$118='3. Emissions - Actual EF'!$B$5:$B$288)*($C165='3. Emissions - Actual EF'!$C$5:$C$288),0)),"lbm","g")/24/3600,"--")</f>
        <v>0</v>
      </c>
      <c r="F165" s="174" t="str">
        <f t="shared" si="12"/>
        <v>--</v>
      </c>
      <c r="G165" s="167" t="str">
        <f t="shared" si="13"/>
        <v>--</v>
      </c>
      <c r="H165" s="167" t="str">
        <f t="shared" si="14"/>
        <v>--</v>
      </c>
      <c r="I165" s="167" t="str">
        <f t="shared" si="15"/>
        <v>--</v>
      </c>
      <c r="J165" s="167" t="str">
        <f t="shared" si="16"/>
        <v>--</v>
      </c>
      <c r="K165" s="167" t="str">
        <f t="shared" si="17"/>
        <v>--</v>
      </c>
      <c r="L165" s="168" t="str">
        <f t="shared" si="18"/>
        <v>--</v>
      </c>
      <c r="O165" s="86"/>
    </row>
    <row r="166" spans="2:15" s="53" customFormat="1" ht="14.5" x14ac:dyDescent="0.35">
      <c r="B166" s="165" t="str">
        <f t="shared" si="19"/>
        <v>Bromoform</v>
      </c>
      <c r="C166" s="166" t="str">
        <f t="shared" si="19"/>
        <v>75-25-2</v>
      </c>
      <c r="D166" s="167" cm="1">
        <f t="array" ref="D166">_xlfn.IFNA(CONVERT(INDEX('3. Emissions - Actual EF'!$K$5:$K$288,MATCH(1,($N$118='3. Emissions - Actual EF'!$B$5:$B$288)*($C166='3. Emissions - Actual EF'!$C$5:$C$288),0)),"lbm","g")/8760/3600,"--")</f>
        <v>0</v>
      </c>
      <c r="E166" s="168" cm="1">
        <f t="array" ref="E166">_xlfn.IFNA(CONVERT(INDEX('3. Emissions - Actual EF'!$N$5:$N$288,MATCH(1,('Actuals - REER'!$N$118='3. Emissions - Actual EF'!$B$5:$B$288)*($C166='3. Emissions - Actual EF'!$C$5:$C$288),0)),"lbm","g")/24/3600,"--")</f>
        <v>0</v>
      </c>
      <c r="F166" s="174">
        <f t="shared" si="12"/>
        <v>0</v>
      </c>
      <c r="G166" s="167" t="str">
        <f t="shared" si="13"/>
        <v>--</v>
      </c>
      <c r="H166" s="167">
        <f t="shared" si="14"/>
        <v>0</v>
      </c>
      <c r="I166" s="167" t="str">
        <f t="shared" si="15"/>
        <v>--</v>
      </c>
      <c r="J166" s="167">
        <f t="shared" si="16"/>
        <v>0</v>
      </c>
      <c r="K166" s="167" t="str">
        <f t="shared" si="17"/>
        <v>--</v>
      </c>
      <c r="L166" s="168" t="str">
        <f t="shared" si="18"/>
        <v>--</v>
      </c>
      <c r="O166" s="86"/>
    </row>
    <row r="167" spans="2:15" s="53" customFormat="1" ht="14.5" x14ac:dyDescent="0.35">
      <c r="B167" s="165" t="str">
        <f t="shared" si="19"/>
        <v>Bromomethane</v>
      </c>
      <c r="C167" s="166" t="str">
        <f t="shared" si="19"/>
        <v>74-83-9</v>
      </c>
      <c r="D167" s="167" cm="1">
        <f t="array" ref="D167">_xlfn.IFNA(CONVERT(INDEX('3. Emissions - Actual EF'!$K$5:$K$288,MATCH(1,($N$118='3. Emissions - Actual EF'!$B$5:$B$288)*($C167='3. Emissions - Actual EF'!$C$5:$C$288),0)),"lbm","g")/8760/3600,"--")</f>
        <v>0</v>
      </c>
      <c r="E167" s="168" cm="1">
        <f t="array" ref="E167">_xlfn.IFNA(CONVERT(INDEX('3. Emissions - Actual EF'!$N$5:$N$288,MATCH(1,('Actuals - REER'!$N$118='3. Emissions - Actual EF'!$B$5:$B$288)*($C167='3. Emissions - Actual EF'!$C$5:$C$288),0)),"lbm","g")/24/3600,"--")</f>
        <v>0</v>
      </c>
      <c r="F167" s="174" t="str">
        <f t="shared" si="12"/>
        <v>--</v>
      </c>
      <c r="G167" s="167">
        <f t="shared" si="13"/>
        <v>0</v>
      </c>
      <c r="H167" s="167" t="str">
        <f t="shared" si="14"/>
        <v>--</v>
      </c>
      <c r="I167" s="167">
        <f t="shared" si="15"/>
        <v>0</v>
      </c>
      <c r="J167" s="167" t="str">
        <f t="shared" si="16"/>
        <v>--</v>
      </c>
      <c r="K167" s="167">
        <f t="shared" si="17"/>
        <v>0</v>
      </c>
      <c r="L167" s="168">
        <f t="shared" si="18"/>
        <v>0</v>
      </c>
      <c r="O167" s="86"/>
    </row>
    <row r="168" spans="2:15" s="53" customFormat="1" ht="14.5" x14ac:dyDescent="0.35">
      <c r="B168" s="165" t="str">
        <f t="shared" si="19"/>
        <v>Cadmium and compounds</v>
      </c>
      <c r="C168" s="166" t="str">
        <f t="shared" si="19"/>
        <v>7440-43-9</v>
      </c>
      <c r="D168" s="167" cm="1">
        <f t="array" ref="D168">_xlfn.IFNA(CONVERT(INDEX('3. Emissions - Actual EF'!$K$5:$K$288,MATCH(1,($N$118='3. Emissions - Actual EF'!$B$5:$B$288)*($C168='3. Emissions - Actual EF'!$C$5:$C$288),0)),"lbm","g")/8760/3600,"--")</f>
        <v>8.273860823148149E-6</v>
      </c>
      <c r="E168" s="168" cm="1">
        <f t="array" ref="E168">_xlfn.IFNA(CONVERT(INDEX('3. Emissions - Actual EF'!$N$5:$N$288,MATCH(1,('Actuals - REER'!$N$118='3. Emissions - Actual EF'!$B$5:$B$288)*($C168='3. Emissions - Actual EF'!$C$5:$C$288),0)),"lbm","g")/24/3600,"--")</f>
        <v>8.2738608231481473E-6</v>
      </c>
      <c r="F168" s="174">
        <f t="shared" si="12"/>
        <v>1.4774751469907411E-2</v>
      </c>
      <c r="G168" s="167">
        <f t="shared" si="13"/>
        <v>1.6547721646296297E-3</v>
      </c>
      <c r="H168" s="167">
        <f t="shared" si="14"/>
        <v>5.909900587962964E-4</v>
      </c>
      <c r="I168" s="167">
        <f t="shared" si="15"/>
        <v>2.2361786008508511E-4</v>
      </c>
      <c r="J168" s="167">
        <f t="shared" si="16"/>
        <v>1.234904600469873E-3</v>
      </c>
      <c r="K168" s="167">
        <f t="shared" si="17"/>
        <v>2.2361786008508511E-4</v>
      </c>
      <c r="L168" s="168">
        <f t="shared" si="18"/>
        <v>2.7579536077160493E-4</v>
      </c>
      <c r="O168" s="86"/>
    </row>
    <row r="169" spans="2:15" s="53" customFormat="1" ht="14.5" x14ac:dyDescent="0.35">
      <c r="B169" s="165" t="str">
        <f t="shared" si="19"/>
        <v>Carbon Disulfide</v>
      </c>
      <c r="C169" s="166" t="str">
        <f t="shared" si="19"/>
        <v>75-15-0</v>
      </c>
      <c r="D169" s="167" cm="1">
        <f t="array" ref="D169">_xlfn.IFNA(CONVERT(INDEX('3. Emissions - Actual EF'!$K$5:$K$288,MATCH(1,($N$118='3. Emissions - Actual EF'!$B$5:$B$288)*($C169='3. Emissions - Actual EF'!$C$5:$C$288),0)),"lbm","g")/8760/3600,"--")</f>
        <v>0</v>
      </c>
      <c r="E169" s="168" cm="1">
        <f t="array" ref="E169">_xlfn.IFNA(CONVERT(INDEX('3. Emissions - Actual EF'!$N$5:$N$288,MATCH(1,('Actuals - REER'!$N$118='3. Emissions - Actual EF'!$B$5:$B$288)*($C169='3. Emissions - Actual EF'!$C$5:$C$288),0)),"lbm","g")/24/3600,"--")</f>
        <v>0</v>
      </c>
      <c r="F169" s="174" t="str">
        <f t="shared" si="12"/>
        <v>--</v>
      </c>
      <c r="G169" s="167">
        <f t="shared" si="13"/>
        <v>0</v>
      </c>
      <c r="H169" s="167" t="str">
        <f t="shared" si="14"/>
        <v>--</v>
      </c>
      <c r="I169" s="167">
        <f t="shared" si="15"/>
        <v>0</v>
      </c>
      <c r="J169" s="167" t="str">
        <f t="shared" si="16"/>
        <v>--</v>
      </c>
      <c r="K169" s="167">
        <f t="shared" si="17"/>
        <v>0</v>
      </c>
      <c r="L169" s="168">
        <f t="shared" si="18"/>
        <v>0</v>
      </c>
      <c r="O169" s="86"/>
    </row>
    <row r="170" spans="2:15" s="53" customFormat="1" ht="14.5" x14ac:dyDescent="0.35">
      <c r="B170" s="165" t="str">
        <f t="shared" si="19"/>
        <v>Carbon Tetrachloride</v>
      </c>
      <c r="C170" s="166" t="str">
        <f t="shared" si="19"/>
        <v>56-23-5</v>
      </c>
      <c r="D170" s="167" cm="1">
        <f t="array" ref="D170">_xlfn.IFNA(CONVERT(INDEX('3. Emissions - Actual EF'!$K$5:$K$288,MATCH(1,($N$118='3. Emissions - Actual EF'!$B$5:$B$288)*($C170='3. Emissions - Actual EF'!$C$5:$C$288),0)),"lbm","g")/8760/3600,"--")</f>
        <v>0</v>
      </c>
      <c r="E170" s="168" cm="1">
        <f t="array" ref="E170">_xlfn.IFNA(CONVERT(INDEX('3. Emissions - Actual EF'!$N$5:$N$288,MATCH(1,('Actuals - REER'!$N$118='3. Emissions - Actual EF'!$B$5:$B$288)*($C170='3. Emissions - Actual EF'!$C$5:$C$288),0)),"lbm","g")/24/3600,"--")</f>
        <v>0</v>
      </c>
      <c r="F170" s="174">
        <f t="shared" si="12"/>
        <v>0</v>
      </c>
      <c r="G170" s="167">
        <f t="shared" si="13"/>
        <v>0</v>
      </c>
      <c r="H170" s="167">
        <f t="shared" si="14"/>
        <v>0</v>
      </c>
      <c r="I170" s="167">
        <f t="shared" si="15"/>
        <v>0</v>
      </c>
      <c r="J170" s="167">
        <f t="shared" si="16"/>
        <v>0</v>
      </c>
      <c r="K170" s="167">
        <f t="shared" si="17"/>
        <v>0</v>
      </c>
      <c r="L170" s="168">
        <f t="shared" si="18"/>
        <v>0</v>
      </c>
      <c r="O170" s="86"/>
    </row>
    <row r="171" spans="2:15" s="53" customFormat="1" ht="14.5" x14ac:dyDescent="0.35">
      <c r="B171" s="165" t="str">
        <f t="shared" si="19"/>
        <v>Chlorine</v>
      </c>
      <c r="C171" s="166" t="str">
        <f t="shared" si="19"/>
        <v>7782-50-5</v>
      </c>
      <c r="D171" s="167" cm="1">
        <f t="array" ref="D171">_xlfn.IFNA(CONVERT(INDEX('3. Emissions - Actual EF'!$K$5:$K$288,MATCH(1,($N$118='3. Emissions - Actual EF'!$B$5:$B$288)*($C171='3. Emissions - Actual EF'!$C$5:$C$288),0)),"lbm","g")/8760/3600,"--")</f>
        <v>3.6119392425925925E-3</v>
      </c>
      <c r="E171" s="168" cm="1">
        <f t="array" ref="E171">_xlfn.IFNA(CONVERT(INDEX('3. Emissions - Actual EF'!$N$5:$N$288,MATCH(1,('Actuals - REER'!$N$118='3. Emissions - Actual EF'!$B$5:$B$288)*($C171='3. Emissions - Actual EF'!$C$5:$C$288),0)),"lbm","g")/24/3600,"--")</f>
        <v>3.6119392425925925E-3</v>
      </c>
      <c r="F171" s="174" t="str">
        <f t="shared" si="12"/>
        <v>--</v>
      </c>
      <c r="G171" s="167">
        <f t="shared" si="13"/>
        <v>2.4079594950617286E-2</v>
      </c>
      <c r="H171" s="167" t="str">
        <f t="shared" si="14"/>
        <v>--</v>
      </c>
      <c r="I171" s="167">
        <f t="shared" si="15"/>
        <v>5.4726352160493824E-3</v>
      </c>
      <c r="J171" s="167" t="str">
        <f t="shared" si="16"/>
        <v>--</v>
      </c>
      <c r="K171" s="167">
        <f t="shared" si="17"/>
        <v>5.4726352160493824E-3</v>
      </c>
      <c r="L171" s="168">
        <f t="shared" si="18"/>
        <v>2.1246701427015249E-5</v>
      </c>
      <c r="O171" s="86"/>
    </row>
    <row r="172" spans="2:15" s="53" customFormat="1" ht="14.5" x14ac:dyDescent="0.35">
      <c r="B172" s="165" t="str">
        <f t="shared" si="19"/>
        <v>Chlorobenzene</v>
      </c>
      <c r="C172" s="166" t="str">
        <f t="shared" si="19"/>
        <v>108-90-7</v>
      </c>
      <c r="D172" s="167" cm="1">
        <f t="array" ref="D172">_xlfn.IFNA(CONVERT(INDEX('3. Emissions - Actual EF'!$K$5:$K$288,MATCH(1,($N$118='3. Emissions - Actual EF'!$B$5:$B$288)*($C172='3. Emissions - Actual EF'!$C$5:$C$288),0)),"lbm","g")/8760/3600,"--")</f>
        <v>0</v>
      </c>
      <c r="E172" s="168" cm="1">
        <f t="array" ref="E172">_xlfn.IFNA(CONVERT(INDEX('3. Emissions - Actual EF'!$N$5:$N$288,MATCH(1,('Actuals - REER'!$N$118='3. Emissions - Actual EF'!$B$5:$B$288)*($C172='3. Emissions - Actual EF'!$C$5:$C$288),0)),"lbm","g")/24/3600,"--")</f>
        <v>0</v>
      </c>
      <c r="F172" s="174" t="str">
        <f t="shared" si="12"/>
        <v>--</v>
      </c>
      <c r="G172" s="167">
        <f t="shared" si="13"/>
        <v>0</v>
      </c>
      <c r="H172" s="167" t="str">
        <f t="shared" si="14"/>
        <v>--</v>
      </c>
      <c r="I172" s="167">
        <f t="shared" si="15"/>
        <v>0</v>
      </c>
      <c r="J172" s="167" t="str">
        <f t="shared" si="16"/>
        <v>--</v>
      </c>
      <c r="K172" s="167">
        <f t="shared" si="17"/>
        <v>0</v>
      </c>
      <c r="L172" s="168" t="str">
        <f t="shared" si="18"/>
        <v>--</v>
      </c>
      <c r="O172" s="86"/>
    </row>
    <row r="173" spans="2:15" s="53" customFormat="1" ht="14.5" x14ac:dyDescent="0.35">
      <c r="B173" s="165" t="str">
        <f t="shared" si="19"/>
        <v>Chlorodibromomethane</v>
      </c>
      <c r="C173" s="166" t="str">
        <f t="shared" si="19"/>
        <v>124-48-1</v>
      </c>
      <c r="D173" s="167" cm="1">
        <f t="array" ref="D173">_xlfn.IFNA(CONVERT(INDEX('3. Emissions - Actual EF'!$K$5:$K$288,MATCH(1,($N$118='3. Emissions - Actual EF'!$B$5:$B$288)*($C173='3. Emissions - Actual EF'!$C$5:$C$288),0)),"lbm","g")/8760/3600,"--")</f>
        <v>0</v>
      </c>
      <c r="E173" s="168" cm="1">
        <f t="array" ref="E173">_xlfn.IFNA(CONVERT(INDEX('3. Emissions - Actual EF'!$N$5:$N$288,MATCH(1,('Actuals - REER'!$N$118='3. Emissions - Actual EF'!$B$5:$B$288)*($C173='3. Emissions - Actual EF'!$C$5:$C$288),0)),"lbm","g")/24/3600,"--")</f>
        <v>0</v>
      </c>
      <c r="F173" s="174" t="str">
        <f t="shared" si="12"/>
        <v>--</v>
      </c>
      <c r="G173" s="167" t="str">
        <f t="shared" si="13"/>
        <v>--</v>
      </c>
      <c r="H173" s="167" t="str">
        <f t="shared" si="14"/>
        <v>--</v>
      </c>
      <c r="I173" s="167" t="str">
        <f t="shared" si="15"/>
        <v>--</v>
      </c>
      <c r="J173" s="167" t="str">
        <f t="shared" si="16"/>
        <v>--</v>
      </c>
      <c r="K173" s="167" t="str">
        <f t="shared" si="17"/>
        <v>--</v>
      </c>
      <c r="L173" s="168" t="str">
        <f t="shared" si="18"/>
        <v>--</v>
      </c>
      <c r="O173" s="86"/>
    </row>
    <row r="174" spans="2:15" s="53" customFormat="1" ht="14.5" x14ac:dyDescent="0.35">
      <c r="B174" s="165" t="str">
        <f t="shared" si="19"/>
        <v>Chloroethane</v>
      </c>
      <c r="C174" s="166" t="str">
        <f t="shared" si="19"/>
        <v>75-00-3</v>
      </c>
      <c r="D174" s="167" cm="1">
        <f t="array" ref="D174">_xlfn.IFNA(CONVERT(INDEX('3. Emissions - Actual EF'!$K$5:$K$288,MATCH(1,($N$118='3. Emissions - Actual EF'!$B$5:$B$288)*($C174='3. Emissions - Actual EF'!$C$5:$C$288),0)),"lbm","g")/8760/3600,"--")</f>
        <v>0</v>
      </c>
      <c r="E174" s="168" cm="1">
        <f t="array" ref="E174">_xlfn.IFNA(CONVERT(INDEX('3. Emissions - Actual EF'!$N$5:$N$288,MATCH(1,('Actuals - REER'!$N$118='3. Emissions - Actual EF'!$B$5:$B$288)*($C174='3. Emissions - Actual EF'!$C$5:$C$288),0)),"lbm","g")/24/3600,"--")</f>
        <v>0</v>
      </c>
      <c r="F174" s="174" t="str">
        <f t="shared" si="12"/>
        <v>--</v>
      </c>
      <c r="G174" s="167">
        <f t="shared" si="13"/>
        <v>0</v>
      </c>
      <c r="H174" s="167" t="str">
        <f t="shared" si="14"/>
        <v>--</v>
      </c>
      <c r="I174" s="167">
        <f t="shared" si="15"/>
        <v>0</v>
      </c>
      <c r="J174" s="167" t="str">
        <f t="shared" si="16"/>
        <v>--</v>
      </c>
      <c r="K174" s="167">
        <f t="shared" si="17"/>
        <v>0</v>
      </c>
      <c r="L174" s="168">
        <f t="shared" si="18"/>
        <v>0</v>
      </c>
      <c r="O174" s="86"/>
    </row>
    <row r="175" spans="2:15" s="53" customFormat="1" ht="14.5" x14ac:dyDescent="0.35">
      <c r="B175" s="165" t="str">
        <f t="shared" si="19"/>
        <v>Chloroform</v>
      </c>
      <c r="C175" s="166" t="str">
        <f t="shared" si="19"/>
        <v>67-66-3</v>
      </c>
      <c r="D175" s="167" cm="1">
        <f t="array" ref="D175">_xlfn.IFNA(CONVERT(INDEX('3. Emissions - Actual EF'!$K$5:$K$288,MATCH(1,($N$118='3. Emissions - Actual EF'!$B$5:$B$288)*($C175='3. Emissions - Actual EF'!$C$5:$C$288),0)),"lbm","g")/8760/3600,"--")</f>
        <v>0</v>
      </c>
      <c r="E175" s="168" cm="1">
        <f t="array" ref="E175">_xlfn.IFNA(CONVERT(INDEX('3. Emissions - Actual EF'!$N$5:$N$288,MATCH(1,('Actuals - REER'!$N$118='3. Emissions - Actual EF'!$B$5:$B$288)*($C175='3. Emissions - Actual EF'!$C$5:$C$288),0)),"lbm","g")/24/3600,"--")</f>
        <v>0</v>
      </c>
      <c r="F175" s="174" t="str">
        <f t="shared" si="12"/>
        <v>--</v>
      </c>
      <c r="G175" s="167">
        <f t="shared" si="13"/>
        <v>0</v>
      </c>
      <c r="H175" s="167" t="str">
        <f t="shared" si="14"/>
        <v>--</v>
      </c>
      <c r="I175" s="167">
        <f t="shared" si="15"/>
        <v>0</v>
      </c>
      <c r="J175" s="167" t="str">
        <f t="shared" si="16"/>
        <v>--</v>
      </c>
      <c r="K175" s="167">
        <f t="shared" si="17"/>
        <v>0</v>
      </c>
      <c r="L175" s="168">
        <f t="shared" si="18"/>
        <v>0</v>
      </c>
      <c r="O175" s="86"/>
    </row>
    <row r="176" spans="2:15" s="53" customFormat="1" ht="14.5" x14ac:dyDescent="0.35">
      <c r="B176" s="165" t="str">
        <f t="shared" si="19"/>
        <v>Chloromethane</v>
      </c>
      <c r="C176" s="166" t="str">
        <f t="shared" si="19"/>
        <v>74-87-3</v>
      </c>
      <c r="D176" s="167" cm="1">
        <f t="array" ref="D176">_xlfn.IFNA(CONVERT(INDEX('3. Emissions - Actual EF'!$K$5:$K$288,MATCH(1,($N$118='3. Emissions - Actual EF'!$B$5:$B$288)*($C176='3. Emissions - Actual EF'!$C$5:$C$288),0)),"lbm","g")/8760/3600,"--")</f>
        <v>0</v>
      </c>
      <c r="E176" s="168" cm="1">
        <f t="array" ref="E176">_xlfn.IFNA(CONVERT(INDEX('3. Emissions - Actual EF'!$N$5:$N$288,MATCH(1,('Actuals - REER'!$N$118='3. Emissions - Actual EF'!$B$5:$B$288)*($C176='3. Emissions - Actual EF'!$C$5:$C$288),0)),"lbm","g")/24/3600,"--")</f>
        <v>0</v>
      </c>
      <c r="F176" s="174" t="str">
        <f t="shared" si="12"/>
        <v>--</v>
      </c>
      <c r="G176" s="167">
        <f t="shared" si="13"/>
        <v>0</v>
      </c>
      <c r="H176" s="167" t="str">
        <f t="shared" si="14"/>
        <v>--</v>
      </c>
      <c r="I176" s="167">
        <f t="shared" si="15"/>
        <v>0</v>
      </c>
      <c r="J176" s="167" t="str">
        <f t="shared" si="16"/>
        <v>--</v>
      </c>
      <c r="K176" s="167">
        <f t="shared" si="17"/>
        <v>0</v>
      </c>
      <c r="L176" s="168">
        <f t="shared" si="18"/>
        <v>0</v>
      </c>
      <c r="O176" s="86"/>
    </row>
    <row r="177" spans="2:15" s="53" customFormat="1" ht="14.5" x14ac:dyDescent="0.35">
      <c r="B177" s="165" t="str">
        <f t="shared" si="19"/>
        <v>Chrysene</v>
      </c>
      <c r="C177" s="166" t="str">
        <f t="shared" si="19"/>
        <v>218-01-9</v>
      </c>
      <c r="D177" s="167" cm="1">
        <f t="array" ref="D177">_xlfn.IFNA(CONVERT(INDEX('3. Emissions - Actual EF'!$K$5:$K$288,MATCH(1,($N$118='3. Emissions - Actual EF'!$B$5:$B$288)*($C177='3. Emissions - Actual EF'!$C$5:$C$288),0)),"lbm","g")/8760/3600,"--")</f>
        <v>0</v>
      </c>
      <c r="E177" s="168" cm="1">
        <f t="array" ref="E177">_xlfn.IFNA(CONVERT(INDEX('3. Emissions - Actual EF'!$N$5:$N$288,MATCH(1,('Actuals - REER'!$N$118='3. Emissions - Actual EF'!$B$5:$B$288)*($C177='3. Emissions - Actual EF'!$C$5:$C$288),0)),"lbm","g")/24/3600,"--")</f>
        <v>0</v>
      </c>
      <c r="F177" s="174">
        <f t="shared" si="12"/>
        <v>0</v>
      </c>
      <c r="G177" s="167" t="str">
        <f t="shared" si="13"/>
        <v>--</v>
      </c>
      <c r="H177" s="167">
        <f t="shared" si="14"/>
        <v>0</v>
      </c>
      <c r="I177" s="167" t="str">
        <f t="shared" si="15"/>
        <v>--</v>
      </c>
      <c r="J177" s="167">
        <f t="shared" si="16"/>
        <v>0</v>
      </c>
      <c r="K177" s="167" t="str">
        <f t="shared" si="17"/>
        <v>--</v>
      </c>
      <c r="L177" s="168" t="str">
        <f t="shared" si="18"/>
        <v>--</v>
      </c>
      <c r="O177" s="86"/>
    </row>
    <row r="178" spans="2:15" s="53" customFormat="1" ht="14.5" x14ac:dyDescent="0.35">
      <c r="B178" s="165" t="str">
        <f t="shared" si="19"/>
        <v>Cobalt and compounds</v>
      </c>
      <c r="C178" s="166" t="str">
        <f t="shared" si="19"/>
        <v>7440-48-4</v>
      </c>
      <c r="D178" s="167" cm="1">
        <f t="array" ref="D178">_xlfn.IFNA(CONVERT(INDEX('3. Emissions - Actual EF'!$K$5:$K$288,MATCH(1,($N$118='3. Emissions - Actual EF'!$B$5:$B$288)*($C178='3. Emissions - Actual EF'!$C$5:$C$288),0)),"lbm","g")/8760/3600,"--")</f>
        <v>2.7173542906481484E-6</v>
      </c>
      <c r="E178" s="168" cm="1">
        <f t="array" ref="E178">_xlfn.IFNA(CONVERT(INDEX('3. Emissions - Actual EF'!$N$5:$N$288,MATCH(1,('Actuals - REER'!$N$118='3. Emissions - Actual EF'!$B$5:$B$288)*($C178='3. Emissions - Actual EF'!$C$5:$C$288),0)),"lbm","g")/24/3600,"--")</f>
        <v>2.7173542906481484E-6</v>
      </c>
      <c r="F178" s="174" t="str">
        <f t="shared" si="12"/>
        <v>--</v>
      </c>
      <c r="G178" s="167">
        <f t="shared" si="13"/>
        <v>2.7173542906481482E-5</v>
      </c>
      <c r="H178" s="167" t="str">
        <f t="shared" si="14"/>
        <v>--</v>
      </c>
      <c r="I178" s="167">
        <f t="shared" si="15"/>
        <v>6.1758052060185194E-6</v>
      </c>
      <c r="J178" s="167" t="str">
        <f t="shared" si="16"/>
        <v>--</v>
      </c>
      <c r="K178" s="167">
        <f t="shared" si="17"/>
        <v>6.1758052060185194E-6</v>
      </c>
      <c r="L178" s="168" t="str">
        <f t="shared" si="18"/>
        <v>--</v>
      </c>
      <c r="O178" s="86"/>
    </row>
    <row r="179" spans="2:15" s="53" customFormat="1" ht="14.5" x14ac:dyDescent="0.35">
      <c r="B179" s="165" t="str">
        <f t="shared" ref="B179:C198" si="20">B65</f>
        <v>Copper and compounds</v>
      </c>
      <c r="C179" s="166" t="str">
        <f t="shared" si="20"/>
        <v>7440-50-8</v>
      </c>
      <c r="D179" s="167" cm="1">
        <f t="array" ref="D179">_xlfn.IFNA(CONVERT(INDEX('3. Emissions - Actual EF'!$K$5:$K$288,MATCH(1,($N$118='3. Emissions - Actual EF'!$B$5:$B$288)*($C179='3. Emissions - Actual EF'!$C$5:$C$288),0)),"lbm","g")/8760/3600,"--")</f>
        <v>3.6371388187037041E-5</v>
      </c>
      <c r="E179" s="168" cm="1">
        <f t="array" ref="E179">_xlfn.IFNA(CONVERT(INDEX('3. Emissions - Actual EF'!$N$5:$N$288,MATCH(1,('Actuals - REER'!$N$118='3. Emissions - Actual EF'!$B$5:$B$288)*($C179='3. Emissions - Actual EF'!$C$5:$C$288),0)),"lbm","g")/24/3600,"--")</f>
        <v>3.6371388187037041E-5</v>
      </c>
      <c r="F179" s="174" t="str">
        <f t="shared" si="12"/>
        <v>--</v>
      </c>
      <c r="G179" s="167" t="str">
        <f t="shared" si="13"/>
        <v>--</v>
      </c>
      <c r="H179" s="167" t="str">
        <f t="shared" si="14"/>
        <v>--</v>
      </c>
      <c r="I179" s="167" t="str">
        <f t="shared" si="15"/>
        <v>--</v>
      </c>
      <c r="J179" s="167" t="str">
        <f t="shared" si="16"/>
        <v>--</v>
      </c>
      <c r="K179" s="167" t="str">
        <f t="shared" si="17"/>
        <v>--</v>
      </c>
      <c r="L179" s="168">
        <f t="shared" si="18"/>
        <v>3.6371388187037041E-7</v>
      </c>
      <c r="O179" s="86"/>
    </row>
    <row r="180" spans="2:15" s="53" customFormat="1" ht="14.5" x14ac:dyDescent="0.35">
      <c r="B180" s="165" t="str">
        <f t="shared" si="20"/>
        <v>Dibenz[a,h]anthracene</v>
      </c>
      <c r="C180" s="166" t="str">
        <f t="shared" si="20"/>
        <v>53-70-3</v>
      </c>
      <c r="D180" s="167" cm="1">
        <f t="array" ref="D180">_xlfn.IFNA(CONVERT(INDEX('3. Emissions - Actual EF'!$K$5:$K$288,MATCH(1,($N$118='3. Emissions - Actual EF'!$B$5:$B$288)*($C180='3. Emissions - Actual EF'!$C$5:$C$288),0)),"lbm","g")/8760/3600,"--")</f>
        <v>0</v>
      </c>
      <c r="E180" s="168" cm="1">
        <f t="array" ref="E180">_xlfn.IFNA(CONVERT(INDEX('3. Emissions - Actual EF'!$N$5:$N$288,MATCH(1,('Actuals - REER'!$N$118='3. Emissions - Actual EF'!$B$5:$B$288)*($C180='3. Emissions - Actual EF'!$C$5:$C$288),0)),"lbm","g")/24/3600,"--")</f>
        <v>0</v>
      </c>
      <c r="F180" s="174">
        <f t="shared" si="12"/>
        <v>0</v>
      </c>
      <c r="G180" s="167" t="str">
        <f t="shared" si="13"/>
        <v>--</v>
      </c>
      <c r="H180" s="167">
        <f t="shared" si="14"/>
        <v>0</v>
      </c>
      <c r="I180" s="167" t="str">
        <f t="shared" si="15"/>
        <v>--</v>
      </c>
      <c r="J180" s="167">
        <f t="shared" si="16"/>
        <v>0</v>
      </c>
      <c r="K180" s="167" t="str">
        <f t="shared" si="17"/>
        <v>--</v>
      </c>
      <c r="L180" s="168" t="str">
        <f t="shared" si="18"/>
        <v>--</v>
      </c>
      <c r="O180" s="86"/>
    </row>
    <row r="181" spans="2:15" s="53" customFormat="1" ht="14.5" x14ac:dyDescent="0.35">
      <c r="B181" s="165" t="str">
        <f t="shared" si="20"/>
        <v>Dichlorodifluoromethane</v>
      </c>
      <c r="C181" s="166" t="str">
        <f t="shared" si="20"/>
        <v>75-71-8</v>
      </c>
      <c r="D181" s="167" cm="1">
        <f t="array" ref="D181">_xlfn.IFNA(CONVERT(INDEX('3. Emissions - Actual EF'!$K$5:$K$288,MATCH(1,($N$118='3. Emissions - Actual EF'!$B$5:$B$288)*($C181='3. Emissions - Actual EF'!$C$5:$C$288),0)),"lbm","g")/8760/3600,"--")</f>
        <v>0</v>
      </c>
      <c r="E181" s="168" cm="1">
        <f t="array" ref="E181">_xlfn.IFNA(CONVERT(INDEX('3. Emissions - Actual EF'!$N$5:$N$288,MATCH(1,('Actuals - REER'!$N$118='3. Emissions - Actual EF'!$B$5:$B$288)*($C181='3. Emissions - Actual EF'!$C$5:$C$288),0)),"lbm","g")/24/3600,"--")</f>
        <v>0</v>
      </c>
      <c r="F181" s="174" t="str">
        <f t="shared" si="12"/>
        <v>--</v>
      </c>
      <c r="G181" s="167" t="str">
        <f t="shared" si="13"/>
        <v>--</v>
      </c>
      <c r="H181" s="167" t="str">
        <f t="shared" si="14"/>
        <v>--</v>
      </c>
      <c r="I181" s="167" t="str">
        <f t="shared" si="15"/>
        <v>--</v>
      </c>
      <c r="J181" s="167" t="str">
        <f t="shared" si="16"/>
        <v>--</v>
      </c>
      <c r="K181" s="167" t="str">
        <f t="shared" si="17"/>
        <v>--</v>
      </c>
      <c r="L181" s="168" t="str">
        <f t="shared" si="18"/>
        <v>--</v>
      </c>
      <c r="O181" s="86"/>
    </row>
    <row r="182" spans="2:15" s="53" customFormat="1" ht="14.5" x14ac:dyDescent="0.35">
      <c r="B182" s="165" t="str">
        <f t="shared" si="20"/>
        <v>Diesel Particulate Matter</v>
      </c>
      <c r="C182" s="166">
        <f t="shared" si="20"/>
        <v>200</v>
      </c>
      <c r="D182" s="167" t="str" cm="1">
        <f t="array" ref="D182">_xlfn.IFNA(CONVERT(INDEX('3. Emissions - Actual EF'!$K$5:$K$288,MATCH(1,($N$118='3. Emissions - Actual EF'!$B$5:$B$288)*($C182='3. Emissions - Actual EF'!$C$5:$C$288),0)),"lbm","g")/8760/3600,"--")</f>
        <v>--</v>
      </c>
      <c r="E182" s="168" t="str" cm="1">
        <f t="array" ref="E182">_xlfn.IFNA(CONVERT(INDEX('3. Emissions - Actual EF'!$N$5:$N$288,MATCH(1,('Actuals - REER'!$N$118='3. Emissions - Actual EF'!$B$5:$B$288)*($C182='3. Emissions - Actual EF'!$C$5:$C$288),0)),"lbm","g")/24/3600,"--")</f>
        <v>--</v>
      </c>
      <c r="F182" s="174" t="str">
        <f t="shared" si="12"/>
        <v>--</v>
      </c>
      <c r="G182" s="167" t="str">
        <f t="shared" si="13"/>
        <v>--</v>
      </c>
      <c r="H182" s="167" t="str">
        <f t="shared" si="14"/>
        <v>--</v>
      </c>
      <c r="I182" s="167" t="str">
        <f t="shared" si="15"/>
        <v>--</v>
      </c>
      <c r="J182" s="167" t="str">
        <f t="shared" si="16"/>
        <v>--</v>
      </c>
      <c r="K182" s="167" t="str">
        <f t="shared" si="17"/>
        <v>--</v>
      </c>
      <c r="L182" s="168" t="str">
        <f t="shared" si="18"/>
        <v>--</v>
      </c>
      <c r="O182" s="86"/>
    </row>
    <row r="183" spans="2:15" s="53" customFormat="1" ht="14.5" x14ac:dyDescent="0.35">
      <c r="B183" s="165" t="str">
        <f t="shared" si="20"/>
        <v>Ethylbenzene</v>
      </c>
      <c r="C183" s="166" t="str">
        <f t="shared" si="20"/>
        <v>100-41-4</v>
      </c>
      <c r="D183" s="167" cm="1">
        <f t="array" ref="D183">_xlfn.IFNA(CONVERT(INDEX('3. Emissions - Actual EF'!$K$5:$K$288,MATCH(1,($N$118='3. Emissions - Actual EF'!$B$5:$B$288)*($C183='3. Emissions - Actual EF'!$C$5:$C$288),0)),"lbm","g")/8760/3600,"--")</f>
        <v>0</v>
      </c>
      <c r="E183" s="168" cm="1">
        <f t="array" ref="E183">_xlfn.IFNA(CONVERT(INDEX('3. Emissions - Actual EF'!$N$5:$N$288,MATCH(1,('Actuals - REER'!$N$118='3. Emissions - Actual EF'!$B$5:$B$288)*($C183='3. Emissions - Actual EF'!$C$5:$C$288),0)),"lbm","g")/24/3600,"--")</f>
        <v>0</v>
      </c>
      <c r="F183" s="174">
        <f t="shared" ref="F183:F214" si="21">IFERROR(IF(F69="--","--",$D183/$F69),"--")</f>
        <v>0</v>
      </c>
      <c r="G183" s="167">
        <f t="shared" ref="G183:G214" si="22">IFERROR(IF(G69="--","--",$D183/$G69),"--")</f>
        <v>0</v>
      </c>
      <c r="H183" s="167">
        <f t="shared" ref="H183:H214" si="23">IFERROR(IF(H69="--","--",$D183/$H69),"--")</f>
        <v>0</v>
      </c>
      <c r="I183" s="167">
        <f t="shared" ref="I183:I214" si="24">IFERROR(IF(I69="--","--",$D183/$I69),"--")</f>
        <v>0</v>
      </c>
      <c r="J183" s="167">
        <f t="shared" ref="J183:J214" si="25">IFERROR(IF(J69="--","--",$D183/$J69),"--")</f>
        <v>0</v>
      </c>
      <c r="K183" s="167">
        <f t="shared" ref="K183:K214" si="26">IFERROR(IF(K69="--","--",$D183/$K69),"--")</f>
        <v>0</v>
      </c>
      <c r="L183" s="168">
        <f t="shared" ref="L183:L214" si="27">IFERROR(IF(L69="--","--",$E183/$L69),"--")</f>
        <v>0</v>
      </c>
      <c r="O183" s="86"/>
    </row>
    <row r="184" spans="2:15" s="53" customFormat="1" ht="14.5" x14ac:dyDescent="0.35">
      <c r="B184" s="165" t="str">
        <f t="shared" si="20"/>
        <v>Formaldehyde</v>
      </c>
      <c r="C184" s="166" t="str">
        <f t="shared" si="20"/>
        <v>50-00-0</v>
      </c>
      <c r="D184" s="167" cm="1">
        <f t="array" ref="D184">_xlfn.IFNA(CONVERT(INDEX('3. Emissions - Actual EF'!$K$5:$K$288,MATCH(1,($N$118='3. Emissions - Actual EF'!$B$5:$B$288)*($C184='3. Emissions - Actual EF'!$C$5:$C$288),0)),"lbm","g")/8760/3600,"--")</f>
        <v>0</v>
      </c>
      <c r="E184" s="168" cm="1">
        <f t="array" ref="E184">_xlfn.IFNA(CONVERT(INDEX('3. Emissions - Actual EF'!$N$5:$N$288,MATCH(1,('Actuals - REER'!$N$118='3. Emissions - Actual EF'!$B$5:$B$288)*($C184='3. Emissions - Actual EF'!$C$5:$C$288),0)),"lbm","g")/24/3600,"--")</f>
        <v>0</v>
      </c>
      <c r="F184" s="174">
        <f t="shared" si="21"/>
        <v>0</v>
      </c>
      <c r="G184" s="167">
        <f t="shared" si="22"/>
        <v>0</v>
      </c>
      <c r="H184" s="167">
        <f t="shared" si="23"/>
        <v>0</v>
      </c>
      <c r="I184" s="167">
        <f t="shared" si="24"/>
        <v>0</v>
      </c>
      <c r="J184" s="167">
        <f t="shared" si="25"/>
        <v>0</v>
      </c>
      <c r="K184" s="167">
        <f t="shared" si="26"/>
        <v>0</v>
      </c>
      <c r="L184" s="168">
        <f t="shared" si="27"/>
        <v>0</v>
      </c>
      <c r="O184" s="86"/>
    </row>
    <row r="185" spans="2:15" s="53" customFormat="1" ht="14.5" x14ac:dyDescent="0.35">
      <c r="B185" s="165" t="str">
        <f t="shared" si="20"/>
        <v>Fluoranthene</v>
      </c>
      <c r="C185" s="166" t="str">
        <f t="shared" si="20"/>
        <v>206-44-0</v>
      </c>
      <c r="D185" s="167" cm="1">
        <f t="array" ref="D185">_xlfn.IFNA(CONVERT(INDEX('3. Emissions - Actual EF'!$K$5:$K$288,MATCH(1,($N$118='3. Emissions - Actual EF'!$B$5:$B$288)*($C185='3. Emissions - Actual EF'!$C$5:$C$288),0)),"lbm","g")/8760/3600,"--")</f>
        <v>2.756833626555556E-7</v>
      </c>
      <c r="E185" s="168" cm="1">
        <f t="array" ref="E185">_xlfn.IFNA(CONVERT(INDEX('3. Emissions - Actual EF'!$N$5:$N$288,MATCH(1,('Actuals - REER'!$N$118='3. Emissions - Actual EF'!$B$5:$B$288)*($C185='3. Emissions - Actual EF'!$C$5:$C$288),0)),"lbm","g")/24/3600,"--")</f>
        <v>2.756833626555556E-7</v>
      </c>
      <c r="F185" s="174">
        <f t="shared" si="21"/>
        <v>5.2015728802935019E-4</v>
      </c>
      <c r="G185" s="167" t="str">
        <f t="shared" si="22"/>
        <v>--</v>
      </c>
      <c r="H185" s="167">
        <f t="shared" si="23"/>
        <v>1.378416813277778E-5</v>
      </c>
      <c r="I185" s="167" t="str">
        <f t="shared" si="24"/>
        <v>--</v>
      </c>
      <c r="J185" s="167">
        <f t="shared" si="25"/>
        <v>7.254825333040937E-6</v>
      </c>
      <c r="K185" s="167" t="str">
        <f t="shared" si="26"/>
        <v>--</v>
      </c>
      <c r="L185" s="168" t="str">
        <f t="shared" si="27"/>
        <v>--</v>
      </c>
      <c r="O185" s="86"/>
    </row>
    <row r="186" spans="2:15" s="53" customFormat="1" ht="14.5" x14ac:dyDescent="0.35">
      <c r="B186" s="165" t="str">
        <f t="shared" si="20"/>
        <v>Fluorene</v>
      </c>
      <c r="C186" s="166" t="str">
        <f t="shared" si="20"/>
        <v>86-73-7</v>
      </c>
      <c r="D186" s="167" cm="1">
        <f t="array" ref="D186">_xlfn.IFNA(CONVERT(INDEX('3. Emissions - Actual EF'!$K$5:$K$288,MATCH(1,($N$118='3. Emissions - Actual EF'!$B$5:$B$288)*($C186='3. Emissions - Actual EF'!$C$5:$C$288),0)),"lbm","g")/8760/3600,"--")</f>
        <v>1.3320075939398147E-7</v>
      </c>
      <c r="E186" s="168" cm="1">
        <f t="array" ref="E186">_xlfn.IFNA(CONVERT(INDEX('3. Emissions - Actual EF'!$N$5:$N$288,MATCH(1,('Actuals - REER'!$N$118='3. Emissions - Actual EF'!$B$5:$B$288)*($C186='3. Emissions - Actual EF'!$C$5:$C$288),0)),"lbm","g")/24/3600,"--")</f>
        <v>1.332007593939815E-7</v>
      </c>
      <c r="F186" s="174" t="str">
        <f t="shared" si="21"/>
        <v>--</v>
      </c>
      <c r="G186" s="167" t="str">
        <f t="shared" si="22"/>
        <v>--</v>
      </c>
      <c r="H186" s="167" t="str">
        <f t="shared" si="23"/>
        <v>--</v>
      </c>
      <c r="I186" s="167" t="str">
        <f t="shared" si="24"/>
        <v>--</v>
      </c>
      <c r="J186" s="167" t="str">
        <f t="shared" si="25"/>
        <v>--</v>
      </c>
      <c r="K186" s="167" t="str">
        <f t="shared" si="26"/>
        <v>--</v>
      </c>
      <c r="L186" s="168" t="str">
        <f t="shared" si="27"/>
        <v>--</v>
      </c>
      <c r="O186" s="86"/>
    </row>
    <row r="187" spans="2:15" s="53" customFormat="1" ht="14.5" x14ac:dyDescent="0.35">
      <c r="B187" s="165" t="str">
        <f t="shared" si="20"/>
        <v>Hexachlorobenzene</v>
      </c>
      <c r="C187" s="166" t="str">
        <f t="shared" si="20"/>
        <v>118-74-1</v>
      </c>
      <c r="D187" s="167" cm="1">
        <f t="array" ref="D187">_xlfn.IFNA(CONVERT(INDEX('3. Emissions - Actual EF'!$K$5:$K$288,MATCH(1,($N$118='3. Emissions - Actual EF'!$B$5:$B$288)*($C187='3. Emissions - Actual EF'!$C$5:$C$288),0)),"lbm","g")/8760/3600,"--")</f>
        <v>0</v>
      </c>
      <c r="E187" s="168" cm="1">
        <f t="array" ref="E187">_xlfn.IFNA(CONVERT(INDEX('3. Emissions - Actual EF'!$N$5:$N$288,MATCH(1,('Actuals - REER'!$N$118='3. Emissions - Actual EF'!$B$5:$B$288)*($C187='3. Emissions - Actual EF'!$C$5:$C$288),0)),"lbm","g")/24/3600,"--")</f>
        <v>0</v>
      </c>
      <c r="F187" s="174">
        <f t="shared" si="21"/>
        <v>0</v>
      </c>
      <c r="G187" s="167" t="str">
        <f t="shared" si="22"/>
        <v>--</v>
      </c>
      <c r="H187" s="167">
        <f t="shared" si="23"/>
        <v>0</v>
      </c>
      <c r="I187" s="167" t="str">
        <f t="shared" si="24"/>
        <v>--</v>
      </c>
      <c r="J187" s="167">
        <f t="shared" si="25"/>
        <v>0</v>
      </c>
      <c r="K187" s="167" t="str">
        <f t="shared" si="26"/>
        <v>--</v>
      </c>
      <c r="L187" s="168" t="str">
        <f t="shared" si="27"/>
        <v>--</v>
      </c>
      <c r="O187" s="86"/>
    </row>
    <row r="188" spans="2:15" s="53" customFormat="1" ht="14.5" x14ac:dyDescent="0.35">
      <c r="B188" s="165" t="str">
        <f t="shared" si="20"/>
        <v>Hexachlorobutadiene</v>
      </c>
      <c r="C188" s="166" t="str">
        <f t="shared" si="20"/>
        <v>87-68-3</v>
      </c>
      <c r="D188" s="167" cm="1">
        <f t="array" ref="D188">_xlfn.IFNA(CONVERT(INDEX('3. Emissions - Actual EF'!$K$5:$K$288,MATCH(1,($N$118='3. Emissions - Actual EF'!$B$5:$B$288)*($C188='3. Emissions - Actual EF'!$C$5:$C$288),0)),"lbm","g")/8760/3600,"--")</f>
        <v>0</v>
      </c>
      <c r="E188" s="168" cm="1">
        <f t="array" ref="E188">_xlfn.IFNA(CONVERT(INDEX('3. Emissions - Actual EF'!$N$5:$N$288,MATCH(1,('Actuals - REER'!$N$118='3. Emissions - Actual EF'!$B$5:$B$288)*($C188='3. Emissions - Actual EF'!$C$5:$C$288),0)),"lbm","g")/24/3600,"--")</f>
        <v>0</v>
      </c>
      <c r="F188" s="174">
        <f t="shared" si="21"/>
        <v>0</v>
      </c>
      <c r="G188" s="167" t="str">
        <f t="shared" si="22"/>
        <v>--</v>
      </c>
      <c r="H188" s="167">
        <f t="shared" si="23"/>
        <v>0</v>
      </c>
      <c r="I188" s="167" t="str">
        <f t="shared" si="24"/>
        <v>--</v>
      </c>
      <c r="J188" s="167">
        <f t="shared" si="25"/>
        <v>0</v>
      </c>
      <c r="K188" s="167" t="str">
        <f t="shared" si="26"/>
        <v>--</v>
      </c>
      <c r="L188" s="168" t="str">
        <f t="shared" si="27"/>
        <v>--</v>
      </c>
      <c r="O188" s="86"/>
    </row>
    <row r="189" spans="2:15" s="53" customFormat="1" ht="14.5" x14ac:dyDescent="0.35">
      <c r="B189" s="165" t="str">
        <f t="shared" si="20"/>
        <v>Hexane</v>
      </c>
      <c r="C189" s="166" t="str">
        <f t="shared" si="20"/>
        <v>110-54-3</v>
      </c>
      <c r="D189" s="167" t="str" cm="1">
        <f t="array" ref="D189">_xlfn.IFNA(CONVERT(INDEX('3. Emissions - Actual EF'!$K$5:$K$288,MATCH(1,($N$118='3. Emissions - Actual EF'!$B$5:$B$288)*($C189='3. Emissions - Actual EF'!$C$5:$C$288),0)),"lbm","g")/8760/3600,"--")</f>
        <v>--</v>
      </c>
      <c r="E189" s="168" t="str" cm="1">
        <f t="array" ref="E189">_xlfn.IFNA(CONVERT(INDEX('3. Emissions - Actual EF'!$N$5:$N$288,MATCH(1,('Actuals - REER'!$N$118='3. Emissions - Actual EF'!$B$5:$B$288)*($C189='3. Emissions - Actual EF'!$C$5:$C$288),0)),"lbm","g")/24/3600,"--")</f>
        <v>--</v>
      </c>
      <c r="F189" s="174" t="str">
        <f t="shared" si="21"/>
        <v>--</v>
      </c>
      <c r="G189" s="167" t="str">
        <f t="shared" si="22"/>
        <v>--</v>
      </c>
      <c r="H189" s="167" t="str">
        <f t="shared" si="23"/>
        <v>--</v>
      </c>
      <c r="I189" s="167" t="str">
        <f t="shared" si="24"/>
        <v>--</v>
      </c>
      <c r="J189" s="167" t="str">
        <f t="shared" si="25"/>
        <v>--</v>
      </c>
      <c r="K189" s="167" t="str">
        <f t="shared" si="26"/>
        <v>--</v>
      </c>
      <c r="L189" s="168" t="str">
        <f t="shared" si="27"/>
        <v>--</v>
      </c>
      <c r="O189" s="86"/>
    </row>
    <row r="190" spans="2:15" s="53" customFormat="1" ht="14.5" x14ac:dyDescent="0.35">
      <c r="B190" s="165" t="str">
        <f t="shared" si="20"/>
        <v>Hexavalent Chromium (Cr+6)</v>
      </c>
      <c r="C190" s="166" t="str">
        <f t="shared" si="20"/>
        <v>18540-29-9</v>
      </c>
      <c r="D190" s="167" cm="1">
        <f t="array" ref="D190">_xlfn.IFNA(CONVERT(INDEX('3. Emissions - Actual EF'!$K$5:$K$288,MATCH(1,($N$118='3. Emissions - Actual EF'!$B$5:$B$288)*($C190='3. Emissions - Actual EF'!$C$5:$C$288),0)),"lbm","g")/8760/3600,"--")</f>
        <v>1.6350324966759259E-5</v>
      </c>
      <c r="E190" s="168" cm="1">
        <f t="array" ref="E190">_xlfn.IFNA(CONVERT(INDEX('3. Emissions - Actual EF'!$N$5:$N$288,MATCH(1,('Actuals - REER'!$N$118='3. Emissions - Actual EF'!$B$5:$B$288)*($C190='3. Emissions - Actual EF'!$C$5:$C$288),0)),"lbm","g")/24/3600,"--")</f>
        <v>1.6350324966759266E-5</v>
      </c>
      <c r="F190" s="174">
        <f t="shared" si="21"/>
        <v>0.52742983763739548</v>
      </c>
      <c r="G190" s="167">
        <f t="shared" si="22"/>
        <v>1.9699186706938866E-4</v>
      </c>
      <c r="H190" s="167">
        <f t="shared" si="23"/>
        <v>3.1442932628383193E-2</v>
      </c>
      <c r="I190" s="167">
        <f t="shared" si="24"/>
        <v>1.8579914734953703E-5</v>
      </c>
      <c r="J190" s="167">
        <f t="shared" si="25"/>
        <v>1.6350324966759259E-2</v>
      </c>
      <c r="K190" s="167">
        <f t="shared" si="26"/>
        <v>1.8579914734953703E-5</v>
      </c>
      <c r="L190" s="168">
        <f t="shared" si="27"/>
        <v>5.4501083222530889E-5</v>
      </c>
      <c r="O190" s="86"/>
    </row>
    <row r="191" spans="2:15" s="53" customFormat="1" ht="14.5" x14ac:dyDescent="0.35">
      <c r="B191" s="165" t="str">
        <f t="shared" si="20"/>
        <v>Hydrochloric acid</v>
      </c>
      <c r="C191" s="166" t="str">
        <f t="shared" si="20"/>
        <v>7647-01-0</v>
      </c>
      <c r="D191" s="167" cm="1">
        <f t="array" ref="D191">_xlfn.IFNA(CONVERT(INDEX('3. Emissions - Actual EF'!$K$5:$K$288,MATCH(1,($N$118='3. Emissions - Actual EF'!$B$5:$B$288)*($C191='3. Emissions - Actual EF'!$C$5:$C$288),0)),"lbm","g")/8760/3600,"--")</f>
        <v>0.15455740014814814</v>
      </c>
      <c r="E191" s="168" cm="1">
        <f t="array" ref="E191">_xlfn.IFNA(CONVERT(INDEX('3. Emissions - Actual EF'!$N$5:$N$288,MATCH(1,('Actuals - REER'!$N$118='3. Emissions - Actual EF'!$B$5:$B$288)*($C191='3. Emissions - Actual EF'!$C$5:$C$288),0)),"lbm","g")/24/3600,"--")</f>
        <v>0.15455740014814814</v>
      </c>
      <c r="F191" s="174" t="str">
        <f t="shared" si="21"/>
        <v>--</v>
      </c>
      <c r="G191" s="167">
        <f t="shared" si="22"/>
        <v>7.7278700074074076E-3</v>
      </c>
      <c r="H191" s="167" t="str">
        <f t="shared" si="23"/>
        <v>--</v>
      </c>
      <c r="I191" s="167">
        <f t="shared" si="24"/>
        <v>1.7563340925925925E-3</v>
      </c>
      <c r="J191" s="167" t="str">
        <f t="shared" si="25"/>
        <v>--</v>
      </c>
      <c r="K191" s="167">
        <f t="shared" si="26"/>
        <v>1.7563340925925925E-3</v>
      </c>
      <c r="L191" s="168">
        <f t="shared" si="27"/>
        <v>7.3598761975308637E-5</v>
      </c>
      <c r="O191" s="86"/>
    </row>
    <row r="192" spans="2:15" s="53" customFormat="1" ht="14.5" x14ac:dyDescent="0.35">
      <c r="B192" s="165" t="str">
        <f t="shared" si="20"/>
        <v>Hydrogen Bromide</v>
      </c>
      <c r="C192" s="166" t="str">
        <f t="shared" si="20"/>
        <v>10035-10-6</v>
      </c>
      <c r="D192" s="167" cm="1">
        <f t="array" ref="D192">_xlfn.IFNA(CONVERT(INDEX('3. Emissions - Actual EF'!$K$5:$K$288,MATCH(1,($N$118='3. Emissions - Actual EF'!$B$5:$B$288)*($C192='3. Emissions - Actual EF'!$C$5:$C$288),0)),"lbm","g")/8760/3600,"--")</f>
        <v>3.5783398077777777E-3</v>
      </c>
      <c r="E192" s="168" cm="1">
        <f t="array" ref="E192">_xlfn.IFNA(CONVERT(INDEX('3. Emissions - Actual EF'!$N$5:$N$288,MATCH(1,('Actuals - REER'!$N$118='3. Emissions - Actual EF'!$B$5:$B$288)*($C192='3. Emissions - Actual EF'!$C$5:$C$288),0)),"lbm","g")/24/3600,"--")</f>
        <v>3.5783398077777781E-3</v>
      </c>
      <c r="F192" s="174" t="str">
        <f t="shared" si="21"/>
        <v>--</v>
      </c>
      <c r="G192" s="167" t="str">
        <f t="shared" si="22"/>
        <v>--</v>
      </c>
      <c r="H192" s="167" t="str">
        <f t="shared" si="23"/>
        <v>--</v>
      </c>
      <c r="I192" s="167" t="str">
        <f t="shared" si="24"/>
        <v>--</v>
      </c>
      <c r="J192" s="167" t="str">
        <f t="shared" si="25"/>
        <v>--</v>
      </c>
      <c r="K192" s="167" t="str">
        <f t="shared" si="26"/>
        <v>--</v>
      </c>
      <c r="L192" s="168" t="str">
        <f t="shared" si="27"/>
        <v>--</v>
      </c>
      <c r="O192" s="86"/>
    </row>
    <row r="193" spans="2:15" s="53" customFormat="1" ht="14.5" x14ac:dyDescent="0.35">
      <c r="B193" s="165" t="str">
        <f t="shared" si="20"/>
        <v>Hydrogen Fluoride</v>
      </c>
      <c r="C193" s="166" t="str">
        <f t="shared" si="20"/>
        <v>7664-39-3</v>
      </c>
      <c r="D193" s="167" cm="1">
        <f t="array" ref="D193">_xlfn.IFNA(CONVERT(INDEX('3. Emissions - Actual EF'!$K$5:$K$288,MATCH(1,($N$118='3. Emissions - Actual EF'!$B$5:$B$288)*($C193='3. Emissions - Actual EF'!$C$5:$C$288),0)),"lbm","g")/8760/3600,"--")</f>
        <v>0</v>
      </c>
      <c r="E193" s="168" cm="1">
        <f t="array" ref="E193">_xlfn.IFNA(CONVERT(INDEX('3. Emissions - Actual EF'!$N$5:$N$288,MATCH(1,('Actuals - REER'!$N$118='3. Emissions - Actual EF'!$B$5:$B$288)*($C193='3. Emissions - Actual EF'!$C$5:$C$288),0)),"lbm","g")/24/3600,"--")</f>
        <v>0</v>
      </c>
      <c r="F193" s="174" t="str">
        <f t="shared" si="21"/>
        <v>--</v>
      </c>
      <c r="G193" s="167">
        <f t="shared" si="22"/>
        <v>0</v>
      </c>
      <c r="H193" s="167" t="str">
        <f t="shared" si="23"/>
        <v>--</v>
      </c>
      <c r="I193" s="167">
        <f t="shared" si="24"/>
        <v>0</v>
      </c>
      <c r="J193" s="167" t="str">
        <f t="shared" si="25"/>
        <v>--</v>
      </c>
      <c r="K193" s="167">
        <f t="shared" si="26"/>
        <v>0</v>
      </c>
      <c r="L193" s="168">
        <f t="shared" si="27"/>
        <v>0</v>
      </c>
      <c r="O193" s="86"/>
    </row>
    <row r="194" spans="2:15" s="53" customFormat="1" ht="14.5" x14ac:dyDescent="0.35">
      <c r="B194" s="165" t="str">
        <f t="shared" si="20"/>
        <v>Indeno[1,2,3-cd]pyrene</v>
      </c>
      <c r="C194" s="166" t="str">
        <f t="shared" si="20"/>
        <v>193-39-5</v>
      </c>
      <c r="D194" s="167" cm="1">
        <f t="array" ref="D194">_xlfn.IFNA(CONVERT(INDEX('3. Emissions - Actual EF'!$K$5:$K$288,MATCH(1,($N$118='3. Emissions - Actual EF'!$B$5:$B$288)*($C194='3. Emissions - Actual EF'!$C$5:$C$288),0)),"lbm","g")/8760/3600,"--")</f>
        <v>0</v>
      </c>
      <c r="E194" s="168" cm="1">
        <f t="array" ref="E194">_xlfn.IFNA(CONVERT(INDEX('3. Emissions - Actual EF'!$N$5:$N$288,MATCH(1,('Actuals - REER'!$N$118='3. Emissions - Actual EF'!$B$5:$B$288)*($C194='3. Emissions - Actual EF'!$C$5:$C$288),0)),"lbm","g")/24/3600,"--")</f>
        <v>0</v>
      </c>
      <c r="F194" s="174">
        <f t="shared" si="21"/>
        <v>0</v>
      </c>
      <c r="G194" s="167" t="str">
        <f t="shared" si="22"/>
        <v>--</v>
      </c>
      <c r="H194" s="167">
        <f t="shared" si="23"/>
        <v>0</v>
      </c>
      <c r="I194" s="167" t="str">
        <f t="shared" si="24"/>
        <v>--</v>
      </c>
      <c r="J194" s="167">
        <f t="shared" si="25"/>
        <v>0</v>
      </c>
      <c r="K194" s="167" t="str">
        <f t="shared" si="26"/>
        <v>--</v>
      </c>
      <c r="L194" s="168" t="str">
        <f t="shared" si="27"/>
        <v>--</v>
      </c>
      <c r="O194" s="86"/>
    </row>
    <row r="195" spans="2:15" s="53" customFormat="1" ht="14.5" x14ac:dyDescent="0.35">
      <c r="B195" s="165" t="str">
        <f t="shared" si="20"/>
        <v>Lead and compounds</v>
      </c>
      <c r="C195" s="166" t="str">
        <f t="shared" si="20"/>
        <v>7439-92-1</v>
      </c>
      <c r="D195" s="167" cm="1">
        <f t="array" ref="D195">_xlfn.IFNA(CONVERT(INDEX('3. Emissions - Actual EF'!$K$5:$K$288,MATCH(1,($N$118='3. Emissions - Actual EF'!$B$5:$B$288)*($C195='3. Emissions - Actual EF'!$C$5:$C$288),0)),"lbm","g")/8760/3600,"--")</f>
        <v>6.4237919436574078E-5</v>
      </c>
      <c r="E195" s="168" cm="1">
        <f t="array" ref="E195">_xlfn.IFNA(CONVERT(INDEX('3. Emissions - Actual EF'!$N$5:$N$288,MATCH(1,('Actuals - REER'!$N$118='3. Emissions - Actual EF'!$B$5:$B$288)*($C195='3. Emissions - Actual EF'!$C$5:$C$288),0)),"lbm","g")/24/3600,"--")</f>
        <v>6.4237919436574078E-5</v>
      </c>
      <c r="F195" s="174" t="str">
        <f t="shared" si="21"/>
        <v>--</v>
      </c>
      <c r="G195" s="167">
        <f t="shared" si="22"/>
        <v>4.2825279624382723E-4</v>
      </c>
      <c r="H195" s="167" t="str">
        <f t="shared" si="23"/>
        <v>--</v>
      </c>
      <c r="I195" s="167">
        <f t="shared" si="24"/>
        <v>9.7330180964506175E-5</v>
      </c>
      <c r="J195" s="167" t="str">
        <f t="shared" si="25"/>
        <v>--</v>
      </c>
      <c r="K195" s="167">
        <f t="shared" si="26"/>
        <v>9.7330180964506175E-5</v>
      </c>
      <c r="L195" s="168">
        <f t="shared" si="27"/>
        <v>4.2825279624382723E-4</v>
      </c>
      <c r="O195" s="86"/>
    </row>
    <row r="196" spans="2:15" s="53" customFormat="1" ht="14.5" x14ac:dyDescent="0.35">
      <c r="B196" s="165" t="str">
        <f t="shared" si="20"/>
        <v>Manganese and compounds</v>
      </c>
      <c r="C196" s="166" t="str">
        <f t="shared" si="20"/>
        <v>7439-96-5</v>
      </c>
      <c r="D196" s="167" cm="1">
        <f t="array" ref="D196">_xlfn.IFNA(CONVERT(INDEX('3. Emissions - Actual EF'!$K$5:$K$288,MATCH(1,($N$118='3. Emissions - Actual EF'!$B$5:$B$288)*($C196='3. Emissions - Actual EF'!$C$5:$C$288),0)),"lbm","g")/8760/3600,"--")</f>
        <v>3.5279406555555564E-5</v>
      </c>
      <c r="E196" s="168" cm="1">
        <f t="array" ref="E196">_xlfn.IFNA(CONVERT(INDEX('3. Emissions - Actual EF'!$N$5:$N$288,MATCH(1,('Actuals - REER'!$N$118='3. Emissions - Actual EF'!$B$5:$B$288)*($C196='3. Emissions - Actual EF'!$C$5:$C$288),0)),"lbm","g")/24/3600,"--")</f>
        <v>3.5279406555555564E-5</v>
      </c>
      <c r="F196" s="174" t="str">
        <f t="shared" si="21"/>
        <v>--</v>
      </c>
      <c r="G196" s="167">
        <f t="shared" si="22"/>
        <v>3.919934061728396E-4</v>
      </c>
      <c r="H196" s="167" t="str">
        <f t="shared" si="23"/>
        <v>--</v>
      </c>
      <c r="I196" s="167">
        <f t="shared" si="24"/>
        <v>8.8198516388888909E-5</v>
      </c>
      <c r="J196" s="167" t="str">
        <f t="shared" si="25"/>
        <v>--</v>
      </c>
      <c r="K196" s="167">
        <f t="shared" si="26"/>
        <v>8.8198516388888909E-5</v>
      </c>
      <c r="L196" s="168">
        <f t="shared" si="27"/>
        <v>1.1759802185185188E-4</v>
      </c>
      <c r="O196" s="86"/>
    </row>
    <row r="197" spans="2:15" s="53" customFormat="1" ht="14.5" x14ac:dyDescent="0.35">
      <c r="B197" s="165" t="str">
        <f t="shared" si="20"/>
        <v>Mercury and compounds</v>
      </c>
      <c r="C197" s="166" t="str">
        <f t="shared" si="20"/>
        <v>7439-97-6</v>
      </c>
      <c r="D197" s="167" cm="1">
        <f t="array" ref="D197">_xlfn.IFNA(CONVERT(INDEX('3. Emissions - Actual EF'!$K$5:$K$288,MATCH(1,($N$118='3. Emissions - Actual EF'!$B$5:$B$288)*($C197='3. Emissions - Actual EF'!$C$5:$C$288),0)),"lbm","g")/8760/3600,"--")</f>
        <v>0</v>
      </c>
      <c r="E197" s="168" cm="1">
        <f t="array" ref="E197">_xlfn.IFNA(CONVERT(INDEX('3. Emissions - Actual EF'!$N$5:$N$288,MATCH(1,('Actuals - REER'!$N$118='3. Emissions - Actual EF'!$B$5:$B$288)*($C197='3. Emissions - Actual EF'!$C$5:$C$288),0)),"lbm","g")/24/3600,"--")</f>
        <v>0</v>
      </c>
      <c r="F197" s="174" t="str">
        <f t="shared" si="21"/>
        <v>--</v>
      </c>
      <c r="G197" s="167">
        <f t="shared" si="22"/>
        <v>0</v>
      </c>
      <c r="H197" s="167" t="str">
        <f t="shared" si="23"/>
        <v>--</v>
      </c>
      <c r="I197" s="167">
        <f t="shared" si="24"/>
        <v>0</v>
      </c>
      <c r="J197" s="167" t="str">
        <f t="shared" si="25"/>
        <v>--</v>
      </c>
      <c r="K197" s="167">
        <f t="shared" si="26"/>
        <v>0</v>
      </c>
      <c r="L197" s="168">
        <f t="shared" si="27"/>
        <v>0</v>
      </c>
      <c r="O197" s="86"/>
    </row>
    <row r="198" spans="2:15" s="53" customFormat="1" ht="14.5" x14ac:dyDescent="0.35">
      <c r="B198" s="165" t="str">
        <f t="shared" si="20"/>
        <v>Methylene Chloride</v>
      </c>
      <c r="C198" s="166" t="str">
        <f t="shared" si="20"/>
        <v>75-09-2</v>
      </c>
      <c r="D198" s="167" cm="1">
        <f t="array" ref="D198">_xlfn.IFNA(CONVERT(INDEX('3. Emissions - Actual EF'!$K$5:$K$288,MATCH(1,($N$118='3. Emissions - Actual EF'!$B$5:$B$288)*($C198='3. Emissions - Actual EF'!$C$5:$C$288),0)),"lbm","g")/8760/3600,"--")</f>
        <v>0</v>
      </c>
      <c r="E198" s="168" cm="1">
        <f t="array" ref="E198">_xlfn.IFNA(CONVERT(INDEX('3. Emissions - Actual EF'!$N$5:$N$288,MATCH(1,('Actuals - REER'!$N$118='3. Emissions - Actual EF'!$B$5:$B$288)*($C198='3. Emissions - Actual EF'!$C$5:$C$288),0)),"lbm","g")/24/3600,"--")</f>
        <v>0</v>
      </c>
      <c r="F198" s="174">
        <f t="shared" si="21"/>
        <v>0</v>
      </c>
      <c r="G198" s="167">
        <f t="shared" si="22"/>
        <v>0</v>
      </c>
      <c r="H198" s="167">
        <f t="shared" si="23"/>
        <v>0</v>
      </c>
      <c r="I198" s="167">
        <f t="shared" si="24"/>
        <v>0</v>
      </c>
      <c r="J198" s="167">
        <f t="shared" si="25"/>
        <v>0</v>
      </c>
      <c r="K198" s="167">
        <f t="shared" si="26"/>
        <v>0</v>
      </c>
      <c r="L198" s="168">
        <f t="shared" si="27"/>
        <v>0</v>
      </c>
      <c r="O198" s="86"/>
    </row>
    <row r="199" spans="2:15" s="53" customFormat="1" ht="14.5" x14ac:dyDescent="0.35">
      <c r="B199" s="165" t="str">
        <f t="shared" ref="B199:C218" si="28">B85</f>
        <v>Molybdenum trioxide</v>
      </c>
      <c r="C199" s="166" t="str">
        <f t="shared" si="28"/>
        <v>1313-27-5</v>
      </c>
      <c r="D199" s="167" t="str" cm="1">
        <f t="array" ref="D199">_xlfn.IFNA(CONVERT(INDEX('3. Emissions - Actual EF'!$K$5:$K$288,MATCH(1,($N$118='3. Emissions - Actual EF'!$B$5:$B$288)*($C199='3. Emissions - Actual EF'!$C$5:$C$288),0)),"lbm","g")/8760/3600,"--")</f>
        <v>--</v>
      </c>
      <c r="E199" s="168" t="str" cm="1">
        <f t="array" ref="E199">_xlfn.IFNA(CONVERT(INDEX('3. Emissions - Actual EF'!$N$5:$N$288,MATCH(1,('Actuals - REER'!$N$118='3. Emissions - Actual EF'!$B$5:$B$288)*($C199='3. Emissions - Actual EF'!$C$5:$C$288),0)),"lbm","g")/24/3600,"--")</f>
        <v>--</v>
      </c>
      <c r="F199" s="174" t="str">
        <f t="shared" si="21"/>
        <v>--</v>
      </c>
      <c r="G199" s="167" t="str">
        <f t="shared" si="22"/>
        <v>--</v>
      </c>
      <c r="H199" s="167" t="str">
        <f t="shared" si="23"/>
        <v>--</v>
      </c>
      <c r="I199" s="167" t="str">
        <f t="shared" si="24"/>
        <v>--</v>
      </c>
      <c r="J199" s="167" t="str">
        <f t="shared" si="25"/>
        <v>--</v>
      </c>
      <c r="K199" s="167" t="str">
        <f t="shared" si="26"/>
        <v>--</v>
      </c>
      <c r="L199" s="168" t="str">
        <f t="shared" si="27"/>
        <v>--</v>
      </c>
      <c r="O199" s="86"/>
    </row>
    <row r="200" spans="2:15" s="53" customFormat="1" ht="14.5" x14ac:dyDescent="0.35">
      <c r="B200" s="165" t="str">
        <f t="shared" si="28"/>
        <v>Naphthalene</v>
      </c>
      <c r="C200" s="166" t="str">
        <f t="shared" si="28"/>
        <v>91-20-3</v>
      </c>
      <c r="D200" s="167" cm="1">
        <f t="array" ref="D200">_xlfn.IFNA(CONVERT(INDEX('3. Emissions - Actual EF'!$K$5:$K$288,MATCH(1,($N$118='3. Emissions - Actual EF'!$B$5:$B$288)*($C200='3. Emissions - Actual EF'!$C$5:$C$288),0)),"lbm","g")/8760/3600,"--")</f>
        <v>1.8689685615740743E-6</v>
      </c>
      <c r="E200" s="168" cm="1">
        <f t="array" ref="E200">_xlfn.IFNA(CONVERT(INDEX('3. Emissions - Actual EF'!$N$5:$N$288,MATCH(1,('Actuals - REER'!$N$118='3. Emissions - Actual EF'!$B$5:$B$288)*($C200='3. Emissions - Actual EF'!$C$5:$C$288),0)),"lbm","g")/24/3600,"--")</f>
        <v>1.8689685615740738E-6</v>
      </c>
      <c r="F200" s="174">
        <f t="shared" si="21"/>
        <v>6.444719177841635E-5</v>
      </c>
      <c r="G200" s="167">
        <f t="shared" si="22"/>
        <v>5.0512663826326324E-7</v>
      </c>
      <c r="H200" s="167">
        <f t="shared" si="23"/>
        <v>2.4591691599658871E-6</v>
      </c>
      <c r="I200" s="167">
        <f t="shared" si="24"/>
        <v>1.1681053509837964E-7</v>
      </c>
      <c r="J200" s="167">
        <f t="shared" si="25"/>
        <v>5.3399101759259269E-6</v>
      </c>
      <c r="K200" s="167">
        <f t="shared" si="26"/>
        <v>1.1681053509837964E-7</v>
      </c>
      <c r="L200" s="168">
        <f t="shared" si="27"/>
        <v>9.3448428078703686E-9</v>
      </c>
      <c r="O200" s="86"/>
    </row>
    <row r="201" spans="2:15" s="53" customFormat="1" ht="14.5" x14ac:dyDescent="0.35">
      <c r="B201" s="165" t="str">
        <f t="shared" si="28"/>
        <v>Nickel and compounds</v>
      </c>
      <c r="C201" s="166" t="str">
        <f t="shared" si="28"/>
        <v>7440-02-0</v>
      </c>
      <c r="D201" s="167" cm="1">
        <f t="array" ref="D201">_xlfn.IFNA(CONVERT(INDEX('3. Emissions - Actual EF'!$K$5:$K$288,MATCH(1,($N$118='3. Emissions - Actual EF'!$B$5:$B$288)*($C201='3. Emissions - Actual EF'!$C$5:$C$288),0)),"lbm","g")/8760/3600,"--")</f>
        <v>1.5707735775925925E-5</v>
      </c>
      <c r="E201" s="168" cm="1">
        <f t="array" ref="E201">_xlfn.IFNA(CONVERT(INDEX('3. Emissions - Actual EF'!$N$5:$N$288,MATCH(1,('Actuals - REER'!$N$118='3. Emissions - Actual EF'!$B$5:$B$288)*($C201='3. Emissions - Actual EF'!$C$5:$C$288),0)),"lbm","g")/24/3600,"--")</f>
        <v>1.5707735775925925E-5</v>
      </c>
      <c r="F201" s="174">
        <f t="shared" si="21"/>
        <v>4.1336146778752436E-3</v>
      </c>
      <c r="G201" s="167">
        <f t="shared" si="22"/>
        <v>1.1219811268518517E-3</v>
      </c>
      <c r="H201" s="167">
        <f t="shared" si="23"/>
        <v>1.5707735775925924E-4</v>
      </c>
      <c r="I201" s="167">
        <f t="shared" si="24"/>
        <v>2.5335057703106329E-4</v>
      </c>
      <c r="J201" s="167">
        <f t="shared" si="25"/>
        <v>3.414725168679549E-4</v>
      </c>
      <c r="K201" s="167">
        <f t="shared" si="26"/>
        <v>2.5335057703106329E-4</v>
      </c>
      <c r="L201" s="168">
        <f t="shared" si="27"/>
        <v>7.8538678879629622E-5</v>
      </c>
      <c r="O201" s="86"/>
    </row>
    <row r="202" spans="2:15" s="53" customFormat="1" ht="14.5" x14ac:dyDescent="0.35">
      <c r="B202" s="165" t="str">
        <f t="shared" si="28"/>
        <v>o-Xylene</v>
      </c>
      <c r="C202" s="166" t="str">
        <f t="shared" si="28"/>
        <v>95-47-6</v>
      </c>
      <c r="D202" s="167" cm="1">
        <f t="array" ref="D202">_xlfn.IFNA(CONVERT(INDEX('3. Emissions - Actual EF'!$K$5:$K$288,MATCH(1,($N$118='3. Emissions - Actual EF'!$B$5:$B$288)*($C202='3. Emissions - Actual EF'!$C$5:$C$288),0)),"lbm","g")/8760/3600,"--")</f>
        <v>0</v>
      </c>
      <c r="E202" s="168" cm="1">
        <f t="array" ref="E202">_xlfn.IFNA(CONVERT(INDEX('3. Emissions - Actual EF'!$N$5:$N$288,MATCH(1,('Actuals - REER'!$N$118='3. Emissions - Actual EF'!$B$5:$B$288)*($C202='3. Emissions - Actual EF'!$C$5:$C$288),0)),"lbm","g")/24/3600,"--")</f>
        <v>0</v>
      </c>
      <c r="F202" s="174" t="str">
        <f t="shared" si="21"/>
        <v>--</v>
      </c>
      <c r="G202" s="167">
        <f t="shared" si="22"/>
        <v>0</v>
      </c>
      <c r="H202" s="167" t="str">
        <f t="shared" si="23"/>
        <v>--</v>
      </c>
      <c r="I202" s="167">
        <f t="shared" si="24"/>
        <v>0</v>
      </c>
      <c r="J202" s="167" t="str">
        <f t="shared" si="25"/>
        <v>--</v>
      </c>
      <c r="K202" s="167">
        <f t="shared" si="26"/>
        <v>0</v>
      </c>
      <c r="L202" s="168">
        <f t="shared" si="27"/>
        <v>0</v>
      </c>
      <c r="O202" s="86"/>
    </row>
    <row r="203" spans="2:15" s="53" customFormat="1" ht="14.5" x14ac:dyDescent="0.35">
      <c r="B203" s="165" t="str">
        <f t="shared" si="28"/>
        <v>Pentachlorophenol (CCC)</v>
      </c>
      <c r="C203" s="166" t="str">
        <f t="shared" si="28"/>
        <v>87-86-5</v>
      </c>
      <c r="D203" s="167" cm="1">
        <f t="array" ref="D203">_xlfn.IFNA(CONVERT(INDEX('3. Emissions - Actual EF'!$K$5:$K$288,MATCH(1,($N$118='3. Emissions - Actual EF'!$B$5:$B$288)*($C203='3. Emissions - Actual EF'!$C$5:$C$288),0)),"lbm","g")/8760/3600,"--")</f>
        <v>0</v>
      </c>
      <c r="E203" s="168" cm="1">
        <f t="array" ref="E203">_xlfn.IFNA(CONVERT(INDEX('3. Emissions - Actual EF'!$N$5:$N$288,MATCH(1,('Actuals - REER'!$N$118='3. Emissions - Actual EF'!$B$5:$B$288)*($C203='3. Emissions - Actual EF'!$C$5:$C$288),0)),"lbm","g")/24/3600,"--")</f>
        <v>0</v>
      </c>
      <c r="F203" s="174">
        <f t="shared" si="21"/>
        <v>0</v>
      </c>
      <c r="G203" s="167" t="str">
        <f t="shared" si="22"/>
        <v>--</v>
      </c>
      <c r="H203" s="167">
        <f t="shared" si="23"/>
        <v>0</v>
      </c>
      <c r="I203" s="167" t="str">
        <f t="shared" si="24"/>
        <v>--</v>
      </c>
      <c r="J203" s="167">
        <f t="shared" si="25"/>
        <v>0</v>
      </c>
      <c r="K203" s="167" t="str">
        <f t="shared" si="26"/>
        <v>--</v>
      </c>
      <c r="L203" s="168" t="str">
        <f t="shared" si="27"/>
        <v>--</v>
      </c>
      <c r="O203" s="86"/>
    </row>
    <row r="204" spans="2:15" s="53" customFormat="1" ht="14.5" x14ac:dyDescent="0.35">
      <c r="B204" s="165" t="str">
        <f t="shared" si="28"/>
        <v>Perylene</v>
      </c>
      <c r="C204" s="166" t="str">
        <f t="shared" si="28"/>
        <v>198-55-0</v>
      </c>
      <c r="D204" s="167" cm="1">
        <f t="array" ref="D204">_xlfn.IFNA(CONVERT(INDEX('3. Emissions - Actual EF'!$K$5:$K$288,MATCH(1,($N$118='3. Emissions - Actual EF'!$B$5:$B$288)*($C204='3. Emissions - Actual EF'!$C$5:$C$288),0)),"lbm","g")/8760/3600,"--")</f>
        <v>0</v>
      </c>
      <c r="E204" s="168" cm="1">
        <f t="array" ref="E204">_xlfn.IFNA(CONVERT(INDEX('3. Emissions - Actual EF'!$N$5:$N$288,MATCH(1,('Actuals - REER'!$N$118='3. Emissions - Actual EF'!$B$5:$B$288)*($C204='3. Emissions - Actual EF'!$C$5:$C$288),0)),"lbm","g")/24/3600,"--")</f>
        <v>0</v>
      </c>
      <c r="F204" s="174" t="str">
        <f t="shared" si="21"/>
        <v>--</v>
      </c>
      <c r="G204" s="167" t="str">
        <f t="shared" si="22"/>
        <v>--</v>
      </c>
      <c r="H204" s="167" t="str">
        <f t="shared" si="23"/>
        <v>--</v>
      </c>
      <c r="I204" s="167" t="str">
        <f t="shared" si="24"/>
        <v>--</v>
      </c>
      <c r="J204" s="167" t="str">
        <f t="shared" si="25"/>
        <v>--</v>
      </c>
      <c r="K204" s="167" t="str">
        <f t="shared" si="26"/>
        <v>--</v>
      </c>
      <c r="L204" s="168" t="str">
        <f t="shared" si="27"/>
        <v>--</v>
      </c>
      <c r="O204" s="86"/>
    </row>
    <row r="205" spans="2:15" s="53" customFormat="1" ht="14.5" x14ac:dyDescent="0.35">
      <c r="B205" s="165" t="str">
        <f t="shared" si="28"/>
        <v>Phenanthrene</v>
      </c>
      <c r="C205" s="166" t="str">
        <f t="shared" si="28"/>
        <v>85-01-8</v>
      </c>
      <c r="D205" s="167" cm="1">
        <f t="array" ref="D205">_xlfn.IFNA(CONVERT(INDEX('3. Emissions - Actual EF'!$K$5:$K$288,MATCH(1,($N$118='3. Emissions - Actual EF'!$B$5:$B$288)*($C205='3. Emissions - Actual EF'!$C$5:$C$288),0)),"lbm","g")/8760/3600,"--")</f>
        <v>1.2477990104351851E-6</v>
      </c>
      <c r="E205" s="168" cm="1">
        <f t="array" ref="E205">_xlfn.IFNA(CONVERT(INDEX('3. Emissions - Actual EF'!$N$5:$N$288,MATCH(1,('Actuals - REER'!$N$118='3. Emissions - Actual EF'!$B$5:$B$288)*($C205='3. Emissions - Actual EF'!$C$5:$C$288),0)),"lbm","g")/24/3600,"--")</f>
        <v>1.2477990104351854E-6</v>
      </c>
      <c r="F205" s="174" t="str">
        <f t="shared" si="21"/>
        <v>--</v>
      </c>
      <c r="G205" s="167" t="str">
        <f t="shared" si="22"/>
        <v>--</v>
      </c>
      <c r="H205" s="167" t="str">
        <f t="shared" si="23"/>
        <v>--</v>
      </c>
      <c r="I205" s="167" t="str">
        <f t="shared" si="24"/>
        <v>--</v>
      </c>
      <c r="J205" s="167" t="str">
        <f t="shared" si="25"/>
        <v>--</v>
      </c>
      <c r="K205" s="167" t="str">
        <f t="shared" si="26"/>
        <v>--</v>
      </c>
      <c r="L205" s="168" t="str">
        <f t="shared" si="27"/>
        <v>--</v>
      </c>
      <c r="O205" s="86"/>
    </row>
    <row r="206" spans="2:15" s="53" customFormat="1" ht="14.5" x14ac:dyDescent="0.35">
      <c r="B206" s="165" t="str">
        <f t="shared" si="28"/>
        <v>Phosphorous and compounds</v>
      </c>
      <c r="C206" s="166">
        <f t="shared" si="28"/>
        <v>504</v>
      </c>
      <c r="D206" s="167" cm="1">
        <f t="array" ref="D206">_xlfn.IFNA(CONVERT(INDEX('3. Emissions - Actual EF'!$K$5:$K$288,MATCH(1,($N$118='3. Emissions - Actual EF'!$B$5:$B$288)*($C206='3. Emissions - Actual EF'!$C$5:$C$288),0)),"lbm","g")/8760/3600,"--")</f>
        <v>1.6778717760648147E-4</v>
      </c>
      <c r="E206" s="168" cm="1">
        <f t="array" ref="E206">_xlfn.IFNA(CONVERT(INDEX('3. Emissions - Actual EF'!$N$5:$N$288,MATCH(1,('Actuals - REER'!$N$118='3. Emissions - Actual EF'!$B$5:$B$288)*($C206='3. Emissions - Actual EF'!$C$5:$C$288),0)),"lbm","g")/24/3600,"--")</f>
        <v>1.6778717760648144E-4</v>
      </c>
      <c r="F206" s="174" t="str">
        <f t="shared" si="21"/>
        <v>--</v>
      </c>
      <c r="G206" s="167" t="str">
        <f t="shared" si="22"/>
        <v>--</v>
      </c>
      <c r="H206" s="167" t="str">
        <f t="shared" si="23"/>
        <v>--</v>
      </c>
      <c r="I206" s="167" t="str">
        <f t="shared" si="24"/>
        <v>--</v>
      </c>
      <c r="J206" s="167" t="str">
        <f t="shared" si="25"/>
        <v>--</v>
      </c>
      <c r="K206" s="167" t="str">
        <f t="shared" si="26"/>
        <v>--</v>
      </c>
      <c r="L206" s="168" t="str">
        <f t="shared" si="27"/>
        <v>--</v>
      </c>
      <c r="O206" s="86"/>
    </row>
    <row r="207" spans="2:15" s="53" customFormat="1" ht="14.5" x14ac:dyDescent="0.35">
      <c r="B207" s="165" t="str">
        <f t="shared" si="28"/>
        <v>Pyrene</v>
      </c>
      <c r="C207" s="166" t="str">
        <f t="shared" si="28"/>
        <v>129-00-0</v>
      </c>
      <c r="D207" s="167" cm="1">
        <f t="array" ref="D207">_xlfn.IFNA(CONVERT(INDEX('3. Emissions - Actual EF'!$K$5:$K$288,MATCH(1,($N$118='3. Emissions - Actual EF'!$B$5:$B$288)*($C207='3. Emissions - Actual EF'!$C$5:$C$288),0)),"lbm","g")/8760/3600,"--")</f>
        <v>2.4496087944675927E-7</v>
      </c>
      <c r="E207" s="168" cm="1">
        <f t="array" ref="E207">_xlfn.IFNA(CONVERT(INDEX('3. Emissions - Actual EF'!$N$5:$N$288,MATCH(1,('Actuals - REER'!$N$118='3. Emissions - Actual EF'!$B$5:$B$288)*($C207='3. Emissions - Actual EF'!$C$5:$C$288),0)),"lbm","g")/24/3600,"--")</f>
        <v>2.4496087944675927E-7</v>
      </c>
      <c r="F207" s="174" t="str">
        <f t="shared" si="21"/>
        <v>--</v>
      </c>
      <c r="G207" s="167" t="str">
        <f t="shared" si="22"/>
        <v>--</v>
      </c>
      <c r="H207" s="167" t="str">
        <f t="shared" si="23"/>
        <v>--</v>
      </c>
      <c r="I207" s="167" t="str">
        <f t="shared" si="24"/>
        <v>--</v>
      </c>
      <c r="J207" s="167" t="str">
        <f t="shared" si="25"/>
        <v>--</v>
      </c>
      <c r="K207" s="167" t="str">
        <f t="shared" si="26"/>
        <v>--</v>
      </c>
      <c r="L207" s="168" t="str">
        <f t="shared" si="27"/>
        <v>--</v>
      </c>
      <c r="O207" s="86"/>
    </row>
    <row r="208" spans="2:15" s="53" customFormat="1" ht="14.5" x14ac:dyDescent="0.35">
      <c r="B208" s="165" t="str">
        <f t="shared" si="28"/>
        <v>Selenium and compounds</v>
      </c>
      <c r="C208" s="166" t="str">
        <f t="shared" si="28"/>
        <v>7782-49-2</v>
      </c>
      <c r="D208" s="167" cm="1">
        <f t="array" ref="D208">_xlfn.IFNA(CONVERT(INDEX('3. Emissions - Actual EF'!$K$5:$K$288,MATCH(1,($N$118='3. Emissions - Actual EF'!$B$5:$B$288)*($C208='3. Emissions - Actual EF'!$C$5:$C$288),0)),"lbm","g")/8760/3600,"--")</f>
        <v>6.2641946282870366E-4</v>
      </c>
      <c r="E208" s="168" cm="1">
        <f t="array" ref="E208">_xlfn.IFNA(CONVERT(INDEX('3. Emissions - Actual EF'!$N$5:$N$288,MATCH(1,('Actuals - REER'!$N$118='3. Emissions - Actual EF'!$B$5:$B$288)*($C208='3. Emissions - Actual EF'!$C$5:$C$288),0)),"lbm","g")/24/3600,"--")</f>
        <v>6.2641946282870377E-4</v>
      </c>
      <c r="F208" s="174" t="str">
        <f t="shared" si="21"/>
        <v>--</v>
      </c>
      <c r="G208" s="167" t="str">
        <f t="shared" si="22"/>
        <v>--</v>
      </c>
      <c r="H208" s="167" t="str">
        <f t="shared" si="23"/>
        <v>--</v>
      </c>
      <c r="I208" s="167" t="str">
        <f t="shared" si="24"/>
        <v>--</v>
      </c>
      <c r="J208" s="167" t="str">
        <f t="shared" si="25"/>
        <v>--</v>
      </c>
      <c r="K208" s="167" t="str">
        <f t="shared" si="26"/>
        <v>--</v>
      </c>
      <c r="L208" s="168">
        <f t="shared" si="27"/>
        <v>3.1320973141435188E-4</v>
      </c>
      <c r="O208" s="86"/>
    </row>
    <row r="209" spans="2:15" s="53" customFormat="1" ht="14.5" x14ac:dyDescent="0.35">
      <c r="B209" s="165" t="str">
        <f t="shared" si="28"/>
        <v>Silver</v>
      </c>
      <c r="C209" s="166" t="str">
        <f t="shared" si="28"/>
        <v>7440-22-4</v>
      </c>
      <c r="D209" s="167" cm="1">
        <f t="array" ref="D209">_xlfn.IFNA(CONVERT(INDEX('3. Emissions - Actual EF'!$K$5:$K$288,MATCH(1,($N$118='3. Emissions - Actual EF'!$B$5:$B$288)*($C209='3. Emissions - Actual EF'!$C$5:$C$288),0)),"lbm","g")/8760/3600,"--")</f>
        <v>2.0159660888888891E-6</v>
      </c>
      <c r="E209" s="168" cm="1">
        <f t="array" ref="E209">_xlfn.IFNA(CONVERT(INDEX('3. Emissions - Actual EF'!$N$5:$N$288,MATCH(1,('Actuals - REER'!$N$118='3. Emissions - Actual EF'!$B$5:$B$288)*($C209='3. Emissions - Actual EF'!$C$5:$C$288),0)),"lbm","g")/24/3600,"--")</f>
        <v>2.0159660888888891E-6</v>
      </c>
      <c r="F209" s="174" t="str">
        <f t="shared" si="21"/>
        <v>--</v>
      </c>
      <c r="G209" s="167" t="str">
        <f t="shared" si="22"/>
        <v>--</v>
      </c>
      <c r="H209" s="167" t="str">
        <f t="shared" si="23"/>
        <v>--</v>
      </c>
      <c r="I209" s="167" t="str">
        <f t="shared" si="24"/>
        <v>--</v>
      </c>
      <c r="J209" s="167" t="str">
        <f t="shared" si="25"/>
        <v>--</v>
      </c>
      <c r="K209" s="167" t="str">
        <f t="shared" si="26"/>
        <v>--</v>
      </c>
      <c r="L209" s="168" t="str">
        <f t="shared" si="27"/>
        <v>--</v>
      </c>
      <c r="O209" s="86"/>
    </row>
    <row r="210" spans="2:15" s="53" customFormat="1" ht="14.5" x14ac:dyDescent="0.35">
      <c r="B210" s="165" t="str">
        <f t="shared" si="28"/>
        <v>Styrene</v>
      </c>
      <c r="C210" s="166" t="str">
        <f t="shared" si="28"/>
        <v>100-42-5</v>
      </c>
      <c r="D210" s="167" cm="1">
        <f t="array" ref="D210">_xlfn.IFNA(CONVERT(INDEX('3. Emissions - Actual EF'!$K$5:$K$288,MATCH(1,($N$118='3. Emissions - Actual EF'!$B$5:$B$288)*($C210='3. Emissions - Actual EF'!$C$5:$C$288),0)),"lbm","g")/8760/3600,"--")</f>
        <v>0</v>
      </c>
      <c r="E210" s="168" cm="1">
        <f t="array" ref="E210">_xlfn.IFNA(CONVERT(INDEX('3. Emissions - Actual EF'!$N$5:$N$288,MATCH(1,('Actuals - REER'!$N$118='3. Emissions - Actual EF'!$B$5:$B$288)*($C210='3. Emissions - Actual EF'!$C$5:$C$288),0)),"lbm","g")/24/3600,"--")</f>
        <v>0</v>
      </c>
      <c r="F210" s="174" t="str">
        <f t="shared" si="21"/>
        <v>--</v>
      </c>
      <c r="G210" s="167">
        <f t="shared" si="22"/>
        <v>0</v>
      </c>
      <c r="H210" s="167" t="str">
        <f t="shared" si="23"/>
        <v>--</v>
      </c>
      <c r="I210" s="167">
        <f t="shared" si="24"/>
        <v>0</v>
      </c>
      <c r="J210" s="167" t="str">
        <f t="shared" si="25"/>
        <v>--</v>
      </c>
      <c r="K210" s="167">
        <f t="shared" si="26"/>
        <v>0</v>
      </c>
      <c r="L210" s="168">
        <f t="shared" si="27"/>
        <v>0</v>
      </c>
      <c r="O210" s="86"/>
    </row>
    <row r="211" spans="2:15" s="53" customFormat="1" ht="14.5" x14ac:dyDescent="0.35">
      <c r="B211" s="165" t="str">
        <f t="shared" si="28"/>
        <v>Tetrachloroethene</v>
      </c>
      <c r="C211" s="166" t="str">
        <f t="shared" si="28"/>
        <v>127-18-4</v>
      </c>
      <c r="D211" s="167" cm="1">
        <f t="array" ref="D211">_xlfn.IFNA(CONVERT(INDEX('3. Emissions - Actual EF'!$K$5:$K$288,MATCH(1,($N$118='3. Emissions - Actual EF'!$B$5:$B$288)*($C211='3. Emissions - Actual EF'!$C$5:$C$288),0)),"lbm","g")/8760/3600,"--")</f>
        <v>0</v>
      </c>
      <c r="E211" s="168" cm="1">
        <f t="array" ref="E211">_xlfn.IFNA(CONVERT(INDEX('3. Emissions - Actual EF'!$N$5:$N$288,MATCH(1,('Actuals - REER'!$N$118='3. Emissions - Actual EF'!$B$5:$B$288)*($C211='3. Emissions - Actual EF'!$C$5:$C$288),0)),"lbm","g")/24/3600,"--")</f>
        <v>0</v>
      </c>
      <c r="F211" s="174">
        <f t="shared" si="21"/>
        <v>0</v>
      </c>
      <c r="G211" s="167">
        <f t="shared" si="22"/>
        <v>0</v>
      </c>
      <c r="H211" s="167">
        <f t="shared" si="23"/>
        <v>0</v>
      </c>
      <c r="I211" s="167">
        <f t="shared" si="24"/>
        <v>0</v>
      </c>
      <c r="J211" s="167">
        <f t="shared" si="25"/>
        <v>0</v>
      </c>
      <c r="K211" s="167">
        <f t="shared" si="26"/>
        <v>0</v>
      </c>
      <c r="L211" s="168">
        <f t="shared" si="27"/>
        <v>0</v>
      </c>
      <c r="O211" s="86"/>
    </row>
    <row r="212" spans="2:15" s="53" customFormat="1" ht="14.5" x14ac:dyDescent="0.35">
      <c r="B212" s="165" t="str">
        <f t="shared" si="28"/>
        <v>Thallium</v>
      </c>
      <c r="C212" s="166" t="str">
        <f t="shared" si="28"/>
        <v>7440-28-0</v>
      </c>
      <c r="D212" s="167" cm="1">
        <f t="array" ref="D212">_xlfn.IFNA(CONVERT(INDEX('3. Emissions - Actual EF'!$K$5:$K$288,MATCH(1,($N$118='3. Emissions - Actual EF'!$B$5:$B$288)*($C212='3. Emissions - Actual EF'!$C$5:$C$288),0)),"lbm","g")/8760/3600,"--")</f>
        <v>0</v>
      </c>
      <c r="E212" s="168" cm="1">
        <f t="array" ref="E212">_xlfn.IFNA(CONVERT(INDEX('3. Emissions - Actual EF'!$N$5:$N$288,MATCH(1,('Actuals - REER'!$N$118='3. Emissions - Actual EF'!$B$5:$B$288)*($C212='3. Emissions - Actual EF'!$C$5:$C$288),0)),"lbm","g")/24/3600,"--")</f>
        <v>0</v>
      </c>
      <c r="F212" s="174" t="str">
        <f t="shared" si="21"/>
        <v>--</v>
      </c>
      <c r="G212" s="167" t="str">
        <f t="shared" si="22"/>
        <v>--</v>
      </c>
      <c r="H212" s="167" t="str">
        <f t="shared" si="23"/>
        <v>--</v>
      </c>
      <c r="I212" s="167" t="str">
        <f t="shared" si="24"/>
        <v>--</v>
      </c>
      <c r="J212" s="167" t="str">
        <f t="shared" si="25"/>
        <v>--</v>
      </c>
      <c r="K212" s="167" t="str">
        <f t="shared" si="26"/>
        <v>--</v>
      </c>
      <c r="L212" s="168" t="str">
        <f t="shared" si="27"/>
        <v>--</v>
      </c>
      <c r="O212" s="86"/>
    </row>
    <row r="213" spans="2:15" s="53" customFormat="1" ht="14.5" x14ac:dyDescent="0.35">
      <c r="B213" s="165" t="str">
        <f t="shared" si="28"/>
        <v>Toluene</v>
      </c>
      <c r="C213" s="166" t="str">
        <f t="shared" si="28"/>
        <v>108-88-3</v>
      </c>
      <c r="D213" s="167" cm="1">
        <f t="array" ref="D213">_xlfn.IFNA(CONVERT(INDEX('3. Emissions - Actual EF'!$K$5:$K$288,MATCH(1,($N$118='3. Emissions - Actual EF'!$B$5:$B$288)*($C213='3. Emissions - Actual EF'!$C$5:$C$288),0)),"lbm","g")/8760/3600,"--")</f>
        <v>6.2410950168518512E-5</v>
      </c>
      <c r="E213" s="168" cm="1">
        <f t="array" ref="E213">_xlfn.IFNA(CONVERT(INDEX('3. Emissions - Actual EF'!$N$5:$N$288,MATCH(1,('Actuals - REER'!$N$118='3. Emissions - Actual EF'!$B$5:$B$288)*($C213='3. Emissions - Actual EF'!$C$5:$C$288),0)),"lbm","g")/24/3600,"--")</f>
        <v>6.2410950168518512E-5</v>
      </c>
      <c r="F213" s="174" t="str">
        <f t="shared" si="21"/>
        <v>--</v>
      </c>
      <c r="G213" s="167">
        <f t="shared" si="22"/>
        <v>1.2482190033703702E-8</v>
      </c>
      <c r="H213" s="167" t="str">
        <f t="shared" si="23"/>
        <v>--</v>
      </c>
      <c r="I213" s="167">
        <f t="shared" si="24"/>
        <v>2.836861371296296E-9</v>
      </c>
      <c r="J213" s="167" t="str">
        <f t="shared" si="25"/>
        <v>--</v>
      </c>
      <c r="K213" s="167">
        <f t="shared" si="26"/>
        <v>2.836861371296296E-9</v>
      </c>
      <c r="L213" s="168">
        <f t="shared" si="27"/>
        <v>8.3214600224691354E-9</v>
      </c>
      <c r="O213" s="86"/>
    </row>
    <row r="214" spans="2:15" s="53" customFormat="1" ht="14.5" x14ac:dyDescent="0.35">
      <c r="B214" s="165" t="str">
        <f t="shared" si="28"/>
        <v>Total PAHs (excluding Naphthalene)</v>
      </c>
      <c r="C214" s="166">
        <f t="shared" si="28"/>
        <v>401</v>
      </c>
      <c r="D214" s="167" t="str" cm="1">
        <f t="array" ref="D214">_xlfn.IFNA(CONVERT(INDEX('3. Emissions - Actual EF'!$K$5:$K$288,MATCH(1,($N$118='3. Emissions - Actual EF'!$B$5:$B$288)*($C214='3. Emissions - Actual EF'!$C$5:$C$288),0)),"lbm","g")/8760/3600,"--")</f>
        <v>--</v>
      </c>
      <c r="E214" s="168" t="str" cm="1">
        <f t="array" ref="E214">_xlfn.IFNA(CONVERT(INDEX('3. Emissions - Actual EF'!$N$5:$N$288,MATCH(1,('Actuals - REER'!$N$118='3. Emissions - Actual EF'!$B$5:$B$288)*($C214='3. Emissions - Actual EF'!$C$5:$C$288),0)),"lbm","g")/24/3600,"--")</f>
        <v>--</v>
      </c>
      <c r="F214" s="174" t="str">
        <f t="shared" si="21"/>
        <v>--</v>
      </c>
      <c r="G214" s="167" t="str">
        <f t="shared" si="22"/>
        <v>--</v>
      </c>
      <c r="H214" s="167" t="str">
        <f t="shared" si="23"/>
        <v>--</v>
      </c>
      <c r="I214" s="167" t="str">
        <f t="shared" si="24"/>
        <v>--</v>
      </c>
      <c r="J214" s="167" t="str">
        <f t="shared" si="25"/>
        <v>--</v>
      </c>
      <c r="K214" s="167" t="str">
        <f t="shared" si="26"/>
        <v>--</v>
      </c>
      <c r="L214" s="168" t="str">
        <f t="shared" si="27"/>
        <v>--</v>
      </c>
      <c r="O214" s="86"/>
    </row>
    <row r="215" spans="2:15" s="53" customFormat="1" ht="14.5" x14ac:dyDescent="0.35">
      <c r="B215" s="165" t="str">
        <f t="shared" si="28"/>
        <v>Total PCBs</v>
      </c>
      <c r="C215" s="166" t="str">
        <f t="shared" si="28"/>
        <v>1336-36-3</v>
      </c>
      <c r="D215" s="167" cm="1">
        <f t="array" ref="D215">_xlfn.IFNA(CONVERT(INDEX('3. Emissions - Actual EF'!$K$5:$K$288,MATCH(1,($N$118='3. Emissions - Actual EF'!$B$5:$B$288)*($C215='3. Emissions - Actual EF'!$C$5:$C$288),0)),"lbm","g")/8760/3600,"--")</f>
        <v>7.0642811698148162E-8</v>
      </c>
      <c r="E215" s="168" cm="1">
        <f t="array" ref="E215">_xlfn.IFNA(CONVERT(INDEX('3. Emissions - Actual EF'!$N$5:$N$288,MATCH(1,('Actuals - REER'!$N$118='3. Emissions - Actual EF'!$B$5:$B$288)*($C215='3. Emissions - Actual EF'!$C$5:$C$288),0)),"lbm","g")/24/3600,"--")</f>
        <v>7.0642811698148148E-8</v>
      </c>
      <c r="F215" s="174">
        <f t="shared" ref="F215:F225" si="29">IFERROR(IF(F101="--","--",$D215/$F101),"--")</f>
        <v>1.3328832395877012E-4</v>
      </c>
      <c r="G215" s="167" t="str">
        <f t="shared" ref="G215:G225" si="30">IFERROR(IF(G101="--","--",$D215/$G101),"--")</f>
        <v>--</v>
      </c>
      <c r="H215" s="167">
        <f t="shared" ref="H215:H225" si="31">IFERROR(IF(H101="--","--",$D215/$H101),"--")</f>
        <v>3.532140584907408E-6</v>
      </c>
      <c r="I215" s="167" t="str">
        <f t="shared" ref="I215:I225" si="32">IFERROR(IF(I101="--","--",$D215/$I101),"--")</f>
        <v>--</v>
      </c>
      <c r="J215" s="167">
        <f t="shared" ref="J215:J225" si="33">IFERROR(IF(J101="--","--",$D215/$J101),"--")</f>
        <v>7.6785664889291486E-6</v>
      </c>
      <c r="K215" s="167" t="str">
        <f t="shared" ref="K215:K225" si="34">IFERROR(IF(K101="--","--",$D215/$K101),"--")</f>
        <v>--</v>
      </c>
      <c r="L215" s="168" t="str">
        <f t="shared" ref="L215:L225" si="35">IFERROR(IF(L101="--","--",$E215/$L101),"--")</f>
        <v>--</v>
      </c>
      <c r="O215" s="86"/>
    </row>
    <row r="216" spans="2:15" s="53" customFormat="1" ht="14.5" x14ac:dyDescent="0.35">
      <c r="B216" s="165" t="str">
        <f t="shared" si="28"/>
        <v>Total PCB TEQ</v>
      </c>
      <c r="C216" s="166">
        <f t="shared" si="28"/>
        <v>645</v>
      </c>
      <c r="D216" s="167" cm="1">
        <f t="array" ref="D216">_xlfn.IFNA(CONVERT(INDEX('3. Emissions - Actual EF'!$K$5:$K$288,MATCH(1,($N$118='3. Emissions - Actual EF'!$B$5:$B$288)*($C216='3. Emissions - Actual EF'!$C$5:$C$288),0)),"lbm","g")/8760/3600,"--")</f>
        <v>4.7416545093463855E-12</v>
      </c>
      <c r="E216" s="168" cm="1">
        <f t="array" ref="E216">_xlfn.IFNA(CONVERT(INDEX('3. Emissions - Actual EF'!$N$5:$N$288,MATCH(1,('Actuals - REER'!$N$118='3. Emissions - Actual EF'!$B$5:$B$288)*($C216='3. Emissions - Actual EF'!$C$5:$C$288),0)),"lbm","g")/24/3600,"--")</f>
        <v>4.7416545093463855E-12</v>
      </c>
      <c r="F216" s="174">
        <f t="shared" si="29"/>
        <v>4.741654509346385E-3</v>
      </c>
      <c r="G216" s="167">
        <f t="shared" si="30"/>
        <v>3.6474265456510658E-5</v>
      </c>
      <c r="H216" s="167">
        <f t="shared" si="31"/>
        <v>5.2685050103848731E-5</v>
      </c>
      <c r="I216" s="167">
        <f t="shared" si="32"/>
        <v>1.8237132728255331E-7</v>
      </c>
      <c r="J216" s="167">
        <f t="shared" si="33"/>
        <v>1.1289653593681871E-4</v>
      </c>
      <c r="K216" s="167">
        <f t="shared" si="34"/>
        <v>1.8237132728255331E-7</v>
      </c>
      <c r="L216" s="168" t="str">
        <f t="shared" si="35"/>
        <v>--</v>
      </c>
      <c r="O216" s="86"/>
    </row>
    <row r="217" spans="2:15" s="53" customFormat="1" ht="14.5" x14ac:dyDescent="0.35">
      <c r="B217" s="165" t="str">
        <f t="shared" si="28"/>
        <v>Total PCDD and PCDF</v>
      </c>
      <c r="C217" s="166">
        <f t="shared" si="28"/>
        <v>646</v>
      </c>
      <c r="D217" s="167" cm="1">
        <f t="array" ref="D217">_xlfn.IFNA(CONVERT(INDEX('3. Emissions - Actual EF'!$K$5:$K$288,MATCH(1,($N$118='3. Emissions - Actual EF'!$B$5:$B$288)*($C217='3. Emissions - Actual EF'!$C$5:$C$288),0)),"lbm","g")/8760/3600,"--")</f>
        <v>1.121611293072926E-10</v>
      </c>
      <c r="E217" s="168" cm="1">
        <f t="array" ref="E217">_xlfn.IFNA(CONVERT(INDEX('3. Emissions - Actual EF'!$N$5:$N$288,MATCH(1,('Actuals - REER'!$N$118='3. Emissions - Actual EF'!$B$5:$B$288)*($C217='3. Emissions - Actual EF'!$C$5:$C$288),0)),"lbm","g")/24/3600,"--")</f>
        <v>1.1216112930729257E-10</v>
      </c>
      <c r="F217" s="174">
        <f t="shared" si="29"/>
        <v>0.11216112930729259</v>
      </c>
      <c r="G217" s="167">
        <f t="shared" si="30"/>
        <v>8.6277791774840463E-4</v>
      </c>
      <c r="H217" s="167">
        <f t="shared" si="31"/>
        <v>1.2462347700810288E-3</v>
      </c>
      <c r="I217" s="167">
        <f t="shared" si="32"/>
        <v>4.3138895887420231E-6</v>
      </c>
      <c r="J217" s="167">
        <f t="shared" si="33"/>
        <v>2.670503078745062E-3</v>
      </c>
      <c r="K217" s="167">
        <f t="shared" si="34"/>
        <v>4.3138895887420231E-6</v>
      </c>
      <c r="L217" s="168" t="str">
        <f t="shared" si="35"/>
        <v>--</v>
      </c>
      <c r="O217" s="86"/>
    </row>
    <row r="218" spans="2:15" s="53" customFormat="1" ht="14.5" x14ac:dyDescent="0.35">
      <c r="B218" s="165" t="str">
        <f t="shared" si="28"/>
        <v>trans-1,2-Dichloroethene</v>
      </c>
      <c r="C218" s="166" t="str">
        <f t="shared" si="28"/>
        <v>156-60-5</v>
      </c>
      <c r="D218" s="167" cm="1">
        <f t="array" ref="D218">_xlfn.IFNA(CONVERT(INDEX('3. Emissions - Actual EF'!$K$5:$K$288,MATCH(1,($N$118='3. Emissions - Actual EF'!$B$5:$B$288)*($C218='3. Emissions - Actual EF'!$C$5:$C$288),0)),"lbm","g")/8760/3600,"--")</f>
        <v>0</v>
      </c>
      <c r="E218" s="168" cm="1">
        <f t="array" ref="E218">_xlfn.IFNA(CONVERT(INDEX('3. Emissions - Actual EF'!$N$5:$N$288,MATCH(1,('Actuals - REER'!$N$118='3. Emissions - Actual EF'!$B$5:$B$288)*($C218='3. Emissions - Actual EF'!$C$5:$C$288),0)),"lbm","g")/24/3600,"--")</f>
        <v>0</v>
      </c>
      <c r="F218" s="174" t="str">
        <f t="shared" si="29"/>
        <v>--</v>
      </c>
      <c r="G218" s="167" t="str">
        <f t="shared" si="30"/>
        <v>--</v>
      </c>
      <c r="H218" s="167" t="str">
        <f t="shared" si="31"/>
        <v>--</v>
      </c>
      <c r="I218" s="167" t="str">
        <f t="shared" si="32"/>
        <v>--</v>
      </c>
      <c r="J218" s="167" t="str">
        <f t="shared" si="33"/>
        <v>--</v>
      </c>
      <c r="K218" s="167" t="str">
        <f t="shared" si="34"/>
        <v>--</v>
      </c>
      <c r="L218" s="168">
        <f t="shared" si="35"/>
        <v>0</v>
      </c>
      <c r="O218" s="86"/>
    </row>
    <row r="219" spans="2:15" s="53" customFormat="1" ht="14.5" x14ac:dyDescent="0.35">
      <c r="B219" s="165" t="str">
        <f t="shared" ref="B219:C225" si="36">B105</f>
        <v>trans-1,3-Dichloropropene</v>
      </c>
      <c r="C219" s="166" t="str">
        <f t="shared" si="36"/>
        <v>542-75-6</v>
      </c>
      <c r="D219" s="167" cm="1">
        <f t="array" ref="D219">_xlfn.IFNA(CONVERT(INDEX('3. Emissions - Actual EF'!$K$5:$K$288,MATCH(1,($N$118='3. Emissions - Actual EF'!$B$5:$B$288)*($C219='3. Emissions - Actual EF'!$C$5:$C$288),0)),"lbm","g")/8760/3600,"--")</f>
        <v>0</v>
      </c>
      <c r="E219" s="168" cm="1">
        <f t="array" ref="E219">_xlfn.IFNA(CONVERT(INDEX('3. Emissions - Actual EF'!$N$5:$N$288,MATCH(1,('Actuals - REER'!$N$118='3. Emissions - Actual EF'!$B$5:$B$288)*($C219='3. Emissions - Actual EF'!$C$5:$C$288),0)),"lbm","g")/24/3600,"--")</f>
        <v>0</v>
      </c>
      <c r="F219" s="174">
        <f t="shared" si="29"/>
        <v>0</v>
      </c>
      <c r="G219" s="167">
        <f t="shared" si="30"/>
        <v>0</v>
      </c>
      <c r="H219" s="167">
        <f t="shared" si="31"/>
        <v>0</v>
      </c>
      <c r="I219" s="167">
        <f t="shared" si="32"/>
        <v>0</v>
      </c>
      <c r="J219" s="167">
        <f t="shared" si="33"/>
        <v>0</v>
      </c>
      <c r="K219" s="167">
        <f t="shared" si="34"/>
        <v>0</v>
      </c>
      <c r="L219" s="168">
        <f t="shared" si="35"/>
        <v>0</v>
      </c>
      <c r="O219" s="86"/>
    </row>
    <row r="220" spans="2:15" s="53" customFormat="1" ht="14.5" x14ac:dyDescent="0.35">
      <c r="B220" s="165" t="str">
        <f t="shared" si="36"/>
        <v>Trichloroethene</v>
      </c>
      <c r="C220" s="166" t="str">
        <f t="shared" si="36"/>
        <v>79-01-6</v>
      </c>
      <c r="D220" s="167" cm="1">
        <f t="array" ref="D220">_xlfn.IFNA(CONVERT(INDEX('3. Emissions - Actual EF'!$K$5:$K$288,MATCH(1,($N$118='3. Emissions - Actual EF'!$B$5:$B$288)*($C220='3. Emissions - Actual EF'!$C$5:$C$288),0)),"lbm","g")/8760/3600,"--")</f>
        <v>0</v>
      </c>
      <c r="E220" s="168" cm="1">
        <f t="array" ref="E220">_xlfn.IFNA(CONVERT(INDEX('3. Emissions - Actual EF'!$N$5:$N$288,MATCH(1,('Actuals - REER'!$N$118='3. Emissions - Actual EF'!$B$5:$B$288)*($C220='3. Emissions - Actual EF'!$C$5:$C$288),0)),"lbm","g")/24/3600,"--")</f>
        <v>0</v>
      </c>
      <c r="F220" s="174">
        <f t="shared" si="29"/>
        <v>0</v>
      </c>
      <c r="G220" s="167">
        <f t="shared" si="30"/>
        <v>0</v>
      </c>
      <c r="H220" s="167">
        <f t="shared" si="31"/>
        <v>0</v>
      </c>
      <c r="I220" s="167">
        <f t="shared" si="32"/>
        <v>0</v>
      </c>
      <c r="J220" s="167">
        <f t="shared" si="33"/>
        <v>0</v>
      </c>
      <c r="K220" s="167">
        <f t="shared" si="34"/>
        <v>0</v>
      </c>
      <c r="L220" s="168">
        <f t="shared" si="35"/>
        <v>0</v>
      </c>
      <c r="O220" s="86"/>
    </row>
    <row r="221" spans="2:15" s="53" customFormat="1" ht="14.5" x14ac:dyDescent="0.35">
      <c r="B221" s="165" t="str">
        <f t="shared" si="36"/>
        <v>Trichlorofluoromethane</v>
      </c>
      <c r="C221" s="166" t="str">
        <f t="shared" si="36"/>
        <v>75-69-4</v>
      </c>
      <c r="D221" s="167" cm="1">
        <f t="array" ref="D221">_xlfn.IFNA(CONVERT(INDEX('3. Emissions - Actual EF'!$K$5:$K$288,MATCH(1,($N$118='3. Emissions - Actual EF'!$B$5:$B$288)*($C221='3. Emissions - Actual EF'!$C$5:$C$288),0)),"lbm","g")/8760/3600,"--")</f>
        <v>0</v>
      </c>
      <c r="E221" s="168" cm="1">
        <f t="array" ref="E221">_xlfn.IFNA(CONVERT(INDEX('3. Emissions - Actual EF'!$N$5:$N$288,MATCH(1,('Actuals - REER'!$N$118='3. Emissions - Actual EF'!$B$5:$B$288)*($C221='3. Emissions - Actual EF'!$C$5:$C$288),0)),"lbm","g")/24/3600,"--")</f>
        <v>0</v>
      </c>
      <c r="F221" s="174" t="str">
        <f t="shared" si="29"/>
        <v>--</v>
      </c>
      <c r="G221" s="167" t="str">
        <f t="shared" si="30"/>
        <v>--</v>
      </c>
      <c r="H221" s="167" t="str">
        <f t="shared" si="31"/>
        <v>--</v>
      </c>
      <c r="I221" s="167" t="str">
        <f t="shared" si="32"/>
        <v>--</v>
      </c>
      <c r="J221" s="167" t="str">
        <f t="shared" si="33"/>
        <v>--</v>
      </c>
      <c r="K221" s="167" t="str">
        <f t="shared" si="34"/>
        <v>--</v>
      </c>
      <c r="L221" s="168" t="str">
        <f t="shared" si="35"/>
        <v>--</v>
      </c>
      <c r="O221" s="86"/>
    </row>
    <row r="222" spans="2:15" s="53" customFormat="1" ht="14.5" x14ac:dyDescent="0.35">
      <c r="B222" s="165" t="str">
        <f t="shared" si="36"/>
        <v>Vanadium</v>
      </c>
      <c r="C222" s="166" t="str">
        <f t="shared" si="36"/>
        <v>7440-62-2</v>
      </c>
      <c r="D222" s="167" cm="1">
        <f t="array" ref="D222">_xlfn.IFNA(CONVERT(INDEX('3. Emissions - Actual EF'!$K$5:$K$288,MATCH(1,($N$118='3. Emissions - Actual EF'!$B$5:$B$288)*($C222='3. Emissions - Actual EF'!$C$5:$C$288),0)),"lbm","g")/8760/3600,"--")</f>
        <v>0</v>
      </c>
      <c r="E222" s="168" cm="1">
        <f t="array" ref="E222">_xlfn.IFNA(CONVERT(INDEX('3. Emissions - Actual EF'!$N$5:$N$288,MATCH(1,('Actuals - REER'!$N$118='3. Emissions - Actual EF'!$B$5:$B$288)*($C222='3. Emissions - Actual EF'!$C$5:$C$288),0)),"lbm","g")/24/3600,"--")</f>
        <v>0</v>
      </c>
      <c r="F222" s="174" t="str">
        <f t="shared" si="29"/>
        <v>--</v>
      </c>
      <c r="G222" s="167">
        <f t="shared" si="30"/>
        <v>0</v>
      </c>
      <c r="H222" s="167" t="str">
        <f t="shared" si="31"/>
        <v>--</v>
      </c>
      <c r="I222" s="167">
        <f t="shared" si="32"/>
        <v>0</v>
      </c>
      <c r="J222" s="167" t="str">
        <f t="shared" si="33"/>
        <v>--</v>
      </c>
      <c r="K222" s="167">
        <f t="shared" si="34"/>
        <v>0</v>
      </c>
      <c r="L222" s="168">
        <f t="shared" si="35"/>
        <v>0</v>
      </c>
      <c r="O222" s="86"/>
    </row>
    <row r="223" spans="2:15" s="53" customFormat="1" ht="14.5" x14ac:dyDescent="0.35">
      <c r="B223" s="165" t="str">
        <f t="shared" si="36"/>
        <v>Vinyl Chloride</v>
      </c>
      <c r="C223" s="166" t="str">
        <f t="shared" si="36"/>
        <v>75-01-4</v>
      </c>
      <c r="D223" s="167" cm="1">
        <f t="array" ref="D223">_xlfn.IFNA(CONVERT(INDEX('3. Emissions - Actual EF'!$K$5:$K$288,MATCH(1,($N$118='3. Emissions - Actual EF'!$B$5:$B$288)*($C223='3. Emissions - Actual EF'!$C$5:$C$288),0)),"lbm","g")/8760/3600,"--")</f>
        <v>0</v>
      </c>
      <c r="E223" s="168" cm="1">
        <f t="array" ref="E223">_xlfn.IFNA(CONVERT(INDEX('3. Emissions - Actual EF'!$N$5:$N$288,MATCH(1,('Actuals - REER'!$N$118='3. Emissions - Actual EF'!$B$5:$B$288)*($C223='3. Emissions - Actual EF'!$C$5:$C$288),0)),"lbm","g")/24/3600,"--")</f>
        <v>0</v>
      </c>
      <c r="F223" s="174">
        <f t="shared" si="29"/>
        <v>0</v>
      </c>
      <c r="G223" s="167">
        <f t="shared" si="30"/>
        <v>0</v>
      </c>
      <c r="H223" s="167">
        <f t="shared" si="31"/>
        <v>0</v>
      </c>
      <c r="I223" s="167">
        <f t="shared" si="32"/>
        <v>0</v>
      </c>
      <c r="J223" s="167">
        <f t="shared" si="33"/>
        <v>0</v>
      </c>
      <c r="K223" s="167">
        <f t="shared" si="34"/>
        <v>0</v>
      </c>
      <c r="L223" s="168">
        <f t="shared" si="35"/>
        <v>0</v>
      </c>
      <c r="O223" s="86"/>
    </row>
    <row r="224" spans="2:15" s="53" customFormat="1" ht="14.5" x14ac:dyDescent="0.35">
      <c r="B224" s="165" t="str">
        <f t="shared" si="36"/>
        <v>Xylene (mixture), including m-xylene, o-xylene, p-xylene</v>
      </c>
      <c r="C224" s="166" t="str">
        <f t="shared" si="36"/>
        <v>1330-20-7</v>
      </c>
      <c r="D224" s="167" cm="1">
        <f t="array" ref="D224">_xlfn.IFNA(CONVERT(INDEX('3. Emissions - Actual EF'!$K$5:$K$288,MATCH(1,($N$118='3. Emissions - Actual EF'!$B$5:$B$288)*($C224='3. Emissions - Actual EF'!$C$5:$C$288),0)),"lbm","g")/8760/3600,"--")</f>
        <v>0</v>
      </c>
      <c r="E224" s="168" cm="1">
        <f t="array" ref="E224">_xlfn.IFNA(CONVERT(INDEX('3. Emissions - Actual EF'!$N$5:$N$288,MATCH(1,('Actuals - REER'!$N$118='3. Emissions - Actual EF'!$B$5:$B$288)*($C224='3. Emissions - Actual EF'!$C$5:$C$288),0)),"lbm","g")/24/3600,"--")</f>
        <v>0</v>
      </c>
      <c r="F224" s="174" t="str">
        <f t="shared" si="29"/>
        <v>--</v>
      </c>
      <c r="G224" s="167">
        <f t="shared" si="30"/>
        <v>0</v>
      </c>
      <c r="H224" s="167" t="str">
        <f t="shared" si="31"/>
        <v>--</v>
      </c>
      <c r="I224" s="167">
        <f t="shared" si="32"/>
        <v>0</v>
      </c>
      <c r="J224" s="167" t="str">
        <f t="shared" si="33"/>
        <v>--</v>
      </c>
      <c r="K224" s="167">
        <f t="shared" si="34"/>
        <v>0</v>
      </c>
      <c r="L224" s="168">
        <f t="shared" si="35"/>
        <v>0</v>
      </c>
      <c r="O224" s="86"/>
    </row>
    <row r="225" spans="2:17" s="53" customFormat="1" ht="15" thickBot="1" x14ac:dyDescent="0.4">
      <c r="B225" s="165" t="str">
        <f t="shared" si="36"/>
        <v>Zinc and compounds</v>
      </c>
      <c r="C225" s="166" t="str">
        <f t="shared" si="36"/>
        <v>7440-66-6</v>
      </c>
      <c r="D225" s="167" cm="1">
        <f t="array" ref="D225">_xlfn.IFNA(CONVERT(INDEX('3. Emissions - Actual EF'!$K$5:$K$288,MATCH(1,($N$118='3. Emissions - Actual EF'!$B$5:$B$288)*($C225='3. Emissions - Actual EF'!$C$5:$C$288),0)),"lbm","g")/8760/3600,"--")</f>
        <v>1.2599788055555558E-3</v>
      </c>
      <c r="E225" s="168" cm="1">
        <f t="array" ref="E225">_xlfn.IFNA(CONVERT(INDEX('3. Emissions - Actual EF'!$N$5:$N$288,MATCH(1,('Actuals - REER'!$N$118='3. Emissions - Actual EF'!$B$5:$B$288)*($C225='3. Emissions - Actual EF'!$C$5:$C$288),0)),"lbm","g")/24/3600,"--")</f>
        <v>1.2599788055555558E-3</v>
      </c>
      <c r="F225" s="174" t="str">
        <f t="shared" si="29"/>
        <v>--</v>
      </c>
      <c r="G225" s="167" t="str">
        <f t="shared" si="30"/>
        <v>--</v>
      </c>
      <c r="H225" s="167" t="str">
        <f t="shared" si="31"/>
        <v>--</v>
      </c>
      <c r="I225" s="167" t="str">
        <f t="shared" si="32"/>
        <v>--</v>
      </c>
      <c r="J225" s="167" t="str">
        <f t="shared" si="33"/>
        <v>--</v>
      </c>
      <c r="K225" s="167" t="str">
        <f t="shared" si="34"/>
        <v>--</v>
      </c>
      <c r="L225" s="168" t="str">
        <f t="shared" si="35"/>
        <v>--</v>
      </c>
      <c r="O225" s="86"/>
    </row>
    <row r="226" spans="2:17" s="53" customFormat="1" ht="16" thickBot="1" x14ac:dyDescent="0.4">
      <c r="B226" s="131"/>
      <c r="C226" s="90" t="s">
        <v>1629</v>
      </c>
      <c r="D226" s="175">
        <f t="shared" ref="D226:L226" si="37">SUM(D119:D225)</f>
        <v>0.1896026509314061</v>
      </c>
      <c r="E226" s="175">
        <f t="shared" si="37"/>
        <v>0.1896026509314061</v>
      </c>
      <c r="F226" s="175">
        <f t="shared" si="37"/>
        <v>0.81974276604963769</v>
      </c>
      <c r="G226" s="169">
        <f t="shared" si="37"/>
        <v>5.880770544652382E-2</v>
      </c>
      <c r="H226" s="169">
        <f t="shared" si="37"/>
        <v>3.6407643601033046E-2</v>
      </c>
      <c r="I226" s="169">
        <f t="shared" si="37"/>
        <v>9.5703480859588956E-3</v>
      </c>
      <c r="J226" s="169">
        <f t="shared" si="37"/>
        <v>2.680838098037857E-2</v>
      </c>
      <c r="K226" s="169">
        <f t="shared" si="37"/>
        <v>9.5703480859588956E-3</v>
      </c>
      <c r="L226" s="170">
        <f t="shared" si="37"/>
        <v>1.4612992155778196E-3</v>
      </c>
    </row>
    <row r="227" spans="2:17" s="53" customFormat="1" ht="14.5" x14ac:dyDescent="0.35">
      <c r="B227" s="86"/>
      <c r="C227" s="85"/>
      <c r="D227" s="86"/>
      <c r="E227" s="86"/>
      <c r="F227" s="86"/>
      <c r="G227" s="86"/>
      <c r="H227" s="86"/>
      <c r="I227" s="86"/>
      <c r="J227" s="86"/>
      <c r="K227" s="86"/>
      <c r="L227" s="86"/>
    </row>
    <row r="228" spans="2:17" s="53" customFormat="1" ht="15" thickBot="1" x14ac:dyDescent="0.4">
      <c r="B228" s="84" t="s">
        <v>1660</v>
      </c>
      <c r="C228" s="85"/>
      <c r="D228" s="86"/>
      <c r="E228" s="86"/>
      <c r="F228" s="86"/>
      <c r="G228" s="86"/>
      <c r="H228" s="86"/>
      <c r="I228" s="86"/>
      <c r="J228" s="86"/>
      <c r="K228" s="86"/>
      <c r="L228" s="86"/>
    </row>
    <row r="229" spans="2:17" x14ac:dyDescent="0.25">
      <c r="B229" s="236" t="s">
        <v>350</v>
      </c>
      <c r="C229" s="254" t="s">
        <v>351</v>
      </c>
      <c r="D229" s="257" t="s">
        <v>363</v>
      </c>
      <c r="E229" s="260" t="s">
        <v>364</v>
      </c>
      <c r="F229" s="254" t="s">
        <v>365</v>
      </c>
      <c r="G229" s="239"/>
      <c r="H229" s="239"/>
      <c r="I229" s="239"/>
      <c r="J229" s="239"/>
      <c r="K229" s="239"/>
      <c r="L229" s="263"/>
      <c r="N229" s="177"/>
      <c r="P229" s="177"/>
      <c r="Q229" s="177"/>
    </row>
    <row r="230" spans="2:17" x14ac:dyDescent="0.25">
      <c r="B230" s="237"/>
      <c r="C230" s="255"/>
      <c r="D230" s="258"/>
      <c r="E230" s="261"/>
      <c r="F230" s="248" t="s">
        <v>352</v>
      </c>
      <c r="G230" s="258"/>
      <c r="H230" s="258" t="s">
        <v>353</v>
      </c>
      <c r="I230" s="258"/>
      <c r="J230" s="258"/>
      <c r="K230" s="258"/>
      <c r="L230" s="261" t="s">
        <v>354</v>
      </c>
      <c r="N230" s="177"/>
      <c r="P230" s="177"/>
      <c r="Q230" s="177"/>
    </row>
    <row r="231" spans="2:17" ht="26.5" thickBot="1" x14ac:dyDescent="0.4">
      <c r="B231" s="253"/>
      <c r="C231" s="256"/>
      <c r="D231" s="259"/>
      <c r="E231" s="262"/>
      <c r="F231" s="89" t="s">
        <v>355</v>
      </c>
      <c r="G231" s="87" t="s">
        <v>356</v>
      </c>
      <c r="H231" s="87" t="s">
        <v>357</v>
      </c>
      <c r="I231" s="87" t="s">
        <v>358</v>
      </c>
      <c r="J231" s="87" t="s">
        <v>359</v>
      </c>
      <c r="K231" s="87" t="s">
        <v>360</v>
      </c>
      <c r="L231" s="262"/>
      <c r="N231" s="116" t="s">
        <v>20</v>
      </c>
      <c r="P231" s="177"/>
      <c r="Q231" s="177"/>
    </row>
    <row r="232" spans="2:17" x14ac:dyDescent="0.25">
      <c r="B232" s="165" t="str">
        <f t="shared" ref="B232:C251" si="38">B5</f>
        <v>1,1,1-Trichloroethane</v>
      </c>
      <c r="C232" s="166" t="str">
        <f t="shared" si="38"/>
        <v>71-55-6</v>
      </c>
      <c r="D232" s="167" cm="1">
        <f t="array" ref="D232">_xlfn.IFNA(CONVERT(INDEX('3. Emissions - Actual EF'!$K$5:$K$288,MATCH(1,($N$231='3. Emissions - Actual EF'!$B$5:$B$288)*($C232='3. Emissions - Actual EF'!$C$5:$C$288),0)),"lbm","g")/8760/3600,"--")</f>
        <v>0</v>
      </c>
      <c r="E232" s="168" cm="1">
        <f t="array" ref="E232">_xlfn.IFNA(CONVERT(INDEX('3. Emissions - Actual EF'!$N$5:$N$288,MATCH(1,('Actuals - REER'!$N$231='3. Emissions - Actual EF'!$B$5:$B$288)*($C232='3. Emissions - Actual EF'!$C$5:$C$288),0)),"lbm","g")/24/3600,"--")</f>
        <v>0</v>
      </c>
      <c r="F232" s="174" t="str">
        <f t="shared" ref="F232:K241" si="39">IFERROR(IF(F5="--","--",$D232/F5),"--")</f>
        <v>--</v>
      </c>
      <c r="G232" s="167">
        <f t="shared" si="39"/>
        <v>0</v>
      </c>
      <c r="H232" s="167" t="str">
        <f t="shared" si="39"/>
        <v>--</v>
      </c>
      <c r="I232" s="167">
        <f t="shared" si="39"/>
        <v>0</v>
      </c>
      <c r="J232" s="167" t="str">
        <f t="shared" si="39"/>
        <v>--</v>
      </c>
      <c r="K232" s="167">
        <f t="shared" si="39"/>
        <v>0</v>
      </c>
      <c r="L232" s="168">
        <f t="shared" ref="L232:L263" si="40">IFERROR(IF(L5="--","--",$E232/L5),"--")</f>
        <v>0</v>
      </c>
      <c r="N232" s="177"/>
      <c r="P232" s="177"/>
      <c r="Q232" s="177"/>
    </row>
    <row r="233" spans="2:17" x14ac:dyDescent="0.25">
      <c r="B233" s="165" t="str">
        <f t="shared" si="38"/>
        <v>1,1,2,2-Tetrachloroethane</v>
      </c>
      <c r="C233" s="166" t="str">
        <f t="shared" si="38"/>
        <v>79-34-5</v>
      </c>
      <c r="D233" s="167" cm="1">
        <f t="array" ref="D233">_xlfn.IFNA(CONVERT(INDEX('3. Emissions - Actual EF'!$K$5:$K$288,MATCH(1,($N$231='3. Emissions - Actual EF'!$B$5:$B$288)*($C233='3. Emissions - Actual EF'!$C$5:$C$288),0)),"lbm","g")/8760/3600,"--")</f>
        <v>0</v>
      </c>
      <c r="E233" s="168" cm="1">
        <f t="array" ref="E233">_xlfn.IFNA(CONVERT(INDEX('3. Emissions - Actual EF'!$N$5:$N$288,MATCH(1,('Actuals - REER'!$N$231='3. Emissions - Actual EF'!$B$5:$B$288)*($C233='3. Emissions - Actual EF'!$C$5:$C$288),0)),"lbm","g")/24/3600,"--")</f>
        <v>0</v>
      </c>
      <c r="F233" s="174">
        <f t="shared" si="39"/>
        <v>0</v>
      </c>
      <c r="G233" s="167" t="str">
        <f t="shared" si="39"/>
        <v>--</v>
      </c>
      <c r="H233" s="167">
        <f t="shared" si="39"/>
        <v>0</v>
      </c>
      <c r="I233" s="167" t="str">
        <f t="shared" si="39"/>
        <v>--</v>
      </c>
      <c r="J233" s="167">
        <f t="shared" si="39"/>
        <v>0</v>
      </c>
      <c r="K233" s="167" t="str">
        <f t="shared" si="39"/>
        <v>--</v>
      </c>
      <c r="L233" s="168" t="str">
        <f t="shared" si="40"/>
        <v>--</v>
      </c>
      <c r="N233" s="177"/>
      <c r="P233" s="177"/>
      <c r="Q233" s="177"/>
    </row>
    <row r="234" spans="2:17" x14ac:dyDescent="0.25">
      <c r="B234" s="165" t="str">
        <f t="shared" si="38"/>
        <v>1,1,1,2-Tetrachloroethane</v>
      </c>
      <c r="C234" s="166" t="str">
        <f t="shared" si="38"/>
        <v>630-20-6</v>
      </c>
      <c r="D234" s="167" cm="1">
        <f t="array" ref="D234">_xlfn.IFNA(CONVERT(INDEX('3. Emissions - Actual EF'!$K$5:$K$288,MATCH(1,($N$231='3. Emissions - Actual EF'!$B$5:$B$288)*($C234='3. Emissions - Actual EF'!$C$5:$C$288),0)),"lbm","g")/8760/3600,"--")</f>
        <v>0</v>
      </c>
      <c r="E234" s="168" cm="1">
        <f t="array" ref="E234">_xlfn.IFNA(CONVERT(INDEX('3. Emissions - Actual EF'!$N$5:$N$288,MATCH(1,('Actuals - REER'!$N$231='3. Emissions - Actual EF'!$B$5:$B$288)*($C234='3. Emissions - Actual EF'!$C$5:$C$288),0)),"lbm","g")/24/3600,"--")</f>
        <v>0</v>
      </c>
      <c r="F234" s="174">
        <f t="shared" si="39"/>
        <v>0</v>
      </c>
      <c r="G234" s="167" t="str">
        <f t="shared" si="39"/>
        <v>--</v>
      </c>
      <c r="H234" s="167">
        <f t="shared" si="39"/>
        <v>0</v>
      </c>
      <c r="I234" s="167" t="str">
        <f t="shared" si="39"/>
        <v>--</v>
      </c>
      <c r="J234" s="167">
        <f t="shared" si="39"/>
        <v>0</v>
      </c>
      <c r="K234" s="167" t="str">
        <f t="shared" si="39"/>
        <v>--</v>
      </c>
      <c r="L234" s="168" t="str">
        <f t="shared" si="40"/>
        <v>--</v>
      </c>
      <c r="N234" s="177"/>
      <c r="P234" s="177"/>
      <c r="Q234" s="177"/>
    </row>
    <row r="235" spans="2:17" x14ac:dyDescent="0.25">
      <c r="B235" s="165" t="str">
        <f t="shared" si="38"/>
        <v>1,1,2-Trichloroethane</v>
      </c>
      <c r="C235" s="166" t="str">
        <f t="shared" si="38"/>
        <v>79-00-5</v>
      </c>
      <c r="D235" s="167" cm="1">
        <f t="array" ref="D235">_xlfn.IFNA(CONVERT(INDEX('3. Emissions - Actual EF'!$K$5:$K$288,MATCH(1,($N$231='3. Emissions - Actual EF'!$B$5:$B$288)*($C235='3. Emissions - Actual EF'!$C$5:$C$288),0)),"lbm","g")/8760/3600,"--")</f>
        <v>0</v>
      </c>
      <c r="E235" s="168" cm="1">
        <f t="array" ref="E235">_xlfn.IFNA(CONVERT(INDEX('3. Emissions - Actual EF'!$N$5:$N$288,MATCH(1,('Actuals - REER'!$N$231='3. Emissions - Actual EF'!$B$5:$B$288)*($C235='3. Emissions - Actual EF'!$C$5:$C$288),0)),"lbm","g")/24/3600,"--")</f>
        <v>0</v>
      </c>
      <c r="F235" s="174">
        <f t="shared" si="39"/>
        <v>0</v>
      </c>
      <c r="G235" s="167" t="str">
        <f t="shared" si="39"/>
        <v>--</v>
      </c>
      <c r="H235" s="167">
        <f t="shared" si="39"/>
        <v>0</v>
      </c>
      <c r="I235" s="167" t="str">
        <f t="shared" si="39"/>
        <v>--</v>
      </c>
      <c r="J235" s="167">
        <f t="shared" si="39"/>
        <v>0</v>
      </c>
      <c r="K235" s="167" t="str">
        <f t="shared" si="39"/>
        <v>--</v>
      </c>
      <c r="L235" s="168" t="str">
        <f t="shared" si="40"/>
        <v>--</v>
      </c>
      <c r="N235" s="118"/>
      <c r="P235" s="177"/>
      <c r="Q235" s="177"/>
    </row>
    <row r="236" spans="2:17" s="53" customFormat="1" ht="14.5" x14ac:dyDescent="0.35">
      <c r="B236" s="165" t="str">
        <f t="shared" si="38"/>
        <v>1,1-Dichloroethane</v>
      </c>
      <c r="C236" s="166" t="str">
        <f t="shared" si="38"/>
        <v>75-34-3</v>
      </c>
      <c r="D236" s="167" cm="1">
        <f t="array" ref="D236">_xlfn.IFNA(CONVERT(INDEX('3. Emissions - Actual EF'!$K$5:$K$288,MATCH(1,($N$231='3. Emissions - Actual EF'!$B$5:$B$288)*($C236='3. Emissions - Actual EF'!$C$5:$C$288),0)),"lbm","g")/8760/3600,"--")</f>
        <v>0</v>
      </c>
      <c r="E236" s="168" cm="1">
        <f t="array" ref="E236">_xlfn.IFNA(CONVERT(INDEX('3. Emissions - Actual EF'!$N$5:$N$288,MATCH(1,('Actuals - REER'!$N$231='3. Emissions - Actual EF'!$B$5:$B$288)*($C236='3. Emissions - Actual EF'!$C$5:$C$288),0)),"lbm","g")/24/3600,"--")</f>
        <v>0</v>
      </c>
      <c r="F236" s="174">
        <f t="shared" si="39"/>
        <v>0</v>
      </c>
      <c r="G236" s="167" t="str">
        <f t="shared" si="39"/>
        <v>--</v>
      </c>
      <c r="H236" s="167">
        <f t="shared" si="39"/>
        <v>0</v>
      </c>
      <c r="I236" s="167" t="str">
        <f t="shared" si="39"/>
        <v>--</v>
      </c>
      <c r="J236" s="167">
        <f t="shared" si="39"/>
        <v>0</v>
      </c>
      <c r="K236" s="167" t="str">
        <f t="shared" si="39"/>
        <v>--</v>
      </c>
      <c r="L236" s="168" t="str">
        <f t="shared" si="40"/>
        <v>--</v>
      </c>
      <c r="O236" s="86"/>
    </row>
    <row r="237" spans="2:17" s="53" customFormat="1" ht="14.5" x14ac:dyDescent="0.35">
      <c r="B237" s="165" t="str">
        <f t="shared" si="38"/>
        <v>1,1-Dichloroethene</v>
      </c>
      <c r="C237" s="166" t="str">
        <f t="shared" si="38"/>
        <v>75-35-4</v>
      </c>
      <c r="D237" s="167" cm="1">
        <f t="array" ref="D237">_xlfn.IFNA(CONVERT(INDEX('3. Emissions - Actual EF'!$K$5:$K$288,MATCH(1,($N$231='3. Emissions - Actual EF'!$B$5:$B$288)*($C237='3. Emissions - Actual EF'!$C$5:$C$288),0)),"lbm","g")/8760/3600,"--")</f>
        <v>0</v>
      </c>
      <c r="E237" s="168" cm="1">
        <f t="array" ref="E237">_xlfn.IFNA(CONVERT(INDEX('3. Emissions - Actual EF'!$N$5:$N$288,MATCH(1,('Actuals - REER'!$N$231='3. Emissions - Actual EF'!$B$5:$B$288)*($C237='3. Emissions - Actual EF'!$C$5:$C$288),0)),"lbm","g")/24/3600,"--")</f>
        <v>0</v>
      </c>
      <c r="F237" s="174" t="str">
        <f t="shared" si="39"/>
        <v>--</v>
      </c>
      <c r="G237" s="167">
        <f t="shared" si="39"/>
        <v>0</v>
      </c>
      <c r="H237" s="167" t="str">
        <f t="shared" si="39"/>
        <v>--</v>
      </c>
      <c r="I237" s="167">
        <f t="shared" si="39"/>
        <v>0</v>
      </c>
      <c r="J237" s="167" t="str">
        <f t="shared" si="39"/>
        <v>--</v>
      </c>
      <c r="K237" s="167">
        <f t="shared" si="39"/>
        <v>0</v>
      </c>
      <c r="L237" s="168">
        <f t="shared" si="40"/>
        <v>0</v>
      </c>
      <c r="O237" s="86"/>
    </row>
    <row r="238" spans="2:17" s="53" customFormat="1" ht="14.5" x14ac:dyDescent="0.35">
      <c r="B238" s="165" t="str">
        <f t="shared" si="38"/>
        <v>1,2,3-Trichloropropane</v>
      </c>
      <c r="C238" s="166" t="str">
        <f t="shared" si="38"/>
        <v>96-18-4</v>
      </c>
      <c r="D238" s="167" cm="1">
        <f t="array" ref="D238">_xlfn.IFNA(CONVERT(INDEX('3. Emissions - Actual EF'!$K$5:$K$288,MATCH(1,($N$231='3. Emissions - Actual EF'!$B$5:$B$288)*($C238='3. Emissions - Actual EF'!$C$5:$C$288),0)),"lbm","g")/8760/3600,"--")</f>
        <v>0</v>
      </c>
      <c r="E238" s="168" cm="1">
        <f t="array" ref="E238">_xlfn.IFNA(CONVERT(INDEX('3. Emissions - Actual EF'!$N$5:$N$288,MATCH(1,('Actuals - REER'!$N$231='3. Emissions - Actual EF'!$B$5:$B$288)*($C238='3. Emissions - Actual EF'!$C$5:$C$288),0)),"lbm","g")/24/3600,"--")</f>
        <v>0</v>
      </c>
      <c r="F238" s="174" t="str">
        <f t="shared" si="39"/>
        <v>--</v>
      </c>
      <c r="G238" s="167">
        <f t="shared" si="39"/>
        <v>0</v>
      </c>
      <c r="H238" s="167" t="str">
        <f t="shared" si="39"/>
        <v>--</v>
      </c>
      <c r="I238" s="167">
        <f t="shared" si="39"/>
        <v>0</v>
      </c>
      <c r="J238" s="167" t="str">
        <f t="shared" si="39"/>
        <v>--</v>
      </c>
      <c r="K238" s="167">
        <f t="shared" si="39"/>
        <v>0</v>
      </c>
      <c r="L238" s="168">
        <f t="shared" si="40"/>
        <v>0</v>
      </c>
      <c r="O238" s="86"/>
    </row>
    <row r="239" spans="2:17" s="53" customFormat="1" ht="14.5" x14ac:dyDescent="0.35">
      <c r="B239" s="165" t="str">
        <f t="shared" si="38"/>
        <v>1,2,4-Trichlorobenzene</v>
      </c>
      <c r="C239" s="166" t="str">
        <f t="shared" si="38"/>
        <v>120-82-1</v>
      </c>
      <c r="D239" s="167" cm="1">
        <f t="array" ref="D239">_xlfn.IFNA(CONVERT(INDEX('3. Emissions - Actual EF'!$K$5:$K$288,MATCH(1,($N$231='3. Emissions - Actual EF'!$B$5:$B$288)*($C239='3. Emissions - Actual EF'!$C$5:$C$288),0)),"lbm","g")/8760/3600,"--")</f>
        <v>0</v>
      </c>
      <c r="E239" s="168" cm="1">
        <f t="array" ref="E239">_xlfn.IFNA(CONVERT(INDEX('3. Emissions - Actual EF'!$N$5:$N$288,MATCH(1,('Actuals - REER'!$N$231='3. Emissions - Actual EF'!$B$5:$B$288)*($C239='3. Emissions - Actual EF'!$C$5:$C$288),0)),"lbm","g")/24/3600,"--")</f>
        <v>0</v>
      </c>
      <c r="F239" s="174" t="str">
        <f t="shared" si="39"/>
        <v>--</v>
      </c>
      <c r="G239" s="167" t="str">
        <f t="shared" si="39"/>
        <v>--</v>
      </c>
      <c r="H239" s="167" t="str">
        <f t="shared" si="39"/>
        <v>--</v>
      </c>
      <c r="I239" s="167" t="str">
        <f t="shared" si="39"/>
        <v>--</v>
      </c>
      <c r="J239" s="167" t="str">
        <f t="shared" si="39"/>
        <v>--</v>
      </c>
      <c r="K239" s="167" t="str">
        <f t="shared" si="39"/>
        <v>--</v>
      </c>
      <c r="L239" s="168" t="str">
        <f t="shared" si="40"/>
        <v>--</v>
      </c>
      <c r="O239" s="86"/>
    </row>
    <row r="240" spans="2:17" s="53" customFormat="1" ht="14.5" x14ac:dyDescent="0.35">
      <c r="B240" s="165" t="str">
        <f t="shared" si="38"/>
        <v>2,4,6-Trichlorophenol</v>
      </c>
      <c r="C240" s="166" t="str">
        <f t="shared" si="38"/>
        <v>88-06-2</v>
      </c>
      <c r="D240" s="167" cm="1">
        <f t="array" ref="D240">_xlfn.IFNA(CONVERT(INDEX('3. Emissions - Actual EF'!$K$5:$K$288,MATCH(1,($N$231='3. Emissions - Actual EF'!$B$5:$B$288)*($C240='3. Emissions - Actual EF'!$C$5:$C$288),0)),"lbm","g")/8760/3600,"--")</f>
        <v>9.553789293125E-7</v>
      </c>
      <c r="E240" s="168" cm="1">
        <f t="array" ref="E240">_xlfn.IFNA(CONVERT(INDEX('3. Emissions - Actual EF'!$N$5:$N$288,MATCH(1,('Actuals - REER'!$N$231='3. Emissions - Actual EF'!$B$5:$B$288)*($C240='3. Emissions - Actual EF'!$C$5:$C$288),0)),"lbm","g")/24/3600,"--")</f>
        <v>9.553789293125E-7</v>
      </c>
      <c r="F240" s="174">
        <f t="shared" si="39"/>
        <v>1.9107578586249998E-5</v>
      </c>
      <c r="G240" s="167" t="str">
        <f t="shared" si="39"/>
        <v>--</v>
      </c>
      <c r="H240" s="167">
        <f t="shared" si="39"/>
        <v>7.3490686870192305E-7</v>
      </c>
      <c r="I240" s="167" t="str">
        <f t="shared" si="39"/>
        <v>--</v>
      </c>
      <c r="J240" s="167">
        <f t="shared" si="39"/>
        <v>1.5922982155208333E-6</v>
      </c>
      <c r="K240" s="167" t="str">
        <f t="shared" si="39"/>
        <v>--</v>
      </c>
      <c r="L240" s="168" t="str">
        <f t="shared" si="40"/>
        <v>--</v>
      </c>
      <c r="O240" s="86"/>
    </row>
    <row r="241" spans="2:15" s="53" customFormat="1" ht="14.5" x14ac:dyDescent="0.35">
      <c r="B241" s="165" t="str">
        <f t="shared" si="38"/>
        <v>1,2,4-Trimethylbenzene</v>
      </c>
      <c r="C241" s="166" t="str">
        <f t="shared" si="38"/>
        <v>95-63-6</v>
      </c>
      <c r="D241" s="167" cm="1">
        <f t="array" ref="D241">_xlfn.IFNA(CONVERT(INDEX('3. Emissions - Actual EF'!$K$5:$K$288,MATCH(1,($N$231='3. Emissions - Actual EF'!$B$5:$B$288)*($C241='3. Emissions - Actual EF'!$C$5:$C$288),0)),"lbm","g")/8760/3600,"--")</f>
        <v>0</v>
      </c>
      <c r="E241" s="168" cm="1">
        <f t="array" ref="E241">_xlfn.IFNA(CONVERT(INDEX('3. Emissions - Actual EF'!$N$5:$N$288,MATCH(1,('Actuals - REER'!$N$231='3. Emissions - Actual EF'!$B$5:$B$288)*($C241='3. Emissions - Actual EF'!$C$5:$C$288),0)),"lbm","g")/24/3600,"--")</f>
        <v>0</v>
      </c>
      <c r="F241" s="174" t="str">
        <f t="shared" si="39"/>
        <v>--</v>
      </c>
      <c r="G241" s="167">
        <f t="shared" si="39"/>
        <v>0</v>
      </c>
      <c r="H241" s="167" t="str">
        <f t="shared" si="39"/>
        <v>--</v>
      </c>
      <c r="I241" s="167">
        <f t="shared" si="39"/>
        <v>0</v>
      </c>
      <c r="J241" s="167" t="str">
        <f t="shared" si="39"/>
        <v>--</v>
      </c>
      <c r="K241" s="167">
        <f t="shared" si="39"/>
        <v>0</v>
      </c>
      <c r="L241" s="168" t="str">
        <f t="shared" si="40"/>
        <v>--</v>
      </c>
      <c r="O241" s="86"/>
    </row>
    <row r="242" spans="2:15" s="53" customFormat="1" ht="14.5" x14ac:dyDescent="0.35">
      <c r="B242" s="165" t="str">
        <f t="shared" si="38"/>
        <v>1,2-Dibromo-3-Chloropropane</v>
      </c>
      <c r="C242" s="166" t="str">
        <f t="shared" si="38"/>
        <v>96-12-8</v>
      </c>
      <c r="D242" s="167" cm="1">
        <f t="array" ref="D242">_xlfn.IFNA(CONVERT(INDEX('3. Emissions - Actual EF'!$K$5:$K$288,MATCH(1,($N$231='3. Emissions - Actual EF'!$B$5:$B$288)*($C242='3. Emissions - Actual EF'!$C$5:$C$288),0)),"lbm","g")/8760/3600,"--")</f>
        <v>0</v>
      </c>
      <c r="E242" s="168" cm="1">
        <f t="array" ref="E242">_xlfn.IFNA(CONVERT(INDEX('3. Emissions - Actual EF'!$N$5:$N$288,MATCH(1,('Actuals - REER'!$N$231='3. Emissions - Actual EF'!$B$5:$B$288)*($C242='3. Emissions - Actual EF'!$C$5:$C$288),0)),"lbm","g")/24/3600,"--")</f>
        <v>0</v>
      </c>
      <c r="F242" s="174">
        <f t="shared" ref="F242:K251" si="41">IFERROR(IF(F15="--","--",$D242/F15),"--")</f>
        <v>0</v>
      </c>
      <c r="G242" s="167">
        <f t="shared" si="41"/>
        <v>0</v>
      </c>
      <c r="H242" s="167">
        <f t="shared" si="41"/>
        <v>0</v>
      </c>
      <c r="I242" s="167">
        <f t="shared" si="41"/>
        <v>0</v>
      </c>
      <c r="J242" s="167">
        <f t="shared" si="41"/>
        <v>0</v>
      </c>
      <c r="K242" s="167">
        <f t="shared" si="41"/>
        <v>0</v>
      </c>
      <c r="L242" s="168">
        <f t="shared" si="40"/>
        <v>0</v>
      </c>
      <c r="O242" s="86"/>
    </row>
    <row r="243" spans="2:15" s="53" customFormat="1" ht="14.5" x14ac:dyDescent="0.35">
      <c r="B243" s="165" t="str">
        <f t="shared" si="38"/>
        <v>1,2-Dibromoethane</v>
      </c>
      <c r="C243" s="166" t="str">
        <f t="shared" si="38"/>
        <v>106-93-4</v>
      </c>
      <c r="D243" s="167" cm="1">
        <f t="array" ref="D243">_xlfn.IFNA(CONVERT(INDEX('3. Emissions - Actual EF'!$K$5:$K$288,MATCH(1,($N$231='3. Emissions - Actual EF'!$B$5:$B$288)*($C243='3. Emissions - Actual EF'!$C$5:$C$288),0)),"lbm","g")/8760/3600,"--")</f>
        <v>0</v>
      </c>
      <c r="E243" s="168" cm="1">
        <f t="array" ref="E243">_xlfn.IFNA(CONVERT(INDEX('3. Emissions - Actual EF'!$N$5:$N$288,MATCH(1,('Actuals - REER'!$N$231='3. Emissions - Actual EF'!$B$5:$B$288)*($C243='3. Emissions - Actual EF'!$C$5:$C$288),0)),"lbm","g")/24/3600,"--")</f>
        <v>0</v>
      </c>
      <c r="F243" s="174">
        <f t="shared" si="41"/>
        <v>0</v>
      </c>
      <c r="G243" s="167">
        <f t="shared" si="41"/>
        <v>0</v>
      </c>
      <c r="H243" s="167">
        <f t="shared" si="41"/>
        <v>0</v>
      </c>
      <c r="I243" s="167">
        <f t="shared" si="41"/>
        <v>0</v>
      </c>
      <c r="J243" s="167">
        <f t="shared" si="41"/>
        <v>0</v>
      </c>
      <c r="K243" s="167">
        <f t="shared" si="41"/>
        <v>0</v>
      </c>
      <c r="L243" s="168" t="str">
        <f t="shared" si="40"/>
        <v>--</v>
      </c>
      <c r="O243" s="86"/>
    </row>
    <row r="244" spans="2:15" s="53" customFormat="1" ht="14.5" x14ac:dyDescent="0.35">
      <c r="B244" s="165" t="str">
        <f t="shared" si="38"/>
        <v>1,2-Dichlorobenzene</v>
      </c>
      <c r="C244" s="166" t="str">
        <f t="shared" si="38"/>
        <v>95-50-1</v>
      </c>
      <c r="D244" s="167" cm="1">
        <f t="array" ref="D244">_xlfn.IFNA(CONVERT(INDEX('3. Emissions - Actual EF'!$K$5:$K$288,MATCH(1,($N$231='3. Emissions - Actual EF'!$B$5:$B$288)*($C244='3. Emissions - Actual EF'!$C$5:$C$288),0)),"lbm","g")/8760/3600,"--")</f>
        <v>0</v>
      </c>
      <c r="E244" s="168" cm="1">
        <f t="array" ref="E244">_xlfn.IFNA(CONVERT(INDEX('3. Emissions - Actual EF'!$N$5:$N$288,MATCH(1,('Actuals - REER'!$N$231='3. Emissions - Actual EF'!$B$5:$B$288)*($C244='3. Emissions - Actual EF'!$C$5:$C$288),0)),"lbm","g")/24/3600,"--")</f>
        <v>0</v>
      </c>
      <c r="F244" s="174" t="str">
        <f t="shared" si="41"/>
        <v>--</v>
      </c>
      <c r="G244" s="167" t="str">
        <f t="shared" si="41"/>
        <v>--</v>
      </c>
      <c r="H244" s="167" t="str">
        <f t="shared" si="41"/>
        <v>--</v>
      </c>
      <c r="I244" s="167" t="str">
        <f t="shared" si="41"/>
        <v>--</v>
      </c>
      <c r="J244" s="167" t="str">
        <f t="shared" si="41"/>
        <v>--</v>
      </c>
      <c r="K244" s="167" t="str">
        <f t="shared" si="41"/>
        <v>--</v>
      </c>
      <c r="L244" s="168" t="str">
        <f t="shared" si="40"/>
        <v>--</v>
      </c>
      <c r="O244" s="86"/>
    </row>
    <row r="245" spans="2:15" s="53" customFormat="1" ht="14.5" x14ac:dyDescent="0.35">
      <c r="B245" s="165" t="str">
        <f t="shared" si="38"/>
        <v>1,2-Dichloroethane</v>
      </c>
      <c r="C245" s="166" t="str">
        <f t="shared" si="38"/>
        <v>107-06-2</v>
      </c>
      <c r="D245" s="167" cm="1">
        <f t="array" ref="D245">_xlfn.IFNA(CONVERT(INDEX('3. Emissions - Actual EF'!$K$5:$K$288,MATCH(1,($N$231='3. Emissions - Actual EF'!$B$5:$B$288)*($C245='3. Emissions - Actual EF'!$C$5:$C$288),0)),"lbm","g")/8760/3600,"--")</f>
        <v>0</v>
      </c>
      <c r="E245" s="168" cm="1">
        <f t="array" ref="E245">_xlfn.IFNA(CONVERT(INDEX('3. Emissions - Actual EF'!$N$5:$N$288,MATCH(1,('Actuals - REER'!$N$231='3. Emissions - Actual EF'!$B$5:$B$288)*($C245='3. Emissions - Actual EF'!$C$5:$C$288),0)),"lbm","g")/24/3600,"--")</f>
        <v>0</v>
      </c>
      <c r="F245" s="174">
        <f t="shared" si="41"/>
        <v>0</v>
      </c>
      <c r="G245" s="167">
        <f t="shared" si="41"/>
        <v>0</v>
      </c>
      <c r="H245" s="167">
        <f t="shared" si="41"/>
        <v>0</v>
      </c>
      <c r="I245" s="167">
        <f t="shared" si="41"/>
        <v>0</v>
      </c>
      <c r="J245" s="167">
        <f t="shared" si="41"/>
        <v>0</v>
      </c>
      <c r="K245" s="167">
        <f t="shared" si="41"/>
        <v>0</v>
      </c>
      <c r="L245" s="168" t="str">
        <f t="shared" si="40"/>
        <v>--</v>
      </c>
      <c r="O245" s="86"/>
    </row>
    <row r="246" spans="2:15" s="53" customFormat="1" ht="14.5" x14ac:dyDescent="0.35">
      <c r="B246" s="165" t="str">
        <f t="shared" si="38"/>
        <v>1,2-Dichloropropane</v>
      </c>
      <c r="C246" s="166" t="str">
        <f t="shared" si="38"/>
        <v>78-87-5</v>
      </c>
      <c r="D246" s="167" cm="1">
        <f t="array" ref="D246">_xlfn.IFNA(CONVERT(INDEX('3. Emissions - Actual EF'!$K$5:$K$288,MATCH(1,($N$231='3. Emissions - Actual EF'!$B$5:$B$288)*($C246='3. Emissions - Actual EF'!$C$5:$C$288),0)),"lbm","g")/8760/3600,"--")</f>
        <v>0</v>
      </c>
      <c r="E246" s="168" cm="1">
        <f t="array" ref="E246">_xlfn.IFNA(CONVERT(INDEX('3. Emissions - Actual EF'!$N$5:$N$288,MATCH(1,('Actuals - REER'!$N$231='3. Emissions - Actual EF'!$B$5:$B$288)*($C246='3. Emissions - Actual EF'!$C$5:$C$288),0)),"lbm","g")/24/3600,"--")</f>
        <v>0</v>
      </c>
      <c r="F246" s="174" t="str">
        <f t="shared" si="41"/>
        <v>--</v>
      </c>
      <c r="G246" s="167">
        <f t="shared" si="41"/>
        <v>0</v>
      </c>
      <c r="H246" s="167" t="str">
        <f t="shared" si="41"/>
        <v>--</v>
      </c>
      <c r="I246" s="167">
        <f t="shared" si="41"/>
        <v>0</v>
      </c>
      <c r="J246" s="167" t="str">
        <f t="shared" si="41"/>
        <v>--</v>
      </c>
      <c r="K246" s="167">
        <f t="shared" si="41"/>
        <v>0</v>
      </c>
      <c r="L246" s="168">
        <f t="shared" si="40"/>
        <v>0</v>
      </c>
      <c r="O246" s="86"/>
    </row>
    <row r="247" spans="2:15" s="53" customFormat="1" ht="14.5" x14ac:dyDescent="0.35">
      <c r="B247" s="165" t="str">
        <f t="shared" si="38"/>
        <v>1,3,5-Trimethylbenzene</v>
      </c>
      <c r="C247" s="166" t="str">
        <f t="shared" si="38"/>
        <v>108-67-8</v>
      </c>
      <c r="D247" s="167" cm="1">
        <f t="array" ref="D247">_xlfn.IFNA(CONVERT(INDEX('3. Emissions - Actual EF'!$K$5:$K$288,MATCH(1,($N$231='3. Emissions - Actual EF'!$B$5:$B$288)*($C247='3. Emissions - Actual EF'!$C$5:$C$288),0)),"lbm","g")/8760/3600,"--")</f>
        <v>0</v>
      </c>
      <c r="E247" s="168" cm="1">
        <f t="array" ref="E247">_xlfn.IFNA(CONVERT(INDEX('3. Emissions - Actual EF'!$N$5:$N$288,MATCH(1,('Actuals - REER'!$N$231='3. Emissions - Actual EF'!$B$5:$B$288)*($C247='3. Emissions - Actual EF'!$C$5:$C$288),0)),"lbm","g")/24/3600,"--")</f>
        <v>0</v>
      </c>
      <c r="F247" s="174" t="str">
        <f t="shared" si="41"/>
        <v>--</v>
      </c>
      <c r="G247" s="167">
        <f t="shared" si="41"/>
        <v>0</v>
      </c>
      <c r="H247" s="167" t="str">
        <f t="shared" si="41"/>
        <v>--</v>
      </c>
      <c r="I247" s="167">
        <f t="shared" si="41"/>
        <v>0</v>
      </c>
      <c r="J247" s="167" t="str">
        <f t="shared" si="41"/>
        <v>--</v>
      </c>
      <c r="K247" s="167">
        <f t="shared" si="41"/>
        <v>0</v>
      </c>
      <c r="L247" s="168" t="str">
        <f t="shared" si="40"/>
        <v>--</v>
      </c>
      <c r="O247" s="86"/>
    </row>
    <row r="248" spans="2:15" s="53" customFormat="1" ht="14.5" x14ac:dyDescent="0.35">
      <c r="B248" s="165" t="str">
        <f t="shared" si="38"/>
        <v>1,3-Butadiene</v>
      </c>
      <c r="C248" s="166" t="str">
        <f t="shared" si="38"/>
        <v>106-99-0</v>
      </c>
      <c r="D248" s="167" t="str" cm="1">
        <f t="array" ref="D248">_xlfn.IFNA(CONVERT(INDEX('3. Emissions - Actual EF'!$K$5:$K$288,MATCH(1,($N$231='3. Emissions - Actual EF'!$B$5:$B$288)*($C248='3. Emissions - Actual EF'!$C$5:$C$288),0)),"lbm","g")/8760/3600,"--")</f>
        <v>--</v>
      </c>
      <c r="E248" s="168" t="str" cm="1">
        <f t="array" ref="E248">_xlfn.IFNA(CONVERT(INDEX('3. Emissions - Actual EF'!$N$5:$N$288,MATCH(1,('Actuals - REER'!$N$231='3. Emissions - Actual EF'!$B$5:$B$288)*($C248='3. Emissions - Actual EF'!$C$5:$C$288),0)),"lbm","g")/24/3600,"--")</f>
        <v>--</v>
      </c>
      <c r="F248" s="174" t="str">
        <f t="shared" si="41"/>
        <v>--</v>
      </c>
      <c r="G248" s="167" t="str">
        <f t="shared" si="41"/>
        <v>--</v>
      </c>
      <c r="H248" s="167" t="str">
        <f t="shared" si="41"/>
        <v>--</v>
      </c>
      <c r="I248" s="167" t="str">
        <f t="shared" si="41"/>
        <v>--</v>
      </c>
      <c r="J248" s="167" t="str">
        <f t="shared" si="41"/>
        <v>--</v>
      </c>
      <c r="K248" s="167" t="str">
        <f t="shared" si="41"/>
        <v>--</v>
      </c>
      <c r="L248" s="168" t="str">
        <f t="shared" si="40"/>
        <v>--</v>
      </c>
      <c r="O248" s="86"/>
    </row>
    <row r="249" spans="2:15" s="53" customFormat="1" ht="14.5" x14ac:dyDescent="0.35">
      <c r="B249" s="165" t="str">
        <f t="shared" si="38"/>
        <v>1,3-Dichlorobenzene</v>
      </c>
      <c r="C249" s="166" t="str">
        <f t="shared" si="38"/>
        <v>541-73-1</v>
      </c>
      <c r="D249" s="167" cm="1">
        <f t="array" ref="D249">_xlfn.IFNA(CONVERT(INDEX('3. Emissions - Actual EF'!$K$5:$K$288,MATCH(1,($N$231='3. Emissions - Actual EF'!$B$5:$B$288)*($C249='3. Emissions - Actual EF'!$C$5:$C$288),0)),"lbm","g")/8760/3600,"--")</f>
        <v>0</v>
      </c>
      <c r="E249" s="168" cm="1">
        <f t="array" ref="E249">_xlfn.IFNA(CONVERT(INDEX('3. Emissions - Actual EF'!$N$5:$N$288,MATCH(1,('Actuals - REER'!$N$231='3. Emissions - Actual EF'!$B$5:$B$288)*($C249='3. Emissions - Actual EF'!$C$5:$C$288),0)),"lbm","g")/24/3600,"--")</f>
        <v>0</v>
      </c>
      <c r="F249" s="174" t="str">
        <f t="shared" si="41"/>
        <v>--</v>
      </c>
      <c r="G249" s="167" t="str">
        <f t="shared" si="41"/>
        <v>--</v>
      </c>
      <c r="H249" s="167" t="str">
        <f t="shared" si="41"/>
        <v>--</v>
      </c>
      <c r="I249" s="167" t="str">
        <f t="shared" si="41"/>
        <v>--</v>
      </c>
      <c r="J249" s="167" t="str">
        <f t="shared" si="41"/>
        <v>--</v>
      </c>
      <c r="K249" s="167" t="str">
        <f t="shared" si="41"/>
        <v>--</v>
      </c>
      <c r="L249" s="168" t="str">
        <f t="shared" si="40"/>
        <v>--</v>
      </c>
      <c r="O249" s="86"/>
    </row>
    <row r="250" spans="2:15" s="53" customFormat="1" ht="14.5" x14ac:dyDescent="0.35">
      <c r="B250" s="165" t="str">
        <f t="shared" si="38"/>
        <v>1,4-Dichlorobenzene</v>
      </c>
      <c r="C250" s="166" t="str">
        <f t="shared" si="38"/>
        <v>106-46-7</v>
      </c>
      <c r="D250" s="167" cm="1">
        <f t="array" ref="D250">_xlfn.IFNA(CONVERT(INDEX('3. Emissions - Actual EF'!$K$5:$K$288,MATCH(1,($N$231='3. Emissions - Actual EF'!$B$5:$B$288)*($C250='3. Emissions - Actual EF'!$C$5:$C$288),0)),"lbm","g")/8760/3600,"--")</f>
        <v>0</v>
      </c>
      <c r="E250" s="168" cm="1">
        <f t="array" ref="E250">_xlfn.IFNA(CONVERT(INDEX('3. Emissions - Actual EF'!$N$5:$N$288,MATCH(1,('Actuals - REER'!$N$231='3. Emissions - Actual EF'!$B$5:$B$288)*($C250='3. Emissions - Actual EF'!$C$5:$C$288),0)),"lbm","g")/24/3600,"--")</f>
        <v>0</v>
      </c>
      <c r="F250" s="174">
        <f t="shared" si="41"/>
        <v>0</v>
      </c>
      <c r="G250" s="167">
        <f t="shared" si="41"/>
        <v>0</v>
      </c>
      <c r="H250" s="167">
        <f t="shared" si="41"/>
        <v>0</v>
      </c>
      <c r="I250" s="167">
        <f t="shared" si="41"/>
        <v>0</v>
      </c>
      <c r="J250" s="167">
        <f t="shared" si="41"/>
        <v>0</v>
      </c>
      <c r="K250" s="167">
        <f t="shared" si="41"/>
        <v>0</v>
      </c>
      <c r="L250" s="168">
        <f t="shared" si="40"/>
        <v>0</v>
      </c>
      <c r="O250" s="86"/>
    </row>
    <row r="251" spans="2:15" s="53" customFormat="1" ht="14.5" x14ac:dyDescent="0.35">
      <c r="B251" s="165" t="str">
        <f t="shared" si="38"/>
        <v>2,3,4,6-Tetrachlorophenol</v>
      </c>
      <c r="C251" s="166" t="str">
        <f t="shared" si="38"/>
        <v>58-90-2</v>
      </c>
      <c r="D251" s="167" cm="1">
        <f t="array" ref="D251">_xlfn.IFNA(CONVERT(INDEX('3. Emissions - Actual EF'!$K$5:$K$288,MATCH(1,($N$231='3. Emissions - Actual EF'!$B$5:$B$288)*($C251='3. Emissions - Actual EF'!$C$5:$C$288),0)),"lbm","g")/8760/3600,"--")</f>
        <v>0</v>
      </c>
      <c r="E251" s="168" cm="1">
        <f t="array" ref="E251">_xlfn.IFNA(CONVERT(INDEX('3. Emissions - Actual EF'!$N$5:$N$288,MATCH(1,('Actuals - REER'!$N$231='3. Emissions - Actual EF'!$B$5:$B$288)*($C251='3. Emissions - Actual EF'!$C$5:$C$288),0)),"lbm","g")/24/3600,"--")</f>
        <v>0</v>
      </c>
      <c r="F251" s="174" t="str">
        <f t="shared" si="41"/>
        <v>--</v>
      </c>
      <c r="G251" s="167" t="str">
        <f t="shared" si="41"/>
        <v>--</v>
      </c>
      <c r="H251" s="167" t="str">
        <f t="shared" si="41"/>
        <v>--</v>
      </c>
      <c r="I251" s="167" t="str">
        <f t="shared" si="41"/>
        <v>--</v>
      </c>
      <c r="J251" s="167" t="str">
        <f t="shared" si="41"/>
        <v>--</v>
      </c>
      <c r="K251" s="167" t="str">
        <f t="shared" si="41"/>
        <v>--</v>
      </c>
      <c r="L251" s="168" t="str">
        <f t="shared" si="40"/>
        <v>--</v>
      </c>
      <c r="O251" s="86"/>
    </row>
    <row r="252" spans="2:15" s="53" customFormat="1" ht="14.5" x14ac:dyDescent="0.35">
      <c r="B252" s="165" t="str">
        <f t="shared" ref="B252:C271" si="42">B25</f>
        <v>2,4,5-Trichlorophenol</v>
      </c>
      <c r="C252" s="166" t="str">
        <f t="shared" si="42"/>
        <v>95-95-4</v>
      </c>
      <c r="D252" s="167" cm="1">
        <f t="array" ref="D252">_xlfn.IFNA(CONVERT(INDEX('3. Emissions - Actual EF'!$K$5:$K$288,MATCH(1,($N$231='3. Emissions - Actual EF'!$B$5:$B$288)*($C252='3. Emissions - Actual EF'!$C$5:$C$288),0)),"lbm","g")/8760/3600,"--")</f>
        <v>0</v>
      </c>
      <c r="E252" s="168" cm="1">
        <f t="array" ref="E252">_xlfn.IFNA(CONVERT(INDEX('3. Emissions - Actual EF'!$N$5:$N$288,MATCH(1,('Actuals - REER'!$N$231='3. Emissions - Actual EF'!$B$5:$B$288)*($C252='3. Emissions - Actual EF'!$C$5:$C$288),0)),"lbm","g")/24/3600,"--")</f>
        <v>0</v>
      </c>
      <c r="F252" s="174" t="str">
        <f t="shared" ref="F252:K261" si="43">IFERROR(IF(F25="--","--",$D252/F25),"--")</f>
        <v>--</v>
      </c>
      <c r="G252" s="167" t="str">
        <f t="shared" si="43"/>
        <v>--</v>
      </c>
      <c r="H252" s="167" t="str">
        <f t="shared" si="43"/>
        <v>--</v>
      </c>
      <c r="I252" s="167" t="str">
        <f t="shared" si="43"/>
        <v>--</v>
      </c>
      <c r="J252" s="167" t="str">
        <f t="shared" si="43"/>
        <v>--</v>
      </c>
      <c r="K252" s="167" t="str">
        <f t="shared" si="43"/>
        <v>--</v>
      </c>
      <c r="L252" s="168" t="str">
        <f t="shared" si="40"/>
        <v>--</v>
      </c>
      <c r="O252" s="86"/>
    </row>
    <row r="253" spans="2:15" s="53" customFormat="1" ht="14.5" x14ac:dyDescent="0.35">
      <c r="B253" s="165" t="str">
        <f t="shared" si="42"/>
        <v>2,4-Dichlorophenol</v>
      </c>
      <c r="C253" s="166" t="str">
        <f t="shared" si="42"/>
        <v>120-83-2</v>
      </c>
      <c r="D253" s="167" cm="1">
        <f t="array" ref="D253">_xlfn.IFNA(CONVERT(INDEX('3. Emissions - Actual EF'!$K$5:$K$288,MATCH(1,($N$231='3. Emissions - Actual EF'!$B$5:$B$288)*($C253='3. Emissions - Actual EF'!$C$5:$C$288),0)),"lbm","g")/8760/3600,"--")</f>
        <v>0</v>
      </c>
      <c r="E253" s="168" cm="1">
        <f t="array" ref="E253">_xlfn.IFNA(CONVERT(INDEX('3. Emissions - Actual EF'!$N$5:$N$288,MATCH(1,('Actuals - REER'!$N$231='3. Emissions - Actual EF'!$B$5:$B$288)*($C253='3. Emissions - Actual EF'!$C$5:$C$288),0)),"lbm","g")/24/3600,"--")</f>
        <v>0</v>
      </c>
      <c r="F253" s="174" t="str">
        <f t="shared" si="43"/>
        <v>--</v>
      </c>
      <c r="G253" s="167" t="str">
        <f t="shared" si="43"/>
        <v>--</v>
      </c>
      <c r="H253" s="167" t="str">
        <f t="shared" si="43"/>
        <v>--</v>
      </c>
      <c r="I253" s="167" t="str">
        <f t="shared" si="43"/>
        <v>--</v>
      </c>
      <c r="J253" s="167" t="str">
        <f t="shared" si="43"/>
        <v>--</v>
      </c>
      <c r="K253" s="167" t="str">
        <f t="shared" si="43"/>
        <v>--</v>
      </c>
      <c r="L253" s="168" t="str">
        <f t="shared" si="40"/>
        <v>--</v>
      </c>
      <c r="O253" s="86"/>
    </row>
    <row r="254" spans="2:15" s="53" customFormat="1" ht="14.5" x14ac:dyDescent="0.35">
      <c r="B254" s="165" t="str">
        <f t="shared" si="42"/>
        <v>2-Butanone</v>
      </c>
      <c r="C254" s="166" t="str">
        <f t="shared" si="42"/>
        <v>78-93-3</v>
      </c>
      <c r="D254" s="167" cm="1">
        <f t="array" ref="D254">_xlfn.IFNA(CONVERT(INDEX('3. Emissions - Actual EF'!$K$5:$K$288,MATCH(1,($N$231='3. Emissions - Actual EF'!$B$5:$B$288)*($C254='3. Emissions - Actual EF'!$C$5:$C$288),0)),"lbm","g")/8760/3600,"--")</f>
        <v>0</v>
      </c>
      <c r="E254" s="168" cm="1">
        <f t="array" ref="E254">_xlfn.IFNA(CONVERT(INDEX('3. Emissions - Actual EF'!$N$5:$N$288,MATCH(1,('Actuals - REER'!$N$231='3. Emissions - Actual EF'!$B$5:$B$288)*($C254='3. Emissions - Actual EF'!$C$5:$C$288),0)),"lbm","g")/24/3600,"--")</f>
        <v>0</v>
      </c>
      <c r="F254" s="174" t="str">
        <f t="shared" si="43"/>
        <v>--</v>
      </c>
      <c r="G254" s="167">
        <f t="shared" si="43"/>
        <v>0</v>
      </c>
      <c r="H254" s="167" t="str">
        <f t="shared" si="43"/>
        <v>--</v>
      </c>
      <c r="I254" s="167">
        <f t="shared" si="43"/>
        <v>0</v>
      </c>
      <c r="J254" s="167" t="str">
        <f t="shared" si="43"/>
        <v>--</v>
      </c>
      <c r="K254" s="167">
        <f t="shared" si="43"/>
        <v>0</v>
      </c>
      <c r="L254" s="168">
        <f t="shared" si="40"/>
        <v>0</v>
      </c>
      <c r="O254" s="86"/>
    </row>
    <row r="255" spans="2:15" s="53" customFormat="1" ht="14.5" x14ac:dyDescent="0.35">
      <c r="B255" s="165" t="str">
        <f t="shared" si="42"/>
        <v>2-Chlorophenol</v>
      </c>
      <c r="C255" s="166" t="str">
        <f t="shared" si="42"/>
        <v>95-57-8</v>
      </c>
      <c r="D255" s="167" cm="1">
        <f t="array" ref="D255">_xlfn.IFNA(CONVERT(INDEX('3. Emissions - Actual EF'!$K$5:$K$288,MATCH(1,($N$231='3. Emissions - Actual EF'!$B$5:$B$288)*($C255='3. Emissions - Actual EF'!$C$5:$C$288),0)),"lbm","g")/8760/3600,"--")</f>
        <v>0</v>
      </c>
      <c r="E255" s="168" cm="1">
        <f t="array" ref="E255">_xlfn.IFNA(CONVERT(INDEX('3. Emissions - Actual EF'!$N$5:$N$288,MATCH(1,('Actuals - REER'!$N$231='3. Emissions - Actual EF'!$B$5:$B$288)*($C255='3. Emissions - Actual EF'!$C$5:$C$288),0)),"lbm","g")/24/3600,"--")</f>
        <v>0</v>
      </c>
      <c r="F255" s="174" t="str">
        <f t="shared" si="43"/>
        <v>--</v>
      </c>
      <c r="G255" s="167" t="str">
        <f t="shared" si="43"/>
        <v>--</v>
      </c>
      <c r="H255" s="167" t="str">
        <f t="shared" si="43"/>
        <v>--</v>
      </c>
      <c r="I255" s="167" t="str">
        <f t="shared" si="43"/>
        <v>--</v>
      </c>
      <c r="J255" s="167" t="str">
        <f t="shared" si="43"/>
        <v>--</v>
      </c>
      <c r="K255" s="167" t="str">
        <f t="shared" si="43"/>
        <v>--</v>
      </c>
      <c r="L255" s="168" t="str">
        <f t="shared" si="40"/>
        <v>--</v>
      </c>
      <c r="O255" s="86"/>
    </row>
    <row r="256" spans="2:15" s="53" customFormat="1" ht="14.5" x14ac:dyDescent="0.35">
      <c r="B256" s="165" t="str">
        <f t="shared" si="42"/>
        <v>4-Methyl-2-pentanone</v>
      </c>
      <c r="C256" s="166" t="str">
        <f t="shared" si="42"/>
        <v>108-10-1</v>
      </c>
      <c r="D256" s="167" cm="1">
        <f t="array" ref="D256">_xlfn.IFNA(CONVERT(INDEX('3. Emissions - Actual EF'!$K$5:$K$288,MATCH(1,($N$231='3. Emissions - Actual EF'!$B$5:$B$288)*($C256='3. Emissions - Actual EF'!$C$5:$C$288),0)),"lbm","g")/8760/3600,"--")</f>
        <v>0</v>
      </c>
      <c r="E256" s="168" cm="1">
        <f t="array" ref="E256">_xlfn.IFNA(CONVERT(INDEX('3. Emissions - Actual EF'!$N$5:$N$288,MATCH(1,('Actuals - REER'!$N$231='3. Emissions - Actual EF'!$B$5:$B$288)*($C256='3. Emissions - Actual EF'!$C$5:$C$288),0)),"lbm","g")/24/3600,"--")</f>
        <v>0</v>
      </c>
      <c r="F256" s="174" t="str">
        <f t="shared" si="43"/>
        <v>--</v>
      </c>
      <c r="G256" s="167">
        <f t="shared" si="43"/>
        <v>0</v>
      </c>
      <c r="H256" s="167" t="str">
        <f t="shared" si="43"/>
        <v>--</v>
      </c>
      <c r="I256" s="167">
        <f t="shared" si="43"/>
        <v>0</v>
      </c>
      <c r="J256" s="167" t="str">
        <f t="shared" si="43"/>
        <v>--</v>
      </c>
      <c r="K256" s="167">
        <f t="shared" si="43"/>
        <v>0</v>
      </c>
      <c r="L256" s="168" t="str">
        <f t="shared" si="40"/>
        <v>--</v>
      </c>
      <c r="O256" s="86"/>
    </row>
    <row r="257" spans="2:15" s="53" customFormat="1" ht="14.5" x14ac:dyDescent="0.35">
      <c r="B257" s="165" t="str">
        <f t="shared" si="42"/>
        <v>2-Methyl napthalene</v>
      </c>
      <c r="C257" s="166" t="str">
        <f t="shared" si="42"/>
        <v>91-57-6</v>
      </c>
      <c r="D257" s="167" cm="1">
        <f t="array" ref="D257">_xlfn.IFNA(CONVERT(INDEX('3. Emissions - Actual EF'!$K$5:$K$288,MATCH(1,($N$231='3. Emissions - Actual EF'!$B$5:$B$288)*($C257='3. Emissions - Actual EF'!$C$5:$C$288),0)),"lbm","g")/8760/3600,"--")</f>
        <v>5.4851077335185191E-7</v>
      </c>
      <c r="E257" s="168" cm="1">
        <f t="array" ref="E257">_xlfn.IFNA(CONVERT(INDEX('3. Emissions - Actual EF'!$N$5:$N$288,MATCH(1,('Actuals - REER'!$N$231='3. Emissions - Actual EF'!$B$5:$B$288)*($C257='3. Emissions - Actual EF'!$C$5:$C$288),0)),"lbm","g")/24/3600,"--")</f>
        <v>5.4851077335185191E-7</v>
      </c>
      <c r="F257" s="174" t="str">
        <f t="shared" si="43"/>
        <v>--</v>
      </c>
      <c r="G257" s="167" t="str">
        <f t="shared" si="43"/>
        <v>--</v>
      </c>
      <c r="H257" s="167" t="str">
        <f t="shared" si="43"/>
        <v>--</v>
      </c>
      <c r="I257" s="167" t="str">
        <f t="shared" si="43"/>
        <v>--</v>
      </c>
      <c r="J257" s="167" t="str">
        <f t="shared" si="43"/>
        <v>--</v>
      </c>
      <c r="K257" s="167" t="str">
        <f t="shared" si="43"/>
        <v>--</v>
      </c>
      <c r="L257" s="168" t="str">
        <f t="shared" si="40"/>
        <v>--</v>
      </c>
      <c r="O257" s="86"/>
    </row>
    <row r="258" spans="2:15" s="53" customFormat="1" ht="14.5" x14ac:dyDescent="0.35">
      <c r="B258" s="165" t="str">
        <f t="shared" si="42"/>
        <v>Acetaldehyde</v>
      </c>
      <c r="C258" s="166" t="str">
        <f t="shared" si="42"/>
        <v>75-07-0</v>
      </c>
      <c r="D258" s="167" cm="1">
        <f t="array" ref="D258">_xlfn.IFNA(CONVERT(INDEX('3. Emissions - Actual EF'!$K$5:$K$288,MATCH(1,($N$231='3. Emissions - Actual EF'!$B$5:$B$288)*($C258='3. Emissions - Actual EF'!$C$5:$C$288),0)),"lbm","g")/8760/3600,"--")</f>
        <v>5.0000158933796301E-4</v>
      </c>
      <c r="E258" s="168" cm="1">
        <f t="array" ref="E258">_xlfn.IFNA(CONVERT(INDEX('3. Emissions - Actual EF'!$N$5:$N$288,MATCH(1,('Actuals - REER'!$N$231='3. Emissions - Actual EF'!$B$5:$B$288)*($C258='3. Emissions - Actual EF'!$C$5:$C$288),0)),"lbm","g")/24/3600,"--")</f>
        <v>5.000015893379629E-4</v>
      </c>
      <c r="F258" s="174">
        <f t="shared" si="43"/>
        <v>1.1111146429732511E-3</v>
      </c>
      <c r="G258" s="167">
        <f t="shared" si="43"/>
        <v>3.5714399238425927E-6</v>
      </c>
      <c r="H258" s="167">
        <f t="shared" si="43"/>
        <v>4.1666799111496915E-5</v>
      </c>
      <c r="I258" s="167">
        <f t="shared" si="43"/>
        <v>8.0645417635155322E-7</v>
      </c>
      <c r="J258" s="167">
        <f t="shared" si="43"/>
        <v>9.0909379879629631E-5</v>
      </c>
      <c r="K258" s="167">
        <f t="shared" si="43"/>
        <v>8.0645417635155322E-7</v>
      </c>
      <c r="L258" s="168">
        <f t="shared" si="40"/>
        <v>1.0638331688041764E-6</v>
      </c>
      <c r="O258" s="86"/>
    </row>
    <row r="259" spans="2:15" s="53" customFormat="1" ht="14.5" x14ac:dyDescent="0.35">
      <c r="B259" s="165" t="str">
        <f t="shared" si="42"/>
        <v>Acenaphthylene</v>
      </c>
      <c r="C259" s="166" t="str">
        <f t="shared" si="42"/>
        <v>208-96-8</v>
      </c>
      <c r="D259" s="167" cm="1">
        <f t="array" ref="D259">_xlfn.IFNA(CONVERT(INDEX('3. Emissions - Actual EF'!$K$5:$K$288,MATCH(1,($N$231='3. Emissions - Actual EF'!$B$5:$B$288)*($C259='3. Emissions - Actual EF'!$C$5:$C$288),0)),"lbm","g")/8760/3600,"--")</f>
        <v>0</v>
      </c>
      <c r="E259" s="168" cm="1">
        <f t="array" ref="E259">_xlfn.IFNA(CONVERT(INDEX('3. Emissions - Actual EF'!$N$5:$N$288,MATCH(1,('Actuals - REER'!$N$231='3. Emissions - Actual EF'!$B$5:$B$288)*($C259='3. Emissions - Actual EF'!$C$5:$C$288),0)),"lbm","g")/24/3600,"--")</f>
        <v>0</v>
      </c>
      <c r="F259" s="174" t="str">
        <f t="shared" si="43"/>
        <v>--</v>
      </c>
      <c r="G259" s="167" t="str">
        <f t="shared" si="43"/>
        <v>--</v>
      </c>
      <c r="H259" s="167" t="str">
        <f t="shared" si="43"/>
        <v>--</v>
      </c>
      <c r="I259" s="167" t="str">
        <f t="shared" si="43"/>
        <v>--</v>
      </c>
      <c r="J259" s="167" t="str">
        <f t="shared" si="43"/>
        <v>--</v>
      </c>
      <c r="K259" s="167" t="str">
        <f t="shared" si="43"/>
        <v>--</v>
      </c>
      <c r="L259" s="168" t="str">
        <f t="shared" si="40"/>
        <v>--</v>
      </c>
      <c r="O259" s="86"/>
    </row>
    <row r="260" spans="2:15" s="53" customFormat="1" ht="14.5" x14ac:dyDescent="0.35">
      <c r="B260" s="165" t="str">
        <f t="shared" si="42"/>
        <v>Acenaphthene</v>
      </c>
      <c r="C260" s="166" t="str">
        <f t="shared" si="42"/>
        <v>83-32-9</v>
      </c>
      <c r="D260" s="167" cm="1">
        <f t="array" ref="D260">_xlfn.IFNA(CONVERT(INDEX('3. Emissions - Actual EF'!$K$5:$K$288,MATCH(1,($N$231='3. Emissions - Actual EF'!$B$5:$B$288)*($C260='3. Emissions - Actual EF'!$C$5:$C$288),0)),"lbm","g")/8760/3600,"--")</f>
        <v>0</v>
      </c>
      <c r="E260" s="168" cm="1">
        <f t="array" ref="E260">_xlfn.IFNA(CONVERT(INDEX('3. Emissions - Actual EF'!$N$5:$N$288,MATCH(1,('Actuals - REER'!$N$231='3. Emissions - Actual EF'!$B$5:$B$288)*($C260='3. Emissions - Actual EF'!$C$5:$C$288),0)),"lbm","g")/24/3600,"--")</f>
        <v>0</v>
      </c>
      <c r="F260" s="174" t="str">
        <f t="shared" si="43"/>
        <v>--</v>
      </c>
      <c r="G260" s="167" t="str">
        <f t="shared" si="43"/>
        <v>--</v>
      </c>
      <c r="H260" s="167" t="str">
        <f t="shared" si="43"/>
        <v>--</v>
      </c>
      <c r="I260" s="167" t="str">
        <f t="shared" si="43"/>
        <v>--</v>
      </c>
      <c r="J260" s="167" t="str">
        <f t="shared" si="43"/>
        <v>--</v>
      </c>
      <c r="K260" s="167" t="str">
        <f t="shared" si="43"/>
        <v>--</v>
      </c>
      <c r="L260" s="168" t="str">
        <f t="shared" si="40"/>
        <v>--</v>
      </c>
      <c r="O260" s="86"/>
    </row>
    <row r="261" spans="2:15" s="53" customFormat="1" ht="14.5" x14ac:dyDescent="0.35">
      <c r="B261" s="165" t="str">
        <f t="shared" si="42"/>
        <v>Acetone</v>
      </c>
      <c r="C261" s="166" t="str">
        <f t="shared" si="42"/>
        <v>67-64-1</v>
      </c>
      <c r="D261" s="167" cm="1">
        <f t="array" ref="D261">_xlfn.IFNA(CONVERT(INDEX('3. Emissions - Actual EF'!$K$5:$K$288,MATCH(1,($N$231='3. Emissions - Actual EF'!$B$5:$B$288)*($C261='3. Emissions - Actual EF'!$C$5:$C$288),0)),"lbm","g")/8760/3600,"--")</f>
        <v>0</v>
      </c>
      <c r="E261" s="168" cm="1">
        <f t="array" ref="E261">_xlfn.IFNA(CONVERT(INDEX('3. Emissions - Actual EF'!$N$5:$N$288,MATCH(1,('Actuals - REER'!$N$231='3. Emissions - Actual EF'!$B$5:$B$288)*($C261='3. Emissions - Actual EF'!$C$5:$C$288),0)),"lbm","g")/24/3600,"--")</f>
        <v>0</v>
      </c>
      <c r="F261" s="174" t="str">
        <f t="shared" si="43"/>
        <v>--</v>
      </c>
      <c r="G261" s="167">
        <f t="shared" si="43"/>
        <v>0</v>
      </c>
      <c r="H261" s="167" t="str">
        <f t="shared" si="43"/>
        <v>--</v>
      </c>
      <c r="I261" s="167">
        <f t="shared" si="43"/>
        <v>0</v>
      </c>
      <c r="J261" s="167" t="str">
        <f t="shared" si="43"/>
        <v>--</v>
      </c>
      <c r="K261" s="167">
        <f t="shared" si="43"/>
        <v>0</v>
      </c>
      <c r="L261" s="168">
        <f t="shared" si="40"/>
        <v>0</v>
      </c>
      <c r="O261" s="86"/>
    </row>
    <row r="262" spans="2:15" s="53" customFormat="1" ht="14.5" x14ac:dyDescent="0.35">
      <c r="B262" s="165" t="str">
        <f t="shared" si="42"/>
        <v>Acrolein</v>
      </c>
      <c r="C262" s="166" t="str">
        <f t="shared" si="42"/>
        <v>107-02-8</v>
      </c>
      <c r="D262" s="167" cm="1">
        <f t="array" ref="D262">_xlfn.IFNA(CONVERT(INDEX('3. Emissions - Actual EF'!$K$5:$K$288,MATCH(1,($N$231='3. Emissions - Actual EF'!$B$5:$B$288)*($C262='3. Emissions - Actual EF'!$C$5:$C$288),0)),"lbm","g")/8760/3600,"--")</f>
        <v>0</v>
      </c>
      <c r="E262" s="168" cm="1">
        <f t="array" ref="E262">_xlfn.IFNA(CONVERT(INDEX('3. Emissions - Actual EF'!$N$5:$N$288,MATCH(1,('Actuals - REER'!$N$231='3. Emissions - Actual EF'!$B$5:$B$288)*($C262='3. Emissions - Actual EF'!$C$5:$C$288),0)),"lbm","g")/24/3600,"--")</f>
        <v>0</v>
      </c>
      <c r="F262" s="174" t="str">
        <f t="shared" ref="F262:K271" si="44">IFERROR(IF(F35="--","--",$D262/F35),"--")</f>
        <v>--</v>
      </c>
      <c r="G262" s="167">
        <f t="shared" si="44"/>
        <v>0</v>
      </c>
      <c r="H262" s="167" t="str">
        <f t="shared" si="44"/>
        <v>--</v>
      </c>
      <c r="I262" s="167">
        <f t="shared" si="44"/>
        <v>0</v>
      </c>
      <c r="J262" s="167" t="str">
        <f t="shared" si="44"/>
        <v>--</v>
      </c>
      <c r="K262" s="167">
        <f t="shared" si="44"/>
        <v>0</v>
      </c>
      <c r="L262" s="168">
        <f t="shared" si="40"/>
        <v>0</v>
      </c>
      <c r="O262" s="86"/>
    </row>
    <row r="263" spans="2:15" s="53" customFormat="1" ht="14.5" x14ac:dyDescent="0.35">
      <c r="B263" s="165" t="str">
        <f t="shared" si="42"/>
        <v>Aluminum</v>
      </c>
      <c r="C263" s="166" t="str">
        <f t="shared" si="42"/>
        <v>7429-90-5</v>
      </c>
      <c r="D263" s="167" cm="1">
        <f t="array" ref="D263">_xlfn.IFNA(CONVERT(INDEX('3. Emissions - Actual EF'!$K$5:$K$288,MATCH(1,($N$231='3. Emissions - Actual EF'!$B$5:$B$288)*($C263='3. Emissions - Actual EF'!$C$5:$C$288),0)),"lbm","g")/8760/3600,"--")</f>
        <v>1.0260427406574074E-3</v>
      </c>
      <c r="E263" s="168" cm="1">
        <f t="array" ref="E263">_xlfn.IFNA(CONVERT(INDEX('3. Emissions - Actual EF'!$N$5:$N$288,MATCH(1,('Actuals - REER'!$N$231='3. Emissions - Actual EF'!$B$5:$B$288)*($C263='3. Emissions - Actual EF'!$C$5:$C$288),0)),"lbm","g")/24/3600,"--")</f>
        <v>1.0260427406574074E-3</v>
      </c>
      <c r="F263" s="174" t="str">
        <f t="shared" si="44"/>
        <v>--</v>
      </c>
      <c r="G263" s="167">
        <f t="shared" si="44"/>
        <v>2.0520854813148147E-4</v>
      </c>
      <c r="H263" s="167" t="str">
        <f t="shared" si="44"/>
        <v>--</v>
      </c>
      <c r="I263" s="167">
        <f t="shared" si="44"/>
        <v>4.6638306393518517E-5</v>
      </c>
      <c r="J263" s="167" t="str">
        <f t="shared" si="44"/>
        <v>--</v>
      </c>
      <c r="K263" s="167">
        <f t="shared" si="44"/>
        <v>4.6638306393518517E-5</v>
      </c>
      <c r="L263" s="168" t="str">
        <f t="shared" si="40"/>
        <v>--</v>
      </c>
      <c r="O263" s="86"/>
    </row>
    <row r="264" spans="2:15" s="53" customFormat="1" ht="14.5" x14ac:dyDescent="0.35">
      <c r="B264" s="165" t="str">
        <f t="shared" si="42"/>
        <v>Ammonia</v>
      </c>
      <c r="C264" s="166" t="str">
        <f t="shared" si="42"/>
        <v>7664-41-7</v>
      </c>
      <c r="D264" s="167" cm="1">
        <f t="array" ref="D264">_xlfn.IFNA(CONVERT(INDEX('3. Emissions - Actual EF'!$K$5:$K$288,MATCH(1,($N$231='3. Emissions - Actual EF'!$B$5:$B$288)*($C264='3. Emissions - Actual EF'!$C$5:$C$288),0)),"lbm","g")/8760/3600,"--")</f>
        <v>2.393959730555556E-2</v>
      </c>
      <c r="E264" s="168" cm="1">
        <f t="array" ref="E264">_xlfn.IFNA(CONVERT(INDEX('3. Emissions - Actual EF'!$N$5:$N$288,MATCH(1,('Actuals - REER'!$N$231='3. Emissions - Actual EF'!$B$5:$B$288)*($C264='3. Emissions - Actual EF'!$C$5:$C$288),0)),"lbm","g")/24/3600,"--")</f>
        <v>2.393959730555556E-2</v>
      </c>
      <c r="F264" s="174" t="str">
        <f t="shared" si="44"/>
        <v>--</v>
      </c>
      <c r="G264" s="167">
        <f t="shared" si="44"/>
        <v>4.7879194611111121E-5</v>
      </c>
      <c r="H264" s="167" t="str">
        <f t="shared" si="44"/>
        <v>--</v>
      </c>
      <c r="I264" s="167">
        <f t="shared" si="44"/>
        <v>1.088163513888889E-5</v>
      </c>
      <c r="J264" s="167" t="str">
        <f t="shared" si="44"/>
        <v>--</v>
      </c>
      <c r="K264" s="167">
        <f t="shared" si="44"/>
        <v>1.088163513888889E-5</v>
      </c>
      <c r="L264" s="168">
        <f t="shared" ref="L264:L295" si="45">IFERROR(IF(L37="--","--",$E264/L37),"--")</f>
        <v>1.99496644212963E-5</v>
      </c>
      <c r="O264" s="86"/>
    </row>
    <row r="265" spans="2:15" s="53" customFormat="1" ht="14.5" x14ac:dyDescent="0.35">
      <c r="B265" s="165" t="str">
        <f t="shared" si="42"/>
        <v>Anthracene</v>
      </c>
      <c r="C265" s="166" t="str">
        <f t="shared" si="42"/>
        <v>120-12-7</v>
      </c>
      <c r="D265" s="167" cm="1">
        <f t="array" ref="D265">_xlfn.IFNA(CONVERT(INDEX('3. Emissions - Actual EF'!$K$5:$K$288,MATCH(1,($N$231='3. Emissions - Actual EF'!$B$5:$B$288)*($C265='3. Emissions - Actual EF'!$C$5:$C$288),0)),"lbm","g")/8760/3600,"--")</f>
        <v>6.8437848788425929E-8</v>
      </c>
      <c r="E265" s="168" cm="1">
        <f t="array" ref="E265">_xlfn.IFNA(CONVERT(INDEX('3. Emissions - Actual EF'!$N$5:$N$288,MATCH(1,('Actuals - REER'!$N$231='3. Emissions - Actual EF'!$B$5:$B$288)*($C265='3. Emissions - Actual EF'!$C$5:$C$288),0)),"lbm","g")/24/3600,"--")</f>
        <v>6.8437848788425929E-8</v>
      </c>
      <c r="F265" s="174" t="str">
        <f t="shared" si="44"/>
        <v>--</v>
      </c>
      <c r="G265" s="167" t="str">
        <f t="shared" si="44"/>
        <v>--</v>
      </c>
      <c r="H265" s="167" t="str">
        <f t="shared" si="44"/>
        <v>--</v>
      </c>
      <c r="I265" s="167" t="str">
        <f t="shared" si="44"/>
        <v>--</v>
      </c>
      <c r="J265" s="167" t="str">
        <f t="shared" si="44"/>
        <v>--</v>
      </c>
      <c r="K265" s="167" t="str">
        <f t="shared" si="44"/>
        <v>--</v>
      </c>
      <c r="L265" s="168" t="str">
        <f t="shared" si="45"/>
        <v>--</v>
      </c>
      <c r="O265" s="86"/>
    </row>
    <row r="266" spans="2:15" s="53" customFormat="1" ht="14.5" x14ac:dyDescent="0.35">
      <c r="B266" s="165" t="str">
        <f t="shared" si="42"/>
        <v>Antimony</v>
      </c>
      <c r="C266" s="166" t="str">
        <f t="shared" si="42"/>
        <v>7440-36-0</v>
      </c>
      <c r="D266" s="167" cm="1">
        <f t="array" ref="D266">_xlfn.IFNA(CONVERT(INDEX('3. Emissions - Actual EF'!$K$5:$K$288,MATCH(1,($N$231='3. Emissions - Actual EF'!$B$5:$B$288)*($C266='3. Emissions - Actual EF'!$C$5:$C$288),0)),"lbm","g")/8760/3600,"--")</f>
        <v>5.8610014105092599E-5</v>
      </c>
      <c r="E266" s="168" cm="1">
        <f t="array" ref="E266">_xlfn.IFNA(CONVERT(INDEX('3. Emissions - Actual EF'!$N$5:$N$288,MATCH(1,('Actuals - REER'!$N$231='3. Emissions - Actual EF'!$B$5:$B$288)*($C266='3. Emissions - Actual EF'!$C$5:$C$288),0)),"lbm","g")/24/3600,"--")</f>
        <v>5.8610014105092599E-5</v>
      </c>
      <c r="F266" s="174" t="str">
        <f t="shared" si="44"/>
        <v>--</v>
      </c>
      <c r="G266" s="167">
        <f t="shared" si="44"/>
        <v>1.9536671368364201E-4</v>
      </c>
      <c r="H266" s="167" t="str">
        <f t="shared" si="44"/>
        <v>--</v>
      </c>
      <c r="I266" s="167">
        <f t="shared" si="44"/>
        <v>4.5084626234686615E-5</v>
      </c>
      <c r="J266" s="167" t="str">
        <f t="shared" si="44"/>
        <v>--</v>
      </c>
      <c r="K266" s="167">
        <f t="shared" si="44"/>
        <v>4.5084626234686615E-5</v>
      </c>
      <c r="L266" s="168">
        <f t="shared" si="45"/>
        <v>5.8610014105092599E-5</v>
      </c>
      <c r="O266" s="86"/>
    </row>
    <row r="267" spans="2:15" s="53" customFormat="1" ht="14.5" x14ac:dyDescent="0.35">
      <c r="B267" s="165" t="str">
        <f t="shared" si="42"/>
        <v>Arsenic and compounds</v>
      </c>
      <c r="C267" s="166" t="str">
        <f t="shared" si="42"/>
        <v>7440-38-2</v>
      </c>
      <c r="D267" s="167" cm="1">
        <f t="array" ref="D267">_xlfn.IFNA(CONVERT(INDEX('3. Emissions - Actual EF'!$K$5:$K$288,MATCH(1,($N$231='3. Emissions - Actual EF'!$B$5:$B$288)*($C267='3. Emissions - Actual EF'!$C$5:$C$288),0)),"lbm","g")/8760/3600,"--")</f>
        <v>3.7106375823611112E-6</v>
      </c>
      <c r="E267" s="168" cm="1">
        <f t="array" ref="E267">_xlfn.IFNA(CONVERT(INDEX('3. Emissions - Actual EF'!$N$5:$N$288,MATCH(1,('Actuals - REER'!$N$231='3. Emissions - Actual EF'!$B$5:$B$288)*($C267='3. Emissions - Actual EF'!$C$5:$C$288),0)),"lbm","g")/24/3600,"--")</f>
        <v>3.710637582361112E-6</v>
      </c>
      <c r="F267" s="174">
        <f t="shared" si="44"/>
        <v>0.15460989926504629</v>
      </c>
      <c r="G267" s="167">
        <f t="shared" si="44"/>
        <v>2.1827279896241829E-2</v>
      </c>
      <c r="H267" s="167">
        <f t="shared" si="44"/>
        <v>2.8543366018162395E-3</v>
      </c>
      <c r="I267" s="167">
        <f t="shared" si="44"/>
        <v>1.5460989926504632E-3</v>
      </c>
      <c r="J267" s="167">
        <f t="shared" si="44"/>
        <v>5.9848993263888891E-3</v>
      </c>
      <c r="K267" s="167">
        <f t="shared" si="44"/>
        <v>1.5460989926504632E-3</v>
      </c>
      <c r="L267" s="168">
        <f t="shared" si="45"/>
        <v>1.8553187911805558E-5</v>
      </c>
      <c r="O267" s="86"/>
    </row>
    <row r="268" spans="2:15" s="53" customFormat="1" ht="14.5" x14ac:dyDescent="0.35">
      <c r="B268" s="165" t="str">
        <f t="shared" si="42"/>
        <v>Barium and compounds</v>
      </c>
      <c r="C268" s="166" t="str">
        <f t="shared" si="42"/>
        <v>7440-39-3</v>
      </c>
      <c r="D268" s="167" cm="1">
        <f t="array" ref="D268">_xlfn.IFNA(CONVERT(INDEX('3. Emissions - Actual EF'!$K$5:$K$288,MATCH(1,($N$231='3. Emissions - Actual EF'!$B$5:$B$288)*($C268='3. Emissions - Actual EF'!$C$5:$C$288),0)),"lbm","g")/8760/3600,"--")</f>
        <v>2.3729600837962963E-5</v>
      </c>
      <c r="E268" s="168" cm="1">
        <f t="array" ref="E268">_xlfn.IFNA(CONVERT(INDEX('3. Emissions - Actual EF'!$N$5:$N$288,MATCH(1,('Actuals - REER'!$N$231='3. Emissions - Actual EF'!$B$5:$B$288)*($C268='3. Emissions - Actual EF'!$C$5:$C$288),0)),"lbm","g")/24/3600,"--")</f>
        <v>2.3729600837962963E-5</v>
      </c>
      <c r="F268" s="174" t="str">
        <f t="shared" si="44"/>
        <v>--</v>
      </c>
      <c r="G268" s="167" t="str">
        <f t="shared" si="44"/>
        <v>--</v>
      </c>
      <c r="H268" s="167" t="str">
        <f t="shared" si="44"/>
        <v>--</v>
      </c>
      <c r="I268" s="167" t="str">
        <f t="shared" si="44"/>
        <v>--</v>
      </c>
      <c r="J268" s="167" t="str">
        <f t="shared" si="44"/>
        <v>--</v>
      </c>
      <c r="K268" s="167" t="str">
        <f t="shared" si="44"/>
        <v>--</v>
      </c>
      <c r="L268" s="168" t="str">
        <f t="shared" si="45"/>
        <v>--</v>
      </c>
      <c r="O268" s="86"/>
    </row>
    <row r="269" spans="2:15" s="53" customFormat="1" ht="14.5" x14ac:dyDescent="0.35">
      <c r="B269" s="165" t="str">
        <f t="shared" si="42"/>
        <v>Benzene</v>
      </c>
      <c r="C269" s="166" t="str">
        <f t="shared" si="42"/>
        <v>71-43-2</v>
      </c>
      <c r="D269" s="167" cm="1">
        <f t="array" ref="D269">_xlfn.IFNA(CONVERT(INDEX('3. Emissions - Actual EF'!$K$5:$K$288,MATCH(1,($N$231='3. Emissions - Actual EF'!$B$5:$B$288)*($C269='3. Emissions - Actual EF'!$C$5:$C$288),0)),"lbm","g")/8760/3600,"--")</f>
        <v>0</v>
      </c>
      <c r="E269" s="168" cm="1">
        <f t="array" ref="E269">_xlfn.IFNA(CONVERT(INDEX('3. Emissions - Actual EF'!$N$5:$N$288,MATCH(1,('Actuals - REER'!$N$231='3. Emissions - Actual EF'!$B$5:$B$288)*($C269='3. Emissions - Actual EF'!$C$5:$C$288),0)),"lbm","g")/24/3600,"--")</f>
        <v>0</v>
      </c>
      <c r="F269" s="174">
        <f t="shared" si="44"/>
        <v>0</v>
      </c>
      <c r="G269" s="167">
        <f t="shared" si="44"/>
        <v>0</v>
      </c>
      <c r="H269" s="167">
        <f t="shared" si="44"/>
        <v>0</v>
      </c>
      <c r="I269" s="167">
        <f t="shared" si="44"/>
        <v>0</v>
      </c>
      <c r="J269" s="167">
        <f t="shared" si="44"/>
        <v>0</v>
      </c>
      <c r="K269" s="167">
        <f t="shared" si="44"/>
        <v>0</v>
      </c>
      <c r="L269" s="168">
        <f t="shared" si="45"/>
        <v>0</v>
      </c>
      <c r="O269" s="86"/>
    </row>
    <row r="270" spans="2:15" s="53" customFormat="1" ht="14.5" x14ac:dyDescent="0.35">
      <c r="B270" s="165" t="str">
        <f t="shared" si="42"/>
        <v>Benz[a]anthracene</v>
      </c>
      <c r="C270" s="166" t="str">
        <f t="shared" si="42"/>
        <v>56-55-3</v>
      </c>
      <c r="D270" s="167" cm="1">
        <f t="array" ref="D270">_xlfn.IFNA(CONVERT(INDEX('3. Emissions - Actual EF'!$K$5:$K$288,MATCH(1,($N$231='3. Emissions - Actual EF'!$B$5:$B$288)*($C270='3. Emissions - Actual EF'!$C$5:$C$288),0)),"lbm","g")/8760/3600,"--")</f>
        <v>0</v>
      </c>
      <c r="E270" s="168" cm="1">
        <f t="array" ref="E270">_xlfn.IFNA(CONVERT(INDEX('3. Emissions - Actual EF'!$N$5:$N$288,MATCH(1,('Actuals - REER'!$N$231='3. Emissions - Actual EF'!$B$5:$B$288)*($C270='3. Emissions - Actual EF'!$C$5:$C$288),0)),"lbm","g")/24/3600,"--")</f>
        <v>0</v>
      </c>
      <c r="F270" s="174">
        <f t="shared" si="44"/>
        <v>0</v>
      </c>
      <c r="G270" s="167" t="str">
        <f t="shared" si="44"/>
        <v>--</v>
      </c>
      <c r="H270" s="167">
        <f t="shared" si="44"/>
        <v>0</v>
      </c>
      <c r="I270" s="167" t="str">
        <f t="shared" si="44"/>
        <v>--</v>
      </c>
      <c r="J270" s="167">
        <f t="shared" si="44"/>
        <v>0</v>
      </c>
      <c r="K270" s="167" t="str">
        <f t="shared" si="44"/>
        <v>--</v>
      </c>
      <c r="L270" s="168" t="str">
        <f t="shared" si="45"/>
        <v>--</v>
      </c>
      <c r="O270" s="86"/>
    </row>
    <row r="271" spans="2:15" s="53" customFormat="1" ht="14.5" x14ac:dyDescent="0.35">
      <c r="B271" s="165" t="str">
        <f t="shared" si="42"/>
        <v>Benzo(a)pyrene</v>
      </c>
      <c r="C271" s="166" t="str">
        <f t="shared" si="42"/>
        <v>50-32-8</v>
      </c>
      <c r="D271" s="167" cm="1">
        <f t="array" ref="D271">_xlfn.IFNA(CONVERT(INDEX('3. Emissions - Actual EF'!$K$5:$K$288,MATCH(1,($N$231='3. Emissions - Actual EF'!$B$5:$B$288)*($C271='3. Emissions - Actual EF'!$C$5:$C$288),0)),"lbm","g")/8760/3600,"--")</f>
        <v>0</v>
      </c>
      <c r="E271" s="168" cm="1">
        <f t="array" ref="E271">_xlfn.IFNA(CONVERT(INDEX('3. Emissions - Actual EF'!$N$5:$N$288,MATCH(1,('Actuals - REER'!$N$231='3. Emissions - Actual EF'!$B$5:$B$288)*($C271='3. Emissions - Actual EF'!$C$5:$C$288),0)),"lbm","g")/24/3600,"--")</f>
        <v>0</v>
      </c>
      <c r="F271" s="174">
        <f t="shared" si="44"/>
        <v>0</v>
      </c>
      <c r="G271" s="167">
        <f t="shared" si="44"/>
        <v>0</v>
      </c>
      <c r="H271" s="167">
        <f t="shared" si="44"/>
        <v>0</v>
      </c>
      <c r="I271" s="167">
        <f t="shared" si="44"/>
        <v>0</v>
      </c>
      <c r="J271" s="167">
        <f t="shared" si="44"/>
        <v>0</v>
      </c>
      <c r="K271" s="167">
        <f t="shared" si="44"/>
        <v>0</v>
      </c>
      <c r="L271" s="168">
        <f t="shared" si="45"/>
        <v>0</v>
      </c>
      <c r="O271" s="86"/>
    </row>
    <row r="272" spans="2:15" s="53" customFormat="1" ht="14.5" x14ac:dyDescent="0.35">
      <c r="B272" s="165" t="str">
        <f t="shared" ref="B272:C291" si="46">B45</f>
        <v>Benzo[b]fluoranthene</v>
      </c>
      <c r="C272" s="166" t="str">
        <f t="shared" si="46"/>
        <v>205-99-2</v>
      </c>
      <c r="D272" s="167" cm="1">
        <f t="array" ref="D272">_xlfn.IFNA(CONVERT(INDEX('3. Emissions - Actual EF'!$K$5:$K$288,MATCH(1,($N$231='3. Emissions - Actual EF'!$B$5:$B$288)*($C272='3. Emissions - Actual EF'!$C$5:$C$288),0)),"lbm","g")/8760/3600,"--")</f>
        <v>0</v>
      </c>
      <c r="E272" s="168" cm="1">
        <f t="array" ref="E272">_xlfn.IFNA(CONVERT(INDEX('3. Emissions - Actual EF'!$N$5:$N$288,MATCH(1,('Actuals - REER'!$N$231='3. Emissions - Actual EF'!$B$5:$B$288)*($C272='3. Emissions - Actual EF'!$C$5:$C$288),0)),"lbm","g")/24/3600,"--")</f>
        <v>0</v>
      </c>
      <c r="F272" s="174">
        <f t="shared" ref="F272:K281" si="47">IFERROR(IF(F45="--","--",$D272/F45),"--")</f>
        <v>0</v>
      </c>
      <c r="G272" s="167" t="str">
        <f t="shared" si="47"/>
        <v>--</v>
      </c>
      <c r="H272" s="167">
        <f t="shared" si="47"/>
        <v>0</v>
      </c>
      <c r="I272" s="167" t="str">
        <f t="shared" si="47"/>
        <v>--</v>
      </c>
      <c r="J272" s="167">
        <f t="shared" si="47"/>
        <v>0</v>
      </c>
      <c r="K272" s="167" t="str">
        <f t="shared" si="47"/>
        <v>--</v>
      </c>
      <c r="L272" s="168" t="str">
        <f t="shared" si="45"/>
        <v>--</v>
      </c>
      <c r="O272" s="86"/>
    </row>
    <row r="273" spans="2:15" s="53" customFormat="1" ht="14.5" x14ac:dyDescent="0.35">
      <c r="B273" s="165" t="str">
        <f t="shared" si="46"/>
        <v>Benzo[k]fluoranthene</v>
      </c>
      <c r="C273" s="166" t="str">
        <f t="shared" si="46"/>
        <v>207-08-9</v>
      </c>
      <c r="D273" s="167" cm="1">
        <f t="array" ref="D273">_xlfn.IFNA(CONVERT(INDEX('3. Emissions - Actual EF'!$K$5:$K$288,MATCH(1,($N$231='3. Emissions - Actual EF'!$B$5:$B$288)*($C273='3. Emissions - Actual EF'!$C$5:$C$288),0)),"lbm","g")/8760/3600,"--")</f>
        <v>0</v>
      </c>
      <c r="E273" s="168" cm="1">
        <f t="array" ref="E273">_xlfn.IFNA(CONVERT(INDEX('3. Emissions - Actual EF'!$N$5:$N$288,MATCH(1,('Actuals - REER'!$N$231='3. Emissions - Actual EF'!$B$5:$B$288)*($C273='3. Emissions - Actual EF'!$C$5:$C$288),0)),"lbm","g")/24/3600,"--")</f>
        <v>0</v>
      </c>
      <c r="F273" s="174">
        <f t="shared" si="47"/>
        <v>0</v>
      </c>
      <c r="G273" s="167" t="str">
        <f t="shared" si="47"/>
        <v>--</v>
      </c>
      <c r="H273" s="167">
        <f t="shared" si="47"/>
        <v>0</v>
      </c>
      <c r="I273" s="167" t="str">
        <f t="shared" si="47"/>
        <v>--</v>
      </c>
      <c r="J273" s="167">
        <f t="shared" si="47"/>
        <v>0</v>
      </c>
      <c r="K273" s="167" t="str">
        <f t="shared" si="47"/>
        <v>--</v>
      </c>
      <c r="L273" s="168" t="str">
        <f t="shared" si="45"/>
        <v>--</v>
      </c>
      <c r="O273" s="86"/>
    </row>
    <row r="274" spans="2:15" s="53" customFormat="1" ht="14.5" x14ac:dyDescent="0.35">
      <c r="B274" s="165" t="str">
        <f t="shared" si="46"/>
        <v>Benzo[e]pyrene</v>
      </c>
      <c r="C274" s="166" t="str">
        <f t="shared" si="46"/>
        <v>192-97-2</v>
      </c>
      <c r="D274" s="167" cm="1">
        <f t="array" ref="D274">_xlfn.IFNA(CONVERT(INDEX('3. Emissions - Actual EF'!$K$5:$K$288,MATCH(1,($N$231='3. Emissions - Actual EF'!$B$5:$B$288)*($C274='3. Emissions - Actual EF'!$C$5:$C$288),0)),"lbm","g")/8760/3600,"--")</f>
        <v>1.1010114795879629E-7</v>
      </c>
      <c r="E274" s="168" cm="1">
        <f t="array" ref="E274">_xlfn.IFNA(CONVERT(INDEX('3. Emissions - Actual EF'!$N$5:$N$288,MATCH(1,('Actuals - REER'!$N$231='3. Emissions - Actual EF'!$B$5:$B$288)*($C274='3. Emissions - Actual EF'!$C$5:$C$288),0)),"lbm","g")/24/3600,"--")</f>
        <v>1.101011479587963E-7</v>
      </c>
      <c r="F274" s="174" t="str">
        <f t="shared" si="47"/>
        <v>--</v>
      </c>
      <c r="G274" s="167" t="str">
        <f t="shared" si="47"/>
        <v>--</v>
      </c>
      <c r="H274" s="167" t="str">
        <f t="shared" si="47"/>
        <v>--</v>
      </c>
      <c r="I274" s="167" t="str">
        <f t="shared" si="47"/>
        <v>--</v>
      </c>
      <c r="J274" s="167" t="str">
        <f t="shared" si="47"/>
        <v>--</v>
      </c>
      <c r="K274" s="167" t="str">
        <f t="shared" si="47"/>
        <v>--</v>
      </c>
      <c r="L274" s="168" t="str">
        <f t="shared" si="45"/>
        <v>--</v>
      </c>
      <c r="O274" s="86"/>
    </row>
    <row r="275" spans="2:15" s="53" customFormat="1" ht="14.5" x14ac:dyDescent="0.35">
      <c r="B275" s="165" t="str">
        <f t="shared" si="46"/>
        <v>Benzo[g,h,i]perylene</v>
      </c>
      <c r="C275" s="166" t="str">
        <f t="shared" si="46"/>
        <v>191-24-2</v>
      </c>
      <c r="D275" s="167" cm="1">
        <f t="array" ref="D275">_xlfn.IFNA(CONVERT(INDEX('3. Emissions - Actual EF'!$K$5:$K$288,MATCH(1,($N$231='3. Emissions - Actual EF'!$B$5:$B$288)*($C275='3. Emissions - Actual EF'!$C$5:$C$288),0)),"lbm","g")/8760/3600,"--")</f>
        <v>2.0569154000694444E-7</v>
      </c>
      <c r="E275" s="168" cm="1">
        <f t="array" ref="E275">_xlfn.IFNA(CONVERT(INDEX('3. Emissions - Actual EF'!$N$5:$N$288,MATCH(1,('Actuals - REER'!$N$231='3. Emissions - Actual EF'!$B$5:$B$288)*($C275='3. Emissions - Actual EF'!$C$5:$C$288),0)),"lbm","g")/24/3600,"--")</f>
        <v>2.0569154000694446E-7</v>
      </c>
      <c r="F275" s="174">
        <f t="shared" si="47"/>
        <v>4.3764157448286047E-5</v>
      </c>
      <c r="G275" s="167" t="str">
        <f t="shared" si="47"/>
        <v>--</v>
      </c>
      <c r="H275" s="167">
        <f t="shared" si="47"/>
        <v>1.2099502353349673E-6</v>
      </c>
      <c r="I275" s="167" t="str">
        <f t="shared" si="47"/>
        <v>--</v>
      </c>
      <c r="J275" s="167">
        <f t="shared" si="47"/>
        <v>6.0497511766748364E-7</v>
      </c>
      <c r="K275" s="167" t="str">
        <f t="shared" si="47"/>
        <v>--</v>
      </c>
      <c r="L275" s="168" t="str">
        <f t="shared" si="45"/>
        <v>--</v>
      </c>
      <c r="O275" s="86"/>
    </row>
    <row r="276" spans="2:15" s="53" customFormat="1" ht="14.5" x14ac:dyDescent="0.35">
      <c r="B276" s="165" t="str">
        <f t="shared" si="46"/>
        <v>Beryllium and compounds</v>
      </c>
      <c r="C276" s="166" t="str">
        <f t="shared" si="46"/>
        <v>7440-41-7</v>
      </c>
      <c r="D276" s="167" cm="1">
        <f t="array" ref="D276">_xlfn.IFNA(CONVERT(INDEX('3. Emissions - Actual EF'!$K$5:$K$288,MATCH(1,($N$231='3. Emissions - Actual EF'!$B$5:$B$288)*($C276='3. Emissions - Actual EF'!$C$5:$C$288),0)),"lbm","g")/8760/3600,"--")</f>
        <v>0</v>
      </c>
      <c r="E276" s="168" cm="1">
        <f t="array" ref="E276">_xlfn.IFNA(CONVERT(INDEX('3. Emissions - Actual EF'!$N$5:$N$288,MATCH(1,('Actuals - REER'!$N$231='3. Emissions - Actual EF'!$B$5:$B$288)*($C276='3. Emissions - Actual EF'!$C$5:$C$288),0)),"lbm","g")/24/3600,"--")</f>
        <v>0</v>
      </c>
      <c r="F276" s="174">
        <f t="shared" si="47"/>
        <v>0</v>
      </c>
      <c r="G276" s="167">
        <f t="shared" si="47"/>
        <v>0</v>
      </c>
      <c r="H276" s="167">
        <f t="shared" si="47"/>
        <v>0</v>
      </c>
      <c r="I276" s="167">
        <f t="shared" si="47"/>
        <v>0</v>
      </c>
      <c r="J276" s="167">
        <f t="shared" si="47"/>
        <v>0</v>
      </c>
      <c r="K276" s="167">
        <f t="shared" si="47"/>
        <v>0</v>
      </c>
      <c r="L276" s="168">
        <f t="shared" si="45"/>
        <v>0</v>
      </c>
      <c r="O276" s="86"/>
    </row>
    <row r="277" spans="2:15" s="53" customFormat="1" ht="14.5" x14ac:dyDescent="0.35">
      <c r="B277" s="165" t="str">
        <f t="shared" si="46"/>
        <v>Bromine</v>
      </c>
      <c r="C277" s="166" t="str">
        <f t="shared" si="46"/>
        <v>7726-95-6</v>
      </c>
      <c r="D277" s="167" cm="1">
        <f t="array" ref="D277">_xlfn.IFNA(CONVERT(INDEX('3. Emissions - Actual EF'!$K$5:$K$288,MATCH(1,($N$231='3. Emissions - Actual EF'!$B$5:$B$288)*($C277='3. Emissions - Actual EF'!$C$5:$C$288),0)),"lbm","g")/8760/3600,"--")</f>
        <v>0</v>
      </c>
      <c r="E277" s="168" cm="1">
        <f t="array" ref="E277">_xlfn.IFNA(CONVERT(INDEX('3. Emissions - Actual EF'!$N$5:$N$288,MATCH(1,('Actuals - REER'!$N$231='3. Emissions - Actual EF'!$B$5:$B$288)*($C277='3. Emissions - Actual EF'!$C$5:$C$288),0)),"lbm","g")/24/3600,"--")</f>
        <v>0</v>
      </c>
      <c r="F277" s="174" t="str">
        <f t="shared" si="47"/>
        <v>--</v>
      </c>
      <c r="G277" s="167" t="str">
        <f t="shared" si="47"/>
        <v>--</v>
      </c>
      <c r="H277" s="167" t="str">
        <f t="shared" si="47"/>
        <v>--</v>
      </c>
      <c r="I277" s="167" t="str">
        <f t="shared" si="47"/>
        <v>--</v>
      </c>
      <c r="J277" s="167" t="str">
        <f t="shared" si="47"/>
        <v>--</v>
      </c>
      <c r="K277" s="167" t="str">
        <f t="shared" si="47"/>
        <v>--</v>
      </c>
      <c r="L277" s="168" t="str">
        <f t="shared" si="45"/>
        <v>--</v>
      </c>
      <c r="O277" s="86"/>
    </row>
    <row r="278" spans="2:15" s="53" customFormat="1" ht="14.5" x14ac:dyDescent="0.35">
      <c r="B278" s="165" t="str">
        <f t="shared" si="46"/>
        <v>Bromodichloromethane</v>
      </c>
      <c r="C278" s="166" t="str">
        <f t="shared" si="46"/>
        <v>75-27-4</v>
      </c>
      <c r="D278" s="167" cm="1">
        <f t="array" ref="D278">_xlfn.IFNA(CONVERT(INDEX('3. Emissions - Actual EF'!$K$5:$K$288,MATCH(1,($N$231='3. Emissions - Actual EF'!$B$5:$B$288)*($C278='3. Emissions - Actual EF'!$C$5:$C$288),0)),"lbm","g")/8760/3600,"--")</f>
        <v>0</v>
      </c>
      <c r="E278" s="168" cm="1">
        <f t="array" ref="E278">_xlfn.IFNA(CONVERT(INDEX('3. Emissions - Actual EF'!$N$5:$N$288,MATCH(1,('Actuals - REER'!$N$231='3. Emissions - Actual EF'!$B$5:$B$288)*($C278='3. Emissions - Actual EF'!$C$5:$C$288),0)),"lbm","g")/24/3600,"--")</f>
        <v>0</v>
      </c>
      <c r="F278" s="174" t="str">
        <f t="shared" si="47"/>
        <v>--</v>
      </c>
      <c r="G278" s="167" t="str">
        <f t="shared" si="47"/>
        <v>--</v>
      </c>
      <c r="H278" s="167" t="str">
        <f t="shared" si="47"/>
        <v>--</v>
      </c>
      <c r="I278" s="167" t="str">
        <f t="shared" si="47"/>
        <v>--</v>
      </c>
      <c r="J278" s="167" t="str">
        <f t="shared" si="47"/>
        <v>--</v>
      </c>
      <c r="K278" s="167" t="str">
        <f t="shared" si="47"/>
        <v>--</v>
      </c>
      <c r="L278" s="168" t="str">
        <f t="shared" si="45"/>
        <v>--</v>
      </c>
      <c r="O278" s="86"/>
    </row>
    <row r="279" spans="2:15" s="53" customFormat="1" ht="14.5" x14ac:dyDescent="0.35">
      <c r="B279" s="165" t="str">
        <f t="shared" si="46"/>
        <v>Bromoform</v>
      </c>
      <c r="C279" s="166" t="str">
        <f t="shared" si="46"/>
        <v>75-25-2</v>
      </c>
      <c r="D279" s="167" cm="1">
        <f t="array" ref="D279">_xlfn.IFNA(CONVERT(INDEX('3. Emissions - Actual EF'!$K$5:$K$288,MATCH(1,($N$231='3. Emissions - Actual EF'!$B$5:$B$288)*($C279='3. Emissions - Actual EF'!$C$5:$C$288),0)),"lbm","g")/8760/3600,"--")</f>
        <v>0</v>
      </c>
      <c r="E279" s="168" cm="1">
        <f t="array" ref="E279">_xlfn.IFNA(CONVERT(INDEX('3. Emissions - Actual EF'!$N$5:$N$288,MATCH(1,('Actuals - REER'!$N$231='3. Emissions - Actual EF'!$B$5:$B$288)*($C279='3. Emissions - Actual EF'!$C$5:$C$288),0)),"lbm","g")/24/3600,"--")</f>
        <v>0</v>
      </c>
      <c r="F279" s="174">
        <f t="shared" si="47"/>
        <v>0</v>
      </c>
      <c r="G279" s="167" t="str">
        <f t="shared" si="47"/>
        <v>--</v>
      </c>
      <c r="H279" s="167">
        <f t="shared" si="47"/>
        <v>0</v>
      </c>
      <c r="I279" s="167" t="str">
        <f t="shared" si="47"/>
        <v>--</v>
      </c>
      <c r="J279" s="167">
        <f t="shared" si="47"/>
        <v>0</v>
      </c>
      <c r="K279" s="167" t="str">
        <f t="shared" si="47"/>
        <v>--</v>
      </c>
      <c r="L279" s="168" t="str">
        <f t="shared" si="45"/>
        <v>--</v>
      </c>
      <c r="O279" s="86"/>
    </row>
    <row r="280" spans="2:15" s="53" customFormat="1" ht="14.5" x14ac:dyDescent="0.35">
      <c r="B280" s="165" t="str">
        <f t="shared" si="46"/>
        <v>Bromomethane</v>
      </c>
      <c r="C280" s="166" t="str">
        <f t="shared" si="46"/>
        <v>74-83-9</v>
      </c>
      <c r="D280" s="167" cm="1">
        <f t="array" ref="D280">_xlfn.IFNA(CONVERT(INDEX('3. Emissions - Actual EF'!$K$5:$K$288,MATCH(1,($N$231='3. Emissions - Actual EF'!$B$5:$B$288)*($C280='3. Emissions - Actual EF'!$C$5:$C$288),0)),"lbm","g")/8760/3600,"--")</f>
        <v>0</v>
      </c>
      <c r="E280" s="168" cm="1">
        <f t="array" ref="E280">_xlfn.IFNA(CONVERT(INDEX('3. Emissions - Actual EF'!$N$5:$N$288,MATCH(1,('Actuals - REER'!$N$231='3. Emissions - Actual EF'!$B$5:$B$288)*($C280='3. Emissions - Actual EF'!$C$5:$C$288),0)),"lbm","g")/24/3600,"--")</f>
        <v>0</v>
      </c>
      <c r="F280" s="174" t="str">
        <f t="shared" si="47"/>
        <v>--</v>
      </c>
      <c r="G280" s="167">
        <f t="shared" si="47"/>
        <v>0</v>
      </c>
      <c r="H280" s="167" t="str">
        <f t="shared" si="47"/>
        <v>--</v>
      </c>
      <c r="I280" s="167">
        <f t="shared" si="47"/>
        <v>0</v>
      </c>
      <c r="J280" s="167" t="str">
        <f t="shared" si="47"/>
        <v>--</v>
      </c>
      <c r="K280" s="167">
        <f t="shared" si="47"/>
        <v>0</v>
      </c>
      <c r="L280" s="168">
        <f t="shared" si="45"/>
        <v>0</v>
      </c>
      <c r="O280" s="86"/>
    </row>
    <row r="281" spans="2:15" s="53" customFormat="1" ht="14.5" x14ac:dyDescent="0.35">
      <c r="B281" s="165" t="str">
        <f t="shared" si="46"/>
        <v>Cadmium and compounds</v>
      </c>
      <c r="C281" s="166" t="str">
        <f t="shared" si="46"/>
        <v>7440-43-9</v>
      </c>
      <c r="D281" s="167" cm="1">
        <f t="array" ref="D281">_xlfn.IFNA(CONVERT(INDEX('3. Emissions - Actual EF'!$K$5:$K$288,MATCH(1,($N$231='3. Emissions - Actual EF'!$B$5:$B$288)*($C281='3. Emissions - Actual EF'!$C$5:$C$288),0)),"lbm","g")/8760/3600,"--")</f>
        <v>8.273860823148149E-6</v>
      </c>
      <c r="E281" s="168" cm="1">
        <f t="array" ref="E281">_xlfn.IFNA(CONVERT(INDEX('3. Emissions - Actual EF'!$N$5:$N$288,MATCH(1,('Actuals - REER'!$N$231='3. Emissions - Actual EF'!$B$5:$B$288)*($C281='3. Emissions - Actual EF'!$C$5:$C$288),0)),"lbm","g")/24/3600,"--")</f>
        <v>8.2738608231481473E-6</v>
      </c>
      <c r="F281" s="174">
        <f t="shared" si="47"/>
        <v>1.4774751469907411E-2</v>
      </c>
      <c r="G281" s="167">
        <f t="shared" si="47"/>
        <v>1.6547721646296297E-3</v>
      </c>
      <c r="H281" s="167">
        <f t="shared" si="47"/>
        <v>5.909900587962964E-4</v>
      </c>
      <c r="I281" s="167">
        <f t="shared" si="47"/>
        <v>2.2361786008508511E-4</v>
      </c>
      <c r="J281" s="167">
        <f t="shared" si="47"/>
        <v>1.234904600469873E-3</v>
      </c>
      <c r="K281" s="167">
        <f t="shared" si="47"/>
        <v>2.2361786008508511E-4</v>
      </c>
      <c r="L281" s="168">
        <f t="shared" si="45"/>
        <v>2.7579536077160493E-4</v>
      </c>
      <c r="O281" s="86"/>
    </row>
    <row r="282" spans="2:15" s="53" customFormat="1" ht="14.5" x14ac:dyDescent="0.35">
      <c r="B282" s="165" t="str">
        <f t="shared" si="46"/>
        <v>Carbon Disulfide</v>
      </c>
      <c r="C282" s="166" t="str">
        <f t="shared" si="46"/>
        <v>75-15-0</v>
      </c>
      <c r="D282" s="167" cm="1">
        <f t="array" ref="D282">_xlfn.IFNA(CONVERT(INDEX('3. Emissions - Actual EF'!$K$5:$K$288,MATCH(1,($N$231='3. Emissions - Actual EF'!$B$5:$B$288)*($C282='3. Emissions - Actual EF'!$C$5:$C$288),0)),"lbm","g")/8760/3600,"--")</f>
        <v>0</v>
      </c>
      <c r="E282" s="168" cm="1">
        <f t="array" ref="E282">_xlfn.IFNA(CONVERT(INDEX('3. Emissions - Actual EF'!$N$5:$N$288,MATCH(1,('Actuals - REER'!$N$231='3. Emissions - Actual EF'!$B$5:$B$288)*($C282='3. Emissions - Actual EF'!$C$5:$C$288),0)),"lbm","g")/24/3600,"--")</f>
        <v>0</v>
      </c>
      <c r="F282" s="174" t="str">
        <f t="shared" ref="F282:K291" si="48">IFERROR(IF(F55="--","--",$D282/F55),"--")</f>
        <v>--</v>
      </c>
      <c r="G282" s="167">
        <f t="shared" si="48"/>
        <v>0</v>
      </c>
      <c r="H282" s="167" t="str">
        <f t="shared" si="48"/>
        <v>--</v>
      </c>
      <c r="I282" s="167">
        <f t="shared" si="48"/>
        <v>0</v>
      </c>
      <c r="J282" s="167" t="str">
        <f t="shared" si="48"/>
        <v>--</v>
      </c>
      <c r="K282" s="167">
        <f t="shared" si="48"/>
        <v>0</v>
      </c>
      <c r="L282" s="168">
        <f t="shared" si="45"/>
        <v>0</v>
      </c>
      <c r="O282" s="86"/>
    </row>
    <row r="283" spans="2:15" s="53" customFormat="1" ht="14.5" x14ac:dyDescent="0.35">
      <c r="B283" s="165" t="str">
        <f t="shared" si="46"/>
        <v>Carbon Tetrachloride</v>
      </c>
      <c r="C283" s="166" t="str">
        <f t="shared" si="46"/>
        <v>56-23-5</v>
      </c>
      <c r="D283" s="167" cm="1">
        <f t="array" ref="D283">_xlfn.IFNA(CONVERT(INDEX('3. Emissions - Actual EF'!$K$5:$K$288,MATCH(1,($N$231='3. Emissions - Actual EF'!$B$5:$B$288)*($C283='3. Emissions - Actual EF'!$C$5:$C$288),0)),"lbm","g")/8760/3600,"--")</f>
        <v>0</v>
      </c>
      <c r="E283" s="168" cm="1">
        <f t="array" ref="E283">_xlfn.IFNA(CONVERT(INDEX('3. Emissions - Actual EF'!$N$5:$N$288,MATCH(1,('Actuals - REER'!$N$231='3. Emissions - Actual EF'!$B$5:$B$288)*($C283='3. Emissions - Actual EF'!$C$5:$C$288),0)),"lbm","g")/24/3600,"--")</f>
        <v>0</v>
      </c>
      <c r="F283" s="174">
        <f t="shared" si="48"/>
        <v>0</v>
      </c>
      <c r="G283" s="167">
        <f t="shared" si="48"/>
        <v>0</v>
      </c>
      <c r="H283" s="167">
        <f t="shared" si="48"/>
        <v>0</v>
      </c>
      <c r="I283" s="167">
        <f t="shared" si="48"/>
        <v>0</v>
      </c>
      <c r="J283" s="167">
        <f t="shared" si="48"/>
        <v>0</v>
      </c>
      <c r="K283" s="167">
        <f t="shared" si="48"/>
        <v>0</v>
      </c>
      <c r="L283" s="168">
        <f t="shared" si="45"/>
        <v>0</v>
      </c>
      <c r="O283" s="86"/>
    </row>
    <row r="284" spans="2:15" s="53" customFormat="1" ht="14.5" x14ac:dyDescent="0.35">
      <c r="B284" s="165" t="str">
        <f t="shared" si="46"/>
        <v>Chlorine</v>
      </c>
      <c r="C284" s="166" t="str">
        <f t="shared" si="46"/>
        <v>7782-50-5</v>
      </c>
      <c r="D284" s="167" cm="1">
        <f t="array" ref="D284">_xlfn.IFNA(CONVERT(INDEX('3. Emissions - Actual EF'!$K$5:$K$288,MATCH(1,($N$231='3. Emissions - Actual EF'!$B$5:$B$288)*($C284='3. Emissions - Actual EF'!$C$5:$C$288),0)),"lbm","g")/8760/3600,"--")</f>
        <v>3.6119392425925925E-3</v>
      </c>
      <c r="E284" s="168" cm="1">
        <f t="array" ref="E284">_xlfn.IFNA(CONVERT(INDEX('3. Emissions - Actual EF'!$N$5:$N$288,MATCH(1,('Actuals - REER'!$N$231='3. Emissions - Actual EF'!$B$5:$B$288)*($C284='3. Emissions - Actual EF'!$C$5:$C$288),0)),"lbm","g")/24/3600,"--")</f>
        <v>3.6119392425925925E-3</v>
      </c>
      <c r="F284" s="174" t="str">
        <f t="shared" si="48"/>
        <v>--</v>
      </c>
      <c r="G284" s="167">
        <f t="shared" si="48"/>
        <v>2.4079594950617286E-2</v>
      </c>
      <c r="H284" s="167" t="str">
        <f t="shared" si="48"/>
        <v>--</v>
      </c>
      <c r="I284" s="167">
        <f t="shared" si="48"/>
        <v>5.4726352160493824E-3</v>
      </c>
      <c r="J284" s="167" t="str">
        <f t="shared" si="48"/>
        <v>--</v>
      </c>
      <c r="K284" s="167">
        <f t="shared" si="48"/>
        <v>5.4726352160493824E-3</v>
      </c>
      <c r="L284" s="168">
        <f t="shared" si="45"/>
        <v>2.1246701427015249E-5</v>
      </c>
      <c r="O284" s="86"/>
    </row>
    <row r="285" spans="2:15" s="53" customFormat="1" ht="14.5" x14ac:dyDescent="0.35">
      <c r="B285" s="165" t="str">
        <f t="shared" si="46"/>
        <v>Chlorobenzene</v>
      </c>
      <c r="C285" s="166" t="str">
        <f t="shared" si="46"/>
        <v>108-90-7</v>
      </c>
      <c r="D285" s="167" cm="1">
        <f t="array" ref="D285">_xlfn.IFNA(CONVERT(INDEX('3. Emissions - Actual EF'!$K$5:$K$288,MATCH(1,($N$231='3. Emissions - Actual EF'!$B$5:$B$288)*($C285='3. Emissions - Actual EF'!$C$5:$C$288),0)),"lbm","g")/8760/3600,"--")</f>
        <v>0</v>
      </c>
      <c r="E285" s="168" cm="1">
        <f t="array" ref="E285">_xlfn.IFNA(CONVERT(INDEX('3. Emissions - Actual EF'!$N$5:$N$288,MATCH(1,('Actuals - REER'!$N$231='3. Emissions - Actual EF'!$B$5:$B$288)*($C285='3. Emissions - Actual EF'!$C$5:$C$288),0)),"lbm","g")/24/3600,"--")</f>
        <v>0</v>
      </c>
      <c r="F285" s="174" t="str">
        <f t="shared" si="48"/>
        <v>--</v>
      </c>
      <c r="G285" s="167">
        <f t="shared" si="48"/>
        <v>0</v>
      </c>
      <c r="H285" s="167" t="str">
        <f t="shared" si="48"/>
        <v>--</v>
      </c>
      <c r="I285" s="167">
        <f t="shared" si="48"/>
        <v>0</v>
      </c>
      <c r="J285" s="167" t="str">
        <f t="shared" si="48"/>
        <v>--</v>
      </c>
      <c r="K285" s="167">
        <f t="shared" si="48"/>
        <v>0</v>
      </c>
      <c r="L285" s="168" t="str">
        <f t="shared" si="45"/>
        <v>--</v>
      </c>
      <c r="O285" s="86"/>
    </row>
    <row r="286" spans="2:15" s="53" customFormat="1" ht="14.5" x14ac:dyDescent="0.35">
      <c r="B286" s="165" t="str">
        <f t="shared" si="46"/>
        <v>Chlorodibromomethane</v>
      </c>
      <c r="C286" s="166" t="str">
        <f t="shared" si="46"/>
        <v>124-48-1</v>
      </c>
      <c r="D286" s="167" cm="1">
        <f t="array" ref="D286">_xlfn.IFNA(CONVERT(INDEX('3. Emissions - Actual EF'!$K$5:$K$288,MATCH(1,($N$231='3. Emissions - Actual EF'!$B$5:$B$288)*($C286='3. Emissions - Actual EF'!$C$5:$C$288),0)),"lbm","g")/8760/3600,"--")</f>
        <v>0</v>
      </c>
      <c r="E286" s="168" cm="1">
        <f t="array" ref="E286">_xlfn.IFNA(CONVERT(INDEX('3. Emissions - Actual EF'!$N$5:$N$288,MATCH(1,('Actuals - REER'!$N$231='3. Emissions - Actual EF'!$B$5:$B$288)*($C286='3. Emissions - Actual EF'!$C$5:$C$288),0)),"lbm","g")/24/3600,"--")</f>
        <v>0</v>
      </c>
      <c r="F286" s="174" t="str">
        <f t="shared" si="48"/>
        <v>--</v>
      </c>
      <c r="G286" s="167" t="str">
        <f t="shared" si="48"/>
        <v>--</v>
      </c>
      <c r="H286" s="167" t="str">
        <f t="shared" si="48"/>
        <v>--</v>
      </c>
      <c r="I286" s="167" t="str">
        <f t="shared" si="48"/>
        <v>--</v>
      </c>
      <c r="J286" s="167" t="str">
        <f t="shared" si="48"/>
        <v>--</v>
      </c>
      <c r="K286" s="167" t="str">
        <f t="shared" si="48"/>
        <v>--</v>
      </c>
      <c r="L286" s="168" t="str">
        <f t="shared" si="45"/>
        <v>--</v>
      </c>
      <c r="O286" s="86"/>
    </row>
    <row r="287" spans="2:15" s="53" customFormat="1" ht="14.5" x14ac:dyDescent="0.35">
      <c r="B287" s="165" t="str">
        <f t="shared" si="46"/>
        <v>Chloroethane</v>
      </c>
      <c r="C287" s="166" t="str">
        <f t="shared" si="46"/>
        <v>75-00-3</v>
      </c>
      <c r="D287" s="167" cm="1">
        <f t="array" ref="D287">_xlfn.IFNA(CONVERT(INDEX('3. Emissions - Actual EF'!$K$5:$K$288,MATCH(1,($N$231='3. Emissions - Actual EF'!$B$5:$B$288)*($C287='3. Emissions - Actual EF'!$C$5:$C$288),0)),"lbm","g")/8760/3600,"--")</f>
        <v>0</v>
      </c>
      <c r="E287" s="168" cm="1">
        <f t="array" ref="E287">_xlfn.IFNA(CONVERT(INDEX('3. Emissions - Actual EF'!$N$5:$N$288,MATCH(1,('Actuals - REER'!$N$231='3. Emissions - Actual EF'!$B$5:$B$288)*($C287='3. Emissions - Actual EF'!$C$5:$C$288),0)),"lbm","g")/24/3600,"--")</f>
        <v>0</v>
      </c>
      <c r="F287" s="174" t="str">
        <f t="shared" si="48"/>
        <v>--</v>
      </c>
      <c r="G287" s="167">
        <f t="shared" si="48"/>
        <v>0</v>
      </c>
      <c r="H287" s="167" t="str">
        <f t="shared" si="48"/>
        <v>--</v>
      </c>
      <c r="I287" s="167">
        <f t="shared" si="48"/>
        <v>0</v>
      </c>
      <c r="J287" s="167" t="str">
        <f t="shared" si="48"/>
        <v>--</v>
      </c>
      <c r="K287" s="167">
        <f t="shared" si="48"/>
        <v>0</v>
      </c>
      <c r="L287" s="168">
        <f t="shared" si="45"/>
        <v>0</v>
      </c>
      <c r="O287" s="86"/>
    </row>
    <row r="288" spans="2:15" s="53" customFormat="1" ht="14.5" x14ac:dyDescent="0.35">
      <c r="B288" s="165" t="str">
        <f t="shared" si="46"/>
        <v>Chloroform</v>
      </c>
      <c r="C288" s="166" t="str">
        <f t="shared" si="46"/>
        <v>67-66-3</v>
      </c>
      <c r="D288" s="167" cm="1">
        <f t="array" ref="D288">_xlfn.IFNA(CONVERT(INDEX('3. Emissions - Actual EF'!$K$5:$K$288,MATCH(1,($N$231='3. Emissions - Actual EF'!$B$5:$B$288)*($C288='3. Emissions - Actual EF'!$C$5:$C$288),0)),"lbm","g")/8760/3600,"--")</f>
        <v>0</v>
      </c>
      <c r="E288" s="168" cm="1">
        <f t="array" ref="E288">_xlfn.IFNA(CONVERT(INDEX('3. Emissions - Actual EF'!$N$5:$N$288,MATCH(1,('Actuals - REER'!$N$231='3. Emissions - Actual EF'!$B$5:$B$288)*($C288='3. Emissions - Actual EF'!$C$5:$C$288),0)),"lbm","g")/24/3600,"--")</f>
        <v>0</v>
      </c>
      <c r="F288" s="174" t="str">
        <f t="shared" si="48"/>
        <v>--</v>
      </c>
      <c r="G288" s="167">
        <f t="shared" si="48"/>
        <v>0</v>
      </c>
      <c r="H288" s="167" t="str">
        <f t="shared" si="48"/>
        <v>--</v>
      </c>
      <c r="I288" s="167">
        <f t="shared" si="48"/>
        <v>0</v>
      </c>
      <c r="J288" s="167" t="str">
        <f t="shared" si="48"/>
        <v>--</v>
      </c>
      <c r="K288" s="167">
        <f t="shared" si="48"/>
        <v>0</v>
      </c>
      <c r="L288" s="168">
        <f t="shared" si="45"/>
        <v>0</v>
      </c>
      <c r="O288" s="86"/>
    </row>
    <row r="289" spans="2:15" s="53" customFormat="1" ht="14.5" x14ac:dyDescent="0.35">
      <c r="B289" s="165" t="str">
        <f t="shared" si="46"/>
        <v>Chloromethane</v>
      </c>
      <c r="C289" s="166" t="str">
        <f t="shared" si="46"/>
        <v>74-87-3</v>
      </c>
      <c r="D289" s="167" cm="1">
        <f t="array" ref="D289">_xlfn.IFNA(CONVERT(INDEX('3. Emissions - Actual EF'!$K$5:$K$288,MATCH(1,($N$231='3. Emissions - Actual EF'!$B$5:$B$288)*($C289='3. Emissions - Actual EF'!$C$5:$C$288),0)),"lbm","g")/8760/3600,"--")</f>
        <v>0</v>
      </c>
      <c r="E289" s="168" cm="1">
        <f t="array" ref="E289">_xlfn.IFNA(CONVERT(INDEX('3. Emissions - Actual EF'!$N$5:$N$288,MATCH(1,('Actuals - REER'!$N$231='3. Emissions - Actual EF'!$B$5:$B$288)*($C289='3. Emissions - Actual EF'!$C$5:$C$288),0)),"lbm","g")/24/3600,"--")</f>
        <v>0</v>
      </c>
      <c r="F289" s="174" t="str">
        <f t="shared" si="48"/>
        <v>--</v>
      </c>
      <c r="G289" s="167">
        <f t="shared" si="48"/>
        <v>0</v>
      </c>
      <c r="H289" s="167" t="str">
        <f t="shared" si="48"/>
        <v>--</v>
      </c>
      <c r="I289" s="167">
        <f t="shared" si="48"/>
        <v>0</v>
      </c>
      <c r="J289" s="167" t="str">
        <f t="shared" si="48"/>
        <v>--</v>
      </c>
      <c r="K289" s="167">
        <f t="shared" si="48"/>
        <v>0</v>
      </c>
      <c r="L289" s="168">
        <f t="shared" si="45"/>
        <v>0</v>
      </c>
      <c r="O289" s="86"/>
    </row>
    <row r="290" spans="2:15" s="53" customFormat="1" ht="14.5" x14ac:dyDescent="0.35">
      <c r="B290" s="165" t="str">
        <f t="shared" si="46"/>
        <v>Chrysene</v>
      </c>
      <c r="C290" s="166" t="str">
        <f t="shared" si="46"/>
        <v>218-01-9</v>
      </c>
      <c r="D290" s="167" cm="1">
        <f t="array" ref="D290">_xlfn.IFNA(CONVERT(INDEX('3. Emissions - Actual EF'!$K$5:$K$288,MATCH(1,($N$231='3. Emissions - Actual EF'!$B$5:$B$288)*($C290='3. Emissions - Actual EF'!$C$5:$C$288),0)),"lbm","g")/8760/3600,"--")</f>
        <v>0</v>
      </c>
      <c r="E290" s="168" cm="1">
        <f t="array" ref="E290">_xlfn.IFNA(CONVERT(INDEX('3. Emissions - Actual EF'!$N$5:$N$288,MATCH(1,('Actuals - REER'!$N$231='3. Emissions - Actual EF'!$B$5:$B$288)*($C290='3. Emissions - Actual EF'!$C$5:$C$288),0)),"lbm","g")/24/3600,"--")</f>
        <v>0</v>
      </c>
      <c r="F290" s="174">
        <f t="shared" si="48"/>
        <v>0</v>
      </c>
      <c r="G290" s="167" t="str">
        <f t="shared" si="48"/>
        <v>--</v>
      </c>
      <c r="H290" s="167">
        <f t="shared" si="48"/>
        <v>0</v>
      </c>
      <c r="I290" s="167" t="str">
        <f t="shared" si="48"/>
        <v>--</v>
      </c>
      <c r="J290" s="167">
        <f t="shared" si="48"/>
        <v>0</v>
      </c>
      <c r="K290" s="167" t="str">
        <f t="shared" si="48"/>
        <v>--</v>
      </c>
      <c r="L290" s="168" t="str">
        <f t="shared" si="45"/>
        <v>--</v>
      </c>
      <c r="O290" s="86"/>
    </row>
    <row r="291" spans="2:15" s="53" customFormat="1" ht="14.5" x14ac:dyDescent="0.35">
      <c r="B291" s="165" t="str">
        <f t="shared" si="46"/>
        <v>Cobalt and compounds</v>
      </c>
      <c r="C291" s="166" t="str">
        <f t="shared" si="46"/>
        <v>7440-48-4</v>
      </c>
      <c r="D291" s="167" cm="1">
        <f t="array" ref="D291">_xlfn.IFNA(CONVERT(INDEX('3. Emissions - Actual EF'!$K$5:$K$288,MATCH(1,($N$231='3. Emissions - Actual EF'!$B$5:$B$288)*($C291='3. Emissions - Actual EF'!$C$5:$C$288),0)),"lbm","g")/8760/3600,"--")</f>
        <v>2.7173542906481484E-6</v>
      </c>
      <c r="E291" s="168" cm="1">
        <f t="array" ref="E291">_xlfn.IFNA(CONVERT(INDEX('3. Emissions - Actual EF'!$N$5:$N$288,MATCH(1,('Actuals - REER'!$N$231='3. Emissions - Actual EF'!$B$5:$B$288)*($C291='3. Emissions - Actual EF'!$C$5:$C$288),0)),"lbm","g")/24/3600,"--")</f>
        <v>2.7173542906481484E-6</v>
      </c>
      <c r="F291" s="174" t="str">
        <f t="shared" si="48"/>
        <v>--</v>
      </c>
      <c r="G291" s="167">
        <f t="shared" si="48"/>
        <v>2.7173542906481482E-5</v>
      </c>
      <c r="H291" s="167" t="str">
        <f t="shared" si="48"/>
        <v>--</v>
      </c>
      <c r="I291" s="167">
        <f t="shared" si="48"/>
        <v>6.1758052060185194E-6</v>
      </c>
      <c r="J291" s="167" t="str">
        <f t="shared" si="48"/>
        <v>--</v>
      </c>
      <c r="K291" s="167">
        <f t="shared" si="48"/>
        <v>6.1758052060185194E-6</v>
      </c>
      <c r="L291" s="168" t="str">
        <f t="shared" si="45"/>
        <v>--</v>
      </c>
      <c r="O291" s="86"/>
    </row>
    <row r="292" spans="2:15" s="53" customFormat="1" ht="14.5" x14ac:dyDescent="0.35">
      <c r="B292" s="165" t="str">
        <f t="shared" ref="B292:C311" si="49">B65</f>
        <v>Copper and compounds</v>
      </c>
      <c r="C292" s="166" t="str">
        <f t="shared" si="49"/>
        <v>7440-50-8</v>
      </c>
      <c r="D292" s="167" cm="1">
        <f t="array" ref="D292">_xlfn.IFNA(CONVERT(INDEX('3. Emissions - Actual EF'!$K$5:$K$288,MATCH(1,($N$231='3. Emissions - Actual EF'!$B$5:$B$288)*($C292='3. Emissions - Actual EF'!$C$5:$C$288),0)),"lbm","g")/8760/3600,"--")</f>
        <v>3.6371388187037041E-5</v>
      </c>
      <c r="E292" s="168" cm="1">
        <f t="array" ref="E292">_xlfn.IFNA(CONVERT(INDEX('3. Emissions - Actual EF'!$N$5:$N$288,MATCH(1,('Actuals - REER'!$N$231='3. Emissions - Actual EF'!$B$5:$B$288)*($C292='3. Emissions - Actual EF'!$C$5:$C$288),0)),"lbm","g")/24/3600,"--")</f>
        <v>3.6371388187037041E-5</v>
      </c>
      <c r="F292" s="174" t="str">
        <f t="shared" ref="F292:K301" si="50">IFERROR(IF(F65="--","--",$D292/F65),"--")</f>
        <v>--</v>
      </c>
      <c r="G292" s="167" t="str">
        <f t="shared" si="50"/>
        <v>--</v>
      </c>
      <c r="H292" s="167" t="str">
        <f t="shared" si="50"/>
        <v>--</v>
      </c>
      <c r="I292" s="167" t="str">
        <f t="shared" si="50"/>
        <v>--</v>
      </c>
      <c r="J292" s="167" t="str">
        <f t="shared" si="50"/>
        <v>--</v>
      </c>
      <c r="K292" s="167" t="str">
        <f t="shared" si="50"/>
        <v>--</v>
      </c>
      <c r="L292" s="168">
        <f t="shared" si="45"/>
        <v>3.6371388187037041E-7</v>
      </c>
      <c r="O292" s="86"/>
    </row>
    <row r="293" spans="2:15" s="53" customFormat="1" ht="14.5" x14ac:dyDescent="0.35">
      <c r="B293" s="165" t="str">
        <f t="shared" si="49"/>
        <v>Dibenz[a,h]anthracene</v>
      </c>
      <c r="C293" s="166" t="str">
        <f t="shared" si="49"/>
        <v>53-70-3</v>
      </c>
      <c r="D293" s="167" cm="1">
        <f t="array" ref="D293">_xlfn.IFNA(CONVERT(INDEX('3. Emissions - Actual EF'!$K$5:$K$288,MATCH(1,($N$231='3. Emissions - Actual EF'!$B$5:$B$288)*($C293='3. Emissions - Actual EF'!$C$5:$C$288),0)),"lbm","g")/8760/3600,"--")</f>
        <v>0</v>
      </c>
      <c r="E293" s="168" cm="1">
        <f t="array" ref="E293">_xlfn.IFNA(CONVERT(INDEX('3. Emissions - Actual EF'!$N$5:$N$288,MATCH(1,('Actuals - REER'!$N$231='3. Emissions - Actual EF'!$B$5:$B$288)*($C293='3. Emissions - Actual EF'!$C$5:$C$288),0)),"lbm","g")/24/3600,"--")</f>
        <v>0</v>
      </c>
      <c r="F293" s="174">
        <f t="shared" si="50"/>
        <v>0</v>
      </c>
      <c r="G293" s="167" t="str">
        <f t="shared" si="50"/>
        <v>--</v>
      </c>
      <c r="H293" s="167">
        <f t="shared" si="50"/>
        <v>0</v>
      </c>
      <c r="I293" s="167" t="str">
        <f t="shared" si="50"/>
        <v>--</v>
      </c>
      <c r="J293" s="167">
        <f t="shared" si="50"/>
        <v>0</v>
      </c>
      <c r="K293" s="167" t="str">
        <f t="shared" si="50"/>
        <v>--</v>
      </c>
      <c r="L293" s="168" t="str">
        <f t="shared" si="45"/>
        <v>--</v>
      </c>
      <c r="O293" s="86"/>
    </row>
    <row r="294" spans="2:15" s="53" customFormat="1" ht="14.5" x14ac:dyDescent="0.35">
      <c r="B294" s="165" t="str">
        <f t="shared" si="49"/>
        <v>Dichlorodifluoromethane</v>
      </c>
      <c r="C294" s="166" t="str">
        <f t="shared" si="49"/>
        <v>75-71-8</v>
      </c>
      <c r="D294" s="167" cm="1">
        <f t="array" ref="D294">_xlfn.IFNA(CONVERT(INDEX('3. Emissions - Actual EF'!$K$5:$K$288,MATCH(1,($N$231='3. Emissions - Actual EF'!$B$5:$B$288)*($C294='3. Emissions - Actual EF'!$C$5:$C$288),0)),"lbm","g")/8760/3600,"--")</f>
        <v>0</v>
      </c>
      <c r="E294" s="168" cm="1">
        <f t="array" ref="E294">_xlfn.IFNA(CONVERT(INDEX('3. Emissions - Actual EF'!$N$5:$N$288,MATCH(1,('Actuals - REER'!$N$231='3. Emissions - Actual EF'!$B$5:$B$288)*($C294='3. Emissions - Actual EF'!$C$5:$C$288),0)),"lbm","g")/24/3600,"--")</f>
        <v>0</v>
      </c>
      <c r="F294" s="174" t="str">
        <f t="shared" si="50"/>
        <v>--</v>
      </c>
      <c r="G294" s="167" t="str">
        <f t="shared" si="50"/>
        <v>--</v>
      </c>
      <c r="H294" s="167" t="str">
        <f t="shared" si="50"/>
        <v>--</v>
      </c>
      <c r="I294" s="167" t="str">
        <f t="shared" si="50"/>
        <v>--</v>
      </c>
      <c r="J294" s="167" t="str">
        <f t="shared" si="50"/>
        <v>--</v>
      </c>
      <c r="K294" s="167" t="str">
        <f t="shared" si="50"/>
        <v>--</v>
      </c>
      <c r="L294" s="168" t="str">
        <f t="shared" si="45"/>
        <v>--</v>
      </c>
      <c r="O294" s="86"/>
    </row>
    <row r="295" spans="2:15" s="53" customFormat="1" ht="14.5" x14ac:dyDescent="0.35">
      <c r="B295" s="165" t="str">
        <f t="shared" si="49"/>
        <v>Diesel Particulate Matter</v>
      </c>
      <c r="C295" s="166">
        <f t="shared" si="49"/>
        <v>200</v>
      </c>
      <c r="D295" s="167" t="str" cm="1">
        <f t="array" ref="D295">_xlfn.IFNA(CONVERT(INDEX('3. Emissions - Actual EF'!$K$5:$K$288,MATCH(1,($N$231='3. Emissions - Actual EF'!$B$5:$B$288)*($C295='3. Emissions - Actual EF'!$C$5:$C$288),0)),"lbm","g")/8760/3600,"--")</f>
        <v>--</v>
      </c>
      <c r="E295" s="168" t="str" cm="1">
        <f t="array" ref="E295">_xlfn.IFNA(CONVERT(INDEX('3. Emissions - Actual EF'!$N$5:$N$288,MATCH(1,('Actuals - REER'!$N$231='3. Emissions - Actual EF'!$B$5:$B$288)*($C295='3. Emissions - Actual EF'!$C$5:$C$288),0)),"lbm","g")/24/3600,"--")</f>
        <v>--</v>
      </c>
      <c r="F295" s="174" t="str">
        <f t="shared" si="50"/>
        <v>--</v>
      </c>
      <c r="G295" s="167" t="str">
        <f t="shared" si="50"/>
        <v>--</v>
      </c>
      <c r="H295" s="167" t="str">
        <f t="shared" si="50"/>
        <v>--</v>
      </c>
      <c r="I295" s="167" t="str">
        <f t="shared" si="50"/>
        <v>--</v>
      </c>
      <c r="J295" s="167" t="str">
        <f t="shared" si="50"/>
        <v>--</v>
      </c>
      <c r="K295" s="167" t="str">
        <f t="shared" si="50"/>
        <v>--</v>
      </c>
      <c r="L295" s="168" t="str">
        <f t="shared" si="45"/>
        <v>--</v>
      </c>
      <c r="O295" s="86"/>
    </row>
    <row r="296" spans="2:15" s="53" customFormat="1" ht="14.5" x14ac:dyDescent="0.35">
      <c r="B296" s="165" t="str">
        <f t="shared" si="49"/>
        <v>Ethylbenzene</v>
      </c>
      <c r="C296" s="166" t="str">
        <f t="shared" si="49"/>
        <v>100-41-4</v>
      </c>
      <c r="D296" s="167" cm="1">
        <f t="array" ref="D296">_xlfn.IFNA(CONVERT(INDEX('3. Emissions - Actual EF'!$K$5:$K$288,MATCH(1,($N$231='3. Emissions - Actual EF'!$B$5:$B$288)*($C296='3. Emissions - Actual EF'!$C$5:$C$288),0)),"lbm","g")/8760/3600,"--")</f>
        <v>0</v>
      </c>
      <c r="E296" s="168" cm="1">
        <f t="array" ref="E296">_xlfn.IFNA(CONVERT(INDEX('3. Emissions - Actual EF'!$N$5:$N$288,MATCH(1,('Actuals - REER'!$N$231='3. Emissions - Actual EF'!$B$5:$B$288)*($C296='3. Emissions - Actual EF'!$C$5:$C$288),0)),"lbm","g")/24/3600,"--")</f>
        <v>0</v>
      </c>
      <c r="F296" s="174">
        <f t="shared" si="50"/>
        <v>0</v>
      </c>
      <c r="G296" s="167">
        <f t="shared" si="50"/>
        <v>0</v>
      </c>
      <c r="H296" s="167">
        <f t="shared" si="50"/>
        <v>0</v>
      </c>
      <c r="I296" s="167">
        <f t="shared" si="50"/>
        <v>0</v>
      </c>
      <c r="J296" s="167">
        <f t="shared" si="50"/>
        <v>0</v>
      </c>
      <c r="K296" s="167">
        <f t="shared" si="50"/>
        <v>0</v>
      </c>
      <c r="L296" s="168">
        <f t="shared" ref="L296:L327" si="51">IFERROR(IF(L69="--","--",$E296/L69),"--")</f>
        <v>0</v>
      </c>
      <c r="O296" s="86"/>
    </row>
    <row r="297" spans="2:15" s="53" customFormat="1" ht="14.5" x14ac:dyDescent="0.35">
      <c r="B297" s="165" t="str">
        <f t="shared" si="49"/>
        <v>Formaldehyde</v>
      </c>
      <c r="C297" s="166" t="str">
        <f t="shared" si="49"/>
        <v>50-00-0</v>
      </c>
      <c r="D297" s="167" cm="1">
        <f t="array" ref="D297">_xlfn.IFNA(CONVERT(INDEX('3. Emissions - Actual EF'!$K$5:$K$288,MATCH(1,($N$231='3. Emissions - Actual EF'!$B$5:$B$288)*($C297='3. Emissions - Actual EF'!$C$5:$C$288),0)),"lbm","g")/8760/3600,"--")</f>
        <v>0</v>
      </c>
      <c r="E297" s="168" cm="1">
        <f t="array" ref="E297">_xlfn.IFNA(CONVERT(INDEX('3. Emissions - Actual EF'!$N$5:$N$288,MATCH(1,('Actuals - REER'!$N$231='3. Emissions - Actual EF'!$B$5:$B$288)*($C297='3. Emissions - Actual EF'!$C$5:$C$288),0)),"lbm","g")/24/3600,"--")</f>
        <v>0</v>
      </c>
      <c r="F297" s="174">
        <f t="shared" si="50"/>
        <v>0</v>
      </c>
      <c r="G297" s="167">
        <f t="shared" si="50"/>
        <v>0</v>
      </c>
      <c r="H297" s="167">
        <f t="shared" si="50"/>
        <v>0</v>
      </c>
      <c r="I297" s="167">
        <f t="shared" si="50"/>
        <v>0</v>
      </c>
      <c r="J297" s="167">
        <f t="shared" si="50"/>
        <v>0</v>
      </c>
      <c r="K297" s="167">
        <f t="shared" si="50"/>
        <v>0</v>
      </c>
      <c r="L297" s="168">
        <f t="shared" si="51"/>
        <v>0</v>
      </c>
      <c r="O297" s="86"/>
    </row>
    <row r="298" spans="2:15" s="53" customFormat="1" ht="14.5" x14ac:dyDescent="0.35">
      <c r="B298" s="165" t="str">
        <f t="shared" si="49"/>
        <v>Fluoranthene</v>
      </c>
      <c r="C298" s="166" t="str">
        <f t="shared" si="49"/>
        <v>206-44-0</v>
      </c>
      <c r="D298" s="167" cm="1">
        <f t="array" ref="D298">_xlfn.IFNA(CONVERT(INDEX('3. Emissions - Actual EF'!$K$5:$K$288,MATCH(1,($N$231='3. Emissions - Actual EF'!$B$5:$B$288)*($C298='3. Emissions - Actual EF'!$C$5:$C$288),0)),"lbm","g")/8760/3600,"--")</f>
        <v>2.756833626555556E-7</v>
      </c>
      <c r="E298" s="168" cm="1">
        <f t="array" ref="E298">_xlfn.IFNA(CONVERT(INDEX('3. Emissions - Actual EF'!$N$5:$N$288,MATCH(1,('Actuals - REER'!$N$231='3. Emissions - Actual EF'!$B$5:$B$288)*($C298='3. Emissions - Actual EF'!$C$5:$C$288),0)),"lbm","g")/24/3600,"--")</f>
        <v>2.756833626555556E-7</v>
      </c>
      <c r="F298" s="174">
        <f t="shared" si="50"/>
        <v>5.2015728802935019E-4</v>
      </c>
      <c r="G298" s="167" t="str">
        <f t="shared" si="50"/>
        <v>--</v>
      </c>
      <c r="H298" s="167">
        <f t="shared" si="50"/>
        <v>1.378416813277778E-5</v>
      </c>
      <c r="I298" s="167" t="str">
        <f t="shared" si="50"/>
        <v>--</v>
      </c>
      <c r="J298" s="167">
        <f t="shared" si="50"/>
        <v>7.254825333040937E-6</v>
      </c>
      <c r="K298" s="167" t="str">
        <f t="shared" si="50"/>
        <v>--</v>
      </c>
      <c r="L298" s="168" t="str">
        <f t="shared" si="51"/>
        <v>--</v>
      </c>
      <c r="O298" s="86"/>
    </row>
    <row r="299" spans="2:15" s="53" customFormat="1" ht="14.5" x14ac:dyDescent="0.35">
      <c r="B299" s="165" t="str">
        <f t="shared" si="49"/>
        <v>Fluorene</v>
      </c>
      <c r="C299" s="166" t="str">
        <f t="shared" si="49"/>
        <v>86-73-7</v>
      </c>
      <c r="D299" s="167" cm="1">
        <f t="array" ref="D299">_xlfn.IFNA(CONVERT(INDEX('3. Emissions - Actual EF'!$K$5:$K$288,MATCH(1,($N$231='3. Emissions - Actual EF'!$B$5:$B$288)*($C299='3. Emissions - Actual EF'!$C$5:$C$288),0)),"lbm","g")/8760/3600,"--")</f>
        <v>1.3320075939398147E-7</v>
      </c>
      <c r="E299" s="168" cm="1">
        <f t="array" ref="E299">_xlfn.IFNA(CONVERT(INDEX('3. Emissions - Actual EF'!$N$5:$N$288,MATCH(1,('Actuals - REER'!$N$231='3. Emissions - Actual EF'!$B$5:$B$288)*($C299='3. Emissions - Actual EF'!$C$5:$C$288),0)),"lbm","g")/24/3600,"--")</f>
        <v>1.332007593939815E-7</v>
      </c>
      <c r="F299" s="174" t="str">
        <f t="shared" si="50"/>
        <v>--</v>
      </c>
      <c r="G299" s="167" t="str">
        <f t="shared" si="50"/>
        <v>--</v>
      </c>
      <c r="H299" s="167" t="str">
        <f t="shared" si="50"/>
        <v>--</v>
      </c>
      <c r="I299" s="167" t="str">
        <f t="shared" si="50"/>
        <v>--</v>
      </c>
      <c r="J299" s="167" t="str">
        <f t="shared" si="50"/>
        <v>--</v>
      </c>
      <c r="K299" s="167" t="str">
        <f t="shared" si="50"/>
        <v>--</v>
      </c>
      <c r="L299" s="168" t="str">
        <f t="shared" si="51"/>
        <v>--</v>
      </c>
      <c r="O299" s="86"/>
    </row>
    <row r="300" spans="2:15" s="53" customFormat="1" ht="14.5" x14ac:dyDescent="0.35">
      <c r="B300" s="165" t="str">
        <f t="shared" si="49"/>
        <v>Hexachlorobenzene</v>
      </c>
      <c r="C300" s="166" t="str">
        <f t="shared" si="49"/>
        <v>118-74-1</v>
      </c>
      <c r="D300" s="167" cm="1">
        <f t="array" ref="D300">_xlfn.IFNA(CONVERT(INDEX('3. Emissions - Actual EF'!$K$5:$K$288,MATCH(1,($N$231='3. Emissions - Actual EF'!$B$5:$B$288)*($C300='3. Emissions - Actual EF'!$C$5:$C$288),0)),"lbm","g")/8760/3600,"--")</f>
        <v>0</v>
      </c>
      <c r="E300" s="168" cm="1">
        <f t="array" ref="E300">_xlfn.IFNA(CONVERT(INDEX('3. Emissions - Actual EF'!$N$5:$N$288,MATCH(1,('Actuals - REER'!$N$231='3. Emissions - Actual EF'!$B$5:$B$288)*($C300='3. Emissions - Actual EF'!$C$5:$C$288),0)),"lbm","g")/24/3600,"--")</f>
        <v>0</v>
      </c>
      <c r="F300" s="174">
        <f t="shared" si="50"/>
        <v>0</v>
      </c>
      <c r="G300" s="167" t="str">
        <f t="shared" si="50"/>
        <v>--</v>
      </c>
      <c r="H300" s="167">
        <f t="shared" si="50"/>
        <v>0</v>
      </c>
      <c r="I300" s="167" t="str">
        <f t="shared" si="50"/>
        <v>--</v>
      </c>
      <c r="J300" s="167">
        <f t="shared" si="50"/>
        <v>0</v>
      </c>
      <c r="K300" s="167" t="str">
        <f t="shared" si="50"/>
        <v>--</v>
      </c>
      <c r="L300" s="168" t="str">
        <f t="shared" si="51"/>
        <v>--</v>
      </c>
      <c r="O300" s="86"/>
    </row>
    <row r="301" spans="2:15" s="53" customFormat="1" ht="14.5" x14ac:dyDescent="0.35">
      <c r="B301" s="165" t="str">
        <f t="shared" si="49"/>
        <v>Hexachlorobutadiene</v>
      </c>
      <c r="C301" s="166" t="str">
        <f t="shared" si="49"/>
        <v>87-68-3</v>
      </c>
      <c r="D301" s="167" cm="1">
        <f t="array" ref="D301">_xlfn.IFNA(CONVERT(INDEX('3. Emissions - Actual EF'!$K$5:$K$288,MATCH(1,($N$231='3. Emissions - Actual EF'!$B$5:$B$288)*($C301='3. Emissions - Actual EF'!$C$5:$C$288),0)),"lbm","g")/8760/3600,"--")</f>
        <v>0</v>
      </c>
      <c r="E301" s="168" cm="1">
        <f t="array" ref="E301">_xlfn.IFNA(CONVERT(INDEX('3. Emissions - Actual EF'!$N$5:$N$288,MATCH(1,('Actuals - REER'!$N$231='3. Emissions - Actual EF'!$B$5:$B$288)*($C301='3. Emissions - Actual EF'!$C$5:$C$288),0)),"lbm","g")/24/3600,"--")</f>
        <v>0</v>
      </c>
      <c r="F301" s="174">
        <f t="shared" si="50"/>
        <v>0</v>
      </c>
      <c r="G301" s="167" t="str">
        <f t="shared" si="50"/>
        <v>--</v>
      </c>
      <c r="H301" s="167">
        <f t="shared" si="50"/>
        <v>0</v>
      </c>
      <c r="I301" s="167" t="str">
        <f t="shared" si="50"/>
        <v>--</v>
      </c>
      <c r="J301" s="167">
        <f t="shared" si="50"/>
        <v>0</v>
      </c>
      <c r="K301" s="167" t="str">
        <f t="shared" si="50"/>
        <v>--</v>
      </c>
      <c r="L301" s="168" t="str">
        <f t="shared" si="51"/>
        <v>--</v>
      </c>
      <c r="O301" s="86"/>
    </row>
    <row r="302" spans="2:15" s="53" customFormat="1" ht="14.5" x14ac:dyDescent="0.35">
      <c r="B302" s="165" t="str">
        <f t="shared" si="49"/>
        <v>Hexane</v>
      </c>
      <c r="C302" s="166" t="str">
        <f t="shared" si="49"/>
        <v>110-54-3</v>
      </c>
      <c r="D302" s="167" t="str" cm="1">
        <f t="array" ref="D302">_xlfn.IFNA(CONVERT(INDEX('3. Emissions - Actual EF'!$K$5:$K$288,MATCH(1,($N$231='3. Emissions - Actual EF'!$B$5:$B$288)*($C302='3. Emissions - Actual EF'!$C$5:$C$288),0)),"lbm","g")/8760/3600,"--")</f>
        <v>--</v>
      </c>
      <c r="E302" s="168" t="str" cm="1">
        <f t="array" ref="E302">_xlfn.IFNA(CONVERT(INDEX('3. Emissions - Actual EF'!$N$5:$N$288,MATCH(1,('Actuals - REER'!$N$231='3. Emissions - Actual EF'!$B$5:$B$288)*($C302='3. Emissions - Actual EF'!$C$5:$C$288),0)),"lbm","g")/24/3600,"--")</f>
        <v>--</v>
      </c>
      <c r="F302" s="174" t="str">
        <f t="shared" ref="F302:K311" si="52">IFERROR(IF(F75="--","--",$D302/F75),"--")</f>
        <v>--</v>
      </c>
      <c r="G302" s="167" t="str">
        <f t="shared" si="52"/>
        <v>--</v>
      </c>
      <c r="H302" s="167" t="str">
        <f t="shared" si="52"/>
        <v>--</v>
      </c>
      <c r="I302" s="167" t="str">
        <f t="shared" si="52"/>
        <v>--</v>
      </c>
      <c r="J302" s="167" t="str">
        <f t="shared" si="52"/>
        <v>--</v>
      </c>
      <c r="K302" s="167" t="str">
        <f t="shared" si="52"/>
        <v>--</v>
      </c>
      <c r="L302" s="168" t="str">
        <f t="shared" si="51"/>
        <v>--</v>
      </c>
      <c r="O302" s="86"/>
    </row>
    <row r="303" spans="2:15" s="53" customFormat="1" ht="14.5" x14ac:dyDescent="0.35">
      <c r="B303" s="165" t="str">
        <f t="shared" si="49"/>
        <v>Hexavalent Chromium (Cr+6)</v>
      </c>
      <c r="C303" s="166" t="str">
        <f t="shared" si="49"/>
        <v>18540-29-9</v>
      </c>
      <c r="D303" s="167" cm="1">
        <f t="array" ref="D303">_xlfn.IFNA(CONVERT(INDEX('3. Emissions - Actual EF'!$K$5:$K$288,MATCH(1,($N$231='3. Emissions - Actual EF'!$B$5:$B$288)*($C303='3. Emissions - Actual EF'!$C$5:$C$288),0)),"lbm","g")/8760/3600,"--")</f>
        <v>1.6350324966759259E-5</v>
      </c>
      <c r="E303" s="168" cm="1">
        <f t="array" ref="E303">_xlfn.IFNA(CONVERT(INDEX('3. Emissions - Actual EF'!$N$5:$N$288,MATCH(1,('Actuals - REER'!$N$231='3. Emissions - Actual EF'!$B$5:$B$288)*($C303='3. Emissions - Actual EF'!$C$5:$C$288),0)),"lbm","g")/24/3600,"--")</f>
        <v>1.6350324966759266E-5</v>
      </c>
      <c r="F303" s="174">
        <f t="shared" si="52"/>
        <v>0.52742983763739548</v>
      </c>
      <c r="G303" s="167">
        <f t="shared" si="52"/>
        <v>1.9699186706938866E-4</v>
      </c>
      <c r="H303" s="167">
        <f t="shared" si="52"/>
        <v>3.1442932628383193E-2</v>
      </c>
      <c r="I303" s="167">
        <f t="shared" si="52"/>
        <v>1.8579914734953703E-5</v>
      </c>
      <c r="J303" s="167">
        <f t="shared" si="52"/>
        <v>1.6350324966759259E-2</v>
      </c>
      <c r="K303" s="167">
        <f t="shared" si="52"/>
        <v>1.8579914734953703E-5</v>
      </c>
      <c r="L303" s="168">
        <f t="shared" si="51"/>
        <v>5.4501083222530889E-5</v>
      </c>
      <c r="O303" s="86"/>
    </row>
    <row r="304" spans="2:15" s="53" customFormat="1" ht="14.5" x14ac:dyDescent="0.35">
      <c r="B304" s="165" t="str">
        <f t="shared" si="49"/>
        <v>Hydrochloric acid</v>
      </c>
      <c r="C304" s="166" t="str">
        <f t="shared" si="49"/>
        <v>7647-01-0</v>
      </c>
      <c r="D304" s="167" cm="1">
        <f t="array" ref="D304">_xlfn.IFNA(CONVERT(INDEX('3. Emissions - Actual EF'!$K$5:$K$288,MATCH(1,($N$231='3. Emissions - Actual EF'!$B$5:$B$288)*($C304='3. Emissions - Actual EF'!$C$5:$C$288),0)),"lbm","g")/8760/3600,"--")</f>
        <v>0.15455740014814814</v>
      </c>
      <c r="E304" s="168" cm="1">
        <f t="array" ref="E304">_xlfn.IFNA(CONVERT(INDEX('3. Emissions - Actual EF'!$N$5:$N$288,MATCH(1,('Actuals - REER'!$N$231='3. Emissions - Actual EF'!$B$5:$B$288)*($C304='3. Emissions - Actual EF'!$C$5:$C$288),0)),"lbm","g")/24/3600,"--")</f>
        <v>0.15455740014814814</v>
      </c>
      <c r="F304" s="174" t="str">
        <f t="shared" si="52"/>
        <v>--</v>
      </c>
      <c r="G304" s="167">
        <f t="shared" si="52"/>
        <v>7.7278700074074076E-3</v>
      </c>
      <c r="H304" s="167" t="str">
        <f t="shared" si="52"/>
        <v>--</v>
      </c>
      <c r="I304" s="167">
        <f t="shared" si="52"/>
        <v>1.7563340925925925E-3</v>
      </c>
      <c r="J304" s="167" t="str">
        <f t="shared" si="52"/>
        <v>--</v>
      </c>
      <c r="K304" s="167">
        <f t="shared" si="52"/>
        <v>1.7563340925925925E-3</v>
      </c>
      <c r="L304" s="168">
        <f t="shared" si="51"/>
        <v>7.3598761975308637E-5</v>
      </c>
      <c r="O304" s="86"/>
    </row>
    <row r="305" spans="2:15" s="53" customFormat="1" ht="14.5" x14ac:dyDescent="0.35">
      <c r="B305" s="165" t="str">
        <f t="shared" si="49"/>
        <v>Hydrogen Bromide</v>
      </c>
      <c r="C305" s="166" t="str">
        <f t="shared" si="49"/>
        <v>10035-10-6</v>
      </c>
      <c r="D305" s="167" cm="1">
        <f t="array" ref="D305">_xlfn.IFNA(CONVERT(INDEX('3. Emissions - Actual EF'!$K$5:$K$288,MATCH(1,($N$231='3. Emissions - Actual EF'!$B$5:$B$288)*($C305='3. Emissions - Actual EF'!$C$5:$C$288),0)),"lbm","g")/8760/3600,"--")</f>
        <v>3.5783398077777777E-3</v>
      </c>
      <c r="E305" s="168" cm="1">
        <f t="array" ref="E305">_xlfn.IFNA(CONVERT(INDEX('3. Emissions - Actual EF'!$N$5:$N$288,MATCH(1,('Actuals - REER'!$N$231='3. Emissions - Actual EF'!$B$5:$B$288)*($C305='3. Emissions - Actual EF'!$C$5:$C$288),0)),"lbm","g")/24/3600,"--")</f>
        <v>3.5783398077777781E-3</v>
      </c>
      <c r="F305" s="174" t="str">
        <f t="shared" si="52"/>
        <v>--</v>
      </c>
      <c r="G305" s="167" t="str">
        <f t="shared" si="52"/>
        <v>--</v>
      </c>
      <c r="H305" s="167" t="str">
        <f t="shared" si="52"/>
        <v>--</v>
      </c>
      <c r="I305" s="167" t="str">
        <f t="shared" si="52"/>
        <v>--</v>
      </c>
      <c r="J305" s="167" t="str">
        <f t="shared" si="52"/>
        <v>--</v>
      </c>
      <c r="K305" s="167" t="str">
        <f t="shared" si="52"/>
        <v>--</v>
      </c>
      <c r="L305" s="168" t="str">
        <f t="shared" si="51"/>
        <v>--</v>
      </c>
      <c r="O305" s="86"/>
    </row>
    <row r="306" spans="2:15" s="53" customFormat="1" ht="14.5" x14ac:dyDescent="0.35">
      <c r="B306" s="165" t="str">
        <f t="shared" si="49"/>
        <v>Hydrogen Fluoride</v>
      </c>
      <c r="C306" s="166" t="str">
        <f t="shared" si="49"/>
        <v>7664-39-3</v>
      </c>
      <c r="D306" s="167" cm="1">
        <f t="array" ref="D306">_xlfn.IFNA(CONVERT(INDEX('3. Emissions - Actual EF'!$K$5:$K$288,MATCH(1,($N$231='3. Emissions - Actual EF'!$B$5:$B$288)*($C306='3. Emissions - Actual EF'!$C$5:$C$288),0)),"lbm","g")/8760/3600,"--")</f>
        <v>0</v>
      </c>
      <c r="E306" s="168" cm="1">
        <f t="array" ref="E306">_xlfn.IFNA(CONVERT(INDEX('3. Emissions - Actual EF'!$N$5:$N$288,MATCH(1,('Actuals - REER'!$N$231='3. Emissions - Actual EF'!$B$5:$B$288)*($C306='3. Emissions - Actual EF'!$C$5:$C$288),0)),"lbm","g")/24/3600,"--")</f>
        <v>0</v>
      </c>
      <c r="F306" s="174" t="str">
        <f t="shared" si="52"/>
        <v>--</v>
      </c>
      <c r="G306" s="167">
        <f t="shared" si="52"/>
        <v>0</v>
      </c>
      <c r="H306" s="167" t="str">
        <f t="shared" si="52"/>
        <v>--</v>
      </c>
      <c r="I306" s="167">
        <f t="shared" si="52"/>
        <v>0</v>
      </c>
      <c r="J306" s="167" t="str">
        <f t="shared" si="52"/>
        <v>--</v>
      </c>
      <c r="K306" s="167">
        <f t="shared" si="52"/>
        <v>0</v>
      </c>
      <c r="L306" s="168">
        <f t="shared" si="51"/>
        <v>0</v>
      </c>
      <c r="O306" s="86"/>
    </row>
    <row r="307" spans="2:15" s="53" customFormat="1" ht="14.5" x14ac:dyDescent="0.35">
      <c r="B307" s="165" t="str">
        <f t="shared" si="49"/>
        <v>Indeno[1,2,3-cd]pyrene</v>
      </c>
      <c r="C307" s="166" t="str">
        <f t="shared" si="49"/>
        <v>193-39-5</v>
      </c>
      <c r="D307" s="167" cm="1">
        <f t="array" ref="D307">_xlfn.IFNA(CONVERT(INDEX('3. Emissions - Actual EF'!$K$5:$K$288,MATCH(1,($N$231='3. Emissions - Actual EF'!$B$5:$B$288)*($C307='3. Emissions - Actual EF'!$C$5:$C$288),0)),"lbm","g")/8760/3600,"--")</f>
        <v>0</v>
      </c>
      <c r="E307" s="168" cm="1">
        <f t="array" ref="E307">_xlfn.IFNA(CONVERT(INDEX('3. Emissions - Actual EF'!$N$5:$N$288,MATCH(1,('Actuals - REER'!$N$231='3. Emissions - Actual EF'!$B$5:$B$288)*($C307='3. Emissions - Actual EF'!$C$5:$C$288),0)),"lbm","g")/24/3600,"--")</f>
        <v>0</v>
      </c>
      <c r="F307" s="174">
        <f t="shared" si="52"/>
        <v>0</v>
      </c>
      <c r="G307" s="167" t="str">
        <f t="shared" si="52"/>
        <v>--</v>
      </c>
      <c r="H307" s="167">
        <f t="shared" si="52"/>
        <v>0</v>
      </c>
      <c r="I307" s="167" t="str">
        <f t="shared" si="52"/>
        <v>--</v>
      </c>
      <c r="J307" s="167">
        <f t="shared" si="52"/>
        <v>0</v>
      </c>
      <c r="K307" s="167" t="str">
        <f t="shared" si="52"/>
        <v>--</v>
      </c>
      <c r="L307" s="168" t="str">
        <f t="shared" si="51"/>
        <v>--</v>
      </c>
      <c r="O307" s="86"/>
    </row>
    <row r="308" spans="2:15" s="53" customFormat="1" ht="14.5" x14ac:dyDescent="0.35">
      <c r="B308" s="165" t="str">
        <f t="shared" si="49"/>
        <v>Lead and compounds</v>
      </c>
      <c r="C308" s="166" t="str">
        <f t="shared" si="49"/>
        <v>7439-92-1</v>
      </c>
      <c r="D308" s="167" cm="1">
        <f t="array" ref="D308">_xlfn.IFNA(CONVERT(INDEX('3. Emissions - Actual EF'!$K$5:$K$288,MATCH(1,($N$231='3. Emissions - Actual EF'!$B$5:$B$288)*($C308='3. Emissions - Actual EF'!$C$5:$C$288),0)),"lbm","g")/8760/3600,"--")</f>
        <v>6.4237919436574078E-5</v>
      </c>
      <c r="E308" s="168" cm="1">
        <f t="array" ref="E308">_xlfn.IFNA(CONVERT(INDEX('3. Emissions - Actual EF'!$N$5:$N$288,MATCH(1,('Actuals - REER'!$N$231='3. Emissions - Actual EF'!$B$5:$B$288)*($C308='3. Emissions - Actual EF'!$C$5:$C$288),0)),"lbm","g")/24/3600,"--")</f>
        <v>6.4237919436574078E-5</v>
      </c>
      <c r="F308" s="174" t="str">
        <f t="shared" si="52"/>
        <v>--</v>
      </c>
      <c r="G308" s="167">
        <f t="shared" si="52"/>
        <v>4.2825279624382723E-4</v>
      </c>
      <c r="H308" s="167" t="str">
        <f t="shared" si="52"/>
        <v>--</v>
      </c>
      <c r="I308" s="167">
        <f t="shared" si="52"/>
        <v>9.7330180964506175E-5</v>
      </c>
      <c r="J308" s="167" t="str">
        <f t="shared" si="52"/>
        <v>--</v>
      </c>
      <c r="K308" s="167">
        <f t="shared" si="52"/>
        <v>9.7330180964506175E-5</v>
      </c>
      <c r="L308" s="168">
        <f t="shared" si="51"/>
        <v>4.2825279624382723E-4</v>
      </c>
      <c r="O308" s="86"/>
    </row>
    <row r="309" spans="2:15" s="53" customFormat="1" ht="14.5" x14ac:dyDescent="0.35">
      <c r="B309" s="165" t="str">
        <f t="shared" si="49"/>
        <v>Manganese and compounds</v>
      </c>
      <c r="C309" s="166" t="str">
        <f t="shared" si="49"/>
        <v>7439-96-5</v>
      </c>
      <c r="D309" s="167" cm="1">
        <f t="array" ref="D309">_xlfn.IFNA(CONVERT(INDEX('3. Emissions - Actual EF'!$K$5:$K$288,MATCH(1,($N$231='3. Emissions - Actual EF'!$B$5:$B$288)*($C309='3. Emissions - Actual EF'!$C$5:$C$288),0)),"lbm","g")/8760/3600,"--")</f>
        <v>3.5279406555555564E-5</v>
      </c>
      <c r="E309" s="168" cm="1">
        <f t="array" ref="E309">_xlfn.IFNA(CONVERT(INDEX('3. Emissions - Actual EF'!$N$5:$N$288,MATCH(1,('Actuals - REER'!$N$231='3. Emissions - Actual EF'!$B$5:$B$288)*($C309='3. Emissions - Actual EF'!$C$5:$C$288),0)),"lbm","g")/24/3600,"--")</f>
        <v>3.5279406555555564E-5</v>
      </c>
      <c r="F309" s="174" t="str">
        <f t="shared" si="52"/>
        <v>--</v>
      </c>
      <c r="G309" s="167">
        <f t="shared" si="52"/>
        <v>3.919934061728396E-4</v>
      </c>
      <c r="H309" s="167" t="str">
        <f t="shared" si="52"/>
        <v>--</v>
      </c>
      <c r="I309" s="167">
        <f t="shared" si="52"/>
        <v>8.8198516388888909E-5</v>
      </c>
      <c r="J309" s="167" t="str">
        <f t="shared" si="52"/>
        <v>--</v>
      </c>
      <c r="K309" s="167">
        <f t="shared" si="52"/>
        <v>8.8198516388888909E-5</v>
      </c>
      <c r="L309" s="168">
        <f t="shared" si="51"/>
        <v>1.1759802185185188E-4</v>
      </c>
      <c r="O309" s="86"/>
    </row>
    <row r="310" spans="2:15" s="53" customFormat="1" ht="14.5" x14ac:dyDescent="0.35">
      <c r="B310" s="165" t="str">
        <f t="shared" si="49"/>
        <v>Mercury and compounds</v>
      </c>
      <c r="C310" s="166" t="str">
        <f t="shared" si="49"/>
        <v>7439-97-6</v>
      </c>
      <c r="D310" s="167" cm="1">
        <f t="array" ref="D310">_xlfn.IFNA(CONVERT(INDEX('3. Emissions - Actual EF'!$K$5:$K$288,MATCH(1,($N$231='3. Emissions - Actual EF'!$B$5:$B$288)*($C310='3. Emissions - Actual EF'!$C$5:$C$288),0)),"lbm","g")/8760/3600,"--")</f>
        <v>0</v>
      </c>
      <c r="E310" s="168" cm="1">
        <f t="array" ref="E310">_xlfn.IFNA(CONVERT(INDEX('3. Emissions - Actual EF'!$N$5:$N$288,MATCH(1,('Actuals - REER'!$N$231='3. Emissions - Actual EF'!$B$5:$B$288)*($C310='3. Emissions - Actual EF'!$C$5:$C$288),0)),"lbm","g")/24/3600,"--")</f>
        <v>0</v>
      </c>
      <c r="F310" s="174" t="str">
        <f t="shared" si="52"/>
        <v>--</v>
      </c>
      <c r="G310" s="167">
        <f t="shared" si="52"/>
        <v>0</v>
      </c>
      <c r="H310" s="167" t="str">
        <f t="shared" si="52"/>
        <v>--</v>
      </c>
      <c r="I310" s="167">
        <f t="shared" si="52"/>
        <v>0</v>
      </c>
      <c r="J310" s="167" t="str">
        <f t="shared" si="52"/>
        <v>--</v>
      </c>
      <c r="K310" s="167">
        <f t="shared" si="52"/>
        <v>0</v>
      </c>
      <c r="L310" s="168">
        <f t="shared" si="51"/>
        <v>0</v>
      </c>
      <c r="O310" s="86"/>
    </row>
    <row r="311" spans="2:15" s="53" customFormat="1" ht="14.5" x14ac:dyDescent="0.35">
      <c r="B311" s="165" t="str">
        <f t="shared" si="49"/>
        <v>Methylene Chloride</v>
      </c>
      <c r="C311" s="166" t="str">
        <f t="shared" si="49"/>
        <v>75-09-2</v>
      </c>
      <c r="D311" s="167" cm="1">
        <f t="array" ref="D311">_xlfn.IFNA(CONVERT(INDEX('3. Emissions - Actual EF'!$K$5:$K$288,MATCH(1,($N$231='3. Emissions - Actual EF'!$B$5:$B$288)*($C311='3. Emissions - Actual EF'!$C$5:$C$288),0)),"lbm","g")/8760/3600,"--")</f>
        <v>0</v>
      </c>
      <c r="E311" s="168" cm="1">
        <f t="array" ref="E311">_xlfn.IFNA(CONVERT(INDEX('3. Emissions - Actual EF'!$N$5:$N$288,MATCH(1,('Actuals - REER'!$N$231='3. Emissions - Actual EF'!$B$5:$B$288)*($C311='3. Emissions - Actual EF'!$C$5:$C$288),0)),"lbm","g")/24/3600,"--")</f>
        <v>0</v>
      </c>
      <c r="F311" s="174">
        <f t="shared" si="52"/>
        <v>0</v>
      </c>
      <c r="G311" s="167">
        <f t="shared" si="52"/>
        <v>0</v>
      </c>
      <c r="H311" s="167">
        <f t="shared" si="52"/>
        <v>0</v>
      </c>
      <c r="I311" s="167">
        <f t="shared" si="52"/>
        <v>0</v>
      </c>
      <c r="J311" s="167">
        <f t="shared" si="52"/>
        <v>0</v>
      </c>
      <c r="K311" s="167">
        <f t="shared" si="52"/>
        <v>0</v>
      </c>
      <c r="L311" s="168">
        <f t="shared" si="51"/>
        <v>0</v>
      </c>
      <c r="O311" s="86"/>
    </row>
    <row r="312" spans="2:15" s="53" customFormat="1" ht="14.5" x14ac:dyDescent="0.35">
      <c r="B312" s="165" t="str">
        <f t="shared" ref="B312:C331" si="53">B85</f>
        <v>Molybdenum trioxide</v>
      </c>
      <c r="C312" s="166" t="str">
        <f t="shared" si="53"/>
        <v>1313-27-5</v>
      </c>
      <c r="D312" s="167" t="str" cm="1">
        <f t="array" ref="D312">_xlfn.IFNA(CONVERT(INDEX('3. Emissions - Actual EF'!$K$5:$K$288,MATCH(1,($N$231='3. Emissions - Actual EF'!$B$5:$B$288)*($C312='3. Emissions - Actual EF'!$C$5:$C$288),0)),"lbm","g")/8760/3600,"--")</f>
        <v>--</v>
      </c>
      <c r="E312" s="168" t="str" cm="1">
        <f t="array" ref="E312">_xlfn.IFNA(CONVERT(INDEX('3. Emissions - Actual EF'!$N$5:$N$288,MATCH(1,('Actuals - REER'!$N$231='3. Emissions - Actual EF'!$B$5:$B$288)*($C312='3. Emissions - Actual EF'!$C$5:$C$288),0)),"lbm","g")/24/3600,"--")</f>
        <v>--</v>
      </c>
      <c r="F312" s="174" t="str">
        <f t="shared" ref="F312:K321" si="54">IFERROR(IF(F85="--","--",$D312/F85),"--")</f>
        <v>--</v>
      </c>
      <c r="G312" s="167" t="str">
        <f t="shared" si="54"/>
        <v>--</v>
      </c>
      <c r="H312" s="167" t="str">
        <f t="shared" si="54"/>
        <v>--</v>
      </c>
      <c r="I312" s="167" t="str">
        <f t="shared" si="54"/>
        <v>--</v>
      </c>
      <c r="J312" s="167" t="str">
        <f t="shared" si="54"/>
        <v>--</v>
      </c>
      <c r="K312" s="167" t="str">
        <f t="shared" si="54"/>
        <v>--</v>
      </c>
      <c r="L312" s="168" t="str">
        <f t="shared" si="51"/>
        <v>--</v>
      </c>
      <c r="O312" s="86"/>
    </row>
    <row r="313" spans="2:15" s="53" customFormat="1" ht="14.5" x14ac:dyDescent="0.35">
      <c r="B313" s="165" t="str">
        <f t="shared" si="53"/>
        <v>Naphthalene</v>
      </c>
      <c r="C313" s="166" t="str">
        <f t="shared" si="53"/>
        <v>91-20-3</v>
      </c>
      <c r="D313" s="167" cm="1">
        <f t="array" ref="D313">_xlfn.IFNA(CONVERT(INDEX('3. Emissions - Actual EF'!$K$5:$K$288,MATCH(1,($N$231='3. Emissions - Actual EF'!$B$5:$B$288)*($C313='3. Emissions - Actual EF'!$C$5:$C$288),0)),"lbm","g")/8760/3600,"--")</f>
        <v>1.8689685615740743E-6</v>
      </c>
      <c r="E313" s="168" cm="1">
        <f t="array" ref="E313">_xlfn.IFNA(CONVERT(INDEX('3. Emissions - Actual EF'!$N$5:$N$288,MATCH(1,('Actuals - REER'!$N$231='3. Emissions - Actual EF'!$B$5:$B$288)*($C313='3. Emissions - Actual EF'!$C$5:$C$288),0)),"lbm","g")/24/3600,"--")</f>
        <v>1.8689685615740738E-6</v>
      </c>
      <c r="F313" s="174">
        <f t="shared" si="54"/>
        <v>6.444719177841635E-5</v>
      </c>
      <c r="G313" s="167">
        <f t="shared" si="54"/>
        <v>5.0512663826326324E-7</v>
      </c>
      <c r="H313" s="167">
        <f t="shared" si="54"/>
        <v>2.4591691599658871E-6</v>
      </c>
      <c r="I313" s="167">
        <f t="shared" si="54"/>
        <v>1.1681053509837964E-7</v>
      </c>
      <c r="J313" s="167">
        <f t="shared" si="54"/>
        <v>5.3399101759259269E-6</v>
      </c>
      <c r="K313" s="167">
        <f t="shared" si="54"/>
        <v>1.1681053509837964E-7</v>
      </c>
      <c r="L313" s="168">
        <f t="shared" si="51"/>
        <v>9.3448428078703686E-9</v>
      </c>
      <c r="O313" s="86"/>
    </row>
    <row r="314" spans="2:15" s="53" customFormat="1" ht="14.5" x14ac:dyDescent="0.35">
      <c r="B314" s="165" t="str">
        <f t="shared" si="53"/>
        <v>Nickel and compounds</v>
      </c>
      <c r="C314" s="166" t="str">
        <f t="shared" si="53"/>
        <v>7440-02-0</v>
      </c>
      <c r="D314" s="167" cm="1">
        <f t="array" ref="D314">_xlfn.IFNA(CONVERT(INDEX('3. Emissions - Actual EF'!$K$5:$K$288,MATCH(1,($N$231='3. Emissions - Actual EF'!$B$5:$B$288)*($C314='3. Emissions - Actual EF'!$C$5:$C$288),0)),"lbm","g")/8760/3600,"--")</f>
        <v>1.5707735775925925E-5</v>
      </c>
      <c r="E314" s="168" cm="1">
        <f t="array" ref="E314">_xlfn.IFNA(CONVERT(INDEX('3. Emissions - Actual EF'!$N$5:$N$288,MATCH(1,('Actuals - REER'!$N$231='3. Emissions - Actual EF'!$B$5:$B$288)*($C314='3. Emissions - Actual EF'!$C$5:$C$288),0)),"lbm","g")/24/3600,"--")</f>
        <v>1.5707735775925925E-5</v>
      </c>
      <c r="F314" s="174">
        <f t="shared" si="54"/>
        <v>4.1336146778752436E-3</v>
      </c>
      <c r="G314" s="167">
        <f t="shared" si="54"/>
        <v>1.1219811268518517E-3</v>
      </c>
      <c r="H314" s="167">
        <f t="shared" si="54"/>
        <v>1.5707735775925924E-4</v>
      </c>
      <c r="I314" s="167">
        <f t="shared" si="54"/>
        <v>2.5335057703106329E-4</v>
      </c>
      <c r="J314" s="167">
        <f t="shared" si="54"/>
        <v>3.414725168679549E-4</v>
      </c>
      <c r="K314" s="167">
        <f t="shared" si="54"/>
        <v>2.5335057703106329E-4</v>
      </c>
      <c r="L314" s="168">
        <f t="shared" si="51"/>
        <v>7.8538678879629622E-5</v>
      </c>
      <c r="O314" s="86"/>
    </row>
    <row r="315" spans="2:15" s="53" customFormat="1" ht="14.5" x14ac:dyDescent="0.35">
      <c r="B315" s="165" t="str">
        <f t="shared" si="53"/>
        <v>o-Xylene</v>
      </c>
      <c r="C315" s="166" t="str">
        <f t="shared" si="53"/>
        <v>95-47-6</v>
      </c>
      <c r="D315" s="167" cm="1">
        <f t="array" ref="D315">_xlfn.IFNA(CONVERT(INDEX('3. Emissions - Actual EF'!$K$5:$K$288,MATCH(1,($N$231='3. Emissions - Actual EF'!$B$5:$B$288)*($C315='3. Emissions - Actual EF'!$C$5:$C$288),0)),"lbm","g")/8760/3600,"--")</f>
        <v>0</v>
      </c>
      <c r="E315" s="168" cm="1">
        <f t="array" ref="E315">_xlfn.IFNA(CONVERT(INDEX('3. Emissions - Actual EF'!$N$5:$N$288,MATCH(1,('Actuals - REER'!$N$231='3. Emissions - Actual EF'!$B$5:$B$288)*($C315='3. Emissions - Actual EF'!$C$5:$C$288),0)),"lbm","g")/24/3600,"--")</f>
        <v>0</v>
      </c>
      <c r="F315" s="174" t="str">
        <f t="shared" si="54"/>
        <v>--</v>
      </c>
      <c r="G315" s="167">
        <f t="shared" si="54"/>
        <v>0</v>
      </c>
      <c r="H315" s="167" t="str">
        <f t="shared" si="54"/>
        <v>--</v>
      </c>
      <c r="I315" s="167">
        <f t="shared" si="54"/>
        <v>0</v>
      </c>
      <c r="J315" s="167" t="str">
        <f t="shared" si="54"/>
        <v>--</v>
      </c>
      <c r="K315" s="167">
        <f t="shared" si="54"/>
        <v>0</v>
      </c>
      <c r="L315" s="168">
        <f t="shared" si="51"/>
        <v>0</v>
      </c>
      <c r="O315" s="86"/>
    </row>
    <row r="316" spans="2:15" s="53" customFormat="1" ht="14.5" x14ac:dyDescent="0.35">
      <c r="B316" s="165" t="str">
        <f t="shared" si="53"/>
        <v>Pentachlorophenol (CCC)</v>
      </c>
      <c r="C316" s="166" t="str">
        <f t="shared" si="53"/>
        <v>87-86-5</v>
      </c>
      <c r="D316" s="167" cm="1">
        <f t="array" ref="D316">_xlfn.IFNA(CONVERT(INDEX('3. Emissions - Actual EF'!$K$5:$K$288,MATCH(1,($N$231='3. Emissions - Actual EF'!$B$5:$B$288)*($C316='3. Emissions - Actual EF'!$C$5:$C$288),0)),"lbm","g")/8760/3600,"--")</f>
        <v>0</v>
      </c>
      <c r="E316" s="168" cm="1">
        <f t="array" ref="E316">_xlfn.IFNA(CONVERT(INDEX('3. Emissions - Actual EF'!$N$5:$N$288,MATCH(1,('Actuals - REER'!$N$231='3. Emissions - Actual EF'!$B$5:$B$288)*($C316='3. Emissions - Actual EF'!$C$5:$C$288),0)),"lbm","g")/24/3600,"--")</f>
        <v>0</v>
      </c>
      <c r="F316" s="174">
        <f t="shared" si="54"/>
        <v>0</v>
      </c>
      <c r="G316" s="167" t="str">
        <f t="shared" si="54"/>
        <v>--</v>
      </c>
      <c r="H316" s="167">
        <f t="shared" si="54"/>
        <v>0</v>
      </c>
      <c r="I316" s="167" t="str">
        <f t="shared" si="54"/>
        <v>--</v>
      </c>
      <c r="J316" s="167">
        <f t="shared" si="54"/>
        <v>0</v>
      </c>
      <c r="K316" s="167" t="str">
        <f t="shared" si="54"/>
        <v>--</v>
      </c>
      <c r="L316" s="168" t="str">
        <f t="shared" si="51"/>
        <v>--</v>
      </c>
      <c r="O316" s="86"/>
    </row>
    <row r="317" spans="2:15" s="53" customFormat="1" ht="14.5" x14ac:dyDescent="0.35">
      <c r="B317" s="165" t="str">
        <f t="shared" si="53"/>
        <v>Perylene</v>
      </c>
      <c r="C317" s="166" t="str">
        <f t="shared" si="53"/>
        <v>198-55-0</v>
      </c>
      <c r="D317" s="167" cm="1">
        <f t="array" ref="D317">_xlfn.IFNA(CONVERT(INDEX('3. Emissions - Actual EF'!$K$5:$K$288,MATCH(1,($N$231='3. Emissions - Actual EF'!$B$5:$B$288)*($C317='3. Emissions - Actual EF'!$C$5:$C$288),0)),"lbm","g")/8760/3600,"--")</f>
        <v>0</v>
      </c>
      <c r="E317" s="168" cm="1">
        <f t="array" ref="E317">_xlfn.IFNA(CONVERT(INDEX('3. Emissions - Actual EF'!$N$5:$N$288,MATCH(1,('Actuals - REER'!$N$231='3. Emissions - Actual EF'!$B$5:$B$288)*($C317='3. Emissions - Actual EF'!$C$5:$C$288),0)),"lbm","g")/24/3600,"--")</f>
        <v>0</v>
      </c>
      <c r="F317" s="174" t="str">
        <f t="shared" si="54"/>
        <v>--</v>
      </c>
      <c r="G317" s="167" t="str">
        <f t="shared" si="54"/>
        <v>--</v>
      </c>
      <c r="H317" s="167" t="str">
        <f t="shared" si="54"/>
        <v>--</v>
      </c>
      <c r="I317" s="167" t="str">
        <f t="shared" si="54"/>
        <v>--</v>
      </c>
      <c r="J317" s="167" t="str">
        <f t="shared" si="54"/>
        <v>--</v>
      </c>
      <c r="K317" s="167" t="str">
        <f t="shared" si="54"/>
        <v>--</v>
      </c>
      <c r="L317" s="168" t="str">
        <f t="shared" si="51"/>
        <v>--</v>
      </c>
      <c r="O317" s="86"/>
    </row>
    <row r="318" spans="2:15" s="53" customFormat="1" ht="14.5" x14ac:dyDescent="0.35">
      <c r="B318" s="165" t="str">
        <f t="shared" si="53"/>
        <v>Phenanthrene</v>
      </c>
      <c r="C318" s="166" t="str">
        <f t="shared" si="53"/>
        <v>85-01-8</v>
      </c>
      <c r="D318" s="167" cm="1">
        <f t="array" ref="D318">_xlfn.IFNA(CONVERT(INDEX('3. Emissions - Actual EF'!$K$5:$K$288,MATCH(1,($N$231='3. Emissions - Actual EF'!$B$5:$B$288)*($C318='3. Emissions - Actual EF'!$C$5:$C$288),0)),"lbm","g")/8760/3600,"--")</f>
        <v>1.2477990104351851E-6</v>
      </c>
      <c r="E318" s="168" cm="1">
        <f t="array" ref="E318">_xlfn.IFNA(CONVERT(INDEX('3. Emissions - Actual EF'!$N$5:$N$288,MATCH(1,('Actuals - REER'!$N$231='3. Emissions - Actual EF'!$B$5:$B$288)*($C318='3. Emissions - Actual EF'!$C$5:$C$288),0)),"lbm","g")/24/3600,"--")</f>
        <v>1.2477990104351854E-6</v>
      </c>
      <c r="F318" s="174" t="str">
        <f t="shared" si="54"/>
        <v>--</v>
      </c>
      <c r="G318" s="167" t="str">
        <f t="shared" si="54"/>
        <v>--</v>
      </c>
      <c r="H318" s="167" t="str">
        <f t="shared" si="54"/>
        <v>--</v>
      </c>
      <c r="I318" s="167" t="str">
        <f t="shared" si="54"/>
        <v>--</v>
      </c>
      <c r="J318" s="167" t="str">
        <f t="shared" si="54"/>
        <v>--</v>
      </c>
      <c r="K318" s="167" t="str">
        <f t="shared" si="54"/>
        <v>--</v>
      </c>
      <c r="L318" s="168" t="str">
        <f t="shared" si="51"/>
        <v>--</v>
      </c>
      <c r="O318" s="86"/>
    </row>
    <row r="319" spans="2:15" s="53" customFormat="1" ht="14.5" x14ac:dyDescent="0.35">
      <c r="B319" s="165" t="str">
        <f t="shared" si="53"/>
        <v>Phosphorous and compounds</v>
      </c>
      <c r="C319" s="166">
        <f t="shared" si="53"/>
        <v>504</v>
      </c>
      <c r="D319" s="167" cm="1">
        <f t="array" ref="D319">_xlfn.IFNA(CONVERT(INDEX('3. Emissions - Actual EF'!$K$5:$K$288,MATCH(1,($N$231='3. Emissions - Actual EF'!$B$5:$B$288)*($C319='3. Emissions - Actual EF'!$C$5:$C$288),0)),"lbm","g")/8760/3600,"--")</f>
        <v>1.6778717760648147E-4</v>
      </c>
      <c r="E319" s="168" cm="1">
        <f t="array" ref="E319">_xlfn.IFNA(CONVERT(INDEX('3. Emissions - Actual EF'!$N$5:$N$288,MATCH(1,('Actuals - REER'!$N$231='3. Emissions - Actual EF'!$B$5:$B$288)*($C319='3. Emissions - Actual EF'!$C$5:$C$288),0)),"lbm","g")/24/3600,"--")</f>
        <v>1.6778717760648144E-4</v>
      </c>
      <c r="F319" s="174" t="str">
        <f t="shared" si="54"/>
        <v>--</v>
      </c>
      <c r="G319" s="167" t="str">
        <f t="shared" si="54"/>
        <v>--</v>
      </c>
      <c r="H319" s="167" t="str">
        <f t="shared" si="54"/>
        <v>--</v>
      </c>
      <c r="I319" s="167" t="str">
        <f t="shared" si="54"/>
        <v>--</v>
      </c>
      <c r="J319" s="167" t="str">
        <f t="shared" si="54"/>
        <v>--</v>
      </c>
      <c r="K319" s="167" t="str">
        <f t="shared" si="54"/>
        <v>--</v>
      </c>
      <c r="L319" s="168" t="str">
        <f t="shared" si="51"/>
        <v>--</v>
      </c>
      <c r="O319" s="86"/>
    </row>
    <row r="320" spans="2:15" s="53" customFormat="1" ht="14.5" x14ac:dyDescent="0.35">
      <c r="B320" s="165" t="str">
        <f t="shared" si="53"/>
        <v>Pyrene</v>
      </c>
      <c r="C320" s="166" t="str">
        <f t="shared" si="53"/>
        <v>129-00-0</v>
      </c>
      <c r="D320" s="167" cm="1">
        <f t="array" ref="D320">_xlfn.IFNA(CONVERT(INDEX('3. Emissions - Actual EF'!$K$5:$K$288,MATCH(1,($N$231='3. Emissions - Actual EF'!$B$5:$B$288)*($C320='3. Emissions - Actual EF'!$C$5:$C$288),0)),"lbm","g")/8760/3600,"--")</f>
        <v>2.4496087944675927E-7</v>
      </c>
      <c r="E320" s="168" cm="1">
        <f t="array" ref="E320">_xlfn.IFNA(CONVERT(INDEX('3. Emissions - Actual EF'!$N$5:$N$288,MATCH(1,('Actuals - REER'!$N$231='3. Emissions - Actual EF'!$B$5:$B$288)*($C320='3. Emissions - Actual EF'!$C$5:$C$288),0)),"lbm","g")/24/3600,"--")</f>
        <v>2.4496087944675927E-7</v>
      </c>
      <c r="F320" s="174" t="str">
        <f t="shared" si="54"/>
        <v>--</v>
      </c>
      <c r="G320" s="167" t="str">
        <f t="shared" si="54"/>
        <v>--</v>
      </c>
      <c r="H320" s="167" t="str">
        <f t="shared" si="54"/>
        <v>--</v>
      </c>
      <c r="I320" s="167" t="str">
        <f t="shared" si="54"/>
        <v>--</v>
      </c>
      <c r="J320" s="167" t="str">
        <f t="shared" si="54"/>
        <v>--</v>
      </c>
      <c r="K320" s="167" t="str">
        <f t="shared" si="54"/>
        <v>--</v>
      </c>
      <c r="L320" s="168" t="str">
        <f t="shared" si="51"/>
        <v>--</v>
      </c>
      <c r="O320" s="86"/>
    </row>
    <row r="321" spans="2:15" s="53" customFormat="1" ht="14.5" x14ac:dyDescent="0.35">
      <c r="B321" s="165" t="str">
        <f t="shared" si="53"/>
        <v>Selenium and compounds</v>
      </c>
      <c r="C321" s="166" t="str">
        <f t="shared" si="53"/>
        <v>7782-49-2</v>
      </c>
      <c r="D321" s="167" cm="1">
        <f t="array" ref="D321">_xlfn.IFNA(CONVERT(INDEX('3. Emissions - Actual EF'!$K$5:$K$288,MATCH(1,($N$231='3. Emissions - Actual EF'!$B$5:$B$288)*($C321='3. Emissions - Actual EF'!$C$5:$C$288),0)),"lbm","g")/8760/3600,"--")</f>
        <v>6.264194628287038E-6</v>
      </c>
      <c r="E321" s="168" cm="1">
        <f t="array" ref="E321">_xlfn.IFNA(CONVERT(INDEX('3. Emissions - Actual EF'!$N$5:$N$288,MATCH(1,('Actuals - REER'!$N$231='3. Emissions - Actual EF'!$B$5:$B$288)*($C321='3. Emissions - Actual EF'!$C$5:$C$288),0)),"lbm","g")/24/3600,"--")</f>
        <v>6.2641946282870388E-6</v>
      </c>
      <c r="F321" s="174" t="str">
        <f t="shared" si="54"/>
        <v>--</v>
      </c>
      <c r="G321" s="167" t="str">
        <f t="shared" si="54"/>
        <v>--</v>
      </c>
      <c r="H321" s="167" t="str">
        <f t="shared" si="54"/>
        <v>--</v>
      </c>
      <c r="I321" s="167" t="str">
        <f t="shared" si="54"/>
        <v>--</v>
      </c>
      <c r="J321" s="167" t="str">
        <f t="shared" si="54"/>
        <v>--</v>
      </c>
      <c r="K321" s="167" t="str">
        <f t="shared" si="54"/>
        <v>--</v>
      </c>
      <c r="L321" s="168">
        <f t="shared" si="51"/>
        <v>3.1320973141435194E-6</v>
      </c>
      <c r="O321" s="86"/>
    </row>
    <row r="322" spans="2:15" s="53" customFormat="1" ht="14.5" x14ac:dyDescent="0.35">
      <c r="B322" s="165" t="str">
        <f t="shared" si="53"/>
        <v>Silver</v>
      </c>
      <c r="C322" s="166" t="str">
        <f t="shared" si="53"/>
        <v>7440-22-4</v>
      </c>
      <c r="D322" s="167" cm="1">
        <f t="array" ref="D322">_xlfn.IFNA(CONVERT(INDEX('3. Emissions - Actual EF'!$K$5:$K$288,MATCH(1,($N$231='3. Emissions - Actual EF'!$B$5:$B$288)*($C322='3. Emissions - Actual EF'!$C$5:$C$288),0)),"lbm","g")/8760/3600,"--")</f>
        <v>2.0159660888888891E-6</v>
      </c>
      <c r="E322" s="168" cm="1">
        <f t="array" ref="E322">_xlfn.IFNA(CONVERT(INDEX('3. Emissions - Actual EF'!$N$5:$N$288,MATCH(1,('Actuals - REER'!$N$231='3. Emissions - Actual EF'!$B$5:$B$288)*($C322='3. Emissions - Actual EF'!$C$5:$C$288),0)),"lbm","g")/24/3600,"--")</f>
        <v>2.0159660888888891E-6</v>
      </c>
      <c r="F322" s="174" t="str">
        <f t="shared" ref="F322:K331" si="55">IFERROR(IF(F95="--","--",$D322/F95),"--")</f>
        <v>--</v>
      </c>
      <c r="G322" s="167" t="str">
        <f t="shared" si="55"/>
        <v>--</v>
      </c>
      <c r="H322" s="167" t="str">
        <f t="shared" si="55"/>
        <v>--</v>
      </c>
      <c r="I322" s="167" t="str">
        <f t="shared" si="55"/>
        <v>--</v>
      </c>
      <c r="J322" s="167" t="str">
        <f t="shared" si="55"/>
        <v>--</v>
      </c>
      <c r="K322" s="167" t="str">
        <f t="shared" si="55"/>
        <v>--</v>
      </c>
      <c r="L322" s="168" t="str">
        <f t="shared" si="51"/>
        <v>--</v>
      </c>
      <c r="O322" s="86"/>
    </row>
    <row r="323" spans="2:15" s="53" customFormat="1" ht="14.5" x14ac:dyDescent="0.35">
      <c r="B323" s="165" t="str">
        <f t="shared" si="53"/>
        <v>Styrene</v>
      </c>
      <c r="C323" s="166" t="str">
        <f t="shared" si="53"/>
        <v>100-42-5</v>
      </c>
      <c r="D323" s="167" cm="1">
        <f t="array" ref="D323">_xlfn.IFNA(CONVERT(INDEX('3. Emissions - Actual EF'!$K$5:$K$288,MATCH(1,($N$231='3. Emissions - Actual EF'!$B$5:$B$288)*($C323='3. Emissions - Actual EF'!$C$5:$C$288),0)),"lbm","g")/8760/3600,"--")</f>
        <v>0</v>
      </c>
      <c r="E323" s="168" cm="1">
        <f t="array" ref="E323">_xlfn.IFNA(CONVERT(INDEX('3. Emissions - Actual EF'!$N$5:$N$288,MATCH(1,('Actuals - REER'!$N$231='3. Emissions - Actual EF'!$B$5:$B$288)*($C323='3. Emissions - Actual EF'!$C$5:$C$288),0)),"lbm","g")/24/3600,"--")</f>
        <v>0</v>
      </c>
      <c r="F323" s="174" t="str">
        <f t="shared" si="55"/>
        <v>--</v>
      </c>
      <c r="G323" s="167">
        <f t="shared" si="55"/>
        <v>0</v>
      </c>
      <c r="H323" s="167" t="str">
        <f t="shared" si="55"/>
        <v>--</v>
      </c>
      <c r="I323" s="167">
        <f t="shared" si="55"/>
        <v>0</v>
      </c>
      <c r="J323" s="167" t="str">
        <f t="shared" si="55"/>
        <v>--</v>
      </c>
      <c r="K323" s="167">
        <f t="shared" si="55"/>
        <v>0</v>
      </c>
      <c r="L323" s="168">
        <f t="shared" si="51"/>
        <v>0</v>
      </c>
      <c r="O323" s="86"/>
    </row>
    <row r="324" spans="2:15" s="53" customFormat="1" ht="14.5" x14ac:dyDescent="0.35">
      <c r="B324" s="165" t="str">
        <f t="shared" si="53"/>
        <v>Tetrachloroethene</v>
      </c>
      <c r="C324" s="166" t="str">
        <f t="shared" si="53"/>
        <v>127-18-4</v>
      </c>
      <c r="D324" s="167" cm="1">
        <f t="array" ref="D324">_xlfn.IFNA(CONVERT(INDEX('3. Emissions - Actual EF'!$K$5:$K$288,MATCH(1,($N$231='3. Emissions - Actual EF'!$B$5:$B$288)*($C324='3. Emissions - Actual EF'!$C$5:$C$288),0)),"lbm","g")/8760/3600,"--")</f>
        <v>0</v>
      </c>
      <c r="E324" s="168" cm="1">
        <f t="array" ref="E324">_xlfn.IFNA(CONVERT(INDEX('3. Emissions - Actual EF'!$N$5:$N$288,MATCH(1,('Actuals - REER'!$N$231='3. Emissions - Actual EF'!$B$5:$B$288)*($C324='3. Emissions - Actual EF'!$C$5:$C$288),0)),"lbm","g")/24/3600,"--")</f>
        <v>0</v>
      </c>
      <c r="F324" s="174">
        <f t="shared" si="55"/>
        <v>0</v>
      </c>
      <c r="G324" s="167">
        <f t="shared" si="55"/>
        <v>0</v>
      </c>
      <c r="H324" s="167">
        <f t="shared" si="55"/>
        <v>0</v>
      </c>
      <c r="I324" s="167">
        <f t="shared" si="55"/>
        <v>0</v>
      </c>
      <c r="J324" s="167">
        <f t="shared" si="55"/>
        <v>0</v>
      </c>
      <c r="K324" s="167">
        <f t="shared" si="55"/>
        <v>0</v>
      </c>
      <c r="L324" s="168">
        <f t="shared" si="51"/>
        <v>0</v>
      </c>
      <c r="O324" s="86"/>
    </row>
    <row r="325" spans="2:15" s="53" customFormat="1" ht="14.5" x14ac:dyDescent="0.35">
      <c r="B325" s="165" t="str">
        <f t="shared" si="53"/>
        <v>Thallium</v>
      </c>
      <c r="C325" s="166" t="str">
        <f t="shared" si="53"/>
        <v>7440-28-0</v>
      </c>
      <c r="D325" s="167" cm="1">
        <f t="array" ref="D325">_xlfn.IFNA(CONVERT(INDEX('3. Emissions - Actual EF'!$K$5:$K$288,MATCH(1,($N$231='3. Emissions - Actual EF'!$B$5:$B$288)*($C325='3. Emissions - Actual EF'!$C$5:$C$288),0)),"lbm","g")/8760/3600,"--")</f>
        <v>0</v>
      </c>
      <c r="E325" s="168" cm="1">
        <f t="array" ref="E325">_xlfn.IFNA(CONVERT(INDEX('3. Emissions - Actual EF'!$N$5:$N$288,MATCH(1,('Actuals - REER'!$N$231='3. Emissions - Actual EF'!$B$5:$B$288)*($C325='3. Emissions - Actual EF'!$C$5:$C$288),0)),"lbm","g")/24/3600,"--")</f>
        <v>0</v>
      </c>
      <c r="F325" s="174" t="str">
        <f t="shared" si="55"/>
        <v>--</v>
      </c>
      <c r="G325" s="167" t="str">
        <f t="shared" si="55"/>
        <v>--</v>
      </c>
      <c r="H325" s="167" t="str">
        <f t="shared" si="55"/>
        <v>--</v>
      </c>
      <c r="I325" s="167" t="str">
        <f t="shared" si="55"/>
        <v>--</v>
      </c>
      <c r="J325" s="167" t="str">
        <f t="shared" si="55"/>
        <v>--</v>
      </c>
      <c r="K325" s="167" t="str">
        <f t="shared" si="55"/>
        <v>--</v>
      </c>
      <c r="L325" s="168" t="str">
        <f t="shared" si="51"/>
        <v>--</v>
      </c>
      <c r="O325" s="86"/>
    </row>
    <row r="326" spans="2:15" s="53" customFormat="1" ht="14.5" x14ac:dyDescent="0.35">
      <c r="B326" s="165" t="str">
        <f t="shared" si="53"/>
        <v>Toluene</v>
      </c>
      <c r="C326" s="166" t="str">
        <f t="shared" si="53"/>
        <v>108-88-3</v>
      </c>
      <c r="D326" s="167" cm="1">
        <f t="array" ref="D326">_xlfn.IFNA(CONVERT(INDEX('3. Emissions - Actual EF'!$K$5:$K$288,MATCH(1,($N$231='3. Emissions - Actual EF'!$B$5:$B$288)*($C326='3. Emissions - Actual EF'!$C$5:$C$288),0)),"lbm","g")/8760/3600,"--")</f>
        <v>6.2410950168518512E-5</v>
      </c>
      <c r="E326" s="168" cm="1">
        <f t="array" ref="E326">_xlfn.IFNA(CONVERT(INDEX('3. Emissions - Actual EF'!$N$5:$N$288,MATCH(1,('Actuals - REER'!$N$231='3. Emissions - Actual EF'!$B$5:$B$288)*($C326='3. Emissions - Actual EF'!$C$5:$C$288),0)),"lbm","g")/24/3600,"--")</f>
        <v>6.2410950168518512E-5</v>
      </c>
      <c r="F326" s="174" t="str">
        <f t="shared" si="55"/>
        <v>--</v>
      </c>
      <c r="G326" s="167">
        <f t="shared" si="55"/>
        <v>1.2482190033703702E-8</v>
      </c>
      <c r="H326" s="167" t="str">
        <f t="shared" si="55"/>
        <v>--</v>
      </c>
      <c r="I326" s="167">
        <f t="shared" si="55"/>
        <v>2.836861371296296E-9</v>
      </c>
      <c r="J326" s="167" t="str">
        <f t="shared" si="55"/>
        <v>--</v>
      </c>
      <c r="K326" s="167">
        <f t="shared" si="55"/>
        <v>2.836861371296296E-9</v>
      </c>
      <c r="L326" s="168">
        <f t="shared" si="51"/>
        <v>8.3214600224691354E-9</v>
      </c>
      <c r="O326" s="86"/>
    </row>
    <row r="327" spans="2:15" s="53" customFormat="1" ht="14.5" x14ac:dyDescent="0.35">
      <c r="B327" s="165" t="str">
        <f t="shared" si="53"/>
        <v>Total PAHs (excluding Naphthalene)</v>
      </c>
      <c r="C327" s="166">
        <f t="shared" si="53"/>
        <v>401</v>
      </c>
      <c r="D327" s="167" t="str" cm="1">
        <f t="array" ref="D327">_xlfn.IFNA(CONVERT(INDEX('3. Emissions - Actual EF'!$K$5:$K$288,MATCH(1,($N$231='3. Emissions - Actual EF'!$B$5:$B$288)*($C327='3. Emissions - Actual EF'!$C$5:$C$288),0)),"lbm","g")/8760/3600,"--")</f>
        <v>--</v>
      </c>
      <c r="E327" s="168" t="str" cm="1">
        <f t="array" ref="E327">_xlfn.IFNA(CONVERT(INDEX('3. Emissions - Actual EF'!$N$5:$N$288,MATCH(1,('Actuals - REER'!$N$231='3. Emissions - Actual EF'!$B$5:$B$288)*($C327='3. Emissions - Actual EF'!$C$5:$C$288),0)),"lbm","g")/24/3600,"--")</f>
        <v>--</v>
      </c>
      <c r="F327" s="174" t="str">
        <f t="shared" si="55"/>
        <v>--</v>
      </c>
      <c r="G327" s="167" t="str">
        <f t="shared" si="55"/>
        <v>--</v>
      </c>
      <c r="H327" s="167" t="str">
        <f t="shared" si="55"/>
        <v>--</v>
      </c>
      <c r="I327" s="167" t="str">
        <f t="shared" si="55"/>
        <v>--</v>
      </c>
      <c r="J327" s="167" t="str">
        <f t="shared" si="55"/>
        <v>--</v>
      </c>
      <c r="K327" s="167" t="str">
        <f t="shared" si="55"/>
        <v>--</v>
      </c>
      <c r="L327" s="168" t="str">
        <f t="shared" si="51"/>
        <v>--</v>
      </c>
      <c r="O327" s="86"/>
    </row>
    <row r="328" spans="2:15" s="53" customFormat="1" ht="14.5" x14ac:dyDescent="0.35">
      <c r="B328" s="165" t="str">
        <f t="shared" si="53"/>
        <v>Total PCBs</v>
      </c>
      <c r="C328" s="166" t="str">
        <f t="shared" si="53"/>
        <v>1336-36-3</v>
      </c>
      <c r="D328" s="167" cm="1">
        <f t="array" ref="D328">_xlfn.IFNA(CONVERT(INDEX('3. Emissions - Actual EF'!$K$5:$K$288,MATCH(1,($N$231='3. Emissions - Actual EF'!$B$5:$B$288)*($C328='3. Emissions - Actual EF'!$C$5:$C$288),0)),"lbm","g")/8760/3600,"--")</f>
        <v>7.0642811698148162E-8</v>
      </c>
      <c r="E328" s="168" cm="1">
        <f t="array" ref="E328">_xlfn.IFNA(CONVERT(INDEX('3. Emissions - Actual EF'!$N$5:$N$288,MATCH(1,('Actuals - REER'!$N$231='3. Emissions - Actual EF'!$B$5:$B$288)*($C328='3. Emissions - Actual EF'!$C$5:$C$288),0)),"lbm","g")/24/3600,"--")</f>
        <v>7.0642811698148148E-8</v>
      </c>
      <c r="F328" s="174">
        <f t="shared" si="55"/>
        <v>1.3328832395877012E-4</v>
      </c>
      <c r="G328" s="167" t="str">
        <f t="shared" si="55"/>
        <v>--</v>
      </c>
      <c r="H328" s="167">
        <f t="shared" si="55"/>
        <v>3.532140584907408E-6</v>
      </c>
      <c r="I328" s="167" t="str">
        <f t="shared" si="55"/>
        <v>--</v>
      </c>
      <c r="J328" s="167">
        <f t="shared" si="55"/>
        <v>7.6785664889291486E-6</v>
      </c>
      <c r="K328" s="167" t="str">
        <f t="shared" si="55"/>
        <v>--</v>
      </c>
      <c r="L328" s="168" t="str">
        <f t="shared" ref="L328:L338" si="56">IFERROR(IF(L101="--","--",$E328/L101),"--")</f>
        <v>--</v>
      </c>
      <c r="O328" s="86"/>
    </row>
    <row r="329" spans="2:15" s="53" customFormat="1" ht="14.5" x14ac:dyDescent="0.35">
      <c r="B329" s="165" t="str">
        <f t="shared" si="53"/>
        <v>Total PCB TEQ</v>
      </c>
      <c r="C329" s="166">
        <f t="shared" si="53"/>
        <v>645</v>
      </c>
      <c r="D329" s="167" cm="1">
        <f t="array" ref="D329">_xlfn.IFNA(CONVERT(INDEX('3. Emissions - Actual EF'!$K$5:$K$288,MATCH(1,($N$231='3. Emissions - Actual EF'!$B$5:$B$288)*($C329='3. Emissions - Actual EF'!$C$5:$C$288),0)),"lbm","g")/8760/3600,"--")</f>
        <v>4.7416545093463855E-12</v>
      </c>
      <c r="E329" s="168" cm="1">
        <f t="array" ref="E329">_xlfn.IFNA(CONVERT(INDEX('3. Emissions - Actual EF'!$N$5:$N$288,MATCH(1,('Actuals - REER'!$N$231='3. Emissions - Actual EF'!$B$5:$B$288)*($C329='3. Emissions - Actual EF'!$C$5:$C$288),0)),"lbm","g")/24/3600,"--")</f>
        <v>4.7416545093463855E-12</v>
      </c>
      <c r="F329" s="174">
        <f t="shared" si="55"/>
        <v>4.741654509346385E-3</v>
      </c>
      <c r="G329" s="167">
        <f t="shared" si="55"/>
        <v>3.6474265456510658E-5</v>
      </c>
      <c r="H329" s="167">
        <f t="shared" si="55"/>
        <v>5.2685050103848731E-5</v>
      </c>
      <c r="I329" s="167">
        <f t="shared" si="55"/>
        <v>1.8237132728255331E-7</v>
      </c>
      <c r="J329" s="167">
        <f t="shared" si="55"/>
        <v>1.1289653593681871E-4</v>
      </c>
      <c r="K329" s="167">
        <f t="shared" si="55"/>
        <v>1.8237132728255331E-7</v>
      </c>
      <c r="L329" s="168" t="str">
        <f t="shared" si="56"/>
        <v>--</v>
      </c>
      <c r="O329" s="86"/>
    </row>
    <row r="330" spans="2:15" s="53" customFormat="1" ht="14.5" x14ac:dyDescent="0.35">
      <c r="B330" s="165" t="str">
        <f t="shared" si="53"/>
        <v>Total PCDD and PCDF</v>
      </c>
      <c r="C330" s="166">
        <f t="shared" si="53"/>
        <v>646</v>
      </c>
      <c r="D330" s="167" cm="1">
        <f t="array" ref="D330">_xlfn.IFNA(CONVERT(INDEX('3. Emissions - Actual EF'!$K$5:$K$288,MATCH(1,($N$231='3. Emissions - Actual EF'!$B$5:$B$288)*($C330='3. Emissions - Actual EF'!$C$5:$C$288),0)),"lbm","g")/8760/3600,"--")</f>
        <v>1.121611293072926E-10</v>
      </c>
      <c r="E330" s="168" cm="1">
        <f t="array" ref="E330">_xlfn.IFNA(CONVERT(INDEX('3. Emissions - Actual EF'!$N$5:$N$288,MATCH(1,('Actuals - REER'!$N$231='3. Emissions - Actual EF'!$B$5:$B$288)*($C330='3. Emissions - Actual EF'!$C$5:$C$288),0)),"lbm","g")/24/3600,"--")</f>
        <v>1.1216112930729257E-10</v>
      </c>
      <c r="F330" s="174">
        <f t="shared" si="55"/>
        <v>0.11216112930729259</v>
      </c>
      <c r="G330" s="167">
        <f t="shared" si="55"/>
        <v>8.6277791774840463E-4</v>
      </c>
      <c r="H330" s="167">
        <f t="shared" si="55"/>
        <v>1.2462347700810288E-3</v>
      </c>
      <c r="I330" s="167">
        <f t="shared" si="55"/>
        <v>4.3138895887420231E-6</v>
      </c>
      <c r="J330" s="167">
        <f t="shared" si="55"/>
        <v>2.670503078745062E-3</v>
      </c>
      <c r="K330" s="167">
        <f t="shared" si="55"/>
        <v>4.3138895887420231E-6</v>
      </c>
      <c r="L330" s="168" t="str">
        <f t="shared" si="56"/>
        <v>--</v>
      </c>
      <c r="O330" s="86"/>
    </row>
    <row r="331" spans="2:15" s="53" customFormat="1" ht="14.5" x14ac:dyDescent="0.35">
      <c r="B331" s="165" t="str">
        <f t="shared" si="53"/>
        <v>trans-1,2-Dichloroethene</v>
      </c>
      <c r="C331" s="166" t="str">
        <f t="shared" si="53"/>
        <v>156-60-5</v>
      </c>
      <c r="D331" s="167" cm="1">
        <f t="array" ref="D331">_xlfn.IFNA(CONVERT(INDEX('3. Emissions - Actual EF'!$K$5:$K$288,MATCH(1,($N$231='3. Emissions - Actual EF'!$B$5:$B$288)*($C331='3. Emissions - Actual EF'!$C$5:$C$288),0)),"lbm","g")/8760/3600,"--")</f>
        <v>0</v>
      </c>
      <c r="E331" s="168" cm="1">
        <f t="array" ref="E331">_xlfn.IFNA(CONVERT(INDEX('3. Emissions - Actual EF'!$N$5:$N$288,MATCH(1,('Actuals - REER'!$N$231='3. Emissions - Actual EF'!$B$5:$B$288)*($C331='3. Emissions - Actual EF'!$C$5:$C$288),0)),"lbm","g")/24/3600,"--")</f>
        <v>0</v>
      </c>
      <c r="F331" s="174" t="str">
        <f t="shared" si="55"/>
        <v>--</v>
      </c>
      <c r="G331" s="167" t="str">
        <f t="shared" si="55"/>
        <v>--</v>
      </c>
      <c r="H331" s="167" t="str">
        <f t="shared" si="55"/>
        <v>--</v>
      </c>
      <c r="I331" s="167" t="str">
        <f t="shared" si="55"/>
        <v>--</v>
      </c>
      <c r="J331" s="167" t="str">
        <f t="shared" si="55"/>
        <v>--</v>
      </c>
      <c r="K331" s="167" t="str">
        <f t="shared" si="55"/>
        <v>--</v>
      </c>
      <c r="L331" s="168">
        <f t="shared" si="56"/>
        <v>0</v>
      </c>
      <c r="O331" s="86"/>
    </row>
    <row r="332" spans="2:15" s="53" customFormat="1" ht="14.5" x14ac:dyDescent="0.35">
      <c r="B332" s="165" t="str">
        <f t="shared" ref="B332:C338" si="57">B105</f>
        <v>trans-1,3-Dichloropropene</v>
      </c>
      <c r="C332" s="166" t="str">
        <f t="shared" si="57"/>
        <v>542-75-6</v>
      </c>
      <c r="D332" s="167" cm="1">
        <f t="array" ref="D332">_xlfn.IFNA(CONVERT(INDEX('3. Emissions - Actual EF'!$K$5:$K$288,MATCH(1,($N$231='3. Emissions - Actual EF'!$B$5:$B$288)*($C332='3. Emissions - Actual EF'!$C$5:$C$288),0)),"lbm","g")/8760/3600,"--")</f>
        <v>0</v>
      </c>
      <c r="E332" s="168" cm="1">
        <f t="array" ref="E332">_xlfn.IFNA(CONVERT(INDEX('3. Emissions - Actual EF'!$N$5:$N$288,MATCH(1,('Actuals - REER'!$N$231='3. Emissions - Actual EF'!$B$5:$B$288)*($C332='3. Emissions - Actual EF'!$C$5:$C$288),0)),"lbm","g")/24/3600,"--")</f>
        <v>0</v>
      </c>
      <c r="F332" s="174">
        <f t="shared" ref="F332:K338" si="58">IFERROR(IF(F105="--","--",$D332/F105),"--")</f>
        <v>0</v>
      </c>
      <c r="G332" s="167">
        <f t="shared" si="58"/>
        <v>0</v>
      </c>
      <c r="H332" s="167">
        <f t="shared" si="58"/>
        <v>0</v>
      </c>
      <c r="I332" s="167">
        <f t="shared" si="58"/>
        <v>0</v>
      </c>
      <c r="J332" s="167">
        <f t="shared" si="58"/>
        <v>0</v>
      </c>
      <c r="K332" s="167">
        <f t="shared" si="58"/>
        <v>0</v>
      </c>
      <c r="L332" s="168">
        <f t="shared" si="56"/>
        <v>0</v>
      </c>
      <c r="O332" s="86"/>
    </row>
    <row r="333" spans="2:15" s="53" customFormat="1" ht="14.5" x14ac:dyDescent="0.35">
      <c r="B333" s="165" t="str">
        <f t="shared" si="57"/>
        <v>Trichloroethene</v>
      </c>
      <c r="C333" s="166" t="str">
        <f t="shared" si="57"/>
        <v>79-01-6</v>
      </c>
      <c r="D333" s="167" cm="1">
        <f t="array" ref="D333">_xlfn.IFNA(CONVERT(INDEX('3. Emissions - Actual EF'!$K$5:$K$288,MATCH(1,($N$231='3. Emissions - Actual EF'!$B$5:$B$288)*($C333='3. Emissions - Actual EF'!$C$5:$C$288),0)),"lbm","g")/8760/3600,"--")</f>
        <v>0</v>
      </c>
      <c r="E333" s="168" cm="1">
        <f t="array" ref="E333">_xlfn.IFNA(CONVERT(INDEX('3. Emissions - Actual EF'!$N$5:$N$288,MATCH(1,('Actuals - REER'!$N$231='3. Emissions - Actual EF'!$B$5:$B$288)*($C333='3. Emissions - Actual EF'!$C$5:$C$288),0)),"lbm","g")/24/3600,"--")</f>
        <v>0</v>
      </c>
      <c r="F333" s="174">
        <f t="shared" si="58"/>
        <v>0</v>
      </c>
      <c r="G333" s="167">
        <f t="shared" si="58"/>
        <v>0</v>
      </c>
      <c r="H333" s="167">
        <f t="shared" si="58"/>
        <v>0</v>
      </c>
      <c r="I333" s="167">
        <f t="shared" si="58"/>
        <v>0</v>
      </c>
      <c r="J333" s="167">
        <f t="shared" si="58"/>
        <v>0</v>
      </c>
      <c r="K333" s="167">
        <f t="shared" si="58"/>
        <v>0</v>
      </c>
      <c r="L333" s="168">
        <f t="shared" si="56"/>
        <v>0</v>
      </c>
      <c r="O333" s="86"/>
    </row>
    <row r="334" spans="2:15" s="53" customFormat="1" ht="14.5" x14ac:dyDescent="0.35">
      <c r="B334" s="165" t="str">
        <f t="shared" si="57"/>
        <v>Trichlorofluoromethane</v>
      </c>
      <c r="C334" s="166" t="str">
        <f t="shared" si="57"/>
        <v>75-69-4</v>
      </c>
      <c r="D334" s="167" cm="1">
        <f t="array" ref="D334">_xlfn.IFNA(CONVERT(INDEX('3. Emissions - Actual EF'!$K$5:$K$288,MATCH(1,($N$231='3. Emissions - Actual EF'!$B$5:$B$288)*($C334='3. Emissions - Actual EF'!$C$5:$C$288),0)),"lbm","g")/8760/3600,"--")</f>
        <v>0</v>
      </c>
      <c r="E334" s="168" cm="1">
        <f t="array" ref="E334">_xlfn.IFNA(CONVERT(INDEX('3. Emissions - Actual EF'!$N$5:$N$288,MATCH(1,('Actuals - REER'!$N$231='3. Emissions - Actual EF'!$B$5:$B$288)*($C334='3. Emissions - Actual EF'!$C$5:$C$288),0)),"lbm","g")/24/3600,"--")</f>
        <v>0</v>
      </c>
      <c r="F334" s="174" t="str">
        <f t="shared" si="58"/>
        <v>--</v>
      </c>
      <c r="G334" s="167" t="str">
        <f t="shared" si="58"/>
        <v>--</v>
      </c>
      <c r="H334" s="167" t="str">
        <f t="shared" si="58"/>
        <v>--</v>
      </c>
      <c r="I334" s="167" t="str">
        <f t="shared" si="58"/>
        <v>--</v>
      </c>
      <c r="J334" s="167" t="str">
        <f t="shared" si="58"/>
        <v>--</v>
      </c>
      <c r="K334" s="167" t="str">
        <f t="shared" si="58"/>
        <v>--</v>
      </c>
      <c r="L334" s="168" t="str">
        <f t="shared" si="56"/>
        <v>--</v>
      </c>
      <c r="O334" s="86"/>
    </row>
    <row r="335" spans="2:15" s="53" customFormat="1" ht="14.5" x14ac:dyDescent="0.35">
      <c r="B335" s="165" t="str">
        <f t="shared" si="57"/>
        <v>Vanadium</v>
      </c>
      <c r="C335" s="166" t="str">
        <f t="shared" si="57"/>
        <v>7440-62-2</v>
      </c>
      <c r="D335" s="167" cm="1">
        <f t="array" ref="D335">_xlfn.IFNA(CONVERT(INDEX('3. Emissions - Actual EF'!$K$5:$K$288,MATCH(1,($N$231='3. Emissions - Actual EF'!$B$5:$B$288)*($C335='3. Emissions - Actual EF'!$C$5:$C$288),0)),"lbm","g")/8760/3600,"--")</f>
        <v>0</v>
      </c>
      <c r="E335" s="168" cm="1">
        <f t="array" ref="E335">_xlfn.IFNA(CONVERT(INDEX('3. Emissions - Actual EF'!$N$5:$N$288,MATCH(1,('Actuals - REER'!$N$231='3. Emissions - Actual EF'!$B$5:$B$288)*($C335='3. Emissions - Actual EF'!$C$5:$C$288),0)),"lbm","g")/24/3600,"--")</f>
        <v>0</v>
      </c>
      <c r="F335" s="174" t="str">
        <f t="shared" si="58"/>
        <v>--</v>
      </c>
      <c r="G335" s="167">
        <f t="shared" si="58"/>
        <v>0</v>
      </c>
      <c r="H335" s="167" t="str">
        <f t="shared" si="58"/>
        <v>--</v>
      </c>
      <c r="I335" s="167">
        <f t="shared" si="58"/>
        <v>0</v>
      </c>
      <c r="J335" s="167" t="str">
        <f t="shared" si="58"/>
        <v>--</v>
      </c>
      <c r="K335" s="167">
        <f t="shared" si="58"/>
        <v>0</v>
      </c>
      <c r="L335" s="168">
        <f t="shared" si="56"/>
        <v>0</v>
      </c>
      <c r="O335" s="86"/>
    </row>
    <row r="336" spans="2:15" s="53" customFormat="1" ht="14.5" x14ac:dyDescent="0.35">
      <c r="B336" s="165" t="str">
        <f t="shared" si="57"/>
        <v>Vinyl Chloride</v>
      </c>
      <c r="C336" s="166" t="str">
        <f t="shared" si="57"/>
        <v>75-01-4</v>
      </c>
      <c r="D336" s="167" cm="1">
        <f t="array" ref="D336">_xlfn.IFNA(CONVERT(INDEX('3. Emissions - Actual EF'!$K$5:$K$288,MATCH(1,($N$231='3. Emissions - Actual EF'!$B$5:$B$288)*($C336='3. Emissions - Actual EF'!$C$5:$C$288),0)),"lbm","g")/8760/3600,"--")</f>
        <v>0</v>
      </c>
      <c r="E336" s="168" cm="1">
        <f t="array" ref="E336">_xlfn.IFNA(CONVERT(INDEX('3. Emissions - Actual EF'!$N$5:$N$288,MATCH(1,('Actuals - REER'!$N$231='3. Emissions - Actual EF'!$B$5:$B$288)*($C336='3. Emissions - Actual EF'!$C$5:$C$288),0)),"lbm","g")/24/3600,"--")</f>
        <v>0</v>
      </c>
      <c r="F336" s="174">
        <f t="shared" si="58"/>
        <v>0</v>
      </c>
      <c r="G336" s="167">
        <f t="shared" si="58"/>
        <v>0</v>
      </c>
      <c r="H336" s="167">
        <f t="shared" si="58"/>
        <v>0</v>
      </c>
      <c r="I336" s="167">
        <f t="shared" si="58"/>
        <v>0</v>
      </c>
      <c r="J336" s="167">
        <f t="shared" si="58"/>
        <v>0</v>
      </c>
      <c r="K336" s="167">
        <f t="shared" si="58"/>
        <v>0</v>
      </c>
      <c r="L336" s="168">
        <f t="shared" si="56"/>
        <v>0</v>
      </c>
      <c r="O336" s="86"/>
    </row>
    <row r="337" spans="2:17" s="53" customFormat="1" ht="14.5" x14ac:dyDescent="0.35">
      <c r="B337" s="165" t="str">
        <f t="shared" si="57"/>
        <v>Xylene (mixture), including m-xylene, o-xylene, p-xylene</v>
      </c>
      <c r="C337" s="166" t="str">
        <f t="shared" si="57"/>
        <v>1330-20-7</v>
      </c>
      <c r="D337" s="167" cm="1">
        <f t="array" ref="D337">_xlfn.IFNA(CONVERT(INDEX('3. Emissions - Actual EF'!$K$5:$K$288,MATCH(1,($N$231='3. Emissions - Actual EF'!$B$5:$B$288)*($C337='3. Emissions - Actual EF'!$C$5:$C$288),0)),"lbm","g")/8760/3600,"--")</f>
        <v>0</v>
      </c>
      <c r="E337" s="168" cm="1">
        <f t="array" ref="E337">_xlfn.IFNA(CONVERT(INDEX('3. Emissions - Actual EF'!$N$5:$N$288,MATCH(1,('Actuals - REER'!$N$231='3. Emissions - Actual EF'!$B$5:$B$288)*($C337='3. Emissions - Actual EF'!$C$5:$C$288),0)),"lbm","g")/24/3600,"--")</f>
        <v>0</v>
      </c>
      <c r="F337" s="174" t="str">
        <f t="shared" si="58"/>
        <v>--</v>
      </c>
      <c r="G337" s="167">
        <f t="shared" si="58"/>
        <v>0</v>
      </c>
      <c r="H337" s="167" t="str">
        <f t="shared" si="58"/>
        <v>--</v>
      </c>
      <c r="I337" s="167">
        <f t="shared" si="58"/>
        <v>0</v>
      </c>
      <c r="J337" s="167" t="str">
        <f t="shared" si="58"/>
        <v>--</v>
      </c>
      <c r="K337" s="167">
        <f t="shared" si="58"/>
        <v>0</v>
      </c>
      <c r="L337" s="168">
        <f t="shared" si="56"/>
        <v>0</v>
      </c>
      <c r="O337" s="86"/>
    </row>
    <row r="338" spans="2:17" s="53" customFormat="1" ht="15" thickBot="1" x14ac:dyDescent="0.4">
      <c r="B338" s="165" t="str">
        <f t="shared" si="57"/>
        <v>Zinc and compounds</v>
      </c>
      <c r="C338" s="166" t="str">
        <f t="shared" si="57"/>
        <v>7440-66-6</v>
      </c>
      <c r="D338" s="167" cm="1">
        <f t="array" ref="D338">_xlfn.IFNA(CONVERT(INDEX('3. Emissions - Actual EF'!$K$5:$K$288,MATCH(1,($N$231='3. Emissions - Actual EF'!$B$5:$B$288)*($C338='3. Emissions - Actual EF'!$C$5:$C$288),0)),"lbm","g")/8760/3600,"--")</f>
        <v>1.2599788055555558E-3</v>
      </c>
      <c r="E338" s="168" cm="1">
        <f t="array" ref="E338">_xlfn.IFNA(CONVERT(INDEX('3. Emissions - Actual EF'!$N$5:$N$288,MATCH(1,('Actuals - REER'!$N$231='3. Emissions - Actual EF'!$B$5:$B$288)*($C338='3. Emissions - Actual EF'!$C$5:$C$288),0)),"lbm","g")/24/3600,"--")</f>
        <v>1.2599788055555558E-3</v>
      </c>
      <c r="F338" s="174" t="str">
        <f t="shared" si="58"/>
        <v>--</v>
      </c>
      <c r="G338" s="167" t="str">
        <f t="shared" si="58"/>
        <v>--</v>
      </c>
      <c r="H338" s="167" t="str">
        <f t="shared" si="58"/>
        <v>--</v>
      </c>
      <c r="I338" s="167" t="str">
        <f t="shared" si="58"/>
        <v>--</v>
      </c>
      <c r="J338" s="167" t="str">
        <f t="shared" si="58"/>
        <v>--</v>
      </c>
      <c r="K338" s="167" t="str">
        <f t="shared" si="58"/>
        <v>--</v>
      </c>
      <c r="L338" s="168" t="str">
        <f t="shared" si="56"/>
        <v>--</v>
      </c>
      <c r="O338" s="86"/>
    </row>
    <row r="339" spans="2:17" s="53" customFormat="1" ht="16" thickBot="1" x14ac:dyDescent="0.4">
      <c r="B339" s="131"/>
      <c r="C339" s="90" t="s">
        <v>1624</v>
      </c>
      <c r="D339" s="169">
        <f t="shared" ref="D339:L339" si="59">SUM(D232:D338)</f>
        <v>0.18898249566320569</v>
      </c>
      <c r="E339" s="170">
        <f t="shared" si="59"/>
        <v>0.18898249566320569</v>
      </c>
      <c r="F339" s="175">
        <f t="shared" si="59"/>
        <v>0.81974276604963769</v>
      </c>
      <c r="G339" s="169">
        <f t="shared" si="59"/>
        <v>5.880770544652382E-2</v>
      </c>
      <c r="H339" s="169">
        <f t="shared" si="59"/>
        <v>3.6407643601033046E-2</v>
      </c>
      <c r="I339" s="169">
        <f t="shared" si="59"/>
        <v>9.5703480859588956E-3</v>
      </c>
      <c r="J339" s="169">
        <f t="shared" si="59"/>
        <v>2.680838098037857E-2</v>
      </c>
      <c r="K339" s="169">
        <f t="shared" si="59"/>
        <v>9.5703480859588956E-3</v>
      </c>
      <c r="L339" s="170">
        <f t="shared" si="59"/>
        <v>1.1512215814776113E-3</v>
      </c>
    </row>
    <row r="340" spans="2:17" s="53" customFormat="1" ht="14.5" x14ac:dyDescent="0.35">
      <c r="B340" s="117"/>
      <c r="C340" s="85"/>
      <c r="D340" s="118"/>
      <c r="E340" s="118"/>
      <c r="F340" s="118"/>
      <c r="G340" s="118"/>
      <c r="H340" s="118"/>
      <c r="I340" s="118"/>
      <c r="J340" s="118"/>
      <c r="K340" s="118"/>
      <c r="L340" s="118"/>
    </row>
    <row r="341" spans="2:17" ht="13.5" thickBot="1" x14ac:dyDescent="0.3">
      <c r="B341" s="84" t="s">
        <v>1661</v>
      </c>
      <c r="N341" s="177"/>
      <c r="P341" s="177"/>
      <c r="Q341" s="177"/>
    </row>
    <row r="342" spans="2:17" x14ac:dyDescent="0.25">
      <c r="B342" s="236" t="s">
        <v>350</v>
      </c>
      <c r="C342" s="254" t="s">
        <v>351</v>
      </c>
      <c r="D342" s="257" t="s">
        <v>363</v>
      </c>
      <c r="E342" s="260" t="s">
        <v>364</v>
      </c>
      <c r="F342" s="254" t="s">
        <v>365</v>
      </c>
      <c r="G342" s="239"/>
      <c r="H342" s="239"/>
      <c r="I342" s="239"/>
      <c r="J342" s="239"/>
      <c r="K342" s="239"/>
      <c r="L342" s="263"/>
    </row>
    <row r="343" spans="2:17" x14ac:dyDescent="0.25">
      <c r="B343" s="237"/>
      <c r="C343" s="255"/>
      <c r="D343" s="258"/>
      <c r="E343" s="261"/>
      <c r="F343" s="248" t="s">
        <v>352</v>
      </c>
      <c r="G343" s="258"/>
      <c r="H343" s="258" t="s">
        <v>353</v>
      </c>
      <c r="I343" s="258"/>
      <c r="J343" s="258"/>
      <c r="K343" s="258"/>
      <c r="L343" s="261" t="s">
        <v>354</v>
      </c>
    </row>
    <row r="344" spans="2:17" ht="26.5" thickBot="1" x14ac:dyDescent="0.4">
      <c r="B344" s="253"/>
      <c r="C344" s="256"/>
      <c r="D344" s="259"/>
      <c r="E344" s="262"/>
      <c r="F344" s="89" t="s">
        <v>355</v>
      </c>
      <c r="G344" s="87" t="s">
        <v>356</v>
      </c>
      <c r="H344" s="87" t="s">
        <v>357</v>
      </c>
      <c r="I344" s="87" t="s">
        <v>358</v>
      </c>
      <c r="J344" s="87" t="s">
        <v>359</v>
      </c>
      <c r="K344" s="87" t="s">
        <v>360</v>
      </c>
      <c r="L344" s="262"/>
      <c r="N344" s="116" t="s">
        <v>22</v>
      </c>
      <c r="P344" s="177"/>
      <c r="Q344" s="177"/>
    </row>
    <row r="345" spans="2:17" x14ac:dyDescent="0.25">
      <c r="B345" s="165" t="str">
        <f t="shared" ref="B345:C364" si="60">B5</f>
        <v>1,1,1-Trichloroethane</v>
      </c>
      <c r="C345" s="166" t="str">
        <f t="shared" si="60"/>
        <v>71-55-6</v>
      </c>
      <c r="D345" s="167" t="str" cm="1">
        <f t="array" ref="D345">_xlfn.IFNA(CONVERT(INDEX('3. Emissions - Actual EF'!$K$5:$K$288,MATCH(1,($N$344='3. Emissions - Actual EF'!$B$5:$B$288)*($C345='3. Emissions - Actual EF'!$C$5:$C$288),0)),"lbm","g")/8760/3600,"--")</f>
        <v>--</v>
      </c>
      <c r="E345" s="168" t="str" cm="1">
        <f t="array" ref="E345">_xlfn.IFNA(CONVERT(INDEX('3. Emissions - Actual EF'!$N$5:$N$288,MATCH(1,('Actuals - REER'!$N$344='3. Emissions - Actual EF'!$B$5:$B$288)*($C345='3. Emissions - Actual EF'!$C$5:$C$288),0)),"lbm","g")/24/3600,"--")</f>
        <v>--</v>
      </c>
      <c r="F345" s="174" t="str">
        <f t="shared" ref="F345:K354" si="61">IFERROR(IF(F5="--","--",$D345/F5),"--")</f>
        <v>--</v>
      </c>
      <c r="G345" s="167" t="str">
        <f t="shared" si="61"/>
        <v>--</v>
      </c>
      <c r="H345" s="167" t="str">
        <f t="shared" si="61"/>
        <v>--</v>
      </c>
      <c r="I345" s="167" t="str">
        <f t="shared" si="61"/>
        <v>--</v>
      </c>
      <c r="J345" s="167" t="str">
        <f t="shared" si="61"/>
        <v>--</v>
      </c>
      <c r="K345" s="167" t="str">
        <f t="shared" si="61"/>
        <v>--</v>
      </c>
      <c r="L345" s="168" t="str">
        <f t="shared" ref="L345:L376" si="62">IFERROR(IF(L5="--","--",$E345/L5),"--")</f>
        <v>--</v>
      </c>
      <c r="N345" s="177"/>
      <c r="P345" s="177"/>
      <c r="Q345" s="177"/>
    </row>
    <row r="346" spans="2:17" x14ac:dyDescent="0.25">
      <c r="B346" s="165" t="str">
        <f t="shared" si="60"/>
        <v>1,1,2,2-Tetrachloroethane</v>
      </c>
      <c r="C346" s="166" t="str">
        <f t="shared" si="60"/>
        <v>79-34-5</v>
      </c>
      <c r="D346" s="167" t="str" cm="1">
        <f t="array" ref="D346">_xlfn.IFNA(CONVERT(INDEX('3. Emissions - Actual EF'!$K$5:$K$288,MATCH(1,($N$344='3. Emissions - Actual EF'!$B$5:$B$288)*($C346='3. Emissions - Actual EF'!$C$5:$C$288),0)),"lbm","g")/8760/3600,"--")</f>
        <v>--</v>
      </c>
      <c r="E346" s="168" t="str" cm="1">
        <f t="array" ref="E346">_xlfn.IFNA(CONVERT(INDEX('3. Emissions - Actual EF'!$N$5:$N$288,MATCH(1,('Actuals - REER'!$N$344='3. Emissions - Actual EF'!$B$5:$B$288)*($C346='3. Emissions - Actual EF'!$C$5:$C$288),0)),"lbm","g")/24/3600,"--")</f>
        <v>--</v>
      </c>
      <c r="F346" s="174" t="str">
        <f t="shared" si="61"/>
        <v>--</v>
      </c>
      <c r="G346" s="167" t="str">
        <f t="shared" si="61"/>
        <v>--</v>
      </c>
      <c r="H346" s="167" t="str">
        <f t="shared" si="61"/>
        <v>--</v>
      </c>
      <c r="I346" s="167" t="str">
        <f t="shared" si="61"/>
        <v>--</v>
      </c>
      <c r="J346" s="167" t="str">
        <f t="shared" si="61"/>
        <v>--</v>
      </c>
      <c r="K346" s="167" t="str">
        <f t="shared" si="61"/>
        <v>--</v>
      </c>
      <c r="L346" s="168" t="str">
        <f t="shared" si="62"/>
        <v>--</v>
      </c>
      <c r="N346" s="177"/>
      <c r="P346" s="177"/>
      <c r="Q346" s="177"/>
    </row>
    <row r="347" spans="2:17" x14ac:dyDescent="0.25">
      <c r="B347" s="165" t="str">
        <f t="shared" si="60"/>
        <v>1,1,1,2-Tetrachloroethane</v>
      </c>
      <c r="C347" s="166" t="str">
        <f t="shared" si="60"/>
        <v>630-20-6</v>
      </c>
      <c r="D347" s="167" t="str" cm="1">
        <f t="array" ref="D347">_xlfn.IFNA(CONVERT(INDEX('3. Emissions - Actual EF'!$K$5:$K$288,MATCH(1,($N$344='3. Emissions - Actual EF'!$B$5:$B$288)*($C347='3. Emissions - Actual EF'!$C$5:$C$288),0)),"lbm","g")/8760/3600,"--")</f>
        <v>--</v>
      </c>
      <c r="E347" s="168" t="str" cm="1">
        <f t="array" ref="E347">_xlfn.IFNA(CONVERT(INDEX('3. Emissions - Actual EF'!$N$5:$N$288,MATCH(1,('Actuals - REER'!$N$344='3. Emissions - Actual EF'!$B$5:$B$288)*($C347='3. Emissions - Actual EF'!$C$5:$C$288),0)),"lbm","g")/24/3600,"--")</f>
        <v>--</v>
      </c>
      <c r="F347" s="174" t="str">
        <f t="shared" si="61"/>
        <v>--</v>
      </c>
      <c r="G347" s="167" t="str">
        <f t="shared" si="61"/>
        <v>--</v>
      </c>
      <c r="H347" s="167" t="str">
        <f t="shared" si="61"/>
        <v>--</v>
      </c>
      <c r="I347" s="167" t="str">
        <f t="shared" si="61"/>
        <v>--</v>
      </c>
      <c r="J347" s="167" t="str">
        <f t="shared" si="61"/>
        <v>--</v>
      </c>
      <c r="K347" s="167" t="str">
        <f t="shared" si="61"/>
        <v>--</v>
      </c>
      <c r="L347" s="168" t="str">
        <f t="shared" si="62"/>
        <v>--</v>
      </c>
      <c r="N347" s="177"/>
      <c r="P347" s="177"/>
      <c r="Q347" s="177"/>
    </row>
    <row r="348" spans="2:17" x14ac:dyDescent="0.25">
      <c r="B348" s="165" t="str">
        <f t="shared" si="60"/>
        <v>1,1,2-Trichloroethane</v>
      </c>
      <c r="C348" s="166" t="str">
        <f t="shared" si="60"/>
        <v>79-00-5</v>
      </c>
      <c r="D348" s="167" t="str" cm="1">
        <f t="array" ref="D348">_xlfn.IFNA(CONVERT(INDEX('3. Emissions - Actual EF'!$K$5:$K$288,MATCH(1,($N$344='3. Emissions - Actual EF'!$B$5:$B$288)*($C348='3. Emissions - Actual EF'!$C$5:$C$288),0)),"lbm","g")/8760/3600,"--")</f>
        <v>--</v>
      </c>
      <c r="E348" s="168" t="str" cm="1">
        <f t="array" ref="E348">_xlfn.IFNA(CONVERT(INDEX('3. Emissions - Actual EF'!$N$5:$N$288,MATCH(1,('Actuals - REER'!$N$344='3. Emissions - Actual EF'!$B$5:$B$288)*($C348='3. Emissions - Actual EF'!$C$5:$C$288),0)),"lbm","g")/24/3600,"--")</f>
        <v>--</v>
      </c>
      <c r="F348" s="174" t="str">
        <f t="shared" si="61"/>
        <v>--</v>
      </c>
      <c r="G348" s="167" t="str">
        <f t="shared" si="61"/>
        <v>--</v>
      </c>
      <c r="H348" s="167" t="str">
        <f t="shared" si="61"/>
        <v>--</v>
      </c>
      <c r="I348" s="167" t="str">
        <f t="shared" si="61"/>
        <v>--</v>
      </c>
      <c r="J348" s="167" t="str">
        <f t="shared" si="61"/>
        <v>--</v>
      </c>
      <c r="K348" s="167" t="str">
        <f t="shared" si="61"/>
        <v>--</v>
      </c>
      <c r="L348" s="168" t="str">
        <f t="shared" si="62"/>
        <v>--</v>
      </c>
      <c r="N348" s="118"/>
      <c r="P348" s="177"/>
      <c r="Q348" s="177"/>
    </row>
    <row r="349" spans="2:17" s="53" customFormat="1" ht="14.5" x14ac:dyDescent="0.35">
      <c r="B349" s="165" t="str">
        <f t="shared" si="60"/>
        <v>1,1-Dichloroethane</v>
      </c>
      <c r="C349" s="166" t="str">
        <f t="shared" si="60"/>
        <v>75-34-3</v>
      </c>
      <c r="D349" s="167" t="str" cm="1">
        <f t="array" ref="D349">_xlfn.IFNA(CONVERT(INDEX('3. Emissions - Actual EF'!$K$5:$K$288,MATCH(1,($N$344='3. Emissions - Actual EF'!$B$5:$B$288)*($C349='3. Emissions - Actual EF'!$C$5:$C$288),0)),"lbm","g")/8760/3600,"--")</f>
        <v>--</v>
      </c>
      <c r="E349" s="168" t="str" cm="1">
        <f t="array" ref="E349">_xlfn.IFNA(CONVERT(INDEX('3. Emissions - Actual EF'!$N$5:$N$288,MATCH(1,('Actuals - REER'!$N$344='3. Emissions - Actual EF'!$B$5:$B$288)*($C349='3. Emissions - Actual EF'!$C$5:$C$288),0)),"lbm","g")/24/3600,"--")</f>
        <v>--</v>
      </c>
      <c r="F349" s="174" t="str">
        <f t="shared" si="61"/>
        <v>--</v>
      </c>
      <c r="G349" s="167" t="str">
        <f t="shared" si="61"/>
        <v>--</v>
      </c>
      <c r="H349" s="167" t="str">
        <f t="shared" si="61"/>
        <v>--</v>
      </c>
      <c r="I349" s="167" t="str">
        <f t="shared" si="61"/>
        <v>--</v>
      </c>
      <c r="J349" s="167" t="str">
        <f t="shared" si="61"/>
        <v>--</v>
      </c>
      <c r="K349" s="167" t="str">
        <f t="shared" si="61"/>
        <v>--</v>
      </c>
      <c r="L349" s="168" t="str">
        <f t="shared" si="62"/>
        <v>--</v>
      </c>
      <c r="O349" s="86"/>
    </row>
    <row r="350" spans="2:17" s="53" customFormat="1" ht="14.5" x14ac:dyDescent="0.35">
      <c r="B350" s="165" t="str">
        <f t="shared" si="60"/>
        <v>1,1-Dichloroethene</v>
      </c>
      <c r="C350" s="166" t="str">
        <f t="shared" si="60"/>
        <v>75-35-4</v>
      </c>
      <c r="D350" s="167" t="str" cm="1">
        <f t="array" ref="D350">_xlfn.IFNA(CONVERT(INDEX('3. Emissions - Actual EF'!$K$5:$K$288,MATCH(1,($N$344='3. Emissions - Actual EF'!$B$5:$B$288)*($C350='3. Emissions - Actual EF'!$C$5:$C$288),0)),"lbm","g")/8760/3600,"--")</f>
        <v>--</v>
      </c>
      <c r="E350" s="168" t="str" cm="1">
        <f t="array" ref="E350">_xlfn.IFNA(CONVERT(INDEX('3. Emissions - Actual EF'!$N$5:$N$288,MATCH(1,('Actuals - REER'!$N$344='3. Emissions - Actual EF'!$B$5:$B$288)*($C350='3. Emissions - Actual EF'!$C$5:$C$288),0)),"lbm","g")/24/3600,"--")</f>
        <v>--</v>
      </c>
      <c r="F350" s="174" t="str">
        <f t="shared" si="61"/>
        <v>--</v>
      </c>
      <c r="G350" s="167" t="str">
        <f t="shared" si="61"/>
        <v>--</v>
      </c>
      <c r="H350" s="167" t="str">
        <f t="shared" si="61"/>
        <v>--</v>
      </c>
      <c r="I350" s="167" t="str">
        <f t="shared" si="61"/>
        <v>--</v>
      </c>
      <c r="J350" s="167" t="str">
        <f t="shared" si="61"/>
        <v>--</v>
      </c>
      <c r="K350" s="167" t="str">
        <f t="shared" si="61"/>
        <v>--</v>
      </c>
      <c r="L350" s="168" t="str">
        <f t="shared" si="62"/>
        <v>--</v>
      </c>
      <c r="O350" s="86"/>
    </row>
    <row r="351" spans="2:17" s="53" customFormat="1" ht="14.5" x14ac:dyDescent="0.35">
      <c r="B351" s="165" t="str">
        <f t="shared" si="60"/>
        <v>1,2,3-Trichloropropane</v>
      </c>
      <c r="C351" s="166" t="str">
        <f t="shared" si="60"/>
        <v>96-18-4</v>
      </c>
      <c r="D351" s="167" t="str" cm="1">
        <f t="array" ref="D351">_xlfn.IFNA(CONVERT(INDEX('3. Emissions - Actual EF'!$K$5:$K$288,MATCH(1,($N$344='3. Emissions - Actual EF'!$B$5:$B$288)*($C351='3. Emissions - Actual EF'!$C$5:$C$288),0)),"lbm","g")/8760/3600,"--")</f>
        <v>--</v>
      </c>
      <c r="E351" s="168" t="str" cm="1">
        <f t="array" ref="E351">_xlfn.IFNA(CONVERT(INDEX('3. Emissions - Actual EF'!$N$5:$N$288,MATCH(1,('Actuals - REER'!$N$344='3. Emissions - Actual EF'!$B$5:$B$288)*($C351='3. Emissions - Actual EF'!$C$5:$C$288),0)),"lbm","g")/24/3600,"--")</f>
        <v>--</v>
      </c>
      <c r="F351" s="174" t="str">
        <f t="shared" si="61"/>
        <v>--</v>
      </c>
      <c r="G351" s="167" t="str">
        <f t="shared" si="61"/>
        <v>--</v>
      </c>
      <c r="H351" s="167" t="str">
        <f t="shared" si="61"/>
        <v>--</v>
      </c>
      <c r="I351" s="167" t="str">
        <f t="shared" si="61"/>
        <v>--</v>
      </c>
      <c r="J351" s="167" t="str">
        <f t="shared" si="61"/>
        <v>--</v>
      </c>
      <c r="K351" s="167" t="str">
        <f t="shared" si="61"/>
        <v>--</v>
      </c>
      <c r="L351" s="168" t="str">
        <f t="shared" si="62"/>
        <v>--</v>
      </c>
      <c r="O351" s="86"/>
    </row>
    <row r="352" spans="2:17" s="53" customFormat="1" ht="14.5" x14ac:dyDescent="0.35">
      <c r="B352" s="165" t="str">
        <f t="shared" si="60"/>
        <v>1,2,4-Trichlorobenzene</v>
      </c>
      <c r="C352" s="166" t="str">
        <f t="shared" si="60"/>
        <v>120-82-1</v>
      </c>
      <c r="D352" s="167" t="str" cm="1">
        <f t="array" ref="D352">_xlfn.IFNA(CONVERT(INDEX('3. Emissions - Actual EF'!$K$5:$K$288,MATCH(1,($N$344='3. Emissions - Actual EF'!$B$5:$B$288)*($C352='3. Emissions - Actual EF'!$C$5:$C$288),0)),"lbm","g")/8760/3600,"--")</f>
        <v>--</v>
      </c>
      <c r="E352" s="168" t="str" cm="1">
        <f t="array" ref="E352">_xlfn.IFNA(CONVERT(INDEX('3. Emissions - Actual EF'!$N$5:$N$288,MATCH(1,('Actuals - REER'!$N$344='3. Emissions - Actual EF'!$B$5:$B$288)*($C352='3. Emissions - Actual EF'!$C$5:$C$288),0)),"lbm","g")/24/3600,"--")</f>
        <v>--</v>
      </c>
      <c r="F352" s="174" t="str">
        <f t="shared" si="61"/>
        <v>--</v>
      </c>
      <c r="G352" s="167" t="str">
        <f t="shared" si="61"/>
        <v>--</v>
      </c>
      <c r="H352" s="167" t="str">
        <f t="shared" si="61"/>
        <v>--</v>
      </c>
      <c r="I352" s="167" t="str">
        <f t="shared" si="61"/>
        <v>--</v>
      </c>
      <c r="J352" s="167" t="str">
        <f t="shared" si="61"/>
        <v>--</v>
      </c>
      <c r="K352" s="167" t="str">
        <f t="shared" si="61"/>
        <v>--</v>
      </c>
      <c r="L352" s="168" t="str">
        <f t="shared" si="62"/>
        <v>--</v>
      </c>
      <c r="O352" s="86"/>
    </row>
    <row r="353" spans="2:15" s="53" customFormat="1" ht="14.5" x14ac:dyDescent="0.35">
      <c r="B353" s="165" t="str">
        <f t="shared" si="60"/>
        <v>2,4,6-Trichlorophenol</v>
      </c>
      <c r="C353" s="166" t="str">
        <f t="shared" si="60"/>
        <v>88-06-2</v>
      </c>
      <c r="D353" s="167" t="str" cm="1">
        <f t="array" ref="D353">_xlfn.IFNA(CONVERT(INDEX('3. Emissions - Actual EF'!$K$5:$K$288,MATCH(1,($N$344='3. Emissions - Actual EF'!$B$5:$B$288)*($C353='3. Emissions - Actual EF'!$C$5:$C$288),0)),"lbm","g")/8760/3600,"--")</f>
        <v>--</v>
      </c>
      <c r="E353" s="168" t="str" cm="1">
        <f t="array" ref="E353">_xlfn.IFNA(CONVERT(INDEX('3. Emissions - Actual EF'!$N$5:$N$288,MATCH(1,('Actuals - REER'!$N$344='3. Emissions - Actual EF'!$B$5:$B$288)*($C353='3. Emissions - Actual EF'!$C$5:$C$288),0)),"lbm","g")/24/3600,"--")</f>
        <v>--</v>
      </c>
      <c r="F353" s="174" t="str">
        <f t="shared" si="61"/>
        <v>--</v>
      </c>
      <c r="G353" s="167" t="str">
        <f t="shared" si="61"/>
        <v>--</v>
      </c>
      <c r="H353" s="167" t="str">
        <f t="shared" si="61"/>
        <v>--</v>
      </c>
      <c r="I353" s="167" t="str">
        <f t="shared" si="61"/>
        <v>--</v>
      </c>
      <c r="J353" s="167" t="str">
        <f t="shared" si="61"/>
        <v>--</v>
      </c>
      <c r="K353" s="167" t="str">
        <f t="shared" si="61"/>
        <v>--</v>
      </c>
      <c r="L353" s="168" t="str">
        <f t="shared" si="62"/>
        <v>--</v>
      </c>
      <c r="O353" s="86"/>
    </row>
    <row r="354" spans="2:15" s="53" customFormat="1" ht="14.5" x14ac:dyDescent="0.35">
      <c r="B354" s="165" t="str">
        <f t="shared" si="60"/>
        <v>1,2,4-Trimethylbenzene</v>
      </c>
      <c r="C354" s="166" t="str">
        <f t="shared" si="60"/>
        <v>95-63-6</v>
      </c>
      <c r="D354" s="167" t="str" cm="1">
        <f t="array" ref="D354">_xlfn.IFNA(CONVERT(INDEX('3. Emissions - Actual EF'!$K$5:$K$288,MATCH(1,($N$344='3. Emissions - Actual EF'!$B$5:$B$288)*($C354='3. Emissions - Actual EF'!$C$5:$C$288),0)),"lbm","g")/8760/3600,"--")</f>
        <v>--</v>
      </c>
      <c r="E354" s="168" t="str" cm="1">
        <f t="array" ref="E354">_xlfn.IFNA(CONVERT(INDEX('3. Emissions - Actual EF'!$N$5:$N$288,MATCH(1,('Actuals - REER'!$N$344='3. Emissions - Actual EF'!$B$5:$B$288)*($C354='3. Emissions - Actual EF'!$C$5:$C$288),0)),"lbm","g")/24/3600,"--")</f>
        <v>--</v>
      </c>
      <c r="F354" s="174" t="str">
        <f t="shared" si="61"/>
        <v>--</v>
      </c>
      <c r="G354" s="167" t="str">
        <f t="shared" si="61"/>
        <v>--</v>
      </c>
      <c r="H354" s="167" t="str">
        <f t="shared" si="61"/>
        <v>--</v>
      </c>
      <c r="I354" s="167" t="str">
        <f t="shared" si="61"/>
        <v>--</v>
      </c>
      <c r="J354" s="167" t="str">
        <f t="shared" si="61"/>
        <v>--</v>
      </c>
      <c r="K354" s="167" t="str">
        <f t="shared" si="61"/>
        <v>--</v>
      </c>
      <c r="L354" s="168" t="str">
        <f t="shared" si="62"/>
        <v>--</v>
      </c>
      <c r="O354" s="86"/>
    </row>
    <row r="355" spans="2:15" s="53" customFormat="1" ht="14.5" x14ac:dyDescent="0.35">
      <c r="B355" s="165" t="str">
        <f t="shared" si="60"/>
        <v>1,2-Dibromo-3-Chloropropane</v>
      </c>
      <c r="C355" s="166" t="str">
        <f t="shared" si="60"/>
        <v>96-12-8</v>
      </c>
      <c r="D355" s="167" t="str" cm="1">
        <f t="array" ref="D355">_xlfn.IFNA(CONVERT(INDEX('3. Emissions - Actual EF'!$K$5:$K$288,MATCH(1,($N$344='3. Emissions - Actual EF'!$B$5:$B$288)*($C355='3. Emissions - Actual EF'!$C$5:$C$288),0)),"lbm","g")/8760/3600,"--")</f>
        <v>--</v>
      </c>
      <c r="E355" s="168" t="str" cm="1">
        <f t="array" ref="E355">_xlfn.IFNA(CONVERT(INDEX('3. Emissions - Actual EF'!$N$5:$N$288,MATCH(1,('Actuals - REER'!$N$344='3. Emissions - Actual EF'!$B$5:$B$288)*($C355='3. Emissions - Actual EF'!$C$5:$C$288),0)),"lbm","g")/24/3600,"--")</f>
        <v>--</v>
      </c>
      <c r="F355" s="174" t="str">
        <f t="shared" ref="F355:K364" si="63">IFERROR(IF(F15="--","--",$D355/F15),"--")</f>
        <v>--</v>
      </c>
      <c r="G355" s="167" t="str">
        <f t="shared" si="63"/>
        <v>--</v>
      </c>
      <c r="H355" s="167" t="str">
        <f t="shared" si="63"/>
        <v>--</v>
      </c>
      <c r="I355" s="167" t="str">
        <f t="shared" si="63"/>
        <v>--</v>
      </c>
      <c r="J355" s="167" t="str">
        <f t="shared" si="63"/>
        <v>--</v>
      </c>
      <c r="K355" s="167" t="str">
        <f t="shared" si="63"/>
        <v>--</v>
      </c>
      <c r="L355" s="168" t="str">
        <f t="shared" si="62"/>
        <v>--</v>
      </c>
      <c r="O355" s="86"/>
    </row>
    <row r="356" spans="2:15" s="53" customFormat="1" ht="14.5" x14ac:dyDescent="0.35">
      <c r="B356" s="165" t="str">
        <f t="shared" si="60"/>
        <v>1,2-Dibromoethane</v>
      </c>
      <c r="C356" s="166" t="str">
        <f t="shared" si="60"/>
        <v>106-93-4</v>
      </c>
      <c r="D356" s="167" t="str" cm="1">
        <f t="array" ref="D356">_xlfn.IFNA(CONVERT(INDEX('3. Emissions - Actual EF'!$K$5:$K$288,MATCH(1,($N$344='3. Emissions - Actual EF'!$B$5:$B$288)*($C356='3. Emissions - Actual EF'!$C$5:$C$288),0)),"lbm","g")/8760/3600,"--")</f>
        <v>--</v>
      </c>
      <c r="E356" s="168" t="str" cm="1">
        <f t="array" ref="E356">_xlfn.IFNA(CONVERT(INDEX('3. Emissions - Actual EF'!$N$5:$N$288,MATCH(1,('Actuals - REER'!$N$344='3. Emissions - Actual EF'!$B$5:$B$288)*($C356='3. Emissions - Actual EF'!$C$5:$C$288),0)),"lbm","g")/24/3600,"--")</f>
        <v>--</v>
      </c>
      <c r="F356" s="174" t="str">
        <f t="shared" si="63"/>
        <v>--</v>
      </c>
      <c r="G356" s="167" t="str">
        <f t="shared" si="63"/>
        <v>--</v>
      </c>
      <c r="H356" s="167" t="str">
        <f t="shared" si="63"/>
        <v>--</v>
      </c>
      <c r="I356" s="167" t="str">
        <f t="shared" si="63"/>
        <v>--</v>
      </c>
      <c r="J356" s="167" t="str">
        <f t="shared" si="63"/>
        <v>--</v>
      </c>
      <c r="K356" s="167" t="str">
        <f t="shared" si="63"/>
        <v>--</v>
      </c>
      <c r="L356" s="168" t="str">
        <f t="shared" si="62"/>
        <v>--</v>
      </c>
      <c r="O356" s="86"/>
    </row>
    <row r="357" spans="2:15" s="53" customFormat="1" ht="14.5" x14ac:dyDescent="0.35">
      <c r="B357" s="165" t="str">
        <f t="shared" si="60"/>
        <v>1,2-Dichlorobenzene</v>
      </c>
      <c r="C357" s="166" t="str">
        <f t="shared" si="60"/>
        <v>95-50-1</v>
      </c>
      <c r="D357" s="167" t="str" cm="1">
        <f t="array" ref="D357">_xlfn.IFNA(CONVERT(INDEX('3. Emissions - Actual EF'!$K$5:$K$288,MATCH(1,($N$344='3. Emissions - Actual EF'!$B$5:$B$288)*($C357='3. Emissions - Actual EF'!$C$5:$C$288),0)),"lbm","g")/8760/3600,"--")</f>
        <v>--</v>
      </c>
      <c r="E357" s="168" t="str" cm="1">
        <f t="array" ref="E357">_xlfn.IFNA(CONVERT(INDEX('3. Emissions - Actual EF'!$N$5:$N$288,MATCH(1,('Actuals - REER'!$N$344='3. Emissions - Actual EF'!$B$5:$B$288)*($C357='3. Emissions - Actual EF'!$C$5:$C$288),0)),"lbm","g")/24/3600,"--")</f>
        <v>--</v>
      </c>
      <c r="F357" s="174" t="str">
        <f t="shared" si="63"/>
        <v>--</v>
      </c>
      <c r="G357" s="167" t="str">
        <f t="shared" si="63"/>
        <v>--</v>
      </c>
      <c r="H357" s="167" t="str">
        <f t="shared" si="63"/>
        <v>--</v>
      </c>
      <c r="I357" s="167" t="str">
        <f t="shared" si="63"/>
        <v>--</v>
      </c>
      <c r="J357" s="167" t="str">
        <f t="shared" si="63"/>
        <v>--</v>
      </c>
      <c r="K357" s="167" t="str">
        <f t="shared" si="63"/>
        <v>--</v>
      </c>
      <c r="L357" s="168" t="str">
        <f t="shared" si="62"/>
        <v>--</v>
      </c>
      <c r="O357" s="86"/>
    </row>
    <row r="358" spans="2:15" s="53" customFormat="1" ht="14.5" x14ac:dyDescent="0.35">
      <c r="B358" s="165" t="str">
        <f t="shared" si="60"/>
        <v>1,2-Dichloroethane</v>
      </c>
      <c r="C358" s="166" t="str">
        <f t="shared" si="60"/>
        <v>107-06-2</v>
      </c>
      <c r="D358" s="167" t="str" cm="1">
        <f t="array" ref="D358">_xlfn.IFNA(CONVERT(INDEX('3. Emissions - Actual EF'!$K$5:$K$288,MATCH(1,($N$344='3. Emissions - Actual EF'!$B$5:$B$288)*($C358='3. Emissions - Actual EF'!$C$5:$C$288),0)),"lbm","g")/8760/3600,"--")</f>
        <v>--</v>
      </c>
      <c r="E358" s="168" t="str" cm="1">
        <f t="array" ref="E358">_xlfn.IFNA(CONVERT(INDEX('3. Emissions - Actual EF'!$N$5:$N$288,MATCH(1,('Actuals - REER'!$N$344='3. Emissions - Actual EF'!$B$5:$B$288)*($C358='3. Emissions - Actual EF'!$C$5:$C$288),0)),"lbm","g")/24/3600,"--")</f>
        <v>--</v>
      </c>
      <c r="F358" s="174" t="str">
        <f t="shared" si="63"/>
        <v>--</v>
      </c>
      <c r="G358" s="167" t="str">
        <f t="shared" si="63"/>
        <v>--</v>
      </c>
      <c r="H358" s="167" t="str">
        <f t="shared" si="63"/>
        <v>--</v>
      </c>
      <c r="I358" s="167" t="str">
        <f t="shared" si="63"/>
        <v>--</v>
      </c>
      <c r="J358" s="167" t="str">
        <f t="shared" si="63"/>
        <v>--</v>
      </c>
      <c r="K358" s="167" t="str">
        <f t="shared" si="63"/>
        <v>--</v>
      </c>
      <c r="L358" s="168" t="str">
        <f t="shared" si="62"/>
        <v>--</v>
      </c>
      <c r="O358" s="86"/>
    </row>
    <row r="359" spans="2:15" s="53" customFormat="1" ht="14.5" x14ac:dyDescent="0.35">
      <c r="B359" s="165" t="str">
        <f t="shared" si="60"/>
        <v>1,2-Dichloropropane</v>
      </c>
      <c r="C359" s="166" t="str">
        <f t="shared" si="60"/>
        <v>78-87-5</v>
      </c>
      <c r="D359" s="167" t="str" cm="1">
        <f t="array" ref="D359">_xlfn.IFNA(CONVERT(INDEX('3. Emissions - Actual EF'!$K$5:$K$288,MATCH(1,($N$344='3. Emissions - Actual EF'!$B$5:$B$288)*($C359='3. Emissions - Actual EF'!$C$5:$C$288),0)),"lbm","g")/8760/3600,"--")</f>
        <v>--</v>
      </c>
      <c r="E359" s="168" t="str" cm="1">
        <f t="array" ref="E359">_xlfn.IFNA(CONVERT(INDEX('3. Emissions - Actual EF'!$N$5:$N$288,MATCH(1,('Actuals - REER'!$N$344='3. Emissions - Actual EF'!$B$5:$B$288)*($C359='3. Emissions - Actual EF'!$C$5:$C$288),0)),"lbm","g")/24/3600,"--")</f>
        <v>--</v>
      </c>
      <c r="F359" s="174" t="str">
        <f t="shared" si="63"/>
        <v>--</v>
      </c>
      <c r="G359" s="167" t="str">
        <f t="shared" si="63"/>
        <v>--</v>
      </c>
      <c r="H359" s="167" t="str">
        <f t="shared" si="63"/>
        <v>--</v>
      </c>
      <c r="I359" s="167" t="str">
        <f t="shared" si="63"/>
        <v>--</v>
      </c>
      <c r="J359" s="167" t="str">
        <f t="shared" si="63"/>
        <v>--</v>
      </c>
      <c r="K359" s="167" t="str">
        <f t="shared" si="63"/>
        <v>--</v>
      </c>
      <c r="L359" s="168" t="str">
        <f t="shared" si="62"/>
        <v>--</v>
      </c>
      <c r="O359" s="86"/>
    </row>
    <row r="360" spans="2:15" s="53" customFormat="1" ht="14.5" x14ac:dyDescent="0.35">
      <c r="B360" s="165" t="str">
        <f t="shared" si="60"/>
        <v>1,3,5-Trimethylbenzene</v>
      </c>
      <c r="C360" s="166" t="str">
        <f t="shared" si="60"/>
        <v>108-67-8</v>
      </c>
      <c r="D360" s="167" t="str" cm="1">
        <f t="array" ref="D360">_xlfn.IFNA(CONVERT(INDEX('3. Emissions - Actual EF'!$K$5:$K$288,MATCH(1,($N$344='3. Emissions - Actual EF'!$B$5:$B$288)*($C360='3. Emissions - Actual EF'!$C$5:$C$288),0)),"lbm","g")/8760/3600,"--")</f>
        <v>--</v>
      </c>
      <c r="E360" s="168" t="str" cm="1">
        <f t="array" ref="E360">_xlfn.IFNA(CONVERT(INDEX('3. Emissions - Actual EF'!$N$5:$N$288,MATCH(1,('Actuals - REER'!$N$344='3. Emissions - Actual EF'!$B$5:$B$288)*($C360='3. Emissions - Actual EF'!$C$5:$C$288),0)),"lbm","g")/24/3600,"--")</f>
        <v>--</v>
      </c>
      <c r="F360" s="174" t="str">
        <f t="shared" si="63"/>
        <v>--</v>
      </c>
      <c r="G360" s="167" t="str">
        <f t="shared" si="63"/>
        <v>--</v>
      </c>
      <c r="H360" s="167" t="str">
        <f t="shared" si="63"/>
        <v>--</v>
      </c>
      <c r="I360" s="167" t="str">
        <f t="shared" si="63"/>
        <v>--</v>
      </c>
      <c r="J360" s="167" t="str">
        <f t="shared" si="63"/>
        <v>--</v>
      </c>
      <c r="K360" s="167" t="str">
        <f t="shared" si="63"/>
        <v>--</v>
      </c>
      <c r="L360" s="168" t="str">
        <f t="shared" si="62"/>
        <v>--</v>
      </c>
      <c r="O360" s="86"/>
    </row>
    <row r="361" spans="2:15" s="53" customFormat="1" ht="14.5" x14ac:dyDescent="0.35">
      <c r="B361" s="165" t="str">
        <f t="shared" si="60"/>
        <v>1,3-Butadiene</v>
      </c>
      <c r="C361" s="166" t="str">
        <f t="shared" si="60"/>
        <v>106-99-0</v>
      </c>
      <c r="D361" s="167" t="str" cm="1">
        <f t="array" ref="D361">_xlfn.IFNA(CONVERT(INDEX('3. Emissions - Actual EF'!$K$5:$K$288,MATCH(1,($N$344='3. Emissions - Actual EF'!$B$5:$B$288)*($C361='3. Emissions - Actual EF'!$C$5:$C$288),0)),"lbm","g")/8760/3600,"--")</f>
        <v>--</v>
      </c>
      <c r="E361" s="168" t="str" cm="1">
        <f t="array" ref="E361">_xlfn.IFNA(CONVERT(INDEX('3. Emissions - Actual EF'!$N$5:$N$288,MATCH(1,('Actuals - REER'!$N$344='3. Emissions - Actual EF'!$B$5:$B$288)*($C361='3. Emissions - Actual EF'!$C$5:$C$288),0)),"lbm","g")/24/3600,"--")</f>
        <v>--</v>
      </c>
      <c r="F361" s="174" t="str">
        <f t="shared" si="63"/>
        <v>--</v>
      </c>
      <c r="G361" s="167" t="str">
        <f t="shared" si="63"/>
        <v>--</v>
      </c>
      <c r="H361" s="167" t="str">
        <f t="shared" si="63"/>
        <v>--</v>
      </c>
      <c r="I361" s="167" t="str">
        <f t="shared" si="63"/>
        <v>--</v>
      </c>
      <c r="J361" s="167" t="str">
        <f t="shared" si="63"/>
        <v>--</v>
      </c>
      <c r="K361" s="167" t="str">
        <f t="shared" si="63"/>
        <v>--</v>
      </c>
      <c r="L361" s="168" t="str">
        <f t="shared" si="62"/>
        <v>--</v>
      </c>
      <c r="O361" s="86"/>
    </row>
    <row r="362" spans="2:15" s="53" customFormat="1" ht="14.5" x14ac:dyDescent="0.35">
      <c r="B362" s="165" t="str">
        <f t="shared" si="60"/>
        <v>1,3-Dichlorobenzene</v>
      </c>
      <c r="C362" s="166" t="str">
        <f t="shared" si="60"/>
        <v>541-73-1</v>
      </c>
      <c r="D362" s="167" t="str" cm="1">
        <f t="array" ref="D362">_xlfn.IFNA(CONVERT(INDEX('3. Emissions - Actual EF'!$K$5:$K$288,MATCH(1,($N$344='3. Emissions - Actual EF'!$B$5:$B$288)*($C362='3. Emissions - Actual EF'!$C$5:$C$288),0)),"lbm","g")/8760/3600,"--")</f>
        <v>--</v>
      </c>
      <c r="E362" s="168" t="str" cm="1">
        <f t="array" ref="E362">_xlfn.IFNA(CONVERT(INDEX('3. Emissions - Actual EF'!$N$5:$N$288,MATCH(1,('Actuals - REER'!$N$344='3. Emissions - Actual EF'!$B$5:$B$288)*($C362='3. Emissions - Actual EF'!$C$5:$C$288),0)),"lbm","g")/24/3600,"--")</f>
        <v>--</v>
      </c>
      <c r="F362" s="174" t="str">
        <f t="shared" si="63"/>
        <v>--</v>
      </c>
      <c r="G362" s="167" t="str">
        <f t="shared" si="63"/>
        <v>--</v>
      </c>
      <c r="H362" s="167" t="str">
        <f t="shared" si="63"/>
        <v>--</v>
      </c>
      <c r="I362" s="167" t="str">
        <f t="shared" si="63"/>
        <v>--</v>
      </c>
      <c r="J362" s="167" t="str">
        <f t="shared" si="63"/>
        <v>--</v>
      </c>
      <c r="K362" s="167" t="str">
        <f t="shared" si="63"/>
        <v>--</v>
      </c>
      <c r="L362" s="168" t="str">
        <f t="shared" si="62"/>
        <v>--</v>
      </c>
      <c r="O362" s="86"/>
    </row>
    <row r="363" spans="2:15" s="53" customFormat="1" ht="14.5" x14ac:dyDescent="0.35">
      <c r="B363" s="165" t="str">
        <f t="shared" si="60"/>
        <v>1,4-Dichlorobenzene</v>
      </c>
      <c r="C363" s="166" t="str">
        <f t="shared" si="60"/>
        <v>106-46-7</v>
      </c>
      <c r="D363" s="167" t="str" cm="1">
        <f t="array" ref="D363">_xlfn.IFNA(CONVERT(INDEX('3. Emissions - Actual EF'!$K$5:$K$288,MATCH(1,($N$344='3. Emissions - Actual EF'!$B$5:$B$288)*($C363='3. Emissions - Actual EF'!$C$5:$C$288),0)),"lbm","g")/8760/3600,"--")</f>
        <v>--</v>
      </c>
      <c r="E363" s="168" t="str" cm="1">
        <f t="array" ref="E363">_xlfn.IFNA(CONVERT(INDEX('3. Emissions - Actual EF'!$N$5:$N$288,MATCH(1,('Actuals - REER'!$N$344='3. Emissions - Actual EF'!$B$5:$B$288)*($C363='3. Emissions - Actual EF'!$C$5:$C$288),0)),"lbm","g")/24/3600,"--")</f>
        <v>--</v>
      </c>
      <c r="F363" s="174" t="str">
        <f t="shared" si="63"/>
        <v>--</v>
      </c>
      <c r="G363" s="167" t="str">
        <f t="shared" si="63"/>
        <v>--</v>
      </c>
      <c r="H363" s="167" t="str">
        <f t="shared" si="63"/>
        <v>--</v>
      </c>
      <c r="I363" s="167" t="str">
        <f t="shared" si="63"/>
        <v>--</v>
      </c>
      <c r="J363" s="167" t="str">
        <f t="shared" si="63"/>
        <v>--</v>
      </c>
      <c r="K363" s="167" t="str">
        <f t="shared" si="63"/>
        <v>--</v>
      </c>
      <c r="L363" s="168" t="str">
        <f t="shared" si="62"/>
        <v>--</v>
      </c>
      <c r="O363" s="86"/>
    </row>
    <row r="364" spans="2:15" s="53" customFormat="1" ht="14.5" x14ac:dyDescent="0.35">
      <c r="B364" s="165" t="str">
        <f t="shared" si="60"/>
        <v>2,3,4,6-Tetrachlorophenol</v>
      </c>
      <c r="C364" s="166" t="str">
        <f t="shared" si="60"/>
        <v>58-90-2</v>
      </c>
      <c r="D364" s="167" t="str" cm="1">
        <f t="array" ref="D364">_xlfn.IFNA(CONVERT(INDEX('3. Emissions - Actual EF'!$K$5:$K$288,MATCH(1,($N$344='3. Emissions - Actual EF'!$B$5:$B$288)*($C364='3. Emissions - Actual EF'!$C$5:$C$288),0)),"lbm","g")/8760/3600,"--")</f>
        <v>--</v>
      </c>
      <c r="E364" s="168" t="str" cm="1">
        <f t="array" ref="E364">_xlfn.IFNA(CONVERT(INDEX('3. Emissions - Actual EF'!$N$5:$N$288,MATCH(1,('Actuals - REER'!$N$344='3. Emissions - Actual EF'!$B$5:$B$288)*($C364='3. Emissions - Actual EF'!$C$5:$C$288),0)),"lbm","g")/24/3600,"--")</f>
        <v>--</v>
      </c>
      <c r="F364" s="174" t="str">
        <f t="shared" si="63"/>
        <v>--</v>
      </c>
      <c r="G364" s="167" t="str">
        <f t="shared" si="63"/>
        <v>--</v>
      </c>
      <c r="H364" s="167" t="str">
        <f t="shared" si="63"/>
        <v>--</v>
      </c>
      <c r="I364" s="167" t="str">
        <f t="shared" si="63"/>
        <v>--</v>
      </c>
      <c r="J364" s="167" t="str">
        <f t="shared" si="63"/>
        <v>--</v>
      </c>
      <c r="K364" s="167" t="str">
        <f t="shared" si="63"/>
        <v>--</v>
      </c>
      <c r="L364" s="168" t="str">
        <f t="shared" si="62"/>
        <v>--</v>
      </c>
      <c r="O364" s="86"/>
    </row>
    <row r="365" spans="2:15" s="53" customFormat="1" ht="14.5" x14ac:dyDescent="0.35">
      <c r="B365" s="165" t="str">
        <f t="shared" ref="B365:C384" si="64">B25</f>
        <v>2,4,5-Trichlorophenol</v>
      </c>
      <c r="C365" s="166" t="str">
        <f t="shared" si="64"/>
        <v>95-95-4</v>
      </c>
      <c r="D365" s="167" t="str" cm="1">
        <f t="array" ref="D365">_xlfn.IFNA(CONVERT(INDEX('3. Emissions - Actual EF'!$K$5:$K$288,MATCH(1,($N$344='3. Emissions - Actual EF'!$B$5:$B$288)*($C365='3. Emissions - Actual EF'!$C$5:$C$288),0)),"lbm","g")/8760/3600,"--")</f>
        <v>--</v>
      </c>
      <c r="E365" s="168" t="str" cm="1">
        <f t="array" ref="E365">_xlfn.IFNA(CONVERT(INDEX('3. Emissions - Actual EF'!$N$5:$N$288,MATCH(1,('Actuals - REER'!$N$344='3. Emissions - Actual EF'!$B$5:$B$288)*($C365='3. Emissions - Actual EF'!$C$5:$C$288),0)),"lbm","g")/24/3600,"--")</f>
        <v>--</v>
      </c>
      <c r="F365" s="174" t="str">
        <f t="shared" ref="F365:K374" si="65">IFERROR(IF(F25="--","--",$D365/F25),"--")</f>
        <v>--</v>
      </c>
      <c r="G365" s="167" t="str">
        <f t="shared" si="65"/>
        <v>--</v>
      </c>
      <c r="H365" s="167" t="str">
        <f t="shared" si="65"/>
        <v>--</v>
      </c>
      <c r="I365" s="167" t="str">
        <f t="shared" si="65"/>
        <v>--</v>
      </c>
      <c r="J365" s="167" t="str">
        <f t="shared" si="65"/>
        <v>--</v>
      </c>
      <c r="K365" s="167" t="str">
        <f t="shared" si="65"/>
        <v>--</v>
      </c>
      <c r="L365" s="168" t="str">
        <f t="shared" si="62"/>
        <v>--</v>
      </c>
      <c r="O365" s="86"/>
    </row>
    <row r="366" spans="2:15" s="53" customFormat="1" ht="14.5" x14ac:dyDescent="0.35">
      <c r="B366" s="165" t="str">
        <f t="shared" si="64"/>
        <v>2,4-Dichlorophenol</v>
      </c>
      <c r="C366" s="166" t="str">
        <f t="shared" si="64"/>
        <v>120-83-2</v>
      </c>
      <c r="D366" s="167" t="str" cm="1">
        <f t="array" ref="D366">_xlfn.IFNA(CONVERT(INDEX('3. Emissions - Actual EF'!$K$5:$K$288,MATCH(1,($N$344='3. Emissions - Actual EF'!$B$5:$B$288)*($C366='3. Emissions - Actual EF'!$C$5:$C$288),0)),"lbm","g")/8760/3600,"--")</f>
        <v>--</v>
      </c>
      <c r="E366" s="168" t="str" cm="1">
        <f t="array" ref="E366">_xlfn.IFNA(CONVERT(INDEX('3. Emissions - Actual EF'!$N$5:$N$288,MATCH(1,('Actuals - REER'!$N$344='3. Emissions - Actual EF'!$B$5:$B$288)*($C366='3. Emissions - Actual EF'!$C$5:$C$288),0)),"lbm","g")/24/3600,"--")</f>
        <v>--</v>
      </c>
      <c r="F366" s="174" t="str">
        <f t="shared" si="65"/>
        <v>--</v>
      </c>
      <c r="G366" s="167" t="str">
        <f t="shared" si="65"/>
        <v>--</v>
      </c>
      <c r="H366" s="167" t="str">
        <f t="shared" si="65"/>
        <v>--</v>
      </c>
      <c r="I366" s="167" t="str">
        <f t="shared" si="65"/>
        <v>--</v>
      </c>
      <c r="J366" s="167" t="str">
        <f t="shared" si="65"/>
        <v>--</v>
      </c>
      <c r="K366" s="167" t="str">
        <f t="shared" si="65"/>
        <v>--</v>
      </c>
      <c r="L366" s="168" t="str">
        <f t="shared" si="62"/>
        <v>--</v>
      </c>
      <c r="O366" s="86"/>
    </row>
    <row r="367" spans="2:15" s="53" customFormat="1" ht="14.5" x14ac:dyDescent="0.35">
      <c r="B367" s="165" t="str">
        <f t="shared" si="64"/>
        <v>2-Butanone</v>
      </c>
      <c r="C367" s="166" t="str">
        <f t="shared" si="64"/>
        <v>78-93-3</v>
      </c>
      <c r="D367" s="167" t="str" cm="1">
        <f t="array" ref="D367">_xlfn.IFNA(CONVERT(INDEX('3. Emissions - Actual EF'!$K$5:$K$288,MATCH(1,($N$344='3. Emissions - Actual EF'!$B$5:$B$288)*($C367='3. Emissions - Actual EF'!$C$5:$C$288),0)),"lbm","g")/8760/3600,"--")</f>
        <v>--</v>
      </c>
      <c r="E367" s="168" t="str" cm="1">
        <f t="array" ref="E367">_xlfn.IFNA(CONVERT(INDEX('3. Emissions - Actual EF'!$N$5:$N$288,MATCH(1,('Actuals - REER'!$N$344='3. Emissions - Actual EF'!$B$5:$B$288)*($C367='3. Emissions - Actual EF'!$C$5:$C$288),0)),"lbm","g")/24/3600,"--")</f>
        <v>--</v>
      </c>
      <c r="F367" s="174" t="str">
        <f t="shared" si="65"/>
        <v>--</v>
      </c>
      <c r="G367" s="167" t="str">
        <f t="shared" si="65"/>
        <v>--</v>
      </c>
      <c r="H367" s="167" t="str">
        <f t="shared" si="65"/>
        <v>--</v>
      </c>
      <c r="I367" s="167" t="str">
        <f t="shared" si="65"/>
        <v>--</v>
      </c>
      <c r="J367" s="167" t="str">
        <f t="shared" si="65"/>
        <v>--</v>
      </c>
      <c r="K367" s="167" t="str">
        <f t="shared" si="65"/>
        <v>--</v>
      </c>
      <c r="L367" s="168" t="str">
        <f t="shared" si="62"/>
        <v>--</v>
      </c>
      <c r="O367" s="86"/>
    </row>
    <row r="368" spans="2:15" s="53" customFormat="1" ht="14.5" x14ac:dyDescent="0.35">
      <c r="B368" s="165" t="str">
        <f t="shared" si="64"/>
        <v>2-Chlorophenol</v>
      </c>
      <c r="C368" s="166" t="str">
        <f t="shared" si="64"/>
        <v>95-57-8</v>
      </c>
      <c r="D368" s="167" t="str" cm="1">
        <f t="array" ref="D368">_xlfn.IFNA(CONVERT(INDEX('3. Emissions - Actual EF'!$K$5:$K$288,MATCH(1,($N$344='3. Emissions - Actual EF'!$B$5:$B$288)*($C368='3. Emissions - Actual EF'!$C$5:$C$288),0)),"lbm","g")/8760/3600,"--")</f>
        <v>--</v>
      </c>
      <c r="E368" s="168" t="str" cm="1">
        <f t="array" ref="E368">_xlfn.IFNA(CONVERT(INDEX('3. Emissions - Actual EF'!$N$5:$N$288,MATCH(1,('Actuals - REER'!$N$344='3. Emissions - Actual EF'!$B$5:$B$288)*($C368='3. Emissions - Actual EF'!$C$5:$C$288),0)),"lbm","g")/24/3600,"--")</f>
        <v>--</v>
      </c>
      <c r="F368" s="174" t="str">
        <f t="shared" si="65"/>
        <v>--</v>
      </c>
      <c r="G368" s="167" t="str">
        <f t="shared" si="65"/>
        <v>--</v>
      </c>
      <c r="H368" s="167" t="str">
        <f t="shared" si="65"/>
        <v>--</v>
      </c>
      <c r="I368" s="167" t="str">
        <f t="shared" si="65"/>
        <v>--</v>
      </c>
      <c r="J368" s="167" t="str">
        <f t="shared" si="65"/>
        <v>--</v>
      </c>
      <c r="K368" s="167" t="str">
        <f t="shared" si="65"/>
        <v>--</v>
      </c>
      <c r="L368" s="168" t="str">
        <f t="shared" si="62"/>
        <v>--</v>
      </c>
      <c r="O368" s="86"/>
    </row>
    <row r="369" spans="2:15" s="53" customFormat="1" ht="14.5" x14ac:dyDescent="0.35">
      <c r="B369" s="165" t="str">
        <f t="shared" si="64"/>
        <v>4-Methyl-2-pentanone</v>
      </c>
      <c r="C369" s="166" t="str">
        <f t="shared" si="64"/>
        <v>108-10-1</v>
      </c>
      <c r="D369" s="167" t="str" cm="1">
        <f t="array" ref="D369">_xlfn.IFNA(CONVERT(INDEX('3. Emissions - Actual EF'!$K$5:$K$288,MATCH(1,($N$344='3. Emissions - Actual EF'!$B$5:$B$288)*($C369='3. Emissions - Actual EF'!$C$5:$C$288),0)),"lbm","g")/8760/3600,"--")</f>
        <v>--</v>
      </c>
      <c r="E369" s="168" t="str" cm="1">
        <f t="array" ref="E369">_xlfn.IFNA(CONVERT(INDEX('3. Emissions - Actual EF'!$N$5:$N$288,MATCH(1,('Actuals - REER'!$N$344='3. Emissions - Actual EF'!$B$5:$B$288)*($C369='3. Emissions - Actual EF'!$C$5:$C$288),0)),"lbm","g")/24/3600,"--")</f>
        <v>--</v>
      </c>
      <c r="F369" s="174" t="str">
        <f t="shared" si="65"/>
        <v>--</v>
      </c>
      <c r="G369" s="167" t="str">
        <f t="shared" si="65"/>
        <v>--</v>
      </c>
      <c r="H369" s="167" t="str">
        <f t="shared" si="65"/>
        <v>--</v>
      </c>
      <c r="I369" s="167" t="str">
        <f t="shared" si="65"/>
        <v>--</v>
      </c>
      <c r="J369" s="167" t="str">
        <f t="shared" si="65"/>
        <v>--</v>
      </c>
      <c r="K369" s="167" t="str">
        <f t="shared" si="65"/>
        <v>--</v>
      </c>
      <c r="L369" s="168" t="str">
        <f t="shared" si="62"/>
        <v>--</v>
      </c>
      <c r="O369" s="86"/>
    </row>
    <row r="370" spans="2:15" s="53" customFormat="1" ht="14.5" x14ac:dyDescent="0.35">
      <c r="B370" s="165" t="str">
        <f t="shared" si="64"/>
        <v>2-Methyl napthalene</v>
      </c>
      <c r="C370" s="166" t="str">
        <f t="shared" si="64"/>
        <v>91-57-6</v>
      </c>
      <c r="D370" s="167" t="str" cm="1">
        <f t="array" ref="D370">_xlfn.IFNA(CONVERT(INDEX('3. Emissions - Actual EF'!$K$5:$K$288,MATCH(1,($N$344='3. Emissions - Actual EF'!$B$5:$B$288)*($C370='3. Emissions - Actual EF'!$C$5:$C$288),0)),"lbm","g")/8760/3600,"--")</f>
        <v>--</v>
      </c>
      <c r="E370" s="168" t="str" cm="1">
        <f t="array" ref="E370">_xlfn.IFNA(CONVERT(INDEX('3. Emissions - Actual EF'!$N$5:$N$288,MATCH(1,('Actuals - REER'!$N$344='3. Emissions - Actual EF'!$B$5:$B$288)*($C370='3. Emissions - Actual EF'!$C$5:$C$288),0)),"lbm","g")/24/3600,"--")</f>
        <v>--</v>
      </c>
      <c r="F370" s="174" t="str">
        <f t="shared" si="65"/>
        <v>--</v>
      </c>
      <c r="G370" s="167" t="str">
        <f t="shared" si="65"/>
        <v>--</v>
      </c>
      <c r="H370" s="167" t="str">
        <f t="shared" si="65"/>
        <v>--</v>
      </c>
      <c r="I370" s="167" t="str">
        <f t="shared" si="65"/>
        <v>--</v>
      </c>
      <c r="J370" s="167" t="str">
        <f t="shared" si="65"/>
        <v>--</v>
      </c>
      <c r="K370" s="167" t="str">
        <f t="shared" si="65"/>
        <v>--</v>
      </c>
      <c r="L370" s="168" t="str">
        <f t="shared" si="62"/>
        <v>--</v>
      </c>
      <c r="O370" s="86"/>
    </row>
    <row r="371" spans="2:15" s="53" customFormat="1" ht="14.5" x14ac:dyDescent="0.35">
      <c r="B371" s="165" t="str">
        <f t="shared" si="64"/>
        <v>Acetaldehyde</v>
      </c>
      <c r="C371" s="166" t="str">
        <f t="shared" si="64"/>
        <v>75-07-0</v>
      </c>
      <c r="D371" s="167" cm="1">
        <f t="array" ref="D371">_xlfn.IFNA(CONVERT(INDEX('3. Emissions - Actual EF'!$K$5:$K$288,MATCH(1,($N$344='3. Emissions - Actual EF'!$B$5:$B$288)*($C371='3. Emissions - Actual EF'!$C$5:$C$288),0)),"lbm","g")/8760/3600,"--")</f>
        <v>8.4188850599359586E-7</v>
      </c>
      <c r="E371" s="168" cm="1">
        <f t="array" ref="E371">_xlfn.IFNA(CONVERT(INDEX('3. Emissions - Actual EF'!$N$5:$N$288,MATCH(1,('Actuals - REER'!$N$344='3. Emissions - Actual EF'!$B$5:$B$288)*($C371='3. Emissions - Actual EF'!$C$5:$C$288),0)),"lbm","g")/24/3600,"--")</f>
        <v>3.4143256076406941E-5</v>
      </c>
      <c r="F371" s="174">
        <f t="shared" si="65"/>
        <v>1.8708633466524351E-6</v>
      </c>
      <c r="G371" s="167">
        <f t="shared" si="65"/>
        <v>6.0134893285256844E-9</v>
      </c>
      <c r="H371" s="167">
        <f t="shared" si="65"/>
        <v>7.0157375499466326E-8</v>
      </c>
      <c r="I371" s="167">
        <f t="shared" si="65"/>
        <v>1.357884687086445E-9</v>
      </c>
      <c r="J371" s="167">
        <f t="shared" si="65"/>
        <v>1.5307063745338107E-7</v>
      </c>
      <c r="K371" s="167">
        <f t="shared" si="65"/>
        <v>1.357884687086445E-9</v>
      </c>
      <c r="L371" s="168">
        <f t="shared" si="62"/>
        <v>7.2645225694482851E-8</v>
      </c>
      <c r="O371" s="86"/>
    </row>
    <row r="372" spans="2:15" s="53" customFormat="1" ht="14.5" x14ac:dyDescent="0.35">
      <c r="B372" s="165" t="str">
        <f t="shared" si="64"/>
        <v>Acenaphthylene</v>
      </c>
      <c r="C372" s="166" t="str">
        <f t="shared" si="64"/>
        <v>208-96-8</v>
      </c>
      <c r="D372" s="167" t="str" cm="1">
        <f t="array" ref="D372">_xlfn.IFNA(CONVERT(INDEX('3. Emissions - Actual EF'!$K$5:$K$288,MATCH(1,($N$344='3. Emissions - Actual EF'!$B$5:$B$288)*($C372='3. Emissions - Actual EF'!$C$5:$C$288),0)),"lbm","g")/8760/3600,"--")</f>
        <v>--</v>
      </c>
      <c r="E372" s="168" t="str" cm="1">
        <f t="array" ref="E372">_xlfn.IFNA(CONVERT(INDEX('3. Emissions - Actual EF'!$N$5:$N$288,MATCH(1,('Actuals - REER'!$N$344='3. Emissions - Actual EF'!$B$5:$B$288)*($C372='3. Emissions - Actual EF'!$C$5:$C$288),0)),"lbm","g")/24/3600,"--")</f>
        <v>--</v>
      </c>
      <c r="F372" s="174" t="str">
        <f t="shared" si="65"/>
        <v>--</v>
      </c>
      <c r="G372" s="167" t="str">
        <f t="shared" si="65"/>
        <v>--</v>
      </c>
      <c r="H372" s="167" t="str">
        <f t="shared" si="65"/>
        <v>--</v>
      </c>
      <c r="I372" s="167" t="str">
        <f t="shared" si="65"/>
        <v>--</v>
      </c>
      <c r="J372" s="167" t="str">
        <f t="shared" si="65"/>
        <v>--</v>
      </c>
      <c r="K372" s="167" t="str">
        <f t="shared" si="65"/>
        <v>--</v>
      </c>
      <c r="L372" s="168" t="str">
        <f t="shared" si="62"/>
        <v>--</v>
      </c>
      <c r="O372" s="86"/>
    </row>
    <row r="373" spans="2:15" s="53" customFormat="1" ht="14.5" x14ac:dyDescent="0.35">
      <c r="B373" s="165" t="str">
        <f t="shared" si="64"/>
        <v>Acenaphthene</v>
      </c>
      <c r="C373" s="166" t="str">
        <f t="shared" si="64"/>
        <v>83-32-9</v>
      </c>
      <c r="D373" s="167" t="str" cm="1">
        <f t="array" ref="D373">_xlfn.IFNA(CONVERT(INDEX('3. Emissions - Actual EF'!$K$5:$K$288,MATCH(1,($N$344='3. Emissions - Actual EF'!$B$5:$B$288)*($C373='3. Emissions - Actual EF'!$C$5:$C$288),0)),"lbm","g")/8760/3600,"--")</f>
        <v>--</v>
      </c>
      <c r="E373" s="168" t="str" cm="1">
        <f t="array" ref="E373">_xlfn.IFNA(CONVERT(INDEX('3. Emissions - Actual EF'!$N$5:$N$288,MATCH(1,('Actuals - REER'!$N$344='3. Emissions - Actual EF'!$B$5:$B$288)*($C373='3. Emissions - Actual EF'!$C$5:$C$288),0)),"lbm","g")/24/3600,"--")</f>
        <v>--</v>
      </c>
      <c r="F373" s="174" t="str">
        <f t="shared" si="65"/>
        <v>--</v>
      </c>
      <c r="G373" s="167" t="str">
        <f t="shared" si="65"/>
        <v>--</v>
      </c>
      <c r="H373" s="167" t="str">
        <f t="shared" si="65"/>
        <v>--</v>
      </c>
      <c r="I373" s="167" t="str">
        <f t="shared" si="65"/>
        <v>--</v>
      </c>
      <c r="J373" s="167" t="str">
        <f t="shared" si="65"/>
        <v>--</v>
      </c>
      <c r="K373" s="167" t="str">
        <f t="shared" si="65"/>
        <v>--</v>
      </c>
      <c r="L373" s="168" t="str">
        <f t="shared" si="62"/>
        <v>--</v>
      </c>
      <c r="O373" s="86"/>
    </row>
    <row r="374" spans="2:15" s="53" customFormat="1" ht="14.5" x14ac:dyDescent="0.35">
      <c r="B374" s="165" t="str">
        <f t="shared" si="64"/>
        <v>Acetone</v>
      </c>
      <c r="C374" s="166" t="str">
        <f t="shared" si="64"/>
        <v>67-64-1</v>
      </c>
      <c r="D374" s="167" t="str" cm="1">
        <f t="array" ref="D374">_xlfn.IFNA(CONVERT(INDEX('3. Emissions - Actual EF'!$K$5:$K$288,MATCH(1,($N$344='3. Emissions - Actual EF'!$B$5:$B$288)*($C374='3. Emissions - Actual EF'!$C$5:$C$288),0)),"lbm","g")/8760/3600,"--")</f>
        <v>--</v>
      </c>
      <c r="E374" s="168" t="str" cm="1">
        <f t="array" ref="E374">_xlfn.IFNA(CONVERT(INDEX('3. Emissions - Actual EF'!$N$5:$N$288,MATCH(1,('Actuals - REER'!$N$344='3. Emissions - Actual EF'!$B$5:$B$288)*($C374='3. Emissions - Actual EF'!$C$5:$C$288),0)),"lbm","g")/24/3600,"--")</f>
        <v>--</v>
      </c>
      <c r="F374" s="174" t="str">
        <f t="shared" si="65"/>
        <v>--</v>
      </c>
      <c r="G374" s="167" t="str">
        <f t="shared" si="65"/>
        <v>--</v>
      </c>
      <c r="H374" s="167" t="str">
        <f t="shared" si="65"/>
        <v>--</v>
      </c>
      <c r="I374" s="167" t="str">
        <f t="shared" si="65"/>
        <v>--</v>
      </c>
      <c r="J374" s="167" t="str">
        <f t="shared" si="65"/>
        <v>--</v>
      </c>
      <c r="K374" s="167" t="str">
        <f t="shared" si="65"/>
        <v>--</v>
      </c>
      <c r="L374" s="168" t="str">
        <f t="shared" si="62"/>
        <v>--</v>
      </c>
      <c r="O374" s="86"/>
    </row>
    <row r="375" spans="2:15" s="53" customFormat="1" ht="14.5" x14ac:dyDescent="0.35">
      <c r="B375" s="165" t="str">
        <f t="shared" si="64"/>
        <v>Acrolein</v>
      </c>
      <c r="C375" s="166" t="str">
        <f t="shared" si="64"/>
        <v>107-02-8</v>
      </c>
      <c r="D375" s="167" cm="1">
        <f t="array" ref="D375">_xlfn.IFNA(CONVERT(INDEX('3. Emissions - Actual EF'!$K$5:$K$288,MATCH(1,($N$344='3. Emissions - Actual EF'!$B$5:$B$288)*($C375='3. Emissions - Actual EF'!$C$5:$C$288),0)),"lbm","g")/8760/3600,"--")</f>
        <v>7.4834533866097404E-7</v>
      </c>
      <c r="E375" s="168" cm="1">
        <f t="array" ref="E375">_xlfn.IFNA(CONVERT(INDEX('3. Emissions - Actual EF'!$N$5:$N$288,MATCH(1,('Actuals - REER'!$N$344='3. Emissions - Actual EF'!$B$5:$B$288)*($C375='3. Emissions - Actual EF'!$C$5:$C$288),0)),"lbm","g")/24/3600,"--")</f>
        <v>3.0349560956806173E-5</v>
      </c>
      <c r="F375" s="174" t="str">
        <f t="shared" ref="F375:K384" si="66">IFERROR(IF(F35="--","--",$D375/F35),"--")</f>
        <v>--</v>
      </c>
      <c r="G375" s="167">
        <f t="shared" si="66"/>
        <v>2.1381295390313546E-6</v>
      </c>
      <c r="H375" s="167" t="str">
        <f t="shared" si="66"/>
        <v>--</v>
      </c>
      <c r="I375" s="167">
        <f t="shared" si="66"/>
        <v>4.9889689244064936E-7</v>
      </c>
      <c r="J375" s="167" t="str">
        <f t="shared" si="66"/>
        <v>--</v>
      </c>
      <c r="K375" s="167">
        <f t="shared" si="66"/>
        <v>4.9889689244064936E-7</v>
      </c>
      <c r="L375" s="168">
        <f t="shared" si="62"/>
        <v>4.3984870951893006E-6</v>
      </c>
      <c r="O375" s="86"/>
    </row>
    <row r="376" spans="2:15" s="53" customFormat="1" ht="14.5" x14ac:dyDescent="0.35">
      <c r="B376" s="165" t="str">
        <f t="shared" si="64"/>
        <v>Aluminum</v>
      </c>
      <c r="C376" s="166" t="str">
        <f t="shared" si="64"/>
        <v>7429-90-5</v>
      </c>
      <c r="D376" s="167" t="str" cm="1">
        <f t="array" ref="D376">_xlfn.IFNA(CONVERT(INDEX('3. Emissions - Actual EF'!$K$5:$K$288,MATCH(1,($N$344='3. Emissions - Actual EF'!$B$5:$B$288)*($C376='3. Emissions - Actual EF'!$C$5:$C$288),0)),"lbm","g")/8760/3600,"--")</f>
        <v>--</v>
      </c>
      <c r="E376" s="168" t="str" cm="1">
        <f t="array" ref="E376">_xlfn.IFNA(CONVERT(INDEX('3. Emissions - Actual EF'!$N$5:$N$288,MATCH(1,('Actuals - REER'!$N$344='3. Emissions - Actual EF'!$B$5:$B$288)*($C376='3. Emissions - Actual EF'!$C$5:$C$288),0)),"lbm","g")/24/3600,"--")</f>
        <v>--</v>
      </c>
      <c r="F376" s="174" t="str">
        <f t="shared" si="66"/>
        <v>--</v>
      </c>
      <c r="G376" s="167" t="str">
        <f t="shared" si="66"/>
        <v>--</v>
      </c>
      <c r="H376" s="167" t="str">
        <f t="shared" si="66"/>
        <v>--</v>
      </c>
      <c r="I376" s="167" t="str">
        <f t="shared" si="66"/>
        <v>--</v>
      </c>
      <c r="J376" s="167" t="str">
        <f t="shared" si="66"/>
        <v>--</v>
      </c>
      <c r="K376" s="167" t="str">
        <f t="shared" si="66"/>
        <v>--</v>
      </c>
      <c r="L376" s="168" t="str">
        <f t="shared" si="62"/>
        <v>--</v>
      </c>
      <c r="O376" s="86"/>
    </row>
    <row r="377" spans="2:15" s="53" customFormat="1" ht="14.5" x14ac:dyDescent="0.35">
      <c r="B377" s="165" t="str">
        <f t="shared" si="64"/>
        <v>Ammonia</v>
      </c>
      <c r="C377" s="166" t="str">
        <f t="shared" si="64"/>
        <v>7664-41-7</v>
      </c>
      <c r="D377" s="167" cm="1">
        <f t="array" ref="D377">_xlfn.IFNA(CONVERT(INDEX('3. Emissions - Actual EF'!$K$5:$K$288,MATCH(1,($N$344='3. Emissions - Actual EF'!$B$5:$B$288)*($C377='3. Emissions - Actual EF'!$C$5:$C$288),0)),"lbm","g")/8760/3600,"--")</f>
        <v>1.683777011987192E-2</v>
      </c>
      <c r="E377" s="168" cm="1">
        <f t="array" ref="E377">_xlfn.IFNA(CONVERT(INDEX('3. Emissions - Actual EF'!$N$5:$N$288,MATCH(1,('Actuals - REER'!$N$344='3. Emissions - Actual EF'!$B$5:$B$288)*($C377='3. Emissions - Actual EF'!$C$5:$C$288),0)),"lbm","g")/24/3600,"--")</f>
        <v>0.68286512152813883</v>
      </c>
      <c r="F377" s="174" t="str">
        <f t="shared" si="66"/>
        <v>--</v>
      </c>
      <c r="G377" s="167">
        <f t="shared" si="66"/>
        <v>3.3675540239743842E-5</v>
      </c>
      <c r="H377" s="167" t="str">
        <f t="shared" si="66"/>
        <v>--</v>
      </c>
      <c r="I377" s="167">
        <f t="shared" si="66"/>
        <v>7.6535318726690553E-6</v>
      </c>
      <c r="J377" s="167" t="str">
        <f t="shared" si="66"/>
        <v>--</v>
      </c>
      <c r="K377" s="167">
        <f t="shared" si="66"/>
        <v>7.6535318726690553E-6</v>
      </c>
      <c r="L377" s="168">
        <f t="shared" ref="L377:L408" si="67">IFERROR(IF(L37="--","--",$E377/L37),"--")</f>
        <v>5.6905426794011567E-4</v>
      </c>
      <c r="O377" s="86"/>
    </row>
    <row r="378" spans="2:15" s="53" customFormat="1" ht="14.5" x14ac:dyDescent="0.35">
      <c r="B378" s="165" t="str">
        <f t="shared" si="64"/>
        <v>Anthracene</v>
      </c>
      <c r="C378" s="166" t="str">
        <f t="shared" si="64"/>
        <v>120-12-7</v>
      </c>
      <c r="D378" s="167" t="str" cm="1">
        <f t="array" ref="D378">_xlfn.IFNA(CONVERT(INDEX('3. Emissions - Actual EF'!$K$5:$K$288,MATCH(1,($N$344='3. Emissions - Actual EF'!$B$5:$B$288)*($C378='3. Emissions - Actual EF'!$C$5:$C$288),0)),"lbm","g")/8760/3600,"--")</f>
        <v>--</v>
      </c>
      <c r="E378" s="168" t="str" cm="1">
        <f t="array" ref="E378">_xlfn.IFNA(CONVERT(INDEX('3. Emissions - Actual EF'!$N$5:$N$288,MATCH(1,('Actuals - REER'!$N$344='3. Emissions - Actual EF'!$B$5:$B$288)*($C378='3. Emissions - Actual EF'!$C$5:$C$288),0)),"lbm","g")/24/3600,"--")</f>
        <v>--</v>
      </c>
      <c r="F378" s="174" t="str">
        <f t="shared" si="66"/>
        <v>--</v>
      </c>
      <c r="G378" s="167" t="str">
        <f t="shared" si="66"/>
        <v>--</v>
      </c>
      <c r="H378" s="167" t="str">
        <f t="shared" si="66"/>
        <v>--</v>
      </c>
      <c r="I378" s="167" t="str">
        <f t="shared" si="66"/>
        <v>--</v>
      </c>
      <c r="J378" s="167" t="str">
        <f t="shared" si="66"/>
        <v>--</v>
      </c>
      <c r="K378" s="167" t="str">
        <f t="shared" si="66"/>
        <v>--</v>
      </c>
      <c r="L378" s="168" t="str">
        <f t="shared" si="67"/>
        <v>--</v>
      </c>
      <c r="O378" s="86"/>
    </row>
    <row r="379" spans="2:15" s="53" customFormat="1" ht="14.5" x14ac:dyDescent="0.35">
      <c r="B379" s="165" t="str">
        <f t="shared" si="64"/>
        <v>Antimony</v>
      </c>
      <c r="C379" s="166" t="str">
        <f t="shared" si="64"/>
        <v>7440-36-0</v>
      </c>
      <c r="D379" s="167" t="str" cm="1">
        <f t="array" ref="D379">_xlfn.IFNA(CONVERT(INDEX('3. Emissions - Actual EF'!$K$5:$K$288,MATCH(1,($N$344='3. Emissions - Actual EF'!$B$5:$B$288)*($C379='3. Emissions - Actual EF'!$C$5:$C$288),0)),"lbm","g")/8760/3600,"--")</f>
        <v>--</v>
      </c>
      <c r="E379" s="168" t="str" cm="1">
        <f t="array" ref="E379">_xlfn.IFNA(CONVERT(INDEX('3. Emissions - Actual EF'!$N$5:$N$288,MATCH(1,('Actuals - REER'!$N$344='3. Emissions - Actual EF'!$B$5:$B$288)*($C379='3. Emissions - Actual EF'!$C$5:$C$288),0)),"lbm","g")/24/3600,"--")</f>
        <v>--</v>
      </c>
      <c r="F379" s="174" t="str">
        <f t="shared" si="66"/>
        <v>--</v>
      </c>
      <c r="G379" s="167" t="str">
        <f t="shared" si="66"/>
        <v>--</v>
      </c>
      <c r="H379" s="167" t="str">
        <f t="shared" si="66"/>
        <v>--</v>
      </c>
      <c r="I379" s="167" t="str">
        <f t="shared" si="66"/>
        <v>--</v>
      </c>
      <c r="J379" s="167" t="str">
        <f t="shared" si="66"/>
        <v>--</v>
      </c>
      <c r="K379" s="167" t="str">
        <f t="shared" si="66"/>
        <v>--</v>
      </c>
      <c r="L379" s="168" t="str">
        <f t="shared" si="67"/>
        <v>--</v>
      </c>
      <c r="O379" s="86"/>
    </row>
    <row r="380" spans="2:15" s="53" customFormat="1" ht="14.5" x14ac:dyDescent="0.35">
      <c r="B380" s="165" t="str">
        <f t="shared" si="64"/>
        <v>Arsenic and compounds</v>
      </c>
      <c r="C380" s="166" t="str">
        <f t="shared" si="64"/>
        <v>7440-38-2</v>
      </c>
      <c r="D380" s="167" cm="1">
        <f t="array" ref="D380">_xlfn.IFNA(CONVERT(INDEX('3. Emissions - Actual EF'!$K$5:$K$288,MATCH(1,($N$344='3. Emissions - Actual EF'!$B$5:$B$288)*($C380='3. Emissions - Actual EF'!$C$5:$C$288),0)),"lbm","g")/8760/3600,"--")</f>
        <v>1.8708633466524351E-7</v>
      </c>
      <c r="E380" s="168" cm="1">
        <f t="array" ref="E380">_xlfn.IFNA(CONVERT(INDEX('3. Emissions - Actual EF'!$N$5:$N$288,MATCH(1,('Actuals - REER'!$N$344='3. Emissions - Actual EF'!$B$5:$B$288)*($C380='3. Emissions - Actual EF'!$C$5:$C$288),0)),"lbm","g")/24/3600,"--")</f>
        <v>7.5873902392015433E-6</v>
      </c>
      <c r="F380" s="174">
        <f t="shared" si="66"/>
        <v>7.7952639443851458E-3</v>
      </c>
      <c r="G380" s="167">
        <f t="shared" si="66"/>
        <v>1.1005078509720206E-3</v>
      </c>
      <c r="H380" s="167">
        <f t="shared" si="66"/>
        <v>1.4391256512711039E-4</v>
      </c>
      <c r="I380" s="167">
        <f t="shared" si="66"/>
        <v>7.7952639443851468E-5</v>
      </c>
      <c r="J380" s="167">
        <f t="shared" si="66"/>
        <v>3.017521526858766E-4</v>
      </c>
      <c r="K380" s="167">
        <f t="shared" si="66"/>
        <v>7.7952639443851468E-5</v>
      </c>
      <c r="L380" s="168">
        <f t="shared" si="67"/>
        <v>3.7936951196007712E-5</v>
      </c>
      <c r="O380" s="86"/>
    </row>
    <row r="381" spans="2:15" s="53" customFormat="1" ht="14.5" x14ac:dyDescent="0.35">
      <c r="B381" s="165" t="str">
        <f t="shared" si="64"/>
        <v>Barium and compounds</v>
      </c>
      <c r="C381" s="166" t="str">
        <f t="shared" si="64"/>
        <v>7440-39-3</v>
      </c>
      <c r="D381" s="167" cm="1">
        <f t="array" ref="D381">_xlfn.IFNA(CONVERT(INDEX('3. Emissions - Actual EF'!$K$5:$K$288,MATCH(1,($N$344='3. Emissions - Actual EF'!$B$5:$B$288)*($C381='3. Emissions - Actual EF'!$C$5:$C$288),0)),"lbm","g")/8760/3600,"--")</f>
        <v>4.1158993626353584E-6</v>
      </c>
      <c r="E381" s="168" cm="1">
        <f t="array" ref="E381">_xlfn.IFNA(CONVERT(INDEX('3. Emissions - Actual EF'!$N$5:$N$288,MATCH(1,('Actuals - REER'!$N$344='3. Emissions - Actual EF'!$B$5:$B$288)*($C381='3. Emissions - Actual EF'!$C$5:$C$288),0)),"lbm","g")/24/3600,"--")</f>
        <v>1.6692258526243393E-4</v>
      </c>
      <c r="F381" s="174" t="str">
        <f t="shared" si="66"/>
        <v>--</v>
      </c>
      <c r="G381" s="167" t="str">
        <f t="shared" si="66"/>
        <v>--</v>
      </c>
      <c r="H381" s="167" t="str">
        <f t="shared" si="66"/>
        <v>--</v>
      </c>
      <c r="I381" s="167" t="str">
        <f t="shared" si="66"/>
        <v>--</v>
      </c>
      <c r="J381" s="167" t="str">
        <f t="shared" si="66"/>
        <v>--</v>
      </c>
      <c r="K381" s="167" t="str">
        <f t="shared" si="66"/>
        <v>--</v>
      </c>
      <c r="L381" s="168" t="str">
        <f t="shared" si="67"/>
        <v>--</v>
      </c>
      <c r="O381" s="86"/>
    </row>
    <row r="382" spans="2:15" s="53" customFormat="1" ht="14.5" x14ac:dyDescent="0.35">
      <c r="B382" s="165" t="str">
        <f t="shared" si="64"/>
        <v>Benzene</v>
      </c>
      <c r="C382" s="166" t="str">
        <f t="shared" si="64"/>
        <v>71-43-2</v>
      </c>
      <c r="D382" s="167" cm="1">
        <f t="array" ref="D382">_xlfn.IFNA(CONVERT(INDEX('3. Emissions - Actual EF'!$K$5:$K$288,MATCH(1,($N$344='3. Emissions - Actual EF'!$B$5:$B$288)*($C382='3. Emissions - Actual EF'!$C$5:$C$288),0)),"lbm","g")/8760/3600,"--")</f>
        <v>1.5902338446545697E-6</v>
      </c>
      <c r="E382" s="168" cm="1">
        <f t="array" ref="E382">_xlfn.IFNA(CONVERT(INDEX('3. Emissions - Actual EF'!$N$5:$N$288,MATCH(1,('Actuals - REER'!$N$344='3. Emissions - Actual EF'!$B$5:$B$288)*($C382='3. Emissions - Actual EF'!$C$5:$C$288),0)),"lbm","g")/24/3600,"--")</f>
        <v>6.4492817033213104E-5</v>
      </c>
      <c r="F382" s="174">
        <f t="shared" si="66"/>
        <v>1.2232568035804382E-5</v>
      </c>
      <c r="G382" s="167">
        <f t="shared" si="66"/>
        <v>5.3007794821818993E-7</v>
      </c>
      <c r="H382" s="167">
        <f t="shared" si="66"/>
        <v>4.818890438347181E-7</v>
      </c>
      <c r="I382" s="167">
        <f t="shared" si="66"/>
        <v>1.2232568035804383E-7</v>
      </c>
      <c r="J382" s="167">
        <f t="shared" si="66"/>
        <v>1.0601558964363799E-6</v>
      </c>
      <c r="K382" s="167">
        <f t="shared" si="66"/>
        <v>1.2232568035804383E-7</v>
      </c>
      <c r="L382" s="168">
        <f t="shared" si="67"/>
        <v>2.2238902425245899E-6</v>
      </c>
      <c r="O382" s="86"/>
    </row>
    <row r="383" spans="2:15" s="53" customFormat="1" ht="14.5" x14ac:dyDescent="0.35">
      <c r="B383" s="165" t="str">
        <f t="shared" si="64"/>
        <v>Benz[a]anthracene</v>
      </c>
      <c r="C383" s="166" t="str">
        <f t="shared" si="64"/>
        <v>56-55-3</v>
      </c>
      <c r="D383" s="167" t="str" cm="1">
        <f t="array" ref="D383">_xlfn.IFNA(CONVERT(INDEX('3. Emissions - Actual EF'!$K$5:$K$288,MATCH(1,($N$344='3. Emissions - Actual EF'!$B$5:$B$288)*($C383='3. Emissions - Actual EF'!$C$5:$C$288),0)),"lbm","g")/8760/3600,"--")</f>
        <v>--</v>
      </c>
      <c r="E383" s="168" t="str" cm="1">
        <f t="array" ref="E383">_xlfn.IFNA(CONVERT(INDEX('3. Emissions - Actual EF'!$N$5:$N$288,MATCH(1,('Actuals - REER'!$N$344='3. Emissions - Actual EF'!$B$5:$B$288)*($C383='3. Emissions - Actual EF'!$C$5:$C$288),0)),"lbm","g")/24/3600,"--")</f>
        <v>--</v>
      </c>
      <c r="F383" s="174" t="str">
        <f t="shared" si="66"/>
        <v>--</v>
      </c>
      <c r="G383" s="167" t="str">
        <f t="shared" si="66"/>
        <v>--</v>
      </c>
      <c r="H383" s="167" t="str">
        <f t="shared" si="66"/>
        <v>--</v>
      </c>
      <c r="I383" s="167" t="str">
        <f t="shared" si="66"/>
        <v>--</v>
      </c>
      <c r="J383" s="167" t="str">
        <f t="shared" si="66"/>
        <v>--</v>
      </c>
      <c r="K383" s="167" t="str">
        <f t="shared" si="66"/>
        <v>--</v>
      </c>
      <c r="L383" s="168" t="str">
        <f t="shared" si="67"/>
        <v>--</v>
      </c>
      <c r="O383" s="86"/>
    </row>
    <row r="384" spans="2:15" s="53" customFormat="1" ht="14.5" x14ac:dyDescent="0.35">
      <c r="B384" s="165" t="str">
        <f t="shared" si="64"/>
        <v>Benzo(a)pyrene</v>
      </c>
      <c r="C384" s="166" t="str">
        <f t="shared" si="64"/>
        <v>50-32-8</v>
      </c>
      <c r="D384" s="167" cm="1">
        <f t="array" ref="D384">_xlfn.IFNA(CONVERT(INDEX('3. Emissions - Actual EF'!$K$5:$K$288,MATCH(1,($N$344='3. Emissions - Actual EF'!$B$5:$B$288)*($C384='3. Emissions - Actual EF'!$C$5:$C$288),0)),"lbm","g")/8760/3600,"--")</f>
        <v>1.1225180079914611E-9</v>
      </c>
      <c r="E384" s="168" cm="1">
        <f t="array" ref="E384">_xlfn.IFNA(CONVERT(INDEX('3. Emissions - Actual EF'!$N$5:$N$288,MATCH(1,('Actuals - REER'!$N$344='3. Emissions - Actual EF'!$B$5:$B$288)*($C384='3. Emissions - Actual EF'!$C$5:$C$288),0)),"lbm","g")/24/3600,"--")</f>
        <v>4.5524341435209258E-8</v>
      </c>
      <c r="F384" s="174">
        <f t="shared" si="66"/>
        <v>2.6105069953289792E-5</v>
      </c>
      <c r="G384" s="167">
        <f t="shared" si="66"/>
        <v>5.612590039957305E-7</v>
      </c>
      <c r="H384" s="167">
        <f t="shared" si="66"/>
        <v>7.0157375499466313E-7</v>
      </c>
      <c r="I384" s="167">
        <f t="shared" si="66"/>
        <v>1.2755886454448421E-7</v>
      </c>
      <c r="J384" s="167">
        <f t="shared" si="66"/>
        <v>3.7417266933048702E-7</v>
      </c>
      <c r="K384" s="167">
        <f t="shared" si="66"/>
        <v>1.2755886454448421E-7</v>
      </c>
      <c r="L384" s="168">
        <f t="shared" si="67"/>
        <v>2.2762170717604627E-5</v>
      </c>
      <c r="O384" s="86"/>
    </row>
    <row r="385" spans="2:15" s="53" customFormat="1" ht="14.5" x14ac:dyDescent="0.35">
      <c r="B385" s="165" t="str">
        <f t="shared" ref="B385:C404" si="68">B45</f>
        <v>Benzo[b]fluoranthene</v>
      </c>
      <c r="C385" s="166" t="str">
        <f t="shared" si="68"/>
        <v>205-99-2</v>
      </c>
      <c r="D385" s="167" t="str" cm="1">
        <f t="array" ref="D385">_xlfn.IFNA(CONVERT(INDEX('3. Emissions - Actual EF'!$K$5:$K$288,MATCH(1,($N$344='3. Emissions - Actual EF'!$B$5:$B$288)*($C385='3. Emissions - Actual EF'!$C$5:$C$288),0)),"lbm","g")/8760/3600,"--")</f>
        <v>--</v>
      </c>
      <c r="E385" s="168" t="str" cm="1">
        <f t="array" ref="E385">_xlfn.IFNA(CONVERT(INDEX('3. Emissions - Actual EF'!$N$5:$N$288,MATCH(1,('Actuals - REER'!$N$344='3. Emissions - Actual EF'!$B$5:$B$288)*($C385='3. Emissions - Actual EF'!$C$5:$C$288),0)),"lbm","g")/24/3600,"--")</f>
        <v>--</v>
      </c>
      <c r="F385" s="174" t="str">
        <f t="shared" ref="F385:K394" si="69">IFERROR(IF(F45="--","--",$D385/F45),"--")</f>
        <v>--</v>
      </c>
      <c r="G385" s="167" t="str">
        <f t="shared" si="69"/>
        <v>--</v>
      </c>
      <c r="H385" s="167" t="str">
        <f t="shared" si="69"/>
        <v>--</v>
      </c>
      <c r="I385" s="167" t="str">
        <f t="shared" si="69"/>
        <v>--</v>
      </c>
      <c r="J385" s="167" t="str">
        <f t="shared" si="69"/>
        <v>--</v>
      </c>
      <c r="K385" s="167" t="str">
        <f t="shared" si="69"/>
        <v>--</v>
      </c>
      <c r="L385" s="168" t="str">
        <f t="shared" si="67"/>
        <v>--</v>
      </c>
      <c r="O385" s="86"/>
    </row>
    <row r="386" spans="2:15" s="53" customFormat="1" ht="14.5" x14ac:dyDescent="0.35">
      <c r="B386" s="165" t="str">
        <f t="shared" si="68"/>
        <v>Benzo[k]fluoranthene</v>
      </c>
      <c r="C386" s="166" t="str">
        <f t="shared" si="68"/>
        <v>207-08-9</v>
      </c>
      <c r="D386" s="167" t="str" cm="1">
        <f t="array" ref="D386">_xlfn.IFNA(CONVERT(INDEX('3. Emissions - Actual EF'!$K$5:$K$288,MATCH(1,($N$344='3. Emissions - Actual EF'!$B$5:$B$288)*($C386='3. Emissions - Actual EF'!$C$5:$C$288),0)),"lbm","g")/8760/3600,"--")</f>
        <v>--</v>
      </c>
      <c r="E386" s="168" t="str" cm="1">
        <f t="array" ref="E386">_xlfn.IFNA(CONVERT(INDEX('3. Emissions - Actual EF'!$N$5:$N$288,MATCH(1,('Actuals - REER'!$N$344='3. Emissions - Actual EF'!$B$5:$B$288)*($C386='3. Emissions - Actual EF'!$C$5:$C$288),0)),"lbm","g")/24/3600,"--")</f>
        <v>--</v>
      </c>
      <c r="F386" s="174" t="str">
        <f t="shared" si="69"/>
        <v>--</v>
      </c>
      <c r="G386" s="167" t="str">
        <f t="shared" si="69"/>
        <v>--</v>
      </c>
      <c r="H386" s="167" t="str">
        <f t="shared" si="69"/>
        <v>--</v>
      </c>
      <c r="I386" s="167" t="str">
        <f t="shared" si="69"/>
        <v>--</v>
      </c>
      <c r="J386" s="167" t="str">
        <f t="shared" si="69"/>
        <v>--</v>
      </c>
      <c r="K386" s="167" t="str">
        <f t="shared" si="69"/>
        <v>--</v>
      </c>
      <c r="L386" s="168" t="str">
        <f t="shared" si="67"/>
        <v>--</v>
      </c>
      <c r="O386" s="86"/>
    </row>
    <row r="387" spans="2:15" s="53" customFormat="1" ht="14.5" x14ac:dyDescent="0.35">
      <c r="B387" s="165" t="str">
        <f t="shared" si="68"/>
        <v>Benzo[e]pyrene</v>
      </c>
      <c r="C387" s="166" t="str">
        <f t="shared" si="68"/>
        <v>192-97-2</v>
      </c>
      <c r="D387" s="167" t="str" cm="1">
        <f t="array" ref="D387">_xlfn.IFNA(CONVERT(INDEX('3. Emissions - Actual EF'!$K$5:$K$288,MATCH(1,($N$344='3. Emissions - Actual EF'!$B$5:$B$288)*($C387='3. Emissions - Actual EF'!$C$5:$C$288),0)),"lbm","g")/8760/3600,"--")</f>
        <v>--</v>
      </c>
      <c r="E387" s="168" t="str" cm="1">
        <f t="array" ref="E387">_xlfn.IFNA(CONVERT(INDEX('3. Emissions - Actual EF'!$N$5:$N$288,MATCH(1,('Actuals - REER'!$N$344='3. Emissions - Actual EF'!$B$5:$B$288)*($C387='3. Emissions - Actual EF'!$C$5:$C$288),0)),"lbm","g")/24/3600,"--")</f>
        <v>--</v>
      </c>
      <c r="F387" s="174" t="str">
        <f t="shared" si="69"/>
        <v>--</v>
      </c>
      <c r="G387" s="167" t="str">
        <f t="shared" si="69"/>
        <v>--</v>
      </c>
      <c r="H387" s="167" t="str">
        <f t="shared" si="69"/>
        <v>--</v>
      </c>
      <c r="I387" s="167" t="str">
        <f t="shared" si="69"/>
        <v>--</v>
      </c>
      <c r="J387" s="167" t="str">
        <f t="shared" si="69"/>
        <v>--</v>
      </c>
      <c r="K387" s="167" t="str">
        <f t="shared" si="69"/>
        <v>--</v>
      </c>
      <c r="L387" s="168" t="str">
        <f t="shared" si="67"/>
        <v>--</v>
      </c>
      <c r="O387" s="86"/>
    </row>
    <row r="388" spans="2:15" s="53" customFormat="1" ht="14.5" x14ac:dyDescent="0.35">
      <c r="B388" s="165" t="str">
        <f t="shared" si="68"/>
        <v>Benzo[g,h,i]perylene</v>
      </c>
      <c r="C388" s="166" t="str">
        <f t="shared" si="68"/>
        <v>191-24-2</v>
      </c>
      <c r="D388" s="167" t="str" cm="1">
        <f t="array" ref="D388">_xlfn.IFNA(CONVERT(INDEX('3. Emissions - Actual EF'!$K$5:$K$288,MATCH(1,($N$344='3. Emissions - Actual EF'!$B$5:$B$288)*($C388='3. Emissions - Actual EF'!$C$5:$C$288),0)),"lbm","g")/8760/3600,"--")</f>
        <v>--</v>
      </c>
      <c r="E388" s="168" t="str" cm="1">
        <f t="array" ref="E388">_xlfn.IFNA(CONVERT(INDEX('3. Emissions - Actual EF'!$N$5:$N$288,MATCH(1,('Actuals - REER'!$N$344='3. Emissions - Actual EF'!$B$5:$B$288)*($C388='3. Emissions - Actual EF'!$C$5:$C$288),0)),"lbm","g")/24/3600,"--")</f>
        <v>--</v>
      </c>
      <c r="F388" s="174" t="str">
        <f t="shared" si="69"/>
        <v>--</v>
      </c>
      <c r="G388" s="167" t="str">
        <f t="shared" si="69"/>
        <v>--</v>
      </c>
      <c r="H388" s="167" t="str">
        <f t="shared" si="69"/>
        <v>--</v>
      </c>
      <c r="I388" s="167" t="str">
        <f t="shared" si="69"/>
        <v>--</v>
      </c>
      <c r="J388" s="167" t="str">
        <f t="shared" si="69"/>
        <v>--</v>
      </c>
      <c r="K388" s="167" t="str">
        <f t="shared" si="69"/>
        <v>--</v>
      </c>
      <c r="L388" s="168" t="str">
        <f t="shared" si="67"/>
        <v>--</v>
      </c>
      <c r="O388" s="86"/>
    </row>
    <row r="389" spans="2:15" s="53" customFormat="1" ht="14.5" x14ac:dyDescent="0.35">
      <c r="B389" s="165" t="str">
        <f t="shared" si="68"/>
        <v>Beryllium and compounds</v>
      </c>
      <c r="C389" s="166" t="str">
        <f t="shared" si="68"/>
        <v>7440-41-7</v>
      </c>
      <c r="D389" s="167" cm="1">
        <f t="array" ref="D389">_xlfn.IFNA(CONVERT(INDEX('3. Emissions - Actual EF'!$K$5:$K$288,MATCH(1,($N$344='3. Emissions - Actual EF'!$B$5:$B$288)*($C389='3. Emissions - Actual EF'!$C$5:$C$288),0)),"lbm","g")/8760/3600,"--")</f>
        <v>1.1225180079914611E-8</v>
      </c>
      <c r="E389" s="168" cm="1">
        <f t="array" ref="E389">_xlfn.IFNA(CONVERT(INDEX('3. Emissions - Actual EF'!$N$5:$N$288,MATCH(1,('Actuals - REER'!$N$344='3. Emissions - Actual EF'!$B$5:$B$288)*($C389='3. Emissions - Actual EF'!$C$5:$C$288),0)),"lbm","g")/24/3600,"--")</f>
        <v>4.5524341435209258E-7</v>
      </c>
      <c r="F389" s="174">
        <f t="shared" si="69"/>
        <v>2.6726619237891932E-5</v>
      </c>
      <c r="G389" s="167">
        <f t="shared" si="69"/>
        <v>1.6035971542735159E-6</v>
      </c>
      <c r="H389" s="167">
        <f t="shared" si="69"/>
        <v>1.0204709163558739E-6</v>
      </c>
      <c r="I389" s="167">
        <f t="shared" si="69"/>
        <v>3.6210258322305198E-7</v>
      </c>
      <c r="J389" s="167">
        <f t="shared" si="69"/>
        <v>2.245036015982922E-6</v>
      </c>
      <c r="K389" s="167">
        <f t="shared" si="69"/>
        <v>3.6210258322305198E-7</v>
      </c>
      <c r="L389" s="168">
        <f t="shared" si="67"/>
        <v>2.2762170717604627E-5</v>
      </c>
      <c r="O389" s="86"/>
    </row>
    <row r="390" spans="2:15" s="53" customFormat="1" ht="14.5" x14ac:dyDescent="0.35">
      <c r="B390" s="165" t="str">
        <f t="shared" si="68"/>
        <v>Bromine</v>
      </c>
      <c r="C390" s="166" t="str">
        <f t="shared" si="68"/>
        <v>7726-95-6</v>
      </c>
      <c r="D390" s="167" t="str" cm="1">
        <f t="array" ref="D390">_xlfn.IFNA(CONVERT(INDEX('3. Emissions - Actual EF'!$K$5:$K$288,MATCH(1,($N$344='3. Emissions - Actual EF'!$B$5:$B$288)*($C390='3. Emissions - Actual EF'!$C$5:$C$288),0)),"lbm","g")/8760/3600,"--")</f>
        <v>--</v>
      </c>
      <c r="E390" s="168" t="str" cm="1">
        <f t="array" ref="E390">_xlfn.IFNA(CONVERT(INDEX('3. Emissions - Actual EF'!$N$5:$N$288,MATCH(1,('Actuals - REER'!$N$344='3. Emissions - Actual EF'!$B$5:$B$288)*($C390='3. Emissions - Actual EF'!$C$5:$C$288),0)),"lbm","g")/24/3600,"--")</f>
        <v>--</v>
      </c>
      <c r="F390" s="174" t="str">
        <f t="shared" si="69"/>
        <v>--</v>
      </c>
      <c r="G390" s="167" t="str">
        <f t="shared" si="69"/>
        <v>--</v>
      </c>
      <c r="H390" s="167" t="str">
        <f t="shared" si="69"/>
        <v>--</v>
      </c>
      <c r="I390" s="167" t="str">
        <f t="shared" si="69"/>
        <v>--</v>
      </c>
      <c r="J390" s="167" t="str">
        <f t="shared" si="69"/>
        <v>--</v>
      </c>
      <c r="K390" s="167" t="str">
        <f t="shared" si="69"/>
        <v>--</v>
      </c>
      <c r="L390" s="168" t="str">
        <f t="shared" si="67"/>
        <v>--</v>
      </c>
      <c r="O390" s="86"/>
    </row>
    <row r="391" spans="2:15" s="53" customFormat="1" ht="14.5" x14ac:dyDescent="0.35">
      <c r="B391" s="165" t="str">
        <f t="shared" si="68"/>
        <v>Bromodichloromethane</v>
      </c>
      <c r="C391" s="166" t="str">
        <f t="shared" si="68"/>
        <v>75-27-4</v>
      </c>
      <c r="D391" s="167" t="str" cm="1">
        <f t="array" ref="D391">_xlfn.IFNA(CONVERT(INDEX('3. Emissions - Actual EF'!$K$5:$K$288,MATCH(1,($N$344='3. Emissions - Actual EF'!$B$5:$B$288)*($C391='3. Emissions - Actual EF'!$C$5:$C$288),0)),"lbm","g")/8760/3600,"--")</f>
        <v>--</v>
      </c>
      <c r="E391" s="168" t="str" cm="1">
        <f t="array" ref="E391">_xlfn.IFNA(CONVERT(INDEX('3. Emissions - Actual EF'!$N$5:$N$288,MATCH(1,('Actuals - REER'!$N$344='3. Emissions - Actual EF'!$B$5:$B$288)*($C391='3. Emissions - Actual EF'!$C$5:$C$288),0)),"lbm","g")/24/3600,"--")</f>
        <v>--</v>
      </c>
      <c r="F391" s="174" t="str">
        <f t="shared" si="69"/>
        <v>--</v>
      </c>
      <c r="G391" s="167" t="str">
        <f t="shared" si="69"/>
        <v>--</v>
      </c>
      <c r="H391" s="167" t="str">
        <f t="shared" si="69"/>
        <v>--</v>
      </c>
      <c r="I391" s="167" t="str">
        <f t="shared" si="69"/>
        <v>--</v>
      </c>
      <c r="J391" s="167" t="str">
        <f t="shared" si="69"/>
        <v>--</v>
      </c>
      <c r="K391" s="167" t="str">
        <f t="shared" si="69"/>
        <v>--</v>
      </c>
      <c r="L391" s="168" t="str">
        <f t="shared" si="67"/>
        <v>--</v>
      </c>
      <c r="O391" s="86"/>
    </row>
    <row r="392" spans="2:15" s="53" customFormat="1" ht="14.5" x14ac:dyDescent="0.35">
      <c r="B392" s="165" t="str">
        <f t="shared" si="68"/>
        <v>Bromoform</v>
      </c>
      <c r="C392" s="166" t="str">
        <f t="shared" si="68"/>
        <v>75-25-2</v>
      </c>
      <c r="D392" s="167" t="str" cm="1">
        <f t="array" ref="D392">_xlfn.IFNA(CONVERT(INDEX('3. Emissions - Actual EF'!$K$5:$K$288,MATCH(1,($N$344='3. Emissions - Actual EF'!$B$5:$B$288)*($C392='3. Emissions - Actual EF'!$C$5:$C$288),0)),"lbm","g")/8760/3600,"--")</f>
        <v>--</v>
      </c>
      <c r="E392" s="168" t="str" cm="1">
        <f t="array" ref="E392">_xlfn.IFNA(CONVERT(INDEX('3. Emissions - Actual EF'!$N$5:$N$288,MATCH(1,('Actuals - REER'!$N$344='3. Emissions - Actual EF'!$B$5:$B$288)*($C392='3. Emissions - Actual EF'!$C$5:$C$288),0)),"lbm","g")/24/3600,"--")</f>
        <v>--</v>
      </c>
      <c r="F392" s="174" t="str">
        <f t="shared" si="69"/>
        <v>--</v>
      </c>
      <c r="G392" s="167" t="str">
        <f t="shared" si="69"/>
        <v>--</v>
      </c>
      <c r="H392" s="167" t="str">
        <f t="shared" si="69"/>
        <v>--</v>
      </c>
      <c r="I392" s="167" t="str">
        <f t="shared" si="69"/>
        <v>--</v>
      </c>
      <c r="J392" s="167" t="str">
        <f t="shared" si="69"/>
        <v>--</v>
      </c>
      <c r="K392" s="167" t="str">
        <f t="shared" si="69"/>
        <v>--</v>
      </c>
      <c r="L392" s="168" t="str">
        <f t="shared" si="67"/>
        <v>--</v>
      </c>
      <c r="O392" s="86"/>
    </row>
    <row r="393" spans="2:15" s="53" customFormat="1" ht="14.5" x14ac:dyDescent="0.35">
      <c r="B393" s="165" t="str">
        <f t="shared" si="68"/>
        <v>Bromomethane</v>
      </c>
      <c r="C393" s="166" t="str">
        <f t="shared" si="68"/>
        <v>74-83-9</v>
      </c>
      <c r="D393" s="167" t="str" cm="1">
        <f t="array" ref="D393">_xlfn.IFNA(CONVERT(INDEX('3. Emissions - Actual EF'!$K$5:$K$288,MATCH(1,($N$344='3. Emissions - Actual EF'!$B$5:$B$288)*($C393='3. Emissions - Actual EF'!$C$5:$C$288),0)),"lbm","g")/8760/3600,"--")</f>
        <v>--</v>
      </c>
      <c r="E393" s="168" t="str" cm="1">
        <f t="array" ref="E393">_xlfn.IFNA(CONVERT(INDEX('3. Emissions - Actual EF'!$N$5:$N$288,MATCH(1,('Actuals - REER'!$N$344='3. Emissions - Actual EF'!$B$5:$B$288)*($C393='3. Emissions - Actual EF'!$C$5:$C$288),0)),"lbm","g")/24/3600,"--")</f>
        <v>--</v>
      </c>
      <c r="F393" s="174" t="str">
        <f t="shared" si="69"/>
        <v>--</v>
      </c>
      <c r="G393" s="167" t="str">
        <f t="shared" si="69"/>
        <v>--</v>
      </c>
      <c r="H393" s="167" t="str">
        <f t="shared" si="69"/>
        <v>--</v>
      </c>
      <c r="I393" s="167" t="str">
        <f t="shared" si="69"/>
        <v>--</v>
      </c>
      <c r="J393" s="167" t="str">
        <f t="shared" si="69"/>
        <v>--</v>
      </c>
      <c r="K393" s="167" t="str">
        <f t="shared" si="69"/>
        <v>--</v>
      </c>
      <c r="L393" s="168" t="str">
        <f t="shared" si="67"/>
        <v>--</v>
      </c>
      <c r="O393" s="86"/>
    </row>
    <row r="394" spans="2:15" s="53" customFormat="1" ht="14.5" x14ac:dyDescent="0.35">
      <c r="B394" s="165" t="str">
        <f t="shared" si="68"/>
        <v>Cadmium and compounds</v>
      </c>
      <c r="C394" s="166" t="str">
        <f t="shared" si="68"/>
        <v>7440-43-9</v>
      </c>
      <c r="D394" s="167" cm="1">
        <f t="array" ref="D394">_xlfn.IFNA(CONVERT(INDEX('3. Emissions - Actual EF'!$K$5:$K$288,MATCH(1,($N$344='3. Emissions - Actual EF'!$B$5:$B$288)*($C394='3. Emissions - Actual EF'!$C$5:$C$288),0)),"lbm","g")/8760/3600,"--")</f>
        <v>1.0289748406588396E-6</v>
      </c>
      <c r="E394" s="168" cm="1">
        <f t="array" ref="E394">_xlfn.IFNA(CONVERT(INDEX('3. Emissions - Actual EF'!$N$5:$N$288,MATCH(1,('Actuals - REER'!$N$344='3. Emissions - Actual EF'!$B$5:$B$288)*($C394='3. Emissions - Actual EF'!$C$5:$C$288),0)),"lbm","g")/24/3600,"--")</f>
        <v>4.1730646315608483E-5</v>
      </c>
      <c r="F394" s="174">
        <f t="shared" si="69"/>
        <v>1.8374550726050708E-3</v>
      </c>
      <c r="G394" s="167">
        <f t="shared" si="69"/>
        <v>2.0579496813176792E-4</v>
      </c>
      <c r="H394" s="167">
        <f t="shared" si="69"/>
        <v>7.3498202904202832E-5</v>
      </c>
      <c r="I394" s="167">
        <f t="shared" si="69"/>
        <v>2.7810130828617287E-5</v>
      </c>
      <c r="J394" s="167">
        <f t="shared" si="69"/>
        <v>1.5357833442669247E-4</v>
      </c>
      <c r="K394" s="167">
        <f t="shared" si="69"/>
        <v>2.7810130828617287E-5</v>
      </c>
      <c r="L394" s="168">
        <f t="shared" si="67"/>
        <v>1.3910215438536161E-3</v>
      </c>
      <c r="O394" s="86"/>
    </row>
    <row r="395" spans="2:15" s="53" customFormat="1" ht="14.5" x14ac:dyDescent="0.35">
      <c r="B395" s="165" t="str">
        <f t="shared" si="68"/>
        <v>Carbon Disulfide</v>
      </c>
      <c r="C395" s="166" t="str">
        <f t="shared" si="68"/>
        <v>75-15-0</v>
      </c>
      <c r="D395" s="167" t="str" cm="1">
        <f t="array" ref="D395">_xlfn.IFNA(CONVERT(INDEX('3. Emissions - Actual EF'!$K$5:$K$288,MATCH(1,($N$344='3. Emissions - Actual EF'!$B$5:$B$288)*($C395='3. Emissions - Actual EF'!$C$5:$C$288),0)),"lbm","g")/8760/3600,"--")</f>
        <v>--</v>
      </c>
      <c r="E395" s="168" t="str" cm="1">
        <f t="array" ref="E395">_xlfn.IFNA(CONVERT(INDEX('3. Emissions - Actual EF'!$N$5:$N$288,MATCH(1,('Actuals - REER'!$N$344='3. Emissions - Actual EF'!$B$5:$B$288)*($C395='3. Emissions - Actual EF'!$C$5:$C$288),0)),"lbm","g")/24/3600,"--")</f>
        <v>--</v>
      </c>
      <c r="F395" s="174" t="str">
        <f t="shared" ref="F395:K404" si="70">IFERROR(IF(F55="--","--",$D395/F55),"--")</f>
        <v>--</v>
      </c>
      <c r="G395" s="167" t="str">
        <f t="shared" si="70"/>
        <v>--</v>
      </c>
      <c r="H395" s="167" t="str">
        <f t="shared" si="70"/>
        <v>--</v>
      </c>
      <c r="I395" s="167" t="str">
        <f t="shared" si="70"/>
        <v>--</v>
      </c>
      <c r="J395" s="167" t="str">
        <f t="shared" si="70"/>
        <v>--</v>
      </c>
      <c r="K395" s="167" t="str">
        <f t="shared" si="70"/>
        <v>--</v>
      </c>
      <c r="L395" s="168" t="str">
        <f t="shared" si="67"/>
        <v>--</v>
      </c>
      <c r="O395" s="86"/>
    </row>
    <row r="396" spans="2:15" s="53" customFormat="1" ht="14.5" x14ac:dyDescent="0.35">
      <c r="B396" s="165" t="str">
        <f t="shared" si="68"/>
        <v>Carbon Tetrachloride</v>
      </c>
      <c r="C396" s="166" t="str">
        <f t="shared" si="68"/>
        <v>56-23-5</v>
      </c>
      <c r="D396" s="167" t="str" cm="1">
        <f t="array" ref="D396">_xlfn.IFNA(CONVERT(INDEX('3. Emissions - Actual EF'!$K$5:$K$288,MATCH(1,($N$344='3. Emissions - Actual EF'!$B$5:$B$288)*($C396='3. Emissions - Actual EF'!$C$5:$C$288),0)),"lbm","g")/8760/3600,"--")</f>
        <v>--</v>
      </c>
      <c r="E396" s="168" t="str" cm="1">
        <f t="array" ref="E396">_xlfn.IFNA(CONVERT(INDEX('3. Emissions - Actual EF'!$N$5:$N$288,MATCH(1,('Actuals - REER'!$N$344='3. Emissions - Actual EF'!$B$5:$B$288)*($C396='3. Emissions - Actual EF'!$C$5:$C$288),0)),"lbm","g")/24/3600,"--")</f>
        <v>--</v>
      </c>
      <c r="F396" s="174" t="str">
        <f t="shared" si="70"/>
        <v>--</v>
      </c>
      <c r="G396" s="167" t="str">
        <f t="shared" si="70"/>
        <v>--</v>
      </c>
      <c r="H396" s="167" t="str">
        <f t="shared" si="70"/>
        <v>--</v>
      </c>
      <c r="I396" s="167" t="str">
        <f t="shared" si="70"/>
        <v>--</v>
      </c>
      <c r="J396" s="167" t="str">
        <f t="shared" si="70"/>
        <v>--</v>
      </c>
      <c r="K396" s="167" t="str">
        <f t="shared" si="70"/>
        <v>--</v>
      </c>
      <c r="L396" s="168" t="str">
        <f t="shared" si="67"/>
        <v>--</v>
      </c>
      <c r="O396" s="86"/>
    </row>
    <row r="397" spans="2:15" s="53" customFormat="1" ht="14.5" x14ac:dyDescent="0.35">
      <c r="B397" s="165" t="str">
        <f t="shared" si="68"/>
        <v>Chlorine</v>
      </c>
      <c r="C397" s="166" t="str">
        <f t="shared" si="68"/>
        <v>7782-50-5</v>
      </c>
      <c r="D397" s="167" t="str" cm="1">
        <f t="array" ref="D397">_xlfn.IFNA(CONVERT(INDEX('3. Emissions - Actual EF'!$K$5:$K$288,MATCH(1,($N$344='3. Emissions - Actual EF'!$B$5:$B$288)*($C397='3. Emissions - Actual EF'!$C$5:$C$288),0)),"lbm","g")/8760/3600,"--")</f>
        <v>--</v>
      </c>
      <c r="E397" s="168" t="str" cm="1">
        <f t="array" ref="E397">_xlfn.IFNA(CONVERT(INDEX('3. Emissions - Actual EF'!$N$5:$N$288,MATCH(1,('Actuals - REER'!$N$344='3. Emissions - Actual EF'!$B$5:$B$288)*($C397='3. Emissions - Actual EF'!$C$5:$C$288),0)),"lbm","g")/24/3600,"--")</f>
        <v>--</v>
      </c>
      <c r="F397" s="174" t="str">
        <f t="shared" si="70"/>
        <v>--</v>
      </c>
      <c r="G397" s="167" t="str">
        <f t="shared" si="70"/>
        <v>--</v>
      </c>
      <c r="H397" s="167" t="str">
        <f t="shared" si="70"/>
        <v>--</v>
      </c>
      <c r="I397" s="167" t="str">
        <f t="shared" si="70"/>
        <v>--</v>
      </c>
      <c r="J397" s="167" t="str">
        <f t="shared" si="70"/>
        <v>--</v>
      </c>
      <c r="K397" s="167" t="str">
        <f t="shared" si="70"/>
        <v>--</v>
      </c>
      <c r="L397" s="168" t="str">
        <f t="shared" si="67"/>
        <v>--</v>
      </c>
      <c r="O397" s="86"/>
    </row>
    <row r="398" spans="2:15" s="53" customFormat="1" ht="14.5" x14ac:dyDescent="0.35">
      <c r="B398" s="165" t="str">
        <f t="shared" si="68"/>
        <v>Chlorobenzene</v>
      </c>
      <c r="C398" s="166" t="str">
        <f t="shared" si="68"/>
        <v>108-90-7</v>
      </c>
      <c r="D398" s="167" t="str" cm="1">
        <f t="array" ref="D398">_xlfn.IFNA(CONVERT(INDEX('3. Emissions - Actual EF'!$K$5:$K$288,MATCH(1,($N$344='3. Emissions - Actual EF'!$B$5:$B$288)*($C398='3. Emissions - Actual EF'!$C$5:$C$288),0)),"lbm","g")/8760/3600,"--")</f>
        <v>--</v>
      </c>
      <c r="E398" s="168" t="str" cm="1">
        <f t="array" ref="E398">_xlfn.IFNA(CONVERT(INDEX('3. Emissions - Actual EF'!$N$5:$N$288,MATCH(1,('Actuals - REER'!$N$344='3. Emissions - Actual EF'!$B$5:$B$288)*($C398='3. Emissions - Actual EF'!$C$5:$C$288),0)),"lbm","g")/24/3600,"--")</f>
        <v>--</v>
      </c>
      <c r="F398" s="174" t="str">
        <f t="shared" si="70"/>
        <v>--</v>
      </c>
      <c r="G398" s="167" t="str">
        <f t="shared" si="70"/>
        <v>--</v>
      </c>
      <c r="H398" s="167" t="str">
        <f t="shared" si="70"/>
        <v>--</v>
      </c>
      <c r="I398" s="167" t="str">
        <f t="shared" si="70"/>
        <v>--</v>
      </c>
      <c r="J398" s="167" t="str">
        <f t="shared" si="70"/>
        <v>--</v>
      </c>
      <c r="K398" s="167" t="str">
        <f t="shared" si="70"/>
        <v>--</v>
      </c>
      <c r="L398" s="168" t="str">
        <f t="shared" si="67"/>
        <v>--</v>
      </c>
      <c r="O398" s="86"/>
    </row>
    <row r="399" spans="2:15" s="53" customFormat="1" ht="14.5" x14ac:dyDescent="0.35">
      <c r="B399" s="165" t="str">
        <f t="shared" si="68"/>
        <v>Chlorodibromomethane</v>
      </c>
      <c r="C399" s="166" t="str">
        <f t="shared" si="68"/>
        <v>124-48-1</v>
      </c>
      <c r="D399" s="167" t="str" cm="1">
        <f t="array" ref="D399">_xlfn.IFNA(CONVERT(INDEX('3. Emissions - Actual EF'!$K$5:$K$288,MATCH(1,($N$344='3. Emissions - Actual EF'!$B$5:$B$288)*($C399='3. Emissions - Actual EF'!$C$5:$C$288),0)),"lbm","g")/8760/3600,"--")</f>
        <v>--</v>
      </c>
      <c r="E399" s="168" t="str" cm="1">
        <f t="array" ref="E399">_xlfn.IFNA(CONVERT(INDEX('3. Emissions - Actual EF'!$N$5:$N$288,MATCH(1,('Actuals - REER'!$N$344='3. Emissions - Actual EF'!$B$5:$B$288)*($C399='3. Emissions - Actual EF'!$C$5:$C$288),0)),"lbm","g")/24/3600,"--")</f>
        <v>--</v>
      </c>
      <c r="F399" s="174" t="str">
        <f t="shared" si="70"/>
        <v>--</v>
      </c>
      <c r="G399" s="167" t="str">
        <f t="shared" si="70"/>
        <v>--</v>
      </c>
      <c r="H399" s="167" t="str">
        <f t="shared" si="70"/>
        <v>--</v>
      </c>
      <c r="I399" s="167" t="str">
        <f t="shared" si="70"/>
        <v>--</v>
      </c>
      <c r="J399" s="167" t="str">
        <f t="shared" si="70"/>
        <v>--</v>
      </c>
      <c r="K399" s="167" t="str">
        <f t="shared" si="70"/>
        <v>--</v>
      </c>
      <c r="L399" s="168" t="str">
        <f t="shared" si="67"/>
        <v>--</v>
      </c>
      <c r="O399" s="86"/>
    </row>
    <row r="400" spans="2:15" s="53" customFormat="1" ht="14.5" x14ac:dyDescent="0.35">
      <c r="B400" s="165" t="str">
        <f t="shared" si="68"/>
        <v>Chloroethane</v>
      </c>
      <c r="C400" s="166" t="str">
        <f t="shared" si="68"/>
        <v>75-00-3</v>
      </c>
      <c r="D400" s="167" t="str" cm="1">
        <f t="array" ref="D400">_xlfn.IFNA(CONVERT(INDEX('3. Emissions - Actual EF'!$K$5:$K$288,MATCH(1,($N$344='3. Emissions - Actual EF'!$B$5:$B$288)*($C400='3. Emissions - Actual EF'!$C$5:$C$288),0)),"lbm","g")/8760/3600,"--")</f>
        <v>--</v>
      </c>
      <c r="E400" s="168" t="str" cm="1">
        <f t="array" ref="E400">_xlfn.IFNA(CONVERT(INDEX('3. Emissions - Actual EF'!$N$5:$N$288,MATCH(1,('Actuals - REER'!$N$344='3. Emissions - Actual EF'!$B$5:$B$288)*($C400='3. Emissions - Actual EF'!$C$5:$C$288),0)),"lbm","g")/24/3600,"--")</f>
        <v>--</v>
      </c>
      <c r="F400" s="174" t="str">
        <f t="shared" si="70"/>
        <v>--</v>
      </c>
      <c r="G400" s="167" t="str">
        <f t="shared" si="70"/>
        <v>--</v>
      </c>
      <c r="H400" s="167" t="str">
        <f t="shared" si="70"/>
        <v>--</v>
      </c>
      <c r="I400" s="167" t="str">
        <f t="shared" si="70"/>
        <v>--</v>
      </c>
      <c r="J400" s="167" t="str">
        <f t="shared" si="70"/>
        <v>--</v>
      </c>
      <c r="K400" s="167" t="str">
        <f t="shared" si="70"/>
        <v>--</v>
      </c>
      <c r="L400" s="168" t="str">
        <f t="shared" si="67"/>
        <v>--</v>
      </c>
      <c r="O400" s="86"/>
    </row>
    <row r="401" spans="2:15" s="53" customFormat="1" ht="14.5" x14ac:dyDescent="0.35">
      <c r="B401" s="165" t="str">
        <f t="shared" si="68"/>
        <v>Chloroform</v>
      </c>
      <c r="C401" s="166" t="str">
        <f t="shared" si="68"/>
        <v>67-66-3</v>
      </c>
      <c r="D401" s="167" t="str" cm="1">
        <f t="array" ref="D401">_xlfn.IFNA(CONVERT(INDEX('3. Emissions - Actual EF'!$K$5:$K$288,MATCH(1,($N$344='3. Emissions - Actual EF'!$B$5:$B$288)*($C401='3. Emissions - Actual EF'!$C$5:$C$288),0)),"lbm","g")/8760/3600,"--")</f>
        <v>--</v>
      </c>
      <c r="E401" s="168" t="str" cm="1">
        <f t="array" ref="E401">_xlfn.IFNA(CONVERT(INDEX('3. Emissions - Actual EF'!$N$5:$N$288,MATCH(1,('Actuals - REER'!$N$344='3. Emissions - Actual EF'!$B$5:$B$288)*($C401='3. Emissions - Actual EF'!$C$5:$C$288),0)),"lbm","g")/24/3600,"--")</f>
        <v>--</v>
      </c>
      <c r="F401" s="174" t="str">
        <f t="shared" si="70"/>
        <v>--</v>
      </c>
      <c r="G401" s="167" t="str">
        <f t="shared" si="70"/>
        <v>--</v>
      </c>
      <c r="H401" s="167" t="str">
        <f t="shared" si="70"/>
        <v>--</v>
      </c>
      <c r="I401" s="167" t="str">
        <f t="shared" si="70"/>
        <v>--</v>
      </c>
      <c r="J401" s="167" t="str">
        <f t="shared" si="70"/>
        <v>--</v>
      </c>
      <c r="K401" s="167" t="str">
        <f t="shared" si="70"/>
        <v>--</v>
      </c>
      <c r="L401" s="168" t="str">
        <f t="shared" si="67"/>
        <v>--</v>
      </c>
      <c r="O401" s="86"/>
    </row>
    <row r="402" spans="2:15" s="53" customFormat="1" ht="14.5" x14ac:dyDescent="0.35">
      <c r="B402" s="165" t="str">
        <f t="shared" si="68"/>
        <v>Chloromethane</v>
      </c>
      <c r="C402" s="166" t="str">
        <f t="shared" si="68"/>
        <v>74-87-3</v>
      </c>
      <c r="D402" s="167" t="str" cm="1">
        <f t="array" ref="D402">_xlfn.IFNA(CONVERT(INDEX('3. Emissions - Actual EF'!$K$5:$K$288,MATCH(1,($N$344='3. Emissions - Actual EF'!$B$5:$B$288)*($C402='3. Emissions - Actual EF'!$C$5:$C$288),0)),"lbm","g")/8760/3600,"--")</f>
        <v>--</v>
      </c>
      <c r="E402" s="168" t="str" cm="1">
        <f t="array" ref="E402">_xlfn.IFNA(CONVERT(INDEX('3. Emissions - Actual EF'!$N$5:$N$288,MATCH(1,('Actuals - REER'!$N$344='3. Emissions - Actual EF'!$B$5:$B$288)*($C402='3. Emissions - Actual EF'!$C$5:$C$288),0)),"lbm","g")/24/3600,"--")</f>
        <v>--</v>
      </c>
      <c r="F402" s="174" t="str">
        <f t="shared" si="70"/>
        <v>--</v>
      </c>
      <c r="G402" s="167" t="str">
        <f t="shared" si="70"/>
        <v>--</v>
      </c>
      <c r="H402" s="167" t="str">
        <f t="shared" si="70"/>
        <v>--</v>
      </c>
      <c r="I402" s="167" t="str">
        <f t="shared" si="70"/>
        <v>--</v>
      </c>
      <c r="J402" s="167" t="str">
        <f t="shared" si="70"/>
        <v>--</v>
      </c>
      <c r="K402" s="167" t="str">
        <f t="shared" si="70"/>
        <v>--</v>
      </c>
      <c r="L402" s="168" t="str">
        <f t="shared" si="67"/>
        <v>--</v>
      </c>
      <c r="O402" s="86"/>
    </row>
    <row r="403" spans="2:15" s="53" customFormat="1" ht="14.5" x14ac:dyDescent="0.35">
      <c r="B403" s="165" t="str">
        <f t="shared" si="68"/>
        <v>Chrysene</v>
      </c>
      <c r="C403" s="166" t="str">
        <f t="shared" si="68"/>
        <v>218-01-9</v>
      </c>
      <c r="D403" s="167" t="str" cm="1">
        <f t="array" ref="D403">_xlfn.IFNA(CONVERT(INDEX('3. Emissions - Actual EF'!$K$5:$K$288,MATCH(1,($N$344='3. Emissions - Actual EF'!$B$5:$B$288)*($C403='3. Emissions - Actual EF'!$C$5:$C$288),0)),"lbm","g")/8760/3600,"--")</f>
        <v>--</v>
      </c>
      <c r="E403" s="168" t="str" cm="1">
        <f t="array" ref="E403">_xlfn.IFNA(CONVERT(INDEX('3. Emissions - Actual EF'!$N$5:$N$288,MATCH(1,('Actuals - REER'!$N$344='3. Emissions - Actual EF'!$B$5:$B$288)*($C403='3. Emissions - Actual EF'!$C$5:$C$288),0)),"lbm","g")/24/3600,"--")</f>
        <v>--</v>
      </c>
      <c r="F403" s="174" t="str">
        <f t="shared" si="70"/>
        <v>--</v>
      </c>
      <c r="G403" s="167" t="str">
        <f t="shared" si="70"/>
        <v>--</v>
      </c>
      <c r="H403" s="167" t="str">
        <f t="shared" si="70"/>
        <v>--</v>
      </c>
      <c r="I403" s="167" t="str">
        <f t="shared" si="70"/>
        <v>--</v>
      </c>
      <c r="J403" s="167" t="str">
        <f t="shared" si="70"/>
        <v>--</v>
      </c>
      <c r="K403" s="167" t="str">
        <f t="shared" si="70"/>
        <v>--</v>
      </c>
      <c r="L403" s="168" t="str">
        <f t="shared" si="67"/>
        <v>--</v>
      </c>
      <c r="O403" s="86"/>
    </row>
    <row r="404" spans="2:15" s="53" customFormat="1" ht="14.5" x14ac:dyDescent="0.35">
      <c r="B404" s="165" t="str">
        <f t="shared" si="68"/>
        <v>Cobalt and compounds</v>
      </c>
      <c r="C404" s="166" t="str">
        <f t="shared" si="68"/>
        <v>7440-48-4</v>
      </c>
      <c r="D404" s="167" cm="1">
        <f t="array" ref="D404">_xlfn.IFNA(CONVERT(INDEX('3. Emissions - Actual EF'!$K$5:$K$288,MATCH(1,($N$344='3. Emissions - Actual EF'!$B$5:$B$288)*($C404='3. Emissions - Actual EF'!$C$5:$C$288),0)),"lbm","g")/8760/3600,"--")</f>
        <v>7.8576260559402269E-8</v>
      </c>
      <c r="E404" s="168" cm="1">
        <f t="array" ref="E404">_xlfn.IFNA(CONVERT(INDEX('3. Emissions - Actual EF'!$N$5:$N$288,MATCH(1,('Actuals - REER'!$N$344='3. Emissions - Actual EF'!$B$5:$B$288)*($C404='3. Emissions - Actual EF'!$C$5:$C$288),0)),"lbm","g")/24/3600,"--")</f>
        <v>3.1867039004646476E-6</v>
      </c>
      <c r="F404" s="174" t="str">
        <f t="shared" si="70"/>
        <v>--</v>
      </c>
      <c r="G404" s="167">
        <f t="shared" si="70"/>
        <v>7.8576260559402266E-7</v>
      </c>
      <c r="H404" s="167" t="str">
        <f t="shared" si="70"/>
        <v>--</v>
      </c>
      <c r="I404" s="167">
        <f t="shared" si="70"/>
        <v>1.7858241036227788E-7</v>
      </c>
      <c r="J404" s="167" t="str">
        <f t="shared" si="70"/>
        <v>--</v>
      </c>
      <c r="K404" s="167">
        <f t="shared" si="70"/>
        <v>1.7858241036227788E-7</v>
      </c>
      <c r="L404" s="168" t="str">
        <f t="shared" si="67"/>
        <v>--</v>
      </c>
      <c r="O404" s="86"/>
    </row>
    <row r="405" spans="2:15" s="53" customFormat="1" ht="14.5" x14ac:dyDescent="0.35">
      <c r="B405" s="165" t="str">
        <f t="shared" ref="B405:C424" si="71">B65</f>
        <v>Copper and compounds</v>
      </c>
      <c r="C405" s="166" t="str">
        <f t="shared" si="71"/>
        <v>7440-50-8</v>
      </c>
      <c r="D405" s="167" cm="1">
        <f t="array" ref="D405">_xlfn.IFNA(CONVERT(INDEX('3. Emissions - Actual EF'!$K$5:$K$288,MATCH(1,($N$344='3. Emissions - Actual EF'!$B$5:$B$288)*($C405='3. Emissions - Actual EF'!$C$5:$C$288),0)),"lbm","g")/8760/3600,"--")</f>
        <v>7.9511692232728484E-7</v>
      </c>
      <c r="E405" s="168" cm="1">
        <f t="array" ref="E405">_xlfn.IFNA(CONVERT(INDEX('3. Emissions - Actual EF'!$N$5:$N$288,MATCH(1,('Actuals - REER'!$N$344='3. Emissions - Actual EF'!$B$5:$B$288)*($C405='3. Emissions - Actual EF'!$C$5:$C$288),0)),"lbm","g")/24/3600,"--")</f>
        <v>3.2246408516606552E-5</v>
      </c>
      <c r="F405" s="174" t="str">
        <f t="shared" ref="F405:K414" si="72">IFERROR(IF(F65="--","--",$D405/F65),"--")</f>
        <v>--</v>
      </c>
      <c r="G405" s="167" t="str">
        <f t="shared" si="72"/>
        <v>--</v>
      </c>
      <c r="H405" s="167" t="str">
        <f t="shared" si="72"/>
        <v>--</v>
      </c>
      <c r="I405" s="167" t="str">
        <f t="shared" si="72"/>
        <v>--</v>
      </c>
      <c r="J405" s="167" t="str">
        <f t="shared" si="72"/>
        <v>--</v>
      </c>
      <c r="K405" s="167" t="str">
        <f t="shared" si="72"/>
        <v>--</v>
      </c>
      <c r="L405" s="168">
        <f t="shared" si="67"/>
        <v>3.2246408516606551E-7</v>
      </c>
      <c r="O405" s="86"/>
    </row>
    <row r="406" spans="2:15" s="53" customFormat="1" ht="14.5" x14ac:dyDescent="0.35">
      <c r="B406" s="165" t="str">
        <f t="shared" si="71"/>
        <v>Dibenz[a,h]anthracene</v>
      </c>
      <c r="C406" s="166" t="str">
        <f t="shared" si="71"/>
        <v>53-70-3</v>
      </c>
      <c r="D406" s="167" t="str" cm="1">
        <f t="array" ref="D406">_xlfn.IFNA(CONVERT(INDEX('3. Emissions - Actual EF'!$K$5:$K$288,MATCH(1,($N$344='3. Emissions - Actual EF'!$B$5:$B$288)*($C406='3. Emissions - Actual EF'!$C$5:$C$288),0)),"lbm","g")/8760/3600,"--")</f>
        <v>--</v>
      </c>
      <c r="E406" s="168" t="str" cm="1">
        <f t="array" ref="E406">_xlfn.IFNA(CONVERT(INDEX('3. Emissions - Actual EF'!$N$5:$N$288,MATCH(1,('Actuals - REER'!$N$344='3. Emissions - Actual EF'!$B$5:$B$288)*($C406='3. Emissions - Actual EF'!$C$5:$C$288),0)),"lbm","g")/24/3600,"--")</f>
        <v>--</v>
      </c>
      <c r="F406" s="174" t="str">
        <f t="shared" si="72"/>
        <v>--</v>
      </c>
      <c r="G406" s="167" t="str">
        <f t="shared" si="72"/>
        <v>--</v>
      </c>
      <c r="H406" s="167" t="str">
        <f t="shared" si="72"/>
        <v>--</v>
      </c>
      <c r="I406" s="167" t="str">
        <f t="shared" si="72"/>
        <v>--</v>
      </c>
      <c r="J406" s="167" t="str">
        <f t="shared" si="72"/>
        <v>--</v>
      </c>
      <c r="K406" s="167" t="str">
        <f t="shared" si="72"/>
        <v>--</v>
      </c>
      <c r="L406" s="168" t="str">
        <f t="shared" si="67"/>
        <v>--</v>
      </c>
      <c r="O406" s="86"/>
    </row>
    <row r="407" spans="2:15" s="53" customFormat="1" ht="14.5" x14ac:dyDescent="0.35">
      <c r="B407" s="165" t="str">
        <f t="shared" si="71"/>
        <v>Dichlorodifluoromethane</v>
      </c>
      <c r="C407" s="166" t="str">
        <f t="shared" si="71"/>
        <v>75-71-8</v>
      </c>
      <c r="D407" s="167" t="str" cm="1">
        <f t="array" ref="D407">_xlfn.IFNA(CONVERT(INDEX('3. Emissions - Actual EF'!$K$5:$K$288,MATCH(1,($N$344='3. Emissions - Actual EF'!$B$5:$B$288)*($C407='3. Emissions - Actual EF'!$C$5:$C$288),0)),"lbm","g")/8760/3600,"--")</f>
        <v>--</v>
      </c>
      <c r="E407" s="168" t="str" cm="1">
        <f t="array" ref="E407">_xlfn.IFNA(CONVERT(INDEX('3. Emissions - Actual EF'!$N$5:$N$288,MATCH(1,('Actuals - REER'!$N$344='3. Emissions - Actual EF'!$B$5:$B$288)*($C407='3. Emissions - Actual EF'!$C$5:$C$288),0)),"lbm","g")/24/3600,"--")</f>
        <v>--</v>
      </c>
      <c r="F407" s="174" t="str">
        <f t="shared" si="72"/>
        <v>--</v>
      </c>
      <c r="G407" s="167" t="str">
        <f t="shared" si="72"/>
        <v>--</v>
      </c>
      <c r="H407" s="167" t="str">
        <f t="shared" si="72"/>
        <v>--</v>
      </c>
      <c r="I407" s="167" t="str">
        <f t="shared" si="72"/>
        <v>--</v>
      </c>
      <c r="J407" s="167" t="str">
        <f t="shared" si="72"/>
        <v>--</v>
      </c>
      <c r="K407" s="167" t="str">
        <f t="shared" si="72"/>
        <v>--</v>
      </c>
      <c r="L407" s="168" t="str">
        <f t="shared" si="67"/>
        <v>--</v>
      </c>
      <c r="O407" s="86"/>
    </row>
    <row r="408" spans="2:15" s="53" customFormat="1" ht="14.5" x14ac:dyDescent="0.35">
      <c r="B408" s="165" t="str">
        <f t="shared" si="71"/>
        <v>Diesel Particulate Matter</v>
      </c>
      <c r="C408" s="166">
        <f t="shared" si="71"/>
        <v>200</v>
      </c>
      <c r="D408" s="167" t="str" cm="1">
        <f t="array" ref="D408">_xlfn.IFNA(CONVERT(INDEX('3. Emissions - Actual EF'!$K$5:$K$288,MATCH(1,($N$344='3. Emissions - Actual EF'!$B$5:$B$288)*($C408='3. Emissions - Actual EF'!$C$5:$C$288),0)),"lbm","g")/8760/3600,"--")</f>
        <v>--</v>
      </c>
      <c r="E408" s="168" t="str" cm="1">
        <f t="array" ref="E408">_xlfn.IFNA(CONVERT(INDEX('3. Emissions - Actual EF'!$N$5:$N$288,MATCH(1,('Actuals - REER'!$N$344='3. Emissions - Actual EF'!$B$5:$B$288)*($C408='3. Emissions - Actual EF'!$C$5:$C$288),0)),"lbm","g")/24/3600,"--")</f>
        <v>--</v>
      </c>
      <c r="F408" s="174" t="str">
        <f t="shared" si="72"/>
        <v>--</v>
      </c>
      <c r="G408" s="167" t="str">
        <f t="shared" si="72"/>
        <v>--</v>
      </c>
      <c r="H408" s="167" t="str">
        <f t="shared" si="72"/>
        <v>--</v>
      </c>
      <c r="I408" s="167" t="str">
        <f t="shared" si="72"/>
        <v>--</v>
      </c>
      <c r="J408" s="167" t="str">
        <f t="shared" si="72"/>
        <v>--</v>
      </c>
      <c r="K408" s="167" t="str">
        <f t="shared" si="72"/>
        <v>--</v>
      </c>
      <c r="L408" s="168" t="str">
        <f t="shared" si="67"/>
        <v>--</v>
      </c>
      <c r="O408" s="86"/>
    </row>
    <row r="409" spans="2:15" s="53" customFormat="1" ht="14.5" x14ac:dyDescent="0.35">
      <c r="B409" s="165" t="str">
        <f t="shared" si="71"/>
        <v>Ethylbenzene</v>
      </c>
      <c r="C409" s="166" t="str">
        <f t="shared" si="71"/>
        <v>100-41-4</v>
      </c>
      <c r="D409" s="167" cm="1">
        <f t="array" ref="D409">_xlfn.IFNA(CONVERT(INDEX('3. Emissions - Actual EF'!$K$5:$K$288,MATCH(1,($N$344='3. Emissions - Actual EF'!$B$5:$B$288)*($C409='3. Emissions - Actual EF'!$C$5:$C$288),0)),"lbm","g")/8760/3600,"--")</f>
        <v>1.8708633466524351E-6</v>
      </c>
      <c r="E409" s="168" cm="1">
        <f t="array" ref="E409">_xlfn.IFNA(CONVERT(INDEX('3. Emissions - Actual EF'!$N$5:$N$288,MATCH(1,('Actuals - REER'!$N$344='3. Emissions - Actual EF'!$B$5:$B$288)*($C409='3. Emissions - Actual EF'!$C$5:$C$288),0)),"lbm","g")/24/3600,"--")</f>
        <v>7.5873902392015424E-5</v>
      </c>
      <c r="F409" s="174">
        <f t="shared" si="72"/>
        <v>4.6771583666310877E-6</v>
      </c>
      <c r="G409" s="167">
        <f t="shared" si="72"/>
        <v>7.19562825635552E-9</v>
      </c>
      <c r="H409" s="167">
        <f t="shared" si="72"/>
        <v>1.8708633466524351E-7</v>
      </c>
      <c r="I409" s="167">
        <f t="shared" si="72"/>
        <v>1.700784860593123E-9</v>
      </c>
      <c r="J409" s="167">
        <f t="shared" si="72"/>
        <v>3.8976319721925736E-7</v>
      </c>
      <c r="K409" s="167">
        <f t="shared" si="72"/>
        <v>1.700784860593123E-9</v>
      </c>
      <c r="L409" s="168">
        <f t="shared" ref="L409:L440" si="73">IFERROR(IF(L69="--","--",$E409/L69),"--")</f>
        <v>3.4488137450916101E-9</v>
      </c>
      <c r="O409" s="86"/>
    </row>
    <row r="410" spans="2:15" s="53" customFormat="1" ht="14.5" x14ac:dyDescent="0.35">
      <c r="B410" s="165" t="str">
        <f t="shared" si="71"/>
        <v>Formaldehyde</v>
      </c>
      <c r="C410" s="166" t="str">
        <f t="shared" si="71"/>
        <v>50-00-0</v>
      </c>
      <c r="D410" s="167" cm="1">
        <f t="array" ref="D410">_xlfn.IFNA(CONVERT(INDEX('3. Emissions - Actual EF'!$K$5:$K$288,MATCH(1,($N$344='3. Emissions - Actual EF'!$B$5:$B$288)*($C410='3. Emissions - Actual EF'!$C$5:$C$288),0)),"lbm","g")/8760/3600,"--")</f>
        <v>3.3675540239743834E-6</v>
      </c>
      <c r="E410" s="168" cm="1">
        <f t="array" ref="E410">_xlfn.IFNA(CONVERT(INDEX('3. Emissions - Actual EF'!$N$5:$N$288,MATCH(1,('Actuals - REER'!$N$344='3. Emissions - Actual EF'!$B$5:$B$288)*($C410='3. Emissions - Actual EF'!$C$5:$C$288),0)),"lbm","g")/24/3600,"--")</f>
        <v>1.3657302430562776E-4</v>
      </c>
      <c r="F410" s="174">
        <f t="shared" si="72"/>
        <v>1.980914131749637E-5</v>
      </c>
      <c r="G410" s="167">
        <f t="shared" si="72"/>
        <v>3.7417266933048707E-7</v>
      </c>
      <c r="H410" s="167">
        <f t="shared" si="72"/>
        <v>7.8315209859869385E-7</v>
      </c>
      <c r="I410" s="167">
        <f t="shared" si="72"/>
        <v>8.4188850599359586E-8</v>
      </c>
      <c r="J410" s="167">
        <f t="shared" si="72"/>
        <v>1.6837770119871917E-6</v>
      </c>
      <c r="K410" s="167">
        <f t="shared" si="72"/>
        <v>8.4188850599359586E-8</v>
      </c>
      <c r="L410" s="168">
        <f t="shared" si="73"/>
        <v>2.7872045776658727E-6</v>
      </c>
      <c r="O410" s="86"/>
    </row>
    <row r="411" spans="2:15" s="53" customFormat="1" ht="14.5" x14ac:dyDescent="0.35">
      <c r="B411" s="165" t="str">
        <f t="shared" si="71"/>
        <v>Fluoranthene</v>
      </c>
      <c r="C411" s="166" t="str">
        <f t="shared" si="71"/>
        <v>206-44-0</v>
      </c>
      <c r="D411" s="167" t="str" cm="1">
        <f t="array" ref="D411">_xlfn.IFNA(CONVERT(INDEX('3. Emissions - Actual EF'!$K$5:$K$288,MATCH(1,($N$344='3. Emissions - Actual EF'!$B$5:$B$288)*($C411='3. Emissions - Actual EF'!$C$5:$C$288),0)),"lbm","g")/8760/3600,"--")</f>
        <v>--</v>
      </c>
      <c r="E411" s="168" t="str" cm="1">
        <f t="array" ref="E411">_xlfn.IFNA(CONVERT(INDEX('3. Emissions - Actual EF'!$N$5:$N$288,MATCH(1,('Actuals - REER'!$N$344='3. Emissions - Actual EF'!$B$5:$B$288)*($C411='3. Emissions - Actual EF'!$C$5:$C$288),0)),"lbm","g")/24/3600,"--")</f>
        <v>--</v>
      </c>
      <c r="F411" s="174" t="str">
        <f t="shared" si="72"/>
        <v>--</v>
      </c>
      <c r="G411" s="167" t="str">
        <f t="shared" si="72"/>
        <v>--</v>
      </c>
      <c r="H411" s="167" t="str">
        <f t="shared" si="72"/>
        <v>--</v>
      </c>
      <c r="I411" s="167" t="str">
        <f t="shared" si="72"/>
        <v>--</v>
      </c>
      <c r="J411" s="167" t="str">
        <f t="shared" si="72"/>
        <v>--</v>
      </c>
      <c r="K411" s="167" t="str">
        <f t="shared" si="72"/>
        <v>--</v>
      </c>
      <c r="L411" s="168" t="str">
        <f t="shared" si="73"/>
        <v>--</v>
      </c>
      <c r="O411" s="86"/>
    </row>
    <row r="412" spans="2:15" s="53" customFormat="1" ht="14.5" x14ac:dyDescent="0.35">
      <c r="B412" s="165" t="str">
        <f t="shared" si="71"/>
        <v>Fluorene</v>
      </c>
      <c r="C412" s="166" t="str">
        <f t="shared" si="71"/>
        <v>86-73-7</v>
      </c>
      <c r="D412" s="167" t="str" cm="1">
        <f t="array" ref="D412">_xlfn.IFNA(CONVERT(INDEX('3. Emissions - Actual EF'!$K$5:$K$288,MATCH(1,($N$344='3. Emissions - Actual EF'!$B$5:$B$288)*($C412='3. Emissions - Actual EF'!$C$5:$C$288),0)),"lbm","g")/8760/3600,"--")</f>
        <v>--</v>
      </c>
      <c r="E412" s="168" t="str" cm="1">
        <f t="array" ref="E412">_xlfn.IFNA(CONVERT(INDEX('3. Emissions - Actual EF'!$N$5:$N$288,MATCH(1,('Actuals - REER'!$N$344='3. Emissions - Actual EF'!$B$5:$B$288)*($C412='3. Emissions - Actual EF'!$C$5:$C$288),0)),"lbm","g")/24/3600,"--")</f>
        <v>--</v>
      </c>
      <c r="F412" s="174" t="str">
        <f t="shared" si="72"/>
        <v>--</v>
      </c>
      <c r="G412" s="167" t="str">
        <f t="shared" si="72"/>
        <v>--</v>
      </c>
      <c r="H412" s="167" t="str">
        <f t="shared" si="72"/>
        <v>--</v>
      </c>
      <c r="I412" s="167" t="str">
        <f t="shared" si="72"/>
        <v>--</v>
      </c>
      <c r="J412" s="167" t="str">
        <f t="shared" si="72"/>
        <v>--</v>
      </c>
      <c r="K412" s="167" t="str">
        <f t="shared" si="72"/>
        <v>--</v>
      </c>
      <c r="L412" s="168" t="str">
        <f t="shared" si="73"/>
        <v>--</v>
      </c>
      <c r="O412" s="86"/>
    </row>
    <row r="413" spans="2:15" s="53" customFormat="1" ht="14.5" x14ac:dyDescent="0.35">
      <c r="B413" s="165" t="str">
        <f t="shared" si="71"/>
        <v>Hexachlorobenzene</v>
      </c>
      <c r="C413" s="166" t="str">
        <f t="shared" si="71"/>
        <v>118-74-1</v>
      </c>
      <c r="D413" s="167" t="str" cm="1">
        <f t="array" ref="D413">_xlfn.IFNA(CONVERT(INDEX('3. Emissions - Actual EF'!$K$5:$K$288,MATCH(1,($N$344='3. Emissions - Actual EF'!$B$5:$B$288)*($C413='3. Emissions - Actual EF'!$C$5:$C$288),0)),"lbm","g")/8760/3600,"--")</f>
        <v>--</v>
      </c>
      <c r="E413" s="168" t="str" cm="1">
        <f t="array" ref="E413">_xlfn.IFNA(CONVERT(INDEX('3. Emissions - Actual EF'!$N$5:$N$288,MATCH(1,('Actuals - REER'!$N$344='3. Emissions - Actual EF'!$B$5:$B$288)*($C413='3. Emissions - Actual EF'!$C$5:$C$288),0)),"lbm","g")/24/3600,"--")</f>
        <v>--</v>
      </c>
      <c r="F413" s="174" t="str">
        <f t="shared" si="72"/>
        <v>--</v>
      </c>
      <c r="G413" s="167" t="str">
        <f t="shared" si="72"/>
        <v>--</v>
      </c>
      <c r="H413" s="167" t="str">
        <f t="shared" si="72"/>
        <v>--</v>
      </c>
      <c r="I413" s="167" t="str">
        <f t="shared" si="72"/>
        <v>--</v>
      </c>
      <c r="J413" s="167" t="str">
        <f t="shared" si="72"/>
        <v>--</v>
      </c>
      <c r="K413" s="167" t="str">
        <f t="shared" si="72"/>
        <v>--</v>
      </c>
      <c r="L413" s="168" t="str">
        <f t="shared" si="73"/>
        <v>--</v>
      </c>
      <c r="O413" s="86"/>
    </row>
    <row r="414" spans="2:15" s="53" customFormat="1" ht="14.5" x14ac:dyDescent="0.35">
      <c r="B414" s="165" t="str">
        <f t="shared" si="71"/>
        <v>Hexachlorobutadiene</v>
      </c>
      <c r="C414" s="166" t="str">
        <f t="shared" si="71"/>
        <v>87-68-3</v>
      </c>
      <c r="D414" s="167" t="str" cm="1">
        <f t="array" ref="D414">_xlfn.IFNA(CONVERT(INDEX('3. Emissions - Actual EF'!$K$5:$K$288,MATCH(1,($N$344='3. Emissions - Actual EF'!$B$5:$B$288)*($C414='3. Emissions - Actual EF'!$C$5:$C$288),0)),"lbm","g")/8760/3600,"--")</f>
        <v>--</v>
      </c>
      <c r="E414" s="168" t="str" cm="1">
        <f t="array" ref="E414">_xlfn.IFNA(CONVERT(INDEX('3. Emissions - Actual EF'!$N$5:$N$288,MATCH(1,('Actuals - REER'!$N$344='3. Emissions - Actual EF'!$B$5:$B$288)*($C414='3. Emissions - Actual EF'!$C$5:$C$288),0)),"lbm","g")/24/3600,"--")</f>
        <v>--</v>
      </c>
      <c r="F414" s="174" t="str">
        <f t="shared" si="72"/>
        <v>--</v>
      </c>
      <c r="G414" s="167" t="str">
        <f t="shared" si="72"/>
        <v>--</v>
      </c>
      <c r="H414" s="167" t="str">
        <f t="shared" si="72"/>
        <v>--</v>
      </c>
      <c r="I414" s="167" t="str">
        <f t="shared" si="72"/>
        <v>--</v>
      </c>
      <c r="J414" s="167" t="str">
        <f t="shared" si="72"/>
        <v>--</v>
      </c>
      <c r="K414" s="167" t="str">
        <f t="shared" si="72"/>
        <v>--</v>
      </c>
      <c r="L414" s="168" t="str">
        <f t="shared" si="73"/>
        <v>--</v>
      </c>
      <c r="O414" s="86"/>
    </row>
    <row r="415" spans="2:15" s="53" customFormat="1" ht="14.5" x14ac:dyDescent="0.35">
      <c r="B415" s="165" t="str">
        <f t="shared" si="71"/>
        <v>Hexane</v>
      </c>
      <c r="C415" s="166" t="str">
        <f t="shared" si="71"/>
        <v>110-54-3</v>
      </c>
      <c r="D415" s="167" cm="1">
        <f t="array" ref="D415">_xlfn.IFNA(CONVERT(INDEX('3. Emissions - Actual EF'!$K$5:$K$288,MATCH(1,($N$344='3. Emissions - Actual EF'!$B$5:$B$288)*($C415='3. Emissions - Actual EF'!$C$5:$C$288),0)),"lbm","g")/8760/3600,"--")</f>
        <v>1.2160611753240828E-6</v>
      </c>
      <c r="E415" s="168" cm="1">
        <f t="array" ref="E415">_xlfn.IFNA(CONVERT(INDEX('3. Emissions - Actual EF'!$N$5:$N$288,MATCH(1,('Actuals - REER'!$N$344='3. Emissions - Actual EF'!$B$5:$B$288)*($C415='3. Emissions - Actual EF'!$C$5:$C$288),0)),"lbm","g")/24/3600,"--")</f>
        <v>4.9318036554810026E-5</v>
      </c>
      <c r="F415" s="174" t="str">
        <f t="shared" ref="F415:K424" si="74">IFERROR(IF(F75="--","--",$D415/F75),"--")</f>
        <v>--</v>
      </c>
      <c r="G415" s="167">
        <f t="shared" si="74"/>
        <v>1.7372302504629756E-9</v>
      </c>
      <c r="H415" s="167" t="str">
        <f t="shared" si="74"/>
        <v>--</v>
      </c>
      <c r="I415" s="167">
        <f t="shared" si="74"/>
        <v>3.922777984916396E-10</v>
      </c>
      <c r="J415" s="167" t="str">
        <f t="shared" si="74"/>
        <v>--</v>
      </c>
      <c r="K415" s="167">
        <f t="shared" si="74"/>
        <v>3.922777984916396E-10</v>
      </c>
      <c r="L415" s="168" t="str">
        <f t="shared" si="73"/>
        <v>--</v>
      </c>
      <c r="O415" s="86"/>
    </row>
    <row r="416" spans="2:15" s="53" customFormat="1" ht="14.5" x14ac:dyDescent="0.35">
      <c r="B416" s="165" t="str">
        <f t="shared" si="71"/>
        <v>Hexavalent Chromium (Cr+6)</v>
      </c>
      <c r="C416" s="166" t="str">
        <f t="shared" si="71"/>
        <v>18540-29-9</v>
      </c>
      <c r="D416" s="167" cm="1">
        <f t="array" ref="D416">_xlfn.IFNA(CONVERT(INDEX('3. Emissions - Actual EF'!$K$5:$K$288,MATCH(1,($N$344='3. Emissions - Actual EF'!$B$5:$B$288)*($C416='3. Emissions - Actual EF'!$C$5:$C$288),0)),"lbm","g")/8760/3600,"--")</f>
        <v>1.3096043426567046E-6</v>
      </c>
      <c r="E416" s="168" cm="1">
        <f t="array" ref="E416">_xlfn.IFNA(CONVERT(INDEX('3. Emissions - Actual EF'!$N$5:$N$288,MATCH(1,('Actuals - REER'!$N$344='3. Emissions - Actual EF'!$B$5:$B$288)*($C416='3. Emissions - Actual EF'!$C$5:$C$288),0)),"lbm","g")/24/3600,"--")</f>
        <v>5.3111731674410797E-5</v>
      </c>
      <c r="F416" s="174">
        <f t="shared" si="74"/>
        <v>4.2245301376022726E-2</v>
      </c>
      <c r="G416" s="167">
        <f t="shared" si="74"/>
        <v>1.5778365574177162E-5</v>
      </c>
      <c r="H416" s="167">
        <f t="shared" si="74"/>
        <v>2.5184698897244323E-3</v>
      </c>
      <c r="I416" s="167">
        <f t="shared" si="74"/>
        <v>1.4881867530189826E-6</v>
      </c>
      <c r="J416" s="167">
        <f t="shared" si="74"/>
        <v>1.3096043426567047E-3</v>
      </c>
      <c r="K416" s="167">
        <f t="shared" si="74"/>
        <v>1.4881867530189826E-6</v>
      </c>
      <c r="L416" s="168">
        <f t="shared" si="73"/>
        <v>1.7703910558136934E-4</v>
      </c>
      <c r="O416" s="86"/>
    </row>
    <row r="417" spans="2:15" s="53" customFormat="1" ht="14.5" x14ac:dyDescent="0.35">
      <c r="B417" s="165" t="str">
        <f t="shared" si="71"/>
        <v>Hydrochloric acid</v>
      </c>
      <c r="C417" s="166" t="str">
        <f t="shared" si="71"/>
        <v>7647-01-0</v>
      </c>
      <c r="D417" s="167" t="str" cm="1">
        <f t="array" ref="D417">_xlfn.IFNA(CONVERT(INDEX('3. Emissions - Actual EF'!$K$5:$K$288,MATCH(1,($N$344='3. Emissions - Actual EF'!$B$5:$B$288)*($C417='3. Emissions - Actual EF'!$C$5:$C$288),0)),"lbm","g")/8760/3600,"--")</f>
        <v>--</v>
      </c>
      <c r="E417" s="168" t="str" cm="1">
        <f t="array" ref="E417">_xlfn.IFNA(CONVERT(INDEX('3. Emissions - Actual EF'!$N$5:$N$288,MATCH(1,('Actuals - REER'!$N$344='3. Emissions - Actual EF'!$B$5:$B$288)*($C417='3. Emissions - Actual EF'!$C$5:$C$288),0)),"lbm","g")/24/3600,"--")</f>
        <v>--</v>
      </c>
      <c r="F417" s="174" t="str">
        <f t="shared" si="74"/>
        <v>--</v>
      </c>
      <c r="G417" s="167" t="str">
        <f t="shared" si="74"/>
        <v>--</v>
      </c>
      <c r="H417" s="167" t="str">
        <f t="shared" si="74"/>
        <v>--</v>
      </c>
      <c r="I417" s="167" t="str">
        <f t="shared" si="74"/>
        <v>--</v>
      </c>
      <c r="J417" s="167" t="str">
        <f t="shared" si="74"/>
        <v>--</v>
      </c>
      <c r="K417" s="167" t="str">
        <f t="shared" si="74"/>
        <v>--</v>
      </c>
      <c r="L417" s="168" t="str">
        <f t="shared" si="73"/>
        <v>--</v>
      </c>
      <c r="O417" s="86"/>
    </row>
    <row r="418" spans="2:15" s="53" customFormat="1" ht="14.5" x14ac:dyDescent="0.35">
      <c r="B418" s="165" t="str">
        <f t="shared" si="71"/>
        <v>Hydrogen Bromide</v>
      </c>
      <c r="C418" s="166" t="str">
        <f t="shared" si="71"/>
        <v>10035-10-6</v>
      </c>
      <c r="D418" s="167" t="str" cm="1">
        <f t="array" ref="D418">_xlfn.IFNA(CONVERT(INDEX('3. Emissions - Actual EF'!$K$5:$K$288,MATCH(1,($N$344='3. Emissions - Actual EF'!$B$5:$B$288)*($C418='3. Emissions - Actual EF'!$C$5:$C$288),0)),"lbm","g")/8760/3600,"--")</f>
        <v>--</v>
      </c>
      <c r="E418" s="168" t="str" cm="1">
        <f t="array" ref="E418">_xlfn.IFNA(CONVERT(INDEX('3. Emissions - Actual EF'!$N$5:$N$288,MATCH(1,('Actuals - REER'!$N$344='3. Emissions - Actual EF'!$B$5:$B$288)*($C418='3. Emissions - Actual EF'!$C$5:$C$288),0)),"lbm","g")/24/3600,"--")</f>
        <v>--</v>
      </c>
      <c r="F418" s="174" t="str">
        <f t="shared" si="74"/>
        <v>--</v>
      </c>
      <c r="G418" s="167" t="str">
        <f t="shared" si="74"/>
        <v>--</v>
      </c>
      <c r="H418" s="167" t="str">
        <f t="shared" si="74"/>
        <v>--</v>
      </c>
      <c r="I418" s="167" t="str">
        <f t="shared" si="74"/>
        <v>--</v>
      </c>
      <c r="J418" s="167" t="str">
        <f t="shared" si="74"/>
        <v>--</v>
      </c>
      <c r="K418" s="167" t="str">
        <f t="shared" si="74"/>
        <v>--</v>
      </c>
      <c r="L418" s="168" t="str">
        <f t="shared" si="73"/>
        <v>--</v>
      </c>
      <c r="O418" s="86"/>
    </row>
    <row r="419" spans="2:15" s="53" customFormat="1" ht="14.5" x14ac:dyDescent="0.35">
      <c r="B419" s="165" t="str">
        <f t="shared" si="71"/>
        <v>Hydrogen Fluoride</v>
      </c>
      <c r="C419" s="166" t="str">
        <f t="shared" si="71"/>
        <v>7664-39-3</v>
      </c>
      <c r="D419" s="167" t="str" cm="1">
        <f t="array" ref="D419">_xlfn.IFNA(CONVERT(INDEX('3. Emissions - Actual EF'!$K$5:$K$288,MATCH(1,($N$344='3. Emissions - Actual EF'!$B$5:$B$288)*($C419='3. Emissions - Actual EF'!$C$5:$C$288),0)),"lbm","g")/8760/3600,"--")</f>
        <v>--</v>
      </c>
      <c r="E419" s="168" t="str" cm="1">
        <f t="array" ref="E419">_xlfn.IFNA(CONVERT(INDEX('3. Emissions - Actual EF'!$N$5:$N$288,MATCH(1,('Actuals - REER'!$N$344='3. Emissions - Actual EF'!$B$5:$B$288)*($C419='3. Emissions - Actual EF'!$C$5:$C$288),0)),"lbm","g")/24/3600,"--")</f>
        <v>--</v>
      </c>
      <c r="F419" s="174" t="str">
        <f t="shared" si="74"/>
        <v>--</v>
      </c>
      <c r="G419" s="167" t="str">
        <f t="shared" si="74"/>
        <v>--</v>
      </c>
      <c r="H419" s="167" t="str">
        <f t="shared" si="74"/>
        <v>--</v>
      </c>
      <c r="I419" s="167" t="str">
        <f t="shared" si="74"/>
        <v>--</v>
      </c>
      <c r="J419" s="167" t="str">
        <f t="shared" si="74"/>
        <v>--</v>
      </c>
      <c r="K419" s="167" t="str">
        <f t="shared" si="74"/>
        <v>--</v>
      </c>
      <c r="L419" s="168" t="str">
        <f t="shared" si="73"/>
        <v>--</v>
      </c>
      <c r="O419" s="86"/>
    </row>
    <row r="420" spans="2:15" s="53" customFormat="1" ht="14.5" x14ac:dyDescent="0.35">
      <c r="B420" s="165" t="str">
        <f t="shared" si="71"/>
        <v>Indeno[1,2,3-cd]pyrene</v>
      </c>
      <c r="C420" s="166" t="str">
        <f t="shared" si="71"/>
        <v>193-39-5</v>
      </c>
      <c r="D420" s="167" t="str" cm="1">
        <f t="array" ref="D420">_xlfn.IFNA(CONVERT(INDEX('3. Emissions - Actual EF'!$K$5:$K$288,MATCH(1,($N$344='3. Emissions - Actual EF'!$B$5:$B$288)*($C420='3. Emissions - Actual EF'!$C$5:$C$288),0)),"lbm","g")/8760/3600,"--")</f>
        <v>--</v>
      </c>
      <c r="E420" s="168" t="str" cm="1">
        <f t="array" ref="E420">_xlfn.IFNA(CONVERT(INDEX('3. Emissions - Actual EF'!$N$5:$N$288,MATCH(1,('Actuals - REER'!$N$344='3. Emissions - Actual EF'!$B$5:$B$288)*($C420='3. Emissions - Actual EF'!$C$5:$C$288),0)),"lbm","g")/24/3600,"--")</f>
        <v>--</v>
      </c>
      <c r="F420" s="174" t="str">
        <f t="shared" si="74"/>
        <v>--</v>
      </c>
      <c r="G420" s="167" t="str">
        <f t="shared" si="74"/>
        <v>--</v>
      </c>
      <c r="H420" s="167" t="str">
        <f t="shared" si="74"/>
        <v>--</v>
      </c>
      <c r="I420" s="167" t="str">
        <f t="shared" si="74"/>
        <v>--</v>
      </c>
      <c r="J420" s="167" t="str">
        <f t="shared" si="74"/>
        <v>--</v>
      </c>
      <c r="K420" s="167" t="str">
        <f t="shared" si="74"/>
        <v>--</v>
      </c>
      <c r="L420" s="168" t="str">
        <f t="shared" si="73"/>
        <v>--</v>
      </c>
      <c r="O420" s="86"/>
    </row>
    <row r="421" spans="2:15" s="53" customFormat="1" ht="14.5" x14ac:dyDescent="0.35">
      <c r="B421" s="165" t="str">
        <f t="shared" si="71"/>
        <v>Lead and compounds</v>
      </c>
      <c r="C421" s="166" t="str">
        <f t="shared" si="71"/>
        <v>7439-92-1</v>
      </c>
      <c r="D421" s="167" cm="1">
        <f t="array" ref="D421">_xlfn.IFNA(CONVERT(INDEX('3. Emissions - Actual EF'!$K$5:$K$288,MATCH(1,($N$344='3. Emissions - Actual EF'!$B$5:$B$288)*($C421='3. Emissions - Actual EF'!$C$5:$C$288),0)),"lbm","g")/8760/3600,"--")</f>
        <v>4.6771583666310879E-7</v>
      </c>
      <c r="E421" s="168" cm="1">
        <f t="array" ref="E421">_xlfn.IFNA(CONVERT(INDEX('3. Emissions - Actual EF'!$N$5:$N$288,MATCH(1,('Actuals - REER'!$N$344='3. Emissions - Actual EF'!$B$5:$B$288)*($C421='3. Emissions - Actual EF'!$C$5:$C$288),0)),"lbm","g")/24/3600,"--")</f>
        <v>1.8968475598003856E-5</v>
      </c>
      <c r="F421" s="174" t="str">
        <f t="shared" si="74"/>
        <v>--</v>
      </c>
      <c r="G421" s="167">
        <f t="shared" si="74"/>
        <v>3.1181055777540589E-6</v>
      </c>
      <c r="H421" s="167" t="str">
        <f t="shared" si="74"/>
        <v>--</v>
      </c>
      <c r="I421" s="167">
        <f t="shared" si="74"/>
        <v>7.0866035858046784E-7</v>
      </c>
      <c r="J421" s="167" t="str">
        <f t="shared" si="74"/>
        <v>--</v>
      </c>
      <c r="K421" s="167">
        <f t="shared" si="74"/>
        <v>7.0866035858046784E-7</v>
      </c>
      <c r="L421" s="168">
        <f t="shared" si="73"/>
        <v>1.2645650398669238E-4</v>
      </c>
      <c r="O421" s="86"/>
    </row>
    <row r="422" spans="2:15" s="53" customFormat="1" ht="14.5" x14ac:dyDescent="0.35">
      <c r="B422" s="165" t="str">
        <f t="shared" si="71"/>
        <v>Manganese and compounds</v>
      </c>
      <c r="C422" s="166" t="str">
        <f t="shared" si="71"/>
        <v>7439-96-5</v>
      </c>
      <c r="D422" s="167" cm="1">
        <f t="array" ref="D422">_xlfn.IFNA(CONVERT(INDEX('3. Emissions - Actual EF'!$K$5:$K$288,MATCH(1,($N$344='3. Emissions - Actual EF'!$B$5:$B$288)*($C422='3. Emissions - Actual EF'!$C$5:$C$288),0)),"lbm","g")/8760/3600,"--")</f>
        <v>3.5546403586396271E-7</v>
      </c>
      <c r="E422" s="168" cm="1">
        <f t="array" ref="E422">_xlfn.IFNA(CONVERT(INDEX('3. Emissions - Actual EF'!$N$5:$N$288,MATCH(1,('Actuals - REER'!$N$344='3. Emissions - Actual EF'!$B$5:$B$288)*($C422='3. Emissions - Actual EF'!$C$5:$C$288),0)),"lbm","g")/24/3600,"--")</f>
        <v>1.4416041454482932E-5</v>
      </c>
      <c r="F422" s="174" t="str">
        <f t="shared" si="74"/>
        <v>--</v>
      </c>
      <c r="G422" s="167">
        <f t="shared" si="74"/>
        <v>3.9496003984884748E-6</v>
      </c>
      <c r="H422" s="167" t="str">
        <f t="shared" si="74"/>
        <v>--</v>
      </c>
      <c r="I422" s="167">
        <f t="shared" si="74"/>
        <v>8.8866008965990677E-7</v>
      </c>
      <c r="J422" s="167" t="str">
        <f t="shared" si="74"/>
        <v>--</v>
      </c>
      <c r="K422" s="167">
        <f t="shared" si="74"/>
        <v>8.8866008965990677E-7</v>
      </c>
      <c r="L422" s="168">
        <f t="shared" si="73"/>
        <v>4.8053471514943107E-5</v>
      </c>
      <c r="O422" s="86"/>
    </row>
    <row r="423" spans="2:15" s="53" customFormat="1" ht="14.5" x14ac:dyDescent="0.35">
      <c r="B423" s="165" t="str">
        <f t="shared" si="71"/>
        <v>Mercury and compounds</v>
      </c>
      <c r="C423" s="166" t="str">
        <f t="shared" si="71"/>
        <v>7439-97-6</v>
      </c>
      <c r="D423" s="167" cm="1">
        <f t="array" ref="D423">_xlfn.IFNA(CONVERT(INDEX('3. Emissions - Actual EF'!$K$5:$K$288,MATCH(1,($N$344='3. Emissions - Actual EF'!$B$5:$B$288)*($C423='3. Emissions - Actual EF'!$C$5:$C$288),0)),"lbm","g")/8760/3600,"--")</f>
        <v>2.4321223506481652E-7</v>
      </c>
      <c r="E423" s="168" cm="1">
        <f t="array" ref="E423">_xlfn.IFNA(CONVERT(INDEX('3. Emissions - Actual EF'!$N$5:$N$288,MATCH(1,('Actuals - REER'!$N$344='3. Emissions - Actual EF'!$B$5:$B$288)*($C423='3. Emissions - Actual EF'!$C$5:$C$288),0)),"lbm","g")/24/3600,"--")</f>
        <v>9.8636073109620045E-6</v>
      </c>
      <c r="F423" s="174" t="str">
        <f t="shared" si="74"/>
        <v>--</v>
      </c>
      <c r="G423" s="167">
        <f t="shared" si="74"/>
        <v>3.1586004553872277E-6</v>
      </c>
      <c r="H423" s="167" t="str">
        <f t="shared" si="74"/>
        <v>--</v>
      </c>
      <c r="I423" s="167">
        <f t="shared" si="74"/>
        <v>3.8605116676955001E-7</v>
      </c>
      <c r="J423" s="167" t="str">
        <f t="shared" si="74"/>
        <v>--</v>
      </c>
      <c r="K423" s="167">
        <f t="shared" si="74"/>
        <v>3.8605116676955001E-7</v>
      </c>
      <c r="L423" s="168">
        <f t="shared" si="73"/>
        <v>1.6439345518270007E-5</v>
      </c>
      <c r="O423" s="86"/>
    </row>
    <row r="424" spans="2:15" s="53" customFormat="1" ht="14.5" x14ac:dyDescent="0.35">
      <c r="B424" s="165" t="str">
        <f t="shared" si="71"/>
        <v>Methylene Chloride</v>
      </c>
      <c r="C424" s="166" t="str">
        <f t="shared" si="71"/>
        <v>75-09-2</v>
      </c>
      <c r="D424" s="167" t="str" cm="1">
        <f t="array" ref="D424">_xlfn.IFNA(CONVERT(INDEX('3. Emissions - Actual EF'!$K$5:$K$288,MATCH(1,($N$344='3. Emissions - Actual EF'!$B$5:$B$288)*($C424='3. Emissions - Actual EF'!$C$5:$C$288),0)),"lbm","g")/8760/3600,"--")</f>
        <v>--</v>
      </c>
      <c r="E424" s="168" t="str" cm="1">
        <f t="array" ref="E424">_xlfn.IFNA(CONVERT(INDEX('3. Emissions - Actual EF'!$N$5:$N$288,MATCH(1,('Actuals - REER'!$N$344='3. Emissions - Actual EF'!$B$5:$B$288)*($C424='3. Emissions - Actual EF'!$C$5:$C$288),0)),"lbm","g")/24/3600,"--")</f>
        <v>--</v>
      </c>
      <c r="F424" s="174" t="str">
        <f t="shared" si="74"/>
        <v>--</v>
      </c>
      <c r="G424" s="167" t="str">
        <f t="shared" si="74"/>
        <v>--</v>
      </c>
      <c r="H424" s="167" t="str">
        <f t="shared" si="74"/>
        <v>--</v>
      </c>
      <c r="I424" s="167" t="str">
        <f t="shared" si="74"/>
        <v>--</v>
      </c>
      <c r="J424" s="167" t="str">
        <f t="shared" si="74"/>
        <v>--</v>
      </c>
      <c r="K424" s="167" t="str">
        <f t="shared" si="74"/>
        <v>--</v>
      </c>
      <c r="L424" s="168" t="str">
        <f t="shared" si="73"/>
        <v>--</v>
      </c>
      <c r="O424" s="86"/>
    </row>
    <row r="425" spans="2:15" s="53" customFormat="1" ht="14.5" x14ac:dyDescent="0.35">
      <c r="B425" s="165" t="str">
        <f t="shared" ref="B425:C444" si="75">B85</f>
        <v>Molybdenum trioxide</v>
      </c>
      <c r="C425" s="166" t="str">
        <f t="shared" si="75"/>
        <v>1313-27-5</v>
      </c>
      <c r="D425" s="167" cm="1">
        <f t="array" ref="D425">_xlfn.IFNA(CONVERT(INDEX('3. Emissions - Actual EF'!$K$5:$K$288,MATCH(1,($N$344='3. Emissions - Actual EF'!$B$5:$B$288)*($C425='3. Emissions - Actual EF'!$C$5:$C$288),0)),"lbm","g")/8760/3600,"--")</f>
        <v>1.543462260988259E-6</v>
      </c>
      <c r="E425" s="168" cm="1">
        <f t="array" ref="E425">_xlfn.IFNA(CONVERT(INDEX('3. Emissions - Actual EF'!$N$5:$N$288,MATCH(1,('Actuals - REER'!$N$344='3. Emissions - Actual EF'!$B$5:$B$288)*($C425='3. Emissions - Actual EF'!$C$5:$C$288),0)),"lbm","g")/24/3600,"--")</f>
        <v>6.2595969473412728E-5</v>
      </c>
      <c r="F425" s="174" t="str">
        <f t="shared" ref="F425:K434" si="76">IFERROR(IF(F85="--","--",$D425/F85),"--")</f>
        <v>--</v>
      </c>
      <c r="G425" s="167" t="str">
        <f t="shared" si="76"/>
        <v>--</v>
      </c>
      <c r="H425" s="167" t="str">
        <f t="shared" si="76"/>
        <v>--</v>
      </c>
      <c r="I425" s="167" t="str">
        <f t="shared" si="76"/>
        <v>--</v>
      </c>
      <c r="J425" s="167" t="str">
        <f t="shared" si="76"/>
        <v>--</v>
      </c>
      <c r="K425" s="167" t="str">
        <f t="shared" si="76"/>
        <v>--</v>
      </c>
      <c r="L425" s="168" t="str">
        <f t="shared" si="73"/>
        <v>--</v>
      </c>
      <c r="O425" s="86"/>
    </row>
    <row r="426" spans="2:15" s="53" customFormat="1" ht="14.5" x14ac:dyDescent="0.35">
      <c r="B426" s="165" t="str">
        <f t="shared" si="75"/>
        <v>Naphthalene</v>
      </c>
      <c r="C426" s="166" t="str">
        <f t="shared" si="75"/>
        <v>91-20-3</v>
      </c>
      <c r="D426" s="167" cm="1">
        <f t="array" ref="D426">_xlfn.IFNA(CONVERT(INDEX('3. Emissions - Actual EF'!$K$5:$K$288,MATCH(1,($N$344='3. Emissions - Actual EF'!$B$5:$B$288)*($C426='3. Emissions - Actual EF'!$C$5:$C$288),0)),"lbm","g")/8760/3600,"--")</f>
        <v>2.8062950199786525E-7</v>
      </c>
      <c r="E426" s="168" cm="1">
        <f t="array" ref="E426">_xlfn.IFNA(CONVERT(INDEX('3. Emissions - Actual EF'!$N$5:$N$288,MATCH(1,('Actuals - REER'!$N$344='3. Emissions - Actual EF'!$B$5:$B$288)*($C426='3. Emissions - Actual EF'!$C$5:$C$288),0)),"lbm","g")/24/3600,"--")</f>
        <v>1.1381085358802314E-5</v>
      </c>
      <c r="F426" s="174">
        <f t="shared" si="76"/>
        <v>9.6768793792367316E-6</v>
      </c>
      <c r="G426" s="167">
        <f t="shared" si="76"/>
        <v>7.5845811350774388E-8</v>
      </c>
      <c r="H426" s="167">
        <f t="shared" si="76"/>
        <v>3.692493447340332E-7</v>
      </c>
      <c r="I426" s="167">
        <f t="shared" si="76"/>
        <v>1.7539343874866578E-8</v>
      </c>
      <c r="J426" s="167">
        <f t="shared" si="76"/>
        <v>8.0179857713675794E-7</v>
      </c>
      <c r="K426" s="167">
        <f t="shared" si="76"/>
        <v>1.7539343874866578E-8</v>
      </c>
      <c r="L426" s="168">
        <f t="shared" si="73"/>
        <v>5.6905426794011566E-8</v>
      </c>
      <c r="O426" s="86"/>
    </row>
    <row r="427" spans="2:15" s="53" customFormat="1" ht="14.5" x14ac:dyDescent="0.35">
      <c r="B427" s="165" t="str">
        <f t="shared" si="75"/>
        <v>Nickel and compounds</v>
      </c>
      <c r="C427" s="166" t="str">
        <f t="shared" si="75"/>
        <v>7440-02-0</v>
      </c>
      <c r="D427" s="167" cm="1">
        <f t="array" ref="D427">_xlfn.IFNA(CONVERT(INDEX('3. Emissions - Actual EF'!$K$5:$K$288,MATCH(1,($N$344='3. Emissions - Actual EF'!$B$5:$B$288)*($C427='3. Emissions - Actual EF'!$C$5:$C$288),0)),"lbm","g")/8760/3600,"--")</f>
        <v>1.9644065139850565E-6</v>
      </c>
      <c r="E427" s="168" cm="1">
        <f t="array" ref="E427">_xlfn.IFNA(CONVERT(INDEX('3. Emissions - Actual EF'!$N$5:$N$288,MATCH(1,('Actuals - REER'!$N$344='3. Emissions - Actual EF'!$B$5:$B$288)*($C427='3. Emissions - Actual EF'!$C$5:$C$288),0)),"lbm","g")/24/3600,"--")</f>
        <v>7.9667597511616202E-5</v>
      </c>
      <c r="F427" s="174">
        <f t="shared" si="76"/>
        <v>5.1694908262764642E-4</v>
      </c>
      <c r="G427" s="167">
        <f t="shared" si="76"/>
        <v>1.4031475099893261E-4</v>
      </c>
      <c r="H427" s="167">
        <f t="shared" si="76"/>
        <v>1.9644065139850565E-5</v>
      </c>
      <c r="I427" s="167">
        <f t="shared" si="76"/>
        <v>3.1683976032017044E-5</v>
      </c>
      <c r="J427" s="167">
        <f t="shared" si="76"/>
        <v>4.2704489434457755E-5</v>
      </c>
      <c r="K427" s="167">
        <f t="shared" si="76"/>
        <v>3.1683976032017044E-5</v>
      </c>
      <c r="L427" s="168">
        <f t="shared" si="73"/>
        <v>3.9833798755808101E-4</v>
      </c>
      <c r="O427" s="86"/>
    </row>
    <row r="428" spans="2:15" s="53" customFormat="1" ht="14.5" x14ac:dyDescent="0.35">
      <c r="B428" s="165" t="str">
        <f t="shared" si="75"/>
        <v>o-Xylene</v>
      </c>
      <c r="C428" s="166" t="str">
        <f t="shared" si="75"/>
        <v>95-47-6</v>
      </c>
      <c r="D428" s="167" t="str" cm="1">
        <f t="array" ref="D428">_xlfn.IFNA(CONVERT(INDEX('3. Emissions - Actual EF'!$K$5:$K$288,MATCH(1,($N$344='3. Emissions - Actual EF'!$B$5:$B$288)*($C428='3. Emissions - Actual EF'!$C$5:$C$288),0)),"lbm","g")/8760/3600,"--")</f>
        <v>--</v>
      </c>
      <c r="E428" s="168" t="str" cm="1">
        <f t="array" ref="E428">_xlfn.IFNA(CONVERT(INDEX('3. Emissions - Actual EF'!$N$5:$N$288,MATCH(1,('Actuals - REER'!$N$344='3. Emissions - Actual EF'!$B$5:$B$288)*($C428='3. Emissions - Actual EF'!$C$5:$C$288),0)),"lbm","g")/24/3600,"--")</f>
        <v>--</v>
      </c>
      <c r="F428" s="174" t="str">
        <f t="shared" si="76"/>
        <v>--</v>
      </c>
      <c r="G428" s="167" t="str">
        <f t="shared" si="76"/>
        <v>--</v>
      </c>
      <c r="H428" s="167" t="str">
        <f t="shared" si="76"/>
        <v>--</v>
      </c>
      <c r="I428" s="167" t="str">
        <f t="shared" si="76"/>
        <v>--</v>
      </c>
      <c r="J428" s="167" t="str">
        <f t="shared" si="76"/>
        <v>--</v>
      </c>
      <c r="K428" s="167" t="str">
        <f t="shared" si="76"/>
        <v>--</v>
      </c>
      <c r="L428" s="168" t="str">
        <f t="shared" si="73"/>
        <v>--</v>
      </c>
      <c r="O428" s="86"/>
    </row>
    <row r="429" spans="2:15" s="53" customFormat="1" ht="14.5" x14ac:dyDescent="0.35">
      <c r="B429" s="165" t="str">
        <f t="shared" si="75"/>
        <v>Pentachlorophenol (CCC)</v>
      </c>
      <c r="C429" s="166" t="str">
        <f t="shared" si="75"/>
        <v>87-86-5</v>
      </c>
      <c r="D429" s="167" t="str" cm="1">
        <f t="array" ref="D429">_xlfn.IFNA(CONVERT(INDEX('3. Emissions - Actual EF'!$K$5:$K$288,MATCH(1,($N$344='3. Emissions - Actual EF'!$B$5:$B$288)*($C429='3. Emissions - Actual EF'!$C$5:$C$288),0)),"lbm","g")/8760/3600,"--")</f>
        <v>--</v>
      </c>
      <c r="E429" s="168" t="str" cm="1">
        <f t="array" ref="E429">_xlfn.IFNA(CONVERT(INDEX('3. Emissions - Actual EF'!$N$5:$N$288,MATCH(1,('Actuals - REER'!$N$344='3. Emissions - Actual EF'!$B$5:$B$288)*($C429='3. Emissions - Actual EF'!$C$5:$C$288),0)),"lbm","g")/24/3600,"--")</f>
        <v>--</v>
      </c>
      <c r="F429" s="174" t="str">
        <f t="shared" si="76"/>
        <v>--</v>
      </c>
      <c r="G429" s="167" t="str">
        <f t="shared" si="76"/>
        <v>--</v>
      </c>
      <c r="H429" s="167" t="str">
        <f t="shared" si="76"/>
        <v>--</v>
      </c>
      <c r="I429" s="167" t="str">
        <f t="shared" si="76"/>
        <v>--</v>
      </c>
      <c r="J429" s="167" t="str">
        <f t="shared" si="76"/>
        <v>--</v>
      </c>
      <c r="K429" s="167" t="str">
        <f t="shared" si="76"/>
        <v>--</v>
      </c>
      <c r="L429" s="168" t="str">
        <f t="shared" si="73"/>
        <v>--</v>
      </c>
      <c r="O429" s="86"/>
    </row>
    <row r="430" spans="2:15" s="53" customFormat="1" ht="14.5" x14ac:dyDescent="0.35">
      <c r="B430" s="165" t="str">
        <f t="shared" si="75"/>
        <v>Perylene</v>
      </c>
      <c r="C430" s="166" t="str">
        <f t="shared" si="75"/>
        <v>198-55-0</v>
      </c>
      <c r="D430" s="167" t="str" cm="1">
        <f t="array" ref="D430">_xlfn.IFNA(CONVERT(INDEX('3. Emissions - Actual EF'!$K$5:$K$288,MATCH(1,($N$344='3. Emissions - Actual EF'!$B$5:$B$288)*($C430='3. Emissions - Actual EF'!$C$5:$C$288),0)),"lbm","g")/8760/3600,"--")</f>
        <v>--</v>
      </c>
      <c r="E430" s="168" t="str" cm="1">
        <f t="array" ref="E430">_xlfn.IFNA(CONVERT(INDEX('3. Emissions - Actual EF'!$N$5:$N$288,MATCH(1,('Actuals - REER'!$N$344='3. Emissions - Actual EF'!$B$5:$B$288)*($C430='3. Emissions - Actual EF'!$C$5:$C$288),0)),"lbm","g")/24/3600,"--")</f>
        <v>--</v>
      </c>
      <c r="F430" s="174" t="str">
        <f t="shared" si="76"/>
        <v>--</v>
      </c>
      <c r="G430" s="167" t="str">
        <f t="shared" si="76"/>
        <v>--</v>
      </c>
      <c r="H430" s="167" t="str">
        <f t="shared" si="76"/>
        <v>--</v>
      </c>
      <c r="I430" s="167" t="str">
        <f t="shared" si="76"/>
        <v>--</v>
      </c>
      <c r="J430" s="167" t="str">
        <f t="shared" si="76"/>
        <v>--</v>
      </c>
      <c r="K430" s="167" t="str">
        <f t="shared" si="76"/>
        <v>--</v>
      </c>
      <c r="L430" s="168" t="str">
        <f t="shared" si="73"/>
        <v>--</v>
      </c>
      <c r="O430" s="86"/>
    </row>
    <row r="431" spans="2:15" s="53" customFormat="1" ht="14.5" x14ac:dyDescent="0.35">
      <c r="B431" s="165" t="str">
        <f t="shared" si="75"/>
        <v>Phenanthrene</v>
      </c>
      <c r="C431" s="166" t="str">
        <f t="shared" si="75"/>
        <v>85-01-8</v>
      </c>
      <c r="D431" s="167" t="str" cm="1">
        <f t="array" ref="D431">_xlfn.IFNA(CONVERT(INDEX('3. Emissions - Actual EF'!$K$5:$K$288,MATCH(1,($N$344='3. Emissions - Actual EF'!$B$5:$B$288)*($C431='3. Emissions - Actual EF'!$C$5:$C$288),0)),"lbm","g")/8760/3600,"--")</f>
        <v>--</v>
      </c>
      <c r="E431" s="168" t="str" cm="1">
        <f t="array" ref="E431">_xlfn.IFNA(CONVERT(INDEX('3. Emissions - Actual EF'!$N$5:$N$288,MATCH(1,('Actuals - REER'!$N$344='3. Emissions - Actual EF'!$B$5:$B$288)*($C431='3. Emissions - Actual EF'!$C$5:$C$288),0)),"lbm","g")/24/3600,"--")</f>
        <v>--</v>
      </c>
      <c r="F431" s="174" t="str">
        <f t="shared" si="76"/>
        <v>--</v>
      </c>
      <c r="G431" s="167" t="str">
        <f t="shared" si="76"/>
        <v>--</v>
      </c>
      <c r="H431" s="167" t="str">
        <f t="shared" si="76"/>
        <v>--</v>
      </c>
      <c r="I431" s="167" t="str">
        <f t="shared" si="76"/>
        <v>--</v>
      </c>
      <c r="J431" s="167" t="str">
        <f t="shared" si="76"/>
        <v>--</v>
      </c>
      <c r="K431" s="167" t="str">
        <f t="shared" si="76"/>
        <v>--</v>
      </c>
      <c r="L431" s="168" t="str">
        <f t="shared" si="73"/>
        <v>--</v>
      </c>
      <c r="O431" s="86"/>
    </row>
    <row r="432" spans="2:15" s="53" customFormat="1" ht="14.5" x14ac:dyDescent="0.35">
      <c r="B432" s="165" t="str">
        <f t="shared" si="75"/>
        <v>Phosphorous and compounds</v>
      </c>
      <c r="C432" s="166">
        <f t="shared" si="75"/>
        <v>504</v>
      </c>
      <c r="D432" s="167" t="str" cm="1">
        <f t="array" ref="D432">_xlfn.IFNA(CONVERT(INDEX('3. Emissions - Actual EF'!$K$5:$K$288,MATCH(1,($N$344='3. Emissions - Actual EF'!$B$5:$B$288)*($C432='3. Emissions - Actual EF'!$C$5:$C$288),0)),"lbm","g")/8760/3600,"--")</f>
        <v>--</v>
      </c>
      <c r="E432" s="168" t="str" cm="1">
        <f t="array" ref="E432">_xlfn.IFNA(CONVERT(INDEX('3. Emissions - Actual EF'!$N$5:$N$288,MATCH(1,('Actuals - REER'!$N$344='3. Emissions - Actual EF'!$B$5:$B$288)*($C432='3. Emissions - Actual EF'!$C$5:$C$288),0)),"lbm","g")/24/3600,"--")</f>
        <v>--</v>
      </c>
      <c r="F432" s="174" t="str">
        <f t="shared" si="76"/>
        <v>--</v>
      </c>
      <c r="G432" s="167" t="str">
        <f t="shared" si="76"/>
        <v>--</v>
      </c>
      <c r="H432" s="167" t="str">
        <f t="shared" si="76"/>
        <v>--</v>
      </c>
      <c r="I432" s="167" t="str">
        <f t="shared" si="76"/>
        <v>--</v>
      </c>
      <c r="J432" s="167" t="str">
        <f t="shared" si="76"/>
        <v>--</v>
      </c>
      <c r="K432" s="167" t="str">
        <f t="shared" si="76"/>
        <v>--</v>
      </c>
      <c r="L432" s="168" t="str">
        <f t="shared" si="73"/>
        <v>--</v>
      </c>
      <c r="O432" s="86"/>
    </row>
    <row r="433" spans="2:15" s="53" customFormat="1" ht="14.5" x14ac:dyDescent="0.35">
      <c r="B433" s="165" t="str">
        <f t="shared" si="75"/>
        <v>Pyrene</v>
      </c>
      <c r="C433" s="166" t="str">
        <f t="shared" si="75"/>
        <v>129-00-0</v>
      </c>
      <c r="D433" s="167" t="str" cm="1">
        <f t="array" ref="D433">_xlfn.IFNA(CONVERT(INDEX('3. Emissions - Actual EF'!$K$5:$K$288,MATCH(1,($N$344='3. Emissions - Actual EF'!$B$5:$B$288)*($C433='3. Emissions - Actual EF'!$C$5:$C$288),0)),"lbm","g")/8760/3600,"--")</f>
        <v>--</v>
      </c>
      <c r="E433" s="168" t="str" cm="1">
        <f t="array" ref="E433">_xlfn.IFNA(CONVERT(INDEX('3. Emissions - Actual EF'!$N$5:$N$288,MATCH(1,('Actuals - REER'!$N$344='3. Emissions - Actual EF'!$B$5:$B$288)*($C433='3. Emissions - Actual EF'!$C$5:$C$288),0)),"lbm","g")/24/3600,"--")</f>
        <v>--</v>
      </c>
      <c r="F433" s="174" t="str">
        <f t="shared" si="76"/>
        <v>--</v>
      </c>
      <c r="G433" s="167" t="str">
        <f t="shared" si="76"/>
        <v>--</v>
      </c>
      <c r="H433" s="167" t="str">
        <f t="shared" si="76"/>
        <v>--</v>
      </c>
      <c r="I433" s="167" t="str">
        <f t="shared" si="76"/>
        <v>--</v>
      </c>
      <c r="J433" s="167" t="str">
        <f t="shared" si="76"/>
        <v>--</v>
      </c>
      <c r="K433" s="167" t="str">
        <f t="shared" si="76"/>
        <v>--</v>
      </c>
      <c r="L433" s="168" t="str">
        <f t="shared" si="73"/>
        <v>--</v>
      </c>
      <c r="O433" s="86"/>
    </row>
    <row r="434" spans="2:15" s="53" customFormat="1" ht="14.5" x14ac:dyDescent="0.35">
      <c r="B434" s="165" t="str">
        <f t="shared" si="75"/>
        <v>Selenium and compounds</v>
      </c>
      <c r="C434" s="166" t="str">
        <f t="shared" si="75"/>
        <v>7782-49-2</v>
      </c>
      <c r="D434" s="167" cm="1">
        <f t="array" ref="D434">_xlfn.IFNA(CONVERT(INDEX('3. Emissions - Actual EF'!$K$5:$K$288,MATCH(1,($N$344='3. Emissions - Actual EF'!$B$5:$B$288)*($C434='3. Emissions - Actual EF'!$C$5:$C$288),0)),"lbm","g")/8760/3600,"--")</f>
        <v>2.2450360159829222E-8</v>
      </c>
      <c r="E434" s="168" cm="1">
        <f t="array" ref="E434">_xlfn.IFNA(CONVERT(INDEX('3. Emissions - Actual EF'!$N$5:$N$288,MATCH(1,('Actuals - REER'!$N$344='3. Emissions - Actual EF'!$B$5:$B$288)*($C434='3. Emissions - Actual EF'!$C$5:$C$288),0)),"lbm","g")/24/3600,"--")</f>
        <v>9.1048682870418516E-7</v>
      </c>
      <c r="F434" s="174" t="str">
        <f t="shared" si="76"/>
        <v>--</v>
      </c>
      <c r="G434" s="167" t="str">
        <f t="shared" si="76"/>
        <v>--</v>
      </c>
      <c r="H434" s="167" t="str">
        <f t="shared" si="76"/>
        <v>--</v>
      </c>
      <c r="I434" s="167" t="str">
        <f t="shared" si="76"/>
        <v>--</v>
      </c>
      <c r="J434" s="167" t="str">
        <f t="shared" si="76"/>
        <v>--</v>
      </c>
      <c r="K434" s="167" t="str">
        <f t="shared" si="76"/>
        <v>--</v>
      </c>
      <c r="L434" s="168">
        <f t="shared" si="73"/>
        <v>4.5524341435209258E-7</v>
      </c>
      <c r="O434" s="86"/>
    </row>
    <row r="435" spans="2:15" s="53" customFormat="1" ht="14.5" x14ac:dyDescent="0.35">
      <c r="B435" s="165" t="str">
        <f t="shared" si="75"/>
        <v>Silver</v>
      </c>
      <c r="C435" s="166" t="str">
        <f t="shared" si="75"/>
        <v>7440-22-4</v>
      </c>
      <c r="D435" s="167" t="str" cm="1">
        <f t="array" ref="D435">_xlfn.IFNA(CONVERT(INDEX('3. Emissions - Actual EF'!$K$5:$K$288,MATCH(1,($N$344='3. Emissions - Actual EF'!$B$5:$B$288)*($C435='3. Emissions - Actual EF'!$C$5:$C$288),0)),"lbm","g")/8760/3600,"--")</f>
        <v>--</v>
      </c>
      <c r="E435" s="168" t="str" cm="1">
        <f t="array" ref="E435">_xlfn.IFNA(CONVERT(INDEX('3. Emissions - Actual EF'!$N$5:$N$288,MATCH(1,('Actuals - REER'!$N$344='3. Emissions - Actual EF'!$B$5:$B$288)*($C435='3. Emissions - Actual EF'!$C$5:$C$288),0)),"lbm","g")/24/3600,"--")</f>
        <v>--</v>
      </c>
      <c r="F435" s="174" t="str">
        <f t="shared" ref="F435:K444" si="77">IFERROR(IF(F95="--","--",$D435/F95),"--")</f>
        <v>--</v>
      </c>
      <c r="G435" s="167" t="str">
        <f t="shared" si="77"/>
        <v>--</v>
      </c>
      <c r="H435" s="167" t="str">
        <f t="shared" si="77"/>
        <v>--</v>
      </c>
      <c r="I435" s="167" t="str">
        <f t="shared" si="77"/>
        <v>--</v>
      </c>
      <c r="J435" s="167" t="str">
        <f t="shared" si="77"/>
        <v>--</v>
      </c>
      <c r="K435" s="167" t="str">
        <f t="shared" si="77"/>
        <v>--</v>
      </c>
      <c r="L435" s="168" t="str">
        <f t="shared" si="73"/>
        <v>--</v>
      </c>
      <c r="O435" s="86"/>
    </row>
    <row r="436" spans="2:15" s="53" customFormat="1" ht="14.5" x14ac:dyDescent="0.35">
      <c r="B436" s="165" t="str">
        <f t="shared" si="75"/>
        <v>Styrene</v>
      </c>
      <c r="C436" s="166" t="str">
        <f t="shared" si="75"/>
        <v>100-42-5</v>
      </c>
      <c r="D436" s="167" t="str" cm="1">
        <f t="array" ref="D436">_xlfn.IFNA(CONVERT(INDEX('3. Emissions - Actual EF'!$K$5:$K$288,MATCH(1,($N$344='3. Emissions - Actual EF'!$B$5:$B$288)*($C436='3. Emissions - Actual EF'!$C$5:$C$288),0)),"lbm","g")/8760/3600,"--")</f>
        <v>--</v>
      </c>
      <c r="E436" s="168" t="str" cm="1">
        <f t="array" ref="E436">_xlfn.IFNA(CONVERT(INDEX('3. Emissions - Actual EF'!$N$5:$N$288,MATCH(1,('Actuals - REER'!$N$344='3. Emissions - Actual EF'!$B$5:$B$288)*($C436='3. Emissions - Actual EF'!$C$5:$C$288),0)),"lbm","g")/24/3600,"--")</f>
        <v>--</v>
      </c>
      <c r="F436" s="174" t="str">
        <f t="shared" si="77"/>
        <v>--</v>
      </c>
      <c r="G436" s="167" t="str">
        <f t="shared" si="77"/>
        <v>--</v>
      </c>
      <c r="H436" s="167" t="str">
        <f t="shared" si="77"/>
        <v>--</v>
      </c>
      <c r="I436" s="167" t="str">
        <f t="shared" si="77"/>
        <v>--</v>
      </c>
      <c r="J436" s="167" t="str">
        <f t="shared" si="77"/>
        <v>--</v>
      </c>
      <c r="K436" s="167" t="str">
        <f t="shared" si="77"/>
        <v>--</v>
      </c>
      <c r="L436" s="168" t="str">
        <f t="shared" si="73"/>
        <v>--</v>
      </c>
      <c r="O436" s="86"/>
    </row>
    <row r="437" spans="2:15" s="53" customFormat="1" ht="14.5" x14ac:dyDescent="0.35">
      <c r="B437" s="165" t="str">
        <f t="shared" si="75"/>
        <v>Tetrachloroethene</v>
      </c>
      <c r="C437" s="166" t="str">
        <f t="shared" si="75"/>
        <v>127-18-4</v>
      </c>
      <c r="D437" s="167" t="str" cm="1">
        <f t="array" ref="D437">_xlfn.IFNA(CONVERT(INDEX('3. Emissions - Actual EF'!$K$5:$K$288,MATCH(1,($N$344='3. Emissions - Actual EF'!$B$5:$B$288)*($C437='3. Emissions - Actual EF'!$C$5:$C$288),0)),"lbm","g")/8760/3600,"--")</f>
        <v>--</v>
      </c>
      <c r="E437" s="168" t="str" cm="1">
        <f t="array" ref="E437">_xlfn.IFNA(CONVERT(INDEX('3. Emissions - Actual EF'!$N$5:$N$288,MATCH(1,('Actuals - REER'!$N$344='3. Emissions - Actual EF'!$B$5:$B$288)*($C437='3. Emissions - Actual EF'!$C$5:$C$288),0)),"lbm","g")/24/3600,"--")</f>
        <v>--</v>
      </c>
      <c r="F437" s="174" t="str">
        <f t="shared" si="77"/>
        <v>--</v>
      </c>
      <c r="G437" s="167" t="str">
        <f t="shared" si="77"/>
        <v>--</v>
      </c>
      <c r="H437" s="167" t="str">
        <f t="shared" si="77"/>
        <v>--</v>
      </c>
      <c r="I437" s="167" t="str">
        <f t="shared" si="77"/>
        <v>--</v>
      </c>
      <c r="J437" s="167" t="str">
        <f t="shared" si="77"/>
        <v>--</v>
      </c>
      <c r="K437" s="167" t="str">
        <f t="shared" si="77"/>
        <v>--</v>
      </c>
      <c r="L437" s="168" t="str">
        <f t="shared" si="73"/>
        <v>--</v>
      </c>
      <c r="O437" s="86"/>
    </row>
    <row r="438" spans="2:15" s="53" customFormat="1" ht="14.5" x14ac:dyDescent="0.35">
      <c r="B438" s="165" t="str">
        <f t="shared" si="75"/>
        <v>Thallium</v>
      </c>
      <c r="C438" s="166" t="str">
        <f t="shared" si="75"/>
        <v>7440-28-0</v>
      </c>
      <c r="D438" s="167" t="str" cm="1">
        <f t="array" ref="D438">_xlfn.IFNA(CONVERT(INDEX('3. Emissions - Actual EF'!$K$5:$K$288,MATCH(1,($N$344='3. Emissions - Actual EF'!$B$5:$B$288)*($C438='3. Emissions - Actual EF'!$C$5:$C$288),0)),"lbm","g")/8760/3600,"--")</f>
        <v>--</v>
      </c>
      <c r="E438" s="168" t="str" cm="1">
        <f t="array" ref="E438">_xlfn.IFNA(CONVERT(INDEX('3. Emissions - Actual EF'!$N$5:$N$288,MATCH(1,('Actuals - REER'!$N$344='3. Emissions - Actual EF'!$B$5:$B$288)*($C438='3. Emissions - Actual EF'!$C$5:$C$288),0)),"lbm","g")/24/3600,"--")</f>
        <v>--</v>
      </c>
      <c r="F438" s="174" t="str">
        <f t="shared" si="77"/>
        <v>--</v>
      </c>
      <c r="G438" s="167" t="str">
        <f t="shared" si="77"/>
        <v>--</v>
      </c>
      <c r="H438" s="167" t="str">
        <f t="shared" si="77"/>
        <v>--</v>
      </c>
      <c r="I438" s="167" t="str">
        <f t="shared" si="77"/>
        <v>--</v>
      </c>
      <c r="J438" s="167" t="str">
        <f t="shared" si="77"/>
        <v>--</v>
      </c>
      <c r="K438" s="167" t="str">
        <f t="shared" si="77"/>
        <v>--</v>
      </c>
      <c r="L438" s="168" t="str">
        <f t="shared" si="73"/>
        <v>--</v>
      </c>
      <c r="O438" s="86"/>
    </row>
    <row r="439" spans="2:15" s="53" customFormat="1" ht="14.5" x14ac:dyDescent="0.35">
      <c r="B439" s="165" t="str">
        <f t="shared" si="75"/>
        <v>Toluene</v>
      </c>
      <c r="C439" s="166" t="str">
        <f t="shared" si="75"/>
        <v>108-88-3</v>
      </c>
      <c r="D439" s="167" cm="1">
        <f t="array" ref="D439">_xlfn.IFNA(CONVERT(INDEX('3. Emissions - Actual EF'!$K$5:$K$288,MATCH(1,($N$344='3. Emissions - Actual EF'!$B$5:$B$288)*($C439='3. Emissions - Actual EF'!$C$5:$C$288),0)),"lbm","g")/8760/3600,"--")</f>
        <v>7.2963670519444961E-6</v>
      </c>
      <c r="E439" s="168" cm="1">
        <f t="array" ref="E439">_xlfn.IFNA(CONVERT(INDEX('3. Emissions - Actual EF'!$N$5:$N$288,MATCH(1,('Actuals - REER'!$N$344='3. Emissions - Actual EF'!$B$5:$B$288)*($C439='3. Emissions - Actual EF'!$C$5:$C$288),0)),"lbm","g")/24/3600,"--")</f>
        <v>2.959082193288602E-4</v>
      </c>
      <c r="F439" s="174" t="str">
        <f t="shared" si="77"/>
        <v>--</v>
      </c>
      <c r="G439" s="167">
        <f t="shared" si="77"/>
        <v>1.4592734103888991E-9</v>
      </c>
      <c r="H439" s="167" t="str">
        <f t="shared" si="77"/>
        <v>--</v>
      </c>
      <c r="I439" s="167">
        <f t="shared" si="77"/>
        <v>3.3165304781565891E-10</v>
      </c>
      <c r="J439" s="167" t="str">
        <f t="shared" si="77"/>
        <v>--</v>
      </c>
      <c r="K439" s="167">
        <f t="shared" si="77"/>
        <v>3.3165304781565891E-10</v>
      </c>
      <c r="L439" s="168">
        <f t="shared" si="73"/>
        <v>3.9454429243848025E-8</v>
      </c>
      <c r="O439" s="86"/>
    </row>
    <row r="440" spans="2:15" s="53" customFormat="1" ht="14.5" x14ac:dyDescent="0.35">
      <c r="B440" s="165" t="str">
        <f t="shared" si="75"/>
        <v>Total PAHs (excluding Naphthalene)</v>
      </c>
      <c r="C440" s="166">
        <f t="shared" si="75"/>
        <v>401</v>
      </c>
      <c r="D440" s="167" t="str" cm="1">
        <f t="array" ref="D440">_xlfn.IFNA(CONVERT(INDEX('3. Emissions - Actual EF'!$K$5:$K$288,MATCH(1,($N$344='3. Emissions - Actual EF'!$B$5:$B$288)*($C440='3. Emissions - Actual EF'!$C$5:$C$288),0)),"lbm","g")/8760/3600,"--")</f>
        <v>--</v>
      </c>
      <c r="E440" s="168" t="str" cm="1">
        <f t="array" ref="E440">_xlfn.IFNA(CONVERT(INDEX('3. Emissions - Actual EF'!$N$5:$N$288,MATCH(1,('Actuals - REER'!$N$344='3. Emissions - Actual EF'!$B$5:$B$288)*($C440='3. Emissions - Actual EF'!$C$5:$C$288),0)),"lbm","g")/24/3600,"--")</f>
        <v>--</v>
      </c>
      <c r="F440" s="174" t="str">
        <f t="shared" si="77"/>
        <v>--</v>
      </c>
      <c r="G440" s="167" t="str">
        <f t="shared" si="77"/>
        <v>--</v>
      </c>
      <c r="H440" s="167" t="str">
        <f t="shared" si="77"/>
        <v>--</v>
      </c>
      <c r="I440" s="167" t="str">
        <f t="shared" si="77"/>
        <v>--</v>
      </c>
      <c r="J440" s="167" t="str">
        <f t="shared" si="77"/>
        <v>--</v>
      </c>
      <c r="K440" s="167" t="str">
        <f t="shared" si="77"/>
        <v>--</v>
      </c>
      <c r="L440" s="168" t="str">
        <f t="shared" si="73"/>
        <v>--</v>
      </c>
      <c r="O440" s="86"/>
    </row>
    <row r="441" spans="2:15" s="53" customFormat="1" ht="14.5" x14ac:dyDescent="0.35">
      <c r="B441" s="165" t="str">
        <f t="shared" si="75"/>
        <v>Total PCBs</v>
      </c>
      <c r="C441" s="166" t="str">
        <f t="shared" si="75"/>
        <v>1336-36-3</v>
      </c>
      <c r="D441" s="167" t="str" cm="1">
        <f t="array" ref="D441">_xlfn.IFNA(CONVERT(INDEX('3. Emissions - Actual EF'!$K$5:$K$288,MATCH(1,($N$344='3. Emissions - Actual EF'!$B$5:$B$288)*($C441='3. Emissions - Actual EF'!$C$5:$C$288),0)),"lbm","g")/8760/3600,"--")</f>
        <v>--</v>
      </c>
      <c r="E441" s="168" t="str" cm="1">
        <f t="array" ref="E441">_xlfn.IFNA(CONVERT(INDEX('3. Emissions - Actual EF'!$N$5:$N$288,MATCH(1,('Actuals - REER'!$N$344='3. Emissions - Actual EF'!$B$5:$B$288)*($C441='3. Emissions - Actual EF'!$C$5:$C$288),0)),"lbm","g")/24/3600,"--")</f>
        <v>--</v>
      </c>
      <c r="F441" s="174" t="str">
        <f t="shared" si="77"/>
        <v>--</v>
      </c>
      <c r="G441" s="167" t="str">
        <f t="shared" si="77"/>
        <v>--</v>
      </c>
      <c r="H441" s="167" t="str">
        <f t="shared" si="77"/>
        <v>--</v>
      </c>
      <c r="I441" s="167" t="str">
        <f t="shared" si="77"/>
        <v>--</v>
      </c>
      <c r="J441" s="167" t="str">
        <f t="shared" si="77"/>
        <v>--</v>
      </c>
      <c r="K441" s="167" t="str">
        <f t="shared" si="77"/>
        <v>--</v>
      </c>
      <c r="L441" s="168" t="str">
        <f t="shared" ref="L441:L451" si="78">IFERROR(IF(L101="--","--",$E441/L101),"--")</f>
        <v>--</v>
      </c>
      <c r="O441" s="86"/>
    </row>
    <row r="442" spans="2:15" s="53" customFormat="1" ht="14.5" x14ac:dyDescent="0.35">
      <c r="B442" s="165" t="str">
        <f t="shared" si="75"/>
        <v>Total PCB TEQ</v>
      </c>
      <c r="C442" s="166">
        <f t="shared" si="75"/>
        <v>645</v>
      </c>
      <c r="D442" s="167" t="str" cm="1">
        <f t="array" ref="D442">_xlfn.IFNA(CONVERT(INDEX('3. Emissions - Actual EF'!$K$5:$K$288,MATCH(1,($N$344='3. Emissions - Actual EF'!$B$5:$B$288)*($C442='3. Emissions - Actual EF'!$C$5:$C$288),0)),"lbm","g")/8760/3600,"--")</f>
        <v>--</v>
      </c>
      <c r="E442" s="168" t="str" cm="1">
        <f t="array" ref="E442">_xlfn.IFNA(CONVERT(INDEX('3. Emissions - Actual EF'!$N$5:$N$288,MATCH(1,('Actuals - REER'!$N$344='3. Emissions - Actual EF'!$B$5:$B$288)*($C442='3. Emissions - Actual EF'!$C$5:$C$288),0)),"lbm","g")/24/3600,"--")</f>
        <v>--</v>
      </c>
      <c r="F442" s="174" t="str">
        <f t="shared" si="77"/>
        <v>--</v>
      </c>
      <c r="G442" s="167" t="str">
        <f t="shared" si="77"/>
        <v>--</v>
      </c>
      <c r="H442" s="167" t="str">
        <f t="shared" si="77"/>
        <v>--</v>
      </c>
      <c r="I442" s="167" t="str">
        <f t="shared" si="77"/>
        <v>--</v>
      </c>
      <c r="J442" s="167" t="str">
        <f t="shared" si="77"/>
        <v>--</v>
      </c>
      <c r="K442" s="167" t="str">
        <f t="shared" si="77"/>
        <v>--</v>
      </c>
      <c r="L442" s="168" t="str">
        <f t="shared" si="78"/>
        <v>--</v>
      </c>
      <c r="O442" s="86"/>
    </row>
    <row r="443" spans="2:15" s="53" customFormat="1" ht="14.5" x14ac:dyDescent="0.35">
      <c r="B443" s="165" t="str">
        <f t="shared" si="75"/>
        <v>Total PCDD and PCDF</v>
      </c>
      <c r="C443" s="166">
        <f t="shared" si="75"/>
        <v>646</v>
      </c>
      <c r="D443" s="167" t="str" cm="1">
        <f t="array" ref="D443">_xlfn.IFNA(CONVERT(INDEX('3. Emissions - Actual EF'!$K$5:$K$288,MATCH(1,($N$344='3. Emissions - Actual EF'!$B$5:$B$288)*($C443='3. Emissions - Actual EF'!$C$5:$C$288),0)),"lbm","g")/8760/3600,"--")</f>
        <v>--</v>
      </c>
      <c r="E443" s="168" t="str" cm="1">
        <f t="array" ref="E443">_xlfn.IFNA(CONVERT(INDEX('3. Emissions - Actual EF'!$N$5:$N$288,MATCH(1,('Actuals - REER'!$N$344='3. Emissions - Actual EF'!$B$5:$B$288)*($C443='3. Emissions - Actual EF'!$C$5:$C$288),0)),"lbm","g")/24/3600,"--")</f>
        <v>--</v>
      </c>
      <c r="F443" s="174" t="str">
        <f t="shared" si="77"/>
        <v>--</v>
      </c>
      <c r="G443" s="167" t="str">
        <f t="shared" si="77"/>
        <v>--</v>
      </c>
      <c r="H443" s="167" t="str">
        <f t="shared" si="77"/>
        <v>--</v>
      </c>
      <c r="I443" s="167" t="str">
        <f t="shared" si="77"/>
        <v>--</v>
      </c>
      <c r="J443" s="167" t="str">
        <f t="shared" si="77"/>
        <v>--</v>
      </c>
      <c r="K443" s="167" t="str">
        <f t="shared" si="77"/>
        <v>--</v>
      </c>
      <c r="L443" s="168" t="str">
        <f t="shared" si="78"/>
        <v>--</v>
      </c>
      <c r="O443" s="86"/>
    </row>
    <row r="444" spans="2:15" s="53" customFormat="1" ht="14.5" x14ac:dyDescent="0.35">
      <c r="B444" s="165" t="str">
        <f t="shared" si="75"/>
        <v>trans-1,2-Dichloroethene</v>
      </c>
      <c r="C444" s="166" t="str">
        <f t="shared" si="75"/>
        <v>156-60-5</v>
      </c>
      <c r="D444" s="167" t="str" cm="1">
        <f t="array" ref="D444">_xlfn.IFNA(CONVERT(INDEX('3. Emissions - Actual EF'!$K$5:$K$288,MATCH(1,($N$344='3. Emissions - Actual EF'!$B$5:$B$288)*($C444='3. Emissions - Actual EF'!$C$5:$C$288),0)),"lbm","g")/8760/3600,"--")</f>
        <v>--</v>
      </c>
      <c r="E444" s="168" t="str" cm="1">
        <f t="array" ref="E444">_xlfn.IFNA(CONVERT(INDEX('3. Emissions - Actual EF'!$N$5:$N$288,MATCH(1,('Actuals - REER'!$N$344='3. Emissions - Actual EF'!$B$5:$B$288)*($C444='3. Emissions - Actual EF'!$C$5:$C$288),0)),"lbm","g")/24/3600,"--")</f>
        <v>--</v>
      </c>
      <c r="F444" s="174" t="str">
        <f t="shared" si="77"/>
        <v>--</v>
      </c>
      <c r="G444" s="167" t="str">
        <f t="shared" si="77"/>
        <v>--</v>
      </c>
      <c r="H444" s="167" t="str">
        <f t="shared" si="77"/>
        <v>--</v>
      </c>
      <c r="I444" s="167" t="str">
        <f t="shared" si="77"/>
        <v>--</v>
      </c>
      <c r="J444" s="167" t="str">
        <f t="shared" si="77"/>
        <v>--</v>
      </c>
      <c r="K444" s="167" t="str">
        <f t="shared" si="77"/>
        <v>--</v>
      </c>
      <c r="L444" s="168" t="str">
        <f t="shared" si="78"/>
        <v>--</v>
      </c>
      <c r="O444" s="86"/>
    </row>
    <row r="445" spans="2:15" s="53" customFormat="1" ht="14.5" x14ac:dyDescent="0.35">
      <c r="B445" s="165" t="str">
        <f t="shared" ref="B445:C451" si="79">B105</f>
        <v>trans-1,3-Dichloropropene</v>
      </c>
      <c r="C445" s="166" t="str">
        <f t="shared" si="79"/>
        <v>542-75-6</v>
      </c>
      <c r="D445" s="167" t="str" cm="1">
        <f t="array" ref="D445">_xlfn.IFNA(CONVERT(INDEX('3. Emissions - Actual EF'!$K$5:$K$288,MATCH(1,($N$344='3. Emissions - Actual EF'!$B$5:$B$288)*($C445='3. Emissions - Actual EF'!$C$5:$C$288),0)),"lbm","g")/8760/3600,"--")</f>
        <v>--</v>
      </c>
      <c r="E445" s="168" t="str" cm="1">
        <f t="array" ref="E445">_xlfn.IFNA(CONVERT(INDEX('3. Emissions - Actual EF'!$N$5:$N$288,MATCH(1,('Actuals - REER'!$N$344='3. Emissions - Actual EF'!$B$5:$B$288)*($C445='3. Emissions - Actual EF'!$C$5:$C$288),0)),"lbm","g")/24/3600,"--")</f>
        <v>--</v>
      </c>
      <c r="F445" s="174" t="str">
        <f t="shared" ref="F445:K451" si="80">IFERROR(IF(F105="--","--",$D445/F105),"--")</f>
        <v>--</v>
      </c>
      <c r="G445" s="167" t="str">
        <f t="shared" si="80"/>
        <v>--</v>
      </c>
      <c r="H445" s="167" t="str">
        <f t="shared" si="80"/>
        <v>--</v>
      </c>
      <c r="I445" s="167" t="str">
        <f t="shared" si="80"/>
        <v>--</v>
      </c>
      <c r="J445" s="167" t="str">
        <f t="shared" si="80"/>
        <v>--</v>
      </c>
      <c r="K445" s="167" t="str">
        <f t="shared" si="80"/>
        <v>--</v>
      </c>
      <c r="L445" s="168" t="str">
        <f t="shared" si="78"/>
        <v>--</v>
      </c>
      <c r="O445" s="86"/>
    </row>
    <row r="446" spans="2:15" s="53" customFormat="1" ht="14.5" x14ac:dyDescent="0.35">
      <c r="B446" s="165" t="str">
        <f t="shared" si="79"/>
        <v>Trichloroethene</v>
      </c>
      <c r="C446" s="166" t="str">
        <f t="shared" si="79"/>
        <v>79-01-6</v>
      </c>
      <c r="D446" s="167" t="str" cm="1">
        <f t="array" ref="D446">_xlfn.IFNA(CONVERT(INDEX('3. Emissions - Actual EF'!$K$5:$K$288,MATCH(1,($N$344='3. Emissions - Actual EF'!$B$5:$B$288)*($C446='3. Emissions - Actual EF'!$C$5:$C$288),0)),"lbm","g")/8760/3600,"--")</f>
        <v>--</v>
      </c>
      <c r="E446" s="168" t="str" cm="1">
        <f t="array" ref="E446">_xlfn.IFNA(CONVERT(INDEX('3. Emissions - Actual EF'!$N$5:$N$288,MATCH(1,('Actuals - REER'!$N$344='3. Emissions - Actual EF'!$B$5:$B$288)*($C446='3. Emissions - Actual EF'!$C$5:$C$288),0)),"lbm","g")/24/3600,"--")</f>
        <v>--</v>
      </c>
      <c r="F446" s="174" t="str">
        <f t="shared" si="80"/>
        <v>--</v>
      </c>
      <c r="G446" s="167" t="str">
        <f t="shared" si="80"/>
        <v>--</v>
      </c>
      <c r="H446" s="167" t="str">
        <f t="shared" si="80"/>
        <v>--</v>
      </c>
      <c r="I446" s="167" t="str">
        <f t="shared" si="80"/>
        <v>--</v>
      </c>
      <c r="J446" s="167" t="str">
        <f t="shared" si="80"/>
        <v>--</v>
      </c>
      <c r="K446" s="167" t="str">
        <f t="shared" si="80"/>
        <v>--</v>
      </c>
      <c r="L446" s="168" t="str">
        <f t="shared" si="78"/>
        <v>--</v>
      </c>
      <c r="O446" s="86"/>
    </row>
    <row r="447" spans="2:15" s="53" customFormat="1" ht="14.5" x14ac:dyDescent="0.35">
      <c r="B447" s="165" t="str">
        <f t="shared" si="79"/>
        <v>Trichlorofluoromethane</v>
      </c>
      <c r="C447" s="166" t="str">
        <f t="shared" si="79"/>
        <v>75-69-4</v>
      </c>
      <c r="D447" s="167" t="str" cm="1">
        <f t="array" ref="D447">_xlfn.IFNA(CONVERT(INDEX('3. Emissions - Actual EF'!$K$5:$K$288,MATCH(1,($N$344='3. Emissions - Actual EF'!$B$5:$B$288)*($C447='3. Emissions - Actual EF'!$C$5:$C$288),0)),"lbm","g")/8760/3600,"--")</f>
        <v>--</v>
      </c>
      <c r="E447" s="168" t="str" cm="1">
        <f t="array" ref="E447">_xlfn.IFNA(CONVERT(INDEX('3. Emissions - Actual EF'!$N$5:$N$288,MATCH(1,('Actuals - REER'!$N$344='3. Emissions - Actual EF'!$B$5:$B$288)*($C447='3. Emissions - Actual EF'!$C$5:$C$288),0)),"lbm","g")/24/3600,"--")</f>
        <v>--</v>
      </c>
      <c r="F447" s="174" t="str">
        <f t="shared" si="80"/>
        <v>--</v>
      </c>
      <c r="G447" s="167" t="str">
        <f t="shared" si="80"/>
        <v>--</v>
      </c>
      <c r="H447" s="167" t="str">
        <f t="shared" si="80"/>
        <v>--</v>
      </c>
      <c r="I447" s="167" t="str">
        <f t="shared" si="80"/>
        <v>--</v>
      </c>
      <c r="J447" s="167" t="str">
        <f t="shared" si="80"/>
        <v>--</v>
      </c>
      <c r="K447" s="167" t="str">
        <f t="shared" si="80"/>
        <v>--</v>
      </c>
      <c r="L447" s="168" t="str">
        <f t="shared" si="78"/>
        <v>--</v>
      </c>
      <c r="O447" s="86"/>
    </row>
    <row r="448" spans="2:15" s="53" customFormat="1" ht="14.5" x14ac:dyDescent="0.35">
      <c r="B448" s="165" t="str">
        <f t="shared" si="79"/>
        <v>Vanadium</v>
      </c>
      <c r="C448" s="166" t="str">
        <f t="shared" si="79"/>
        <v>7440-62-2</v>
      </c>
      <c r="D448" s="167" cm="1">
        <f t="array" ref="D448">_xlfn.IFNA(CONVERT(INDEX('3. Emissions - Actual EF'!$K$5:$K$288,MATCH(1,($N$344='3. Emissions - Actual EF'!$B$5:$B$288)*($C448='3. Emissions - Actual EF'!$C$5:$C$288),0)),"lbm","g")/8760/3600,"--")</f>
        <v>2.1514928486503002E-6</v>
      </c>
      <c r="E448" s="168" cm="1">
        <f t="array" ref="E448">_xlfn.IFNA(CONVERT(INDEX('3. Emissions - Actual EF'!$N$5:$N$288,MATCH(1,('Actuals - REER'!$N$344='3. Emissions - Actual EF'!$B$5:$B$288)*($C448='3. Emissions - Actual EF'!$C$5:$C$288),0)),"lbm","g")/24/3600,"--")</f>
        <v>8.7254987750817745E-5</v>
      </c>
      <c r="F448" s="174" t="str">
        <f t="shared" si="80"/>
        <v>--</v>
      </c>
      <c r="G448" s="167">
        <f t="shared" si="80"/>
        <v>2.1514928486503002E-5</v>
      </c>
      <c r="H448" s="167" t="str">
        <f t="shared" si="80"/>
        <v>--</v>
      </c>
      <c r="I448" s="167">
        <f t="shared" si="80"/>
        <v>4.8897564742052281E-6</v>
      </c>
      <c r="J448" s="167" t="str">
        <f t="shared" si="80"/>
        <v>--</v>
      </c>
      <c r="K448" s="167">
        <f t="shared" si="80"/>
        <v>4.8897564742052281E-6</v>
      </c>
      <c r="L448" s="168">
        <f t="shared" si="78"/>
        <v>1.0906873468852217E-4</v>
      </c>
      <c r="O448" s="86"/>
    </row>
    <row r="449" spans="2:17" s="53" customFormat="1" ht="14.5" x14ac:dyDescent="0.35">
      <c r="B449" s="165" t="str">
        <f t="shared" si="79"/>
        <v>Vinyl Chloride</v>
      </c>
      <c r="C449" s="166" t="str">
        <f t="shared" si="79"/>
        <v>75-01-4</v>
      </c>
      <c r="D449" s="167" t="str" cm="1">
        <f t="array" ref="D449">_xlfn.IFNA(CONVERT(INDEX('3. Emissions - Actual EF'!$K$5:$K$288,MATCH(1,($N$344='3. Emissions - Actual EF'!$B$5:$B$288)*($C449='3. Emissions - Actual EF'!$C$5:$C$288),0)),"lbm","g")/8760/3600,"--")</f>
        <v>--</v>
      </c>
      <c r="E449" s="168" t="str" cm="1">
        <f t="array" ref="E449">_xlfn.IFNA(CONVERT(INDEX('3. Emissions - Actual EF'!$N$5:$N$288,MATCH(1,('Actuals - REER'!$N$344='3. Emissions - Actual EF'!$B$5:$B$288)*($C449='3. Emissions - Actual EF'!$C$5:$C$288),0)),"lbm","g")/24/3600,"--")</f>
        <v>--</v>
      </c>
      <c r="F449" s="174" t="str">
        <f t="shared" si="80"/>
        <v>--</v>
      </c>
      <c r="G449" s="167" t="str">
        <f t="shared" si="80"/>
        <v>--</v>
      </c>
      <c r="H449" s="167" t="str">
        <f t="shared" si="80"/>
        <v>--</v>
      </c>
      <c r="I449" s="167" t="str">
        <f t="shared" si="80"/>
        <v>--</v>
      </c>
      <c r="J449" s="167" t="str">
        <f t="shared" si="80"/>
        <v>--</v>
      </c>
      <c r="K449" s="167" t="str">
        <f t="shared" si="80"/>
        <v>--</v>
      </c>
      <c r="L449" s="168" t="str">
        <f t="shared" si="78"/>
        <v>--</v>
      </c>
      <c r="O449" s="86"/>
    </row>
    <row r="450" spans="2:17" s="53" customFormat="1" ht="14.5" x14ac:dyDescent="0.35">
      <c r="B450" s="165" t="str">
        <f t="shared" si="79"/>
        <v>Xylene (mixture), including m-xylene, o-xylene, p-xylene</v>
      </c>
      <c r="C450" s="166" t="str">
        <f t="shared" si="79"/>
        <v>1330-20-7</v>
      </c>
      <c r="D450" s="167" cm="1">
        <f t="array" ref="D450">_xlfn.IFNA(CONVERT(INDEX('3. Emissions - Actual EF'!$K$5:$K$288,MATCH(1,($N$344='3. Emissions - Actual EF'!$B$5:$B$288)*($C450='3. Emissions - Actual EF'!$C$5:$C$288),0)),"lbm","g")/8760/3600,"--")</f>
        <v>5.4255037052920614E-6</v>
      </c>
      <c r="E450" s="168" cm="1">
        <f t="array" ref="E450">_xlfn.IFNA(CONVERT(INDEX('3. Emissions - Actual EF'!$N$5:$N$288,MATCH(1,('Actuals - REER'!$N$344='3. Emissions - Actual EF'!$B$5:$B$288)*($C450='3. Emissions - Actual EF'!$C$5:$C$288),0)),"lbm","g")/24/3600,"--")</f>
        <v>2.2003431693684474E-4</v>
      </c>
      <c r="F450" s="174" t="str">
        <f t="shared" si="80"/>
        <v>--</v>
      </c>
      <c r="G450" s="167">
        <f t="shared" si="80"/>
        <v>2.466138047860028E-8</v>
      </c>
      <c r="H450" s="167" t="str">
        <f t="shared" si="80"/>
        <v>--</v>
      </c>
      <c r="I450" s="167">
        <f t="shared" si="80"/>
        <v>5.5933027889608882E-9</v>
      </c>
      <c r="J450" s="167" t="str">
        <f t="shared" si="80"/>
        <v>--</v>
      </c>
      <c r="K450" s="167">
        <f t="shared" si="80"/>
        <v>5.5933027889608882E-9</v>
      </c>
      <c r="L450" s="168">
        <f t="shared" si="78"/>
        <v>2.5291300797338475E-8</v>
      </c>
      <c r="O450" s="86"/>
    </row>
    <row r="451" spans="2:17" s="53" customFormat="1" ht="15" thickBot="1" x14ac:dyDescent="0.4">
      <c r="B451" s="165" t="str">
        <f t="shared" si="79"/>
        <v>Zinc and compounds</v>
      </c>
      <c r="C451" s="166" t="str">
        <f t="shared" si="79"/>
        <v>7440-66-6</v>
      </c>
      <c r="D451" s="167" cm="1">
        <f t="array" ref="D451">_xlfn.IFNA(CONVERT(INDEX('3. Emissions - Actual EF'!$K$5:$K$288,MATCH(1,($N$344='3. Emissions - Actual EF'!$B$5:$B$288)*($C451='3. Emissions - Actual EF'!$C$5:$C$288),0)),"lbm","g")/8760/3600,"--")</f>
        <v>2.7127518526460315E-5</v>
      </c>
      <c r="E451" s="168" cm="1">
        <f t="array" ref="E451">_xlfn.IFNA(CONVERT(INDEX('3. Emissions - Actual EF'!$N$5:$N$288,MATCH(1,('Actuals - REER'!$N$344='3. Emissions - Actual EF'!$B$5:$B$288)*($C451='3. Emissions - Actual EF'!$C$5:$C$288),0)),"lbm","g")/24/3600,"--")</f>
        <v>1.1001715846842236E-3</v>
      </c>
      <c r="F451" s="174" t="str">
        <f t="shared" si="80"/>
        <v>--</v>
      </c>
      <c r="G451" s="167" t="str">
        <f t="shared" si="80"/>
        <v>--</v>
      </c>
      <c r="H451" s="167" t="str">
        <f t="shared" si="80"/>
        <v>--</v>
      </c>
      <c r="I451" s="167" t="str">
        <f t="shared" si="80"/>
        <v>--</v>
      </c>
      <c r="J451" s="167" t="str">
        <f t="shared" si="80"/>
        <v>--</v>
      </c>
      <c r="K451" s="167" t="str">
        <f t="shared" si="80"/>
        <v>--</v>
      </c>
      <c r="L451" s="168" t="str">
        <f t="shared" si="78"/>
        <v>--</v>
      </c>
      <c r="O451" s="86"/>
    </row>
    <row r="452" spans="2:17" s="53" customFormat="1" ht="16" thickBot="1" x14ac:dyDescent="0.4">
      <c r="B452" s="131"/>
      <c r="C452" s="90" t="s">
        <v>1634</v>
      </c>
      <c r="D452" s="175">
        <f t="shared" ref="D452:L452" si="81">SUM(D345:D451)</f>
        <v>1.6901810894745843E-2</v>
      </c>
      <c r="E452" s="176">
        <f t="shared" si="81"/>
        <v>0.68546233073135909</v>
      </c>
      <c r="F452" s="175">
        <f t="shared" si="81"/>
        <v>5.2496067775277586E-2</v>
      </c>
      <c r="G452" s="175">
        <f t="shared" si="81"/>
        <v>1.5339226225682939E-3</v>
      </c>
      <c r="H452" s="175">
        <f t="shared" si="81"/>
        <v>2.7591383017642789E-3</v>
      </c>
      <c r="I452" s="175">
        <f t="shared" si="81"/>
        <v>1.5486216354797464E-4</v>
      </c>
      <c r="J452" s="175">
        <f t="shared" si="81"/>
        <v>1.814347093209278E-3</v>
      </c>
      <c r="K452" s="175">
        <f t="shared" si="81"/>
        <v>1.5486216354797464E-4</v>
      </c>
      <c r="L452" s="175">
        <f t="shared" si="81"/>
        <v>2.929317287883999E-3</v>
      </c>
    </row>
    <row r="453" spans="2:17" s="53" customFormat="1" ht="14.5" x14ac:dyDescent="0.35">
      <c r="B453" s="86"/>
      <c r="C453" s="85"/>
      <c r="D453" s="86"/>
      <c r="E453" s="86"/>
      <c r="F453" s="86"/>
      <c r="G453" s="86"/>
      <c r="H453" s="86"/>
      <c r="I453" s="86"/>
      <c r="J453" s="86"/>
      <c r="K453" s="86"/>
      <c r="L453" s="86"/>
    </row>
    <row r="454" spans="2:17" s="53" customFormat="1" ht="15" thickBot="1" x14ac:dyDescent="0.4">
      <c r="B454" s="84" t="s">
        <v>1662</v>
      </c>
      <c r="C454" s="85"/>
      <c r="D454" s="86"/>
      <c r="E454" s="86"/>
      <c r="F454" s="86"/>
      <c r="G454" s="86"/>
      <c r="H454" s="86"/>
      <c r="I454" s="86"/>
      <c r="J454" s="86"/>
      <c r="K454" s="86"/>
      <c r="L454" s="86"/>
    </row>
    <row r="455" spans="2:17" x14ac:dyDescent="0.25">
      <c r="B455" s="236" t="s">
        <v>350</v>
      </c>
      <c r="C455" s="254" t="s">
        <v>351</v>
      </c>
      <c r="D455" s="257" t="s">
        <v>363</v>
      </c>
      <c r="E455" s="260" t="s">
        <v>364</v>
      </c>
      <c r="F455" s="254" t="s">
        <v>365</v>
      </c>
      <c r="G455" s="239"/>
      <c r="H455" s="239"/>
      <c r="I455" s="239"/>
      <c r="J455" s="239"/>
      <c r="K455" s="239"/>
      <c r="L455" s="263"/>
      <c r="N455" s="177"/>
      <c r="P455" s="177"/>
      <c r="Q455" s="177"/>
    </row>
    <row r="456" spans="2:17" x14ac:dyDescent="0.25">
      <c r="B456" s="237"/>
      <c r="C456" s="255"/>
      <c r="D456" s="258"/>
      <c r="E456" s="261"/>
      <c r="F456" s="248" t="s">
        <v>352</v>
      </c>
      <c r="G456" s="258"/>
      <c r="H456" s="258" t="s">
        <v>353</v>
      </c>
      <c r="I456" s="258"/>
      <c r="J456" s="258"/>
      <c r="K456" s="258"/>
      <c r="L456" s="261" t="s">
        <v>354</v>
      </c>
    </row>
    <row r="457" spans="2:17" ht="26.5" thickBot="1" x14ac:dyDescent="0.4">
      <c r="B457" s="253"/>
      <c r="C457" s="256"/>
      <c r="D457" s="259"/>
      <c r="E457" s="262"/>
      <c r="F457" s="89" t="s">
        <v>355</v>
      </c>
      <c r="G457" s="87" t="s">
        <v>356</v>
      </c>
      <c r="H457" s="87" t="s">
        <v>357</v>
      </c>
      <c r="I457" s="87" t="s">
        <v>358</v>
      </c>
      <c r="J457" s="87" t="s">
        <v>359</v>
      </c>
      <c r="K457" s="87" t="s">
        <v>360</v>
      </c>
      <c r="L457" s="262"/>
      <c r="N457" s="116" t="s">
        <v>26</v>
      </c>
      <c r="P457" s="177"/>
      <c r="Q457" s="177"/>
    </row>
    <row r="458" spans="2:17" x14ac:dyDescent="0.25">
      <c r="B458" s="165" t="str">
        <f t="shared" ref="B458:C477" si="82">B5</f>
        <v>1,1,1-Trichloroethane</v>
      </c>
      <c r="C458" s="166" t="str">
        <f t="shared" si="82"/>
        <v>71-55-6</v>
      </c>
      <c r="D458" s="167" t="str" cm="1">
        <f t="array" ref="D458">_xlfn.IFNA(CONVERT(INDEX('3. Emissions - Actual EF'!$K$5:$K$288,MATCH(1,($N$457='3. Emissions - Actual EF'!$B$5:$B$288)*($C458='3. Emissions - Actual EF'!$C$5:$C$288),0)),"lbm","g")/8760/3600,"--")</f>
        <v>--</v>
      </c>
      <c r="E458" s="168" t="str" cm="1">
        <f t="array" ref="E458">_xlfn.IFNA(CONVERT(INDEX('3. Emissions - Actual EF'!$N$5:$N$288,MATCH(1,('Actuals - REER'!$N$457='3. Emissions - Actual EF'!$B$5:$B$288)*($C458='3. Emissions - Actual EF'!$C$5:$C$288),0)),"lbm","g")/24/3600,"--")</f>
        <v>--</v>
      </c>
      <c r="F458" s="174" t="str">
        <f t="shared" ref="F458:K467" si="83">IFERROR(IF(F5="--","--",$D458/F5),"--")</f>
        <v>--</v>
      </c>
      <c r="G458" s="167" t="str">
        <f t="shared" si="83"/>
        <v>--</v>
      </c>
      <c r="H458" s="167" t="str">
        <f t="shared" si="83"/>
        <v>--</v>
      </c>
      <c r="I458" s="167" t="str">
        <f t="shared" si="83"/>
        <v>--</v>
      </c>
      <c r="J458" s="167" t="str">
        <f t="shared" si="83"/>
        <v>--</v>
      </c>
      <c r="K458" s="167" t="str">
        <f t="shared" si="83"/>
        <v>--</v>
      </c>
      <c r="L458" s="168" t="str">
        <f t="shared" ref="L458:L489" si="84">IFERROR(IF(L5="--","--",$E458/L5),"--")</f>
        <v>--</v>
      </c>
      <c r="N458" s="177"/>
      <c r="P458" s="177"/>
      <c r="Q458" s="177"/>
    </row>
    <row r="459" spans="2:17" x14ac:dyDescent="0.25">
      <c r="B459" s="165" t="str">
        <f t="shared" si="82"/>
        <v>1,1,2,2-Tetrachloroethane</v>
      </c>
      <c r="C459" s="166" t="str">
        <f t="shared" si="82"/>
        <v>79-34-5</v>
      </c>
      <c r="D459" s="167" t="str" cm="1">
        <f t="array" ref="D459">_xlfn.IFNA(CONVERT(INDEX('3. Emissions - Actual EF'!$K$5:$K$288,MATCH(1,($N$457='3. Emissions - Actual EF'!$B$5:$B$288)*($C459='3. Emissions - Actual EF'!$C$5:$C$288),0)),"lbm","g")/8760/3600,"--")</f>
        <v>--</v>
      </c>
      <c r="E459" s="168" t="str" cm="1">
        <f t="array" ref="E459">_xlfn.IFNA(CONVERT(INDEX('3. Emissions - Actual EF'!$N$5:$N$288,MATCH(1,('Actuals - REER'!$N$457='3. Emissions - Actual EF'!$B$5:$B$288)*($C459='3. Emissions - Actual EF'!$C$5:$C$288),0)),"lbm","g")/24/3600,"--")</f>
        <v>--</v>
      </c>
      <c r="F459" s="174" t="str">
        <f t="shared" si="83"/>
        <v>--</v>
      </c>
      <c r="G459" s="167" t="str">
        <f t="shared" si="83"/>
        <v>--</v>
      </c>
      <c r="H459" s="167" t="str">
        <f t="shared" si="83"/>
        <v>--</v>
      </c>
      <c r="I459" s="167" t="str">
        <f t="shared" si="83"/>
        <v>--</v>
      </c>
      <c r="J459" s="167" t="str">
        <f t="shared" si="83"/>
        <v>--</v>
      </c>
      <c r="K459" s="167" t="str">
        <f t="shared" si="83"/>
        <v>--</v>
      </c>
      <c r="L459" s="168" t="str">
        <f t="shared" si="84"/>
        <v>--</v>
      </c>
      <c r="N459" s="177"/>
      <c r="P459" s="177"/>
      <c r="Q459" s="177"/>
    </row>
    <row r="460" spans="2:17" x14ac:dyDescent="0.25">
      <c r="B460" s="165" t="str">
        <f t="shared" si="82"/>
        <v>1,1,1,2-Tetrachloroethane</v>
      </c>
      <c r="C460" s="166" t="str">
        <f t="shared" si="82"/>
        <v>630-20-6</v>
      </c>
      <c r="D460" s="167" t="str" cm="1">
        <f t="array" ref="D460">_xlfn.IFNA(CONVERT(INDEX('3. Emissions - Actual EF'!$K$5:$K$288,MATCH(1,($N$457='3. Emissions - Actual EF'!$B$5:$B$288)*($C460='3. Emissions - Actual EF'!$C$5:$C$288),0)),"lbm","g")/8760/3600,"--")</f>
        <v>--</v>
      </c>
      <c r="E460" s="168" t="str" cm="1">
        <f t="array" ref="E460">_xlfn.IFNA(CONVERT(INDEX('3. Emissions - Actual EF'!$N$5:$N$288,MATCH(1,('Actuals - REER'!$N$457='3. Emissions - Actual EF'!$B$5:$B$288)*($C460='3. Emissions - Actual EF'!$C$5:$C$288),0)),"lbm","g")/24/3600,"--")</f>
        <v>--</v>
      </c>
      <c r="F460" s="174" t="str">
        <f t="shared" si="83"/>
        <v>--</v>
      </c>
      <c r="G460" s="167" t="str">
        <f t="shared" si="83"/>
        <v>--</v>
      </c>
      <c r="H460" s="167" t="str">
        <f t="shared" si="83"/>
        <v>--</v>
      </c>
      <c r="I460" s="167" t="str">
        <f t="shared" si="83"/>
        <v>--</v>
      </c>
      <c r="J460" s="167" t="str">
        <f t="shared" si="83"/>
        <v>--</v>
      </c>
      <c r="K460" s="167" t="str">
        <f t="shared" si="83"/>
        <v>--</v>
      </c>
      <c r="L460" s="168" t="str">
        <f t="shared" si="84"/>
        <v>--</v>
      </c>
      <c r="N460" s="177"/>
      <c r="P460" s="177"/>
      <c r="Q460" s="177"/>
    </row>
    <row r="461" spans="2:17" x14ac:dyDescent="0.25">
      <c r="B461" s="165" t="str">
        <f t="shared" si="82"/>
        <v>1,1,2-Trichloroethane</v>
      </c>
      <c r="C461" s="166" t="str">
        <f t="shared" si="82"/>
        <v>79-00-5</v>
      </c>
      <c r="D461" s="167" t="str" cm="1">
        <f t="array" ref="D461">_xlfn.IFNA(CONVERT(INDEX('3. Emissions - Actual EF'!$K$5:$K$288,MATCH(1,($N$457='3. Emissions - Actual EF'!$B$5:$B$288)*($C461='3. Emissions - Actual EF'!$C$5:$C$288),0)),"lbm","g")/8760/3600,"--")</f>
        <v>--</v>
      </c>
      <c r="E461" s="168" t="str" cm="1">
        <f t="array" ref="E461">_xlfn.IFNA(CONVERT(INDEX('3. Emissions - Actual EF'!$N$5:$N$288,MATCH(1,('Actuals - REER'!$N$457='3. Emissions - Actual EF'!$B$5:$B$288)*($C461='3. Emissions - Actual EF'!$C$5:$C$288),0)),"lbm","g")/24/3600,"--")</f>
        <v>--</v>
      </c>
      <c r="F461" s="174" t="str">
        <f t="shared" si="83"/>
        <v>--</v>
      </c>
      <c r="G461" s="167" t="str">
        <f t="shared" si="83"/>
        <v>--</v>
      </c>
      <c r="H461" s="167" t="str">
        <f t="shared" si="83"/>
        <v>--</v>
      </c>
      <c r="I461" s="167" t="str">
        <f t="shared" si="83"/>
        <v>--</v>
      </c>
      <c r="J461" s="167" t="str">
        <f t="shared" si="83"/>
        <v>--</v>
      </c>
      <c r="K461" s="167" t="str">
        <f t="shared" si="83"/>
        <v>--</v>
      </c>
      <c r="L461" s="168" t="str">
        <f t="shared" si="84"/>
        <v>--</v>
      </c>
      <c r="N461" s="118"/>
      <c r="P461" s="177"/>
      <c r="Q461" s="177"/>
    </row>
    <row r="462" spans="2:17" s="53" customFormat="1" ht="14.5" x14ac:dyDescent="0.35">
      <c r="B462" s="165" t="str">
        <f t="shared" si="82"/>
        <v>1,1-Dichloroethane</v>
      </c>
      <c r="C462" s="166" t="str">
        <f t="shared" si="82"/>
        <v>75-34-3</v>
      </c>
      <c r="D462" s="167" t="str" cm="1">
        <f t="array" ref="D462">_xlfn.IFNA(CONVERT(INDEX('3. Emissions - Actual EF'!$K$5:$K$288,MATCH(1,($N$457='3. Emissions - Actual EF'!$B$5:$B$288)*($C462='3. Emissions - Actual EF'!$C$5:$C$288),0)),"lbm","g")/8760/3600,"--")</f>
        <v>--</v>
      </c>
      <c r="E462" s="168" t="str" cm="1">
        <f t="array" ref="E462">_xlfn.IFNA(CONVERT(INDEX('3. Emissions - Actual EF'!$N$5:$N$288,MATCH(1,('Actuals - REER'!$N$457='3. Emissions - Actual EF'!$B$5:$B$288)*($C462='3. Emissions - Actual EF'!$C$5:$C$288),0)),"lbm","g")/24/3600,"--")</f>
        <v>--</v>
      </c>
      <c r="F462" s="174" t="str">
        <f t="shared" si="83"/>
        <v>--</v>
      </c>
      <c r="G462" s="167" t="str">
        <f t="shared" si="83"/>
        <v>--</v>
      </c>
      <c r="H462" s="167" t="str">
        <f t="shared" si="83"/>
        <v>--</v>
      </c>
      <c r="I462" s="167" t="str">
        <f t="shared" si="83"/>
        <v>--</v>
      </c>
      <c r="J462" s="167" t="str">
        <f t="shared" si="83"/>
        <v>--</v>
      </c>
      <c r="K462" s="167" t="str">
        <f t="shared" si="83"/>
        <v>--</v>
      </c>
      <c r="L462" s="168" t="str">
        <f t="shared" si="84"/>
        <v>--</v>
      </c>
      <c r="O462" s="86"/>
    </row>
    <row r="463" spans="2:17" s="53" customFormat="1" ht="14.5" x14ac:dyDescent="0.35">
      <c r="B463" s="165" t="str">
        <f t="shared" si="82"/>
        <v>1,1-Dichloroethene</v>
      </c>
      <c r="C463" s="166" t="str">
        <f t="shared" si="82"/>
        <v>75-35-4</v>
      </c>
      <c r="D463" s="167" t="str" cm="1">
        <f t="array" ref="D463">_xlfn.IFNA(CONVERT(INDEX('3. Emissions - Actual EF'!$K$5:$K$288,MATCH(1,($N$457='3. Emissions - Actual EF'!$B$5:$B$288)*($C463='3. Emissions - Actual EF'!$C$5:$C$288),0)),"lbm","g")/8760/3600,"--")</f>
        <v>--</v>
      </c>
      <c r="E463" s="168" t="str" cm="1">
        <f t="array" ref="E463">_xlfn.IFNA(CONVERT(INDEX('3. Emissions - Actual EF'!$N$5:$N$288,MATCH(1,('Actuals - REER'!$N$457='3. Emissions - Actual EF'!$B$5:$B$288)*($C463='3. Emissions - Actual EF'!$C$5:$C$288),0)),"lbm","g")/24/3600,"--")</f>
        <v>--</v>
      </c>
      <c r="F463" s="174" t="str">
        <f t="shared" si="83"/>
        <v>--</v>
      </c>
      <c r="G463" s="167" t="str">
        <f t="shared" si="83"/>
        <v>--</v>
      </c>
      <c r="H463" s="167" t="str">
        <f t="shared" si="83"/>
        <v>--</v>
      </c>
      <c r="I463" s="167" t="str">
        <f t="shared" si="83"/>
        <v>--</v>
      </c>
      <c r="J463" s="167" t="str">
        <f t="shared" si="83"/>
        <v>--</v>
      </c>
      <c r="K463" s="167" t="str">
        <f t="shared" si="83"/>
        <v>--</v>
      </c>
      <c r="L463" s="168" t="str">
        <f t="shared" si="84"/>
        <v>--</v>
      </c>
      <c r="O463" s="86"/>
    </row>
    <row r="464" spans="2:17" s="53" customFormat="1" ht="14.5" x14ac:dyDescent="0.35">
      <c r="B464" s="165" t="str">
        <f t="shared" si="82"/>
        <v>1,2,3-Trichloropropane</v>
      </c>
      <c r="C464" s="166" t="str">
        <f t="shared" si="82"/>
        <v>96-18-4</v>
      </c>
      <c r="D464" s="167" t="str" cm="1">
        <f t="array" ref="D464">_xlfn.IFNA(CONVERT(INDEX('3. Emissions - Actual EF'!$K$5:$K$288,MATCH(1,($N$457='3. Emissions - Actual EF'!$B$5:$B$288)*($C464='3. Emissions - Actual EF'!$C$5:$C$288),0)),"lbm","g")/8760/3600,"--")</f>
        <v>--</v>
      </c>
      <c r="E464" s="168" t="str" cm="1">
        <f t="array" ref="E464">_xlfn.IFNA(CONVERT(INDEX('3. Emissions - Actual EF'!$N$5:$N$288,MATCH(1,('Actuals - REER'!$N$457='3. Emissions - Actual EF'!$B$5:$B$288)*($C464='3. Emissions - Actual EF'!$C$5:$C$288),0)),"lbm","g")/24/3600,"--")</f>
        <v>--</v>
      </c>
      <c r="F464" s="174" t="str">
        <f t="shared" si="83"/>
        <v>--</v>
      </c>
      <c r="G464" s="167" t="str">
        <f t="shared" si="83"/>
        <v>--</v>
      </c>
      <c r="H464" s="167" t="str">
        <f t="shared" si="83"/>
        <v>--</v>
      </c>
      <c r="I464" s="167" t="str">
        <f t="shared" si="83"/>
        <v>--</v>
      </c>
      <c r="J464" s="167" t="str">
        <f t="shared" si="83"/>
        <v>--</v>
      </c>
      <c r="K464" s="167" t="str">
        <f t="shared" si="83"/>
        <v>--</v>
      </c>
      <c r="L464" s="168" t="str">
        <f t="shared" si="84"/>
        <v>--</v>
      </c>
      <c r="O464" s="86"/>
    </row>
    <row r="465" spans="2:15" s="53" customFormat="1" ht="14.5" x14ac:dyDescent="0.35">
      <c r="B465" s="165" t="str">
        <f t="shared" si="82"/>
        <v>1,2,4-Trichlorobenzene</v>
      </c>
      <c r="C465" s="166" t="str">
        <f t="shared" si="82"/>
        <v>120-82-1</v>
      </c>
      <c r="D465" s="167" t="str" cm="1">
        <f t="array" ref="D465">_xlfn.IFNA(CONVERT(INDEX('3. Emissions - Actual EF'!$K$5:$K$288,MATCH(1,($N$457='3. Emissions - Actual EF'!$B$5:$B$288)*($C465='3. Emissions - Actual EF'!$C$5:$C$288),0)),"lbm","g")/8760/3600,"--")</f>
        <v>--</v>
      </c>
      <c r="E465" s="168" t="str" cm="1">
        <f t="array" ref="E465">_xlfn.IFNA(CONVERT(INDEX('3. Emissions - Actual EF'!$N$5:$N$288,MATCH(1,('Actuals - REER'!$N$457='3. Emissions - Actual EF'!$B$5:$B$288)*($C465='3. Emissions - Actual EF'!$C$5:$C$288),0)),"lbm","g")/24/3600,"--")</f>
        <v>--</v>
      </c>
      <c r="F465" s="174" t="str">
        <f t="shared" si="83"/>
        <v>--</v>
      </c>
      <c r="G465" s="167" t="str">
        <f t="shared" si="83"/>
        <v>--</v>
      </c>
      <c r="H465" s="167" t="str">
        <f t="shared" si="83"/>
        <v>--</v>
      </c>
      <c r="I465" s="167" t="str">
        <f t="shared" si="83"/>
        <v>--</v>
      </c>
      <c r="J465" s="167" t="str">
        <f t="shared" si="83"/>
        <v>--</v>
      </c>
      <c r="K465" s="167" t="str">
        <f t="shared" si="83"/>
        <v>--</v>
      </c>
      <c r="L465" s="168" t="str">
        <f t="shared" si="84"/>
        <v>--</v>
      </c>
      <c r="O465" s="86"/>
    </row>
    <row r="466" spans="2:15" s="53" customFormat="1" ht="14.5" x14ac:dyDescent="0.35">
      <c r="B466" s="165" t="str">
        <f t="shared" si="82"/>
        <v>2,4,6-Trichlorophenol</v>
      </c>
      <c r="C466" s="166" t="str">
        <f t="shared" si="82"/>
        <v>88-06-2</v>
      </c>
      <c r="D466" s="167" t="str" cm="1">
        <f t="array" ref="D466">_xlfn.IFNA(CONVERT(INDEX('3. Emissions - Actual EF'!$K$5:$K$288,MATCH(1,($N$457='3. Emissions - Actual EF'!$B$5:$B$288)*($C466='3. Emissions - Actual EF'!$C$5:$C$288),0)),"lbm","g")/8760/3600,"--")</f>
        <v>--</v>
      </c>
      <c r="E466" s="168" t="str" cm="1">
        <f t="array" ref="E466">_xlfn.IFNA(CONVERT(INDEX('3. Emissions - Actual EF'!$N$5:$N$288,MATCH(1,('Actuals - REER'!$N$457='3. Emissions - Actual EF'!$B$5:$B$288)*($C466='3. Emissions - Actual EF'!$C$5:$C$288),0)),"lbm","g")/24/3600,"--")</f>
        <v>--</v>
      </c>
      <c r="F466" s="174" t="str">
        <f t="shared" si="83"/>
        <v>--</v>
      </c>
      <c r="G466" s="167" t="str">
        <f t="shared" si="83"/>
        <v>--</v>
      </c>
      <c r="H466" s="167" t="str">
        <f t="shared" si="83"/>
        <v>--</v>
      </c>
      <c r="I466" s="167" t="str">
        <f t="shared" si="83"/>
        <v>--</v>
      </c>
      <c r="J466" s="167" t="str">
        <f t="shared" si="83"/>
        <v>--</v>
      </c>
      <c r="K466" s="167" t="str">
        <f t="shared" si="83"/>
        <v>--</v>
      </c>
      <c r="L466" s="168" t="str">
        <f t="shared" si="84"/>
        <v>--</v>
      </c>
      <c r="O466" s="86"/>
    </row>
    <row r="467" spans="2:15" s="53" customFormat="1" ht="14.5" x14ac:dyDescent="0.35">
      <c r="B467" s="165" t="str">
        <f t="shared" si="82"/>
        <v>1,2,4-Trimethylbenzene</v>
      </c>
      <c r="C467" s="166" t="str">
        <f t="shared" si="82"/>
        <v>95-63-6</v>
      </c>
      <c r="D467" s="167" t="str" cm="1">
        <f t="array" ref="D467">_xlfn.IFNA(CONVERT(INDEX('3. Emissions - Actual EF'!$K$5:$K$288,MATCH(1,($N$457='3. Emissions - Actual EF'!$B$5:$B$288)*($C467='3. Emissions - Actual EF'!$C$5:$C$288),0)),"lbm","g")/8760/3600,"--")</f>
        <v>--</v>
      </c>
      <c r="E467" s="168" t="str" cm="1">
        <f t="array" ref="E467">_xlfn.IFNA(CONVERT(INDEX('3. Emissions - Actual EF'!$N$5:$N$288,MATCH(1,('Actuals - REER'!$N$457='3. Emissions - Actual EF'!$B$5:$B$288)*($C467='3. Emissions - Actual EF'!$C$5:$C$288),0)),"lbm","g")/24/3600,"--")</f>
        <v>--</v>
      </c>
      <c r="F467" s="174" t="str">
        <f t="shared" si="83"/>
        <v>--</v>
      </c>
      <c r="G467" s="167" t="str">
        <f t="shared" si="83"/>
        <v>--</v>
      </c>
      <c r="H467" s="167" t="str">
        <f t="shared" si="83"/>
        <v>--</v>
      </c>
      <c r="I467" s="167" t="str">
        <f t="shared" si="83"/>
        <v>--</v>
      </c>
      <c r="J467" s="167" t="str">
        <f t="shared" si="83"/>
        <v>--</v>
      </c>
      <c r="K467" s="167" t="str">
        <f t="shared" si="83"/>
        <v>--</v>
      </c>
      <c r="L467" s="168" t="str">
        <f t="shared" si="84"/>
        <v>--</v>
      </c>
      <c r="O467" s="86"/>
    </row>
    <row r="468" spans="2:15" s="53" customFormat="1" ht="14.5" x14ac:dyDescent="0.35">
      <c r="B468" s="165" t="str">
        <f t="shared" si="82"/>
        <v>1,2-Dibromo-3-Chloropropane</v>
      </c>
      <c r="C468" s="166" t="str">
        <f t="shared" si="82"/>
        <v>96-12-8</v>
      </c>
      <c r="D468" s="167" t="str" cm="1">
        <f t="array" ref="D468">_xlfn.IFNA(CONVERT(INDEX('3. Emissions - Actual EF'!$K$5:$K$288,MATCH(1,($N$457='3. Emissions - Actual EF'!$B$5:$B$288)*($C468='3. Emissions - Actual EF'!$C$5:$C$288),0)),"lbm","g")/8760/3600,"--")</f>
        <v>--</v>
      </c>
      <c r="E468" s="168" t="str" cm="1">
        <f t="array" ref="E468">_xlfn.IFNA(CONVERT(INDEX('3. Emissions - Actual EF'!$N$5:$N$288,MATCH(1,('Actuals - REER'!$N$457='3. Emissions - Actual EF'!$B$5:$B$288)*($C468='3. Emissions - Actual EF'!$C$5:$C$288),0)),"lbm","g")/24/3600,"--")</f>
        <v>--</v>
      </c>
      <c r="F468" s="174" t="str">
        <f t="shared" ref="F468:K477" si="85">IFERROR(IF(F15="--","--",$D468/F15),"--")</f>
        <v>--</v>
      </c>
      <c r="G468" s="167" t="str">
        <f t="shared" si="85"/>
        <v>--</v>
      </c>
      <c r="H468" s="167" t="str">
        <f t="shared" si="85"/>
        <v>--</v>
      </c>
      <c r="I468" s="167" t="str">
        <f t="shared" si="85"/>
        <v>--</v>
      </c>
      <c r="J468" s="167" t="str">
        <f t="shared" si="85"/>
        <v>--</v>
      </c>
      <c r="K468" s="167" t="str">
        <f t="shared" si="85"/>
        <v>--</v>
      </c>
      <c r="L468" s="168" t="str">
        <f t="shared" si="84"/>
        <v>--</v>
      </c>
      <c r="O468" s="86"/>
    </row>
    <row r="469" spans="2:15" s="53" customFormat="1" ht="14.5" x14ac:dyDescent="0.35">
      <c r="B469" s="165" t="str">
        <f t="shared" si="82"/>
        <v>1,2-Dibromoethane</v>
      </c>
      <c r="C469" s="166" t="str">
        <f t="shared" si="82"/>
        <v>106-93-4</v>
      </c>
      <c r="D469" s="167" t="str" cm="1">
        <f t="array" ref="D469">_xlfn.IFNA(CONVERT(INDEX('3. Emissions - Actual EF'!$K$5:$K$288,MATCH(1,($N$457='3. Emissions - Actual EF'!$B$5:$B$288)*($C469='3. Emissions - Actual EF'!$C$5:$C$288),0)),"lbm","g")/8760/3600,"--")</f>
        <v>--</v>
      </c>
      <c r="E469" s="168" t="str" cm="1">
        <f t="array" ref="E469">_xlfn.IFNA(CONVERT(INDEX('3. Emissions - Actual EF'!$N$5:$N$288,MATCH(1,('Actuals - REER'!$N$457='3. Emissions - Actual EF'!$B$5:$B$288)*($C469='3. Emissions - Actual EF'!$C$5:$C$288),0)),"lbm","g")/24/3600,"--")</f>
        <v>--</v>
      </c>
      <c r="F469" s="174" t="str">
        <f t="shared" si="85"/>
        <v>--</v>
      </c>
      <c r="G469" s="167" t="str">
        <f t="shared" si="85"/>
        <v>--</v>
      </c>
      <c r="H469" s="167" t="str">
        <f t="shared" si="85"/>
        <v>--</v>
      </c>
      <c r="I469" s="167" t="str">
        <f t="shared" si="85"/>
        <v>--</v>
      </c>
      <c r="J469" s="167" t="str">
        <f t="shared" si="85"/>
        <v>--</v>
      </c>
      <c r="K469" s="167" t="str">
        <f t="shared" si="85"/>
        <v>--</v>
      </c>
      <c r="L469" s="168" t="str">
        <f t="shared" si="84"/>
        <v>--</v>
      </c>
      <c r="O469" s="86"/>
    </row>
    <row r="470" spans="2:15" s="53" customFormat="1" ht="14.5" x14ac:dyDescent="0.35">
      <c r="B470" s="165" t="str">
        <f t="shared" si="82"/>
        <v>1,2-Dichlorobenzene</v>
      </c>
      <c r="C470" s="166" t="str">
        <f t="shared" si="82"/>
        <v>95-50-1</v>
      </c>
      <c r="D470" s="167" t="str" cm="1">
        <f t="array" ref="D470">_xlfn.IFNA(CONVERT(INDEX('3. Emissions - Actual EF'!$K$5:$K$288,MATCH(1,($N$457='3. Emissions - Actual EF'!$B$5:$B$288)*($C470='3. Emissions - Actual EF'!$C$5:$C$288),0)),"lbm","g")/8760/3600,"--")</f>
        <v>--</v>
      </c>
      <c r="E470" s="168" t="str" cm="1">
        <f t="array" ref="E470">_xlfn.IFNA(CONVERT(INDEX('3. Emissions - Actual EF'!$N$5:$N$288,MATCH(1,('Actuals - REER'!$N$457='3. Emissions - Actual EF'!$B$5:$B$288)*($C470='3. Emissions - Actual EF'!$C$5:$C$288),0)),"lbm","g")/24/3600,"--")</f>
        <v>--</v>
      </c>
      <c r="F470" s="174" t="str">
        <f t="shared" si="85"/>
        <v>--</v>
      </c>
      <c r="G470" s="167" t="str">
        <f t="shared" si="85"/>
        <v>--</v>
      </c>
      <c r="H470" s="167" t="str">
        <f t="shared" si="85"/>
        <v>--</v>
      </c>
      <c r="I470" s="167" t="str">
        <f t="shared" si="85"/>
        <v>--</v>
      </c>
      <c r="J470" s="167" t="str">
        <f t="shared" si="85"/>
        <v>--</v>
      </c>
      <c r="K470" s="167" t="str">
        <f t="shared" si="85"/>
        <v>--</v>
      </c>
      <c r="L470" s="168" t="str">
        <f t="shared" si="84"/>
        <v>--</v>
      </c>
      <c r="O470" s="86"/>
    </row>
    <row r="471" spans="2:15" s="53" customFormat="1" ht="14.5" x14ac:dyDescent="0.35">
      <c r="B471" s="165" t="str">
        <f t="shared" si="82"/>
        <v>1,2-Dichloroethane</v>
      </c>
      <c r="C471" s="166" t="str">
        <f t="shared" si="82"/>
        <v>107-06-2</v>
      </c>
      <c r="D471" s="167" t="str" cm="1">
        <f t="array" ref="D471">_xlfn.IFNA(CONVERT(INDEX('3. Emissions - Actual EF'!$K$5:$K$288,MATCH(1,($N$457='3. Emissions - Actual EF'!$B$5:$B$288)*($C471='3. Emissions - Actual EF'!$C$5:$C$288),0)),"lbm","g")/8760/3600,"--")</f>
        <v>--</v>
      </c>
      <c r="E471" s="168" t="str" cm="1">
        <f t="array" ref="E471">_xlfn.IFNA(CONVERT(INDEX('3. Emissions - Actual EF'!$N$5:$N$288,MATCH(1,('Actuals - REER'!$N$457='3. Emissions - Actual EF'!$B$5:$B$288)*($C471='3. Emissions - Actual EF'!$C$5:$C$288),0)),"lbm","g")/24/3600,"--")</f>
        <v>--</v>
      </c>
      <c r="F471" s="174" t="str">
        <f t="shared" si="85"/>
        <v>--</v>
      </c>
      <c r="G471" s="167" t="str">
        <f t="shared" si="85"/>
        <v>--</v>
      </c>
      <c r="H471" s="167" t="str">
        <f t="shared" si="85"/>
        <v>--</v>
      </c>
      <c r="I471" s="167" t="str">
        <f t="shared" si="85"/>
        <v>--</v>
      </c>
      <c r="J471" s="167" t="str">
        <f t="shared" si="85"/>
        <v>--</v>
      </c>
      <c r="K471" s="167" t="str">
        <f t="shared" si="85"/>
        <v>--</v>
      </c>
      <c r="L471" s="168" t="str">
        <f t="shared" si="84"/>
        <v>--</v>
      </c>
      <c r="O471" s="86"/>
    </row>
    <row r="472" spans="2:15" s="53" customFormat="1" ht="14.5" x14ac:dyDescent="0.35">
      <c r="B472" s="165" t="str">
        <f t="shared" si="82"/>
        <v>1,2-Dichloropropane</v>
      </c>
      <c r="C472" s="166" t="str">
        <f t="shared" si="82"/>
        <v>78-87-5</v>
      </c>
      <c r="D472" s="167" t="str" cm="1">
        <f t="array" ref="D472">_xlfn.IFNA(CONVERT(INDEX('3. Emissions - Actual EF'!$K$5:$K$288,MATCH(1,($N$457='3. Emissions - Actual EF'!$B$5:$B$288)*($C472='3. Emissions - Actual EF'!$C$5:$C$288),0)),"lbm","g")/8760/3600,"--")</f>
        <v>--</v>
      </c>
      <c r="E472" s="168" t="str" cm="1">
        <f t="array" ref="E472">_xlfn.IFNA(CONVERT(INDEX('3. Emissions - Actual EF'!$N$5:$N$288,MATCH(1,('Actuals - REER'!$N$457='3. Emissions - Actual EF'!$B$5:$B$288)*($C472='3. Emissions - Actual EF'!$C$5:$C$288),0)),"lbm","g")/24/3600,"--")</f>
        <v>--</v>
      </c>
      <c r="F472" s="174" t="str">
        <f t="shared" si="85"/>
        <v>--</v>
      </c>
      <c r="G472" s="167" t="str">
        <f t="shared" si="85"/>
        <v>--</v>
      </c>
      <c r="H472" s="167" t="str">
        <f t="shared" si="85"/>
        <v>--</v>
      </c>
      <c r="I472" s="167" t="str">
        <f t="shared" si="85"/>
        <v>--</v>
      </c>
      <c r="J472" s="167" t="str">
        <f t="shared" si="85"/>
        <v>--</v>
      </c>
      <c r="K472" s="167" t="str">
        <f t="shared" si="85"/>
        <v>--</v>
      </c>
      <c r="L472" s="168" t="str">
        <f t="shared" si="84"/>
        <v>--</v>
      </c>
      <c r="O472" s="86"/>
    </row>
    <row r="473" spans="2:15" s="53" customFormat="1" ht="14.5" x14ac:dyDescent="0.35">
      <c r="B473" s="165" t="str">
        <f t="shared" si="82"/>
        <v>1,3,5-Trimethylbenzene</v>
      </c>
      <c r="C473" s="166" t="str">
        <f t="shared" si="82"/>
        <v>108-67-8</v>
      </c>
      <c r="D473" s="167" t="str" cm="1">
        <f t="array" ref="D473">_xlfn.IFNA(CONVERT(INDEX('3. Emissions - Actual EF'!$K$5:$K$288,MATCH(1,($N$457='3. Emissions - Actual EF'!$B$5:$B$288)*($C473='3. Emissions - Actual EF'!$C$5:$C$288),0)),"lbm","g")/8760/3600,"--")</f>
        <v>--</v>
      </c>
      <c r="E473" s="168" t="str" cm="1">
        <f t="array" ref="E473">_xlfn.IFNA(CONVERT(INDEX('3. Emissions - Actual EF'!$N$5:$N$288,MATCH(1,('Actuals - REER'!$N$457='3. Emissions - Actual EF'!$B$5:$B$288)*($C473='3. Emissions - Actual EF'!$C$5:$C$288),0)),"lbm","g")/24/3600,"--")</f>
        <v>--</v>
      </c>
      <c r="F473" s="174" t="str">
        <f t="shared" si="85"/>
        <v>--</v>
      </c>
      <c r="G473" s="167" t="str">
        <f t="shared" si="85"/>
        <v>--</v>
      </c>
      <c r="H473" s="167" t="str">
        <f t="shared" si="85"/>
        <v>--</v>
      </c>
      <c r="I473" s="167" t="str">
        <f t="shared" si="85"/>
        <v>--</v>
      </c>
      <c r="J473" s="167" t="str">
        <f t="shared" si="85"/>
        <v>--</v>
      </c>
      <c r="K473" s="167" t="str">
        <f t="shared" si="85"/>
        <v>--</v>
      </c>
      <c r="L473" s="168" t="str">
        <f t="shared" si="84"/>
        <v>--</v>
      </c>
      <c r="O473" s="86"/>
    </row>
    <row r="474" spans="2:15" s="53" customFormat="1" ht="14.5" x14ac:dyDescent="0.35">
      <c r="B474" s="165" t="str">
        <f t="shared" si="82"/>
        <v>1,3-Butadiene</v>
      </c>
      <c r="C474" s="166" t="str">
        <f t="shared" si="82"/>
        <v>106-99-0</v>
      </c>
      <c r="D474" s="167" t="str" cm="1">
        <f t="array" ref="D474">_xlfn.IFNA(CONVERT(INDEX('3. Emissions - Actual EF'!$K$5:$K$288,MATCH(1,($N$457='3. Emissions - Actual EF'!$B$5:$B$288)*($C474='3. Emissions - Actual EF'!$C$5:$C$288),0)),"lbm","g")/8760/3600,"--")</f>
        <v>--</v>
      </c>
      <c r="E474" s="168" t="str" cm="1">
        <f t="array" ref="E474">_xlfn.IFNA(CONVERT(INDEX('3. Emissions - Actual EF'!$N$5:$N$288,MATCH(1,('Actuals - REER'!$N$457='3. Emissions - Actual EF'!$B$5:$B$288)*($C474='3. Emissions - Actual EF'!$C$5:$C$288),0)),"lbm","g")/24/3600,"--")</f>
        <v>--</v>
      </c>
      <c r="F474" s="174" t="str">
        <f t="shared" si="85"/>
        <v>--</v>
      </c>
      <c r="G474" s="167" t="str">
        <f t="shared" si="85"/>
        <v>--</v>
      </c>
      <c r="H474" s="167" t="str">
        <f t="shared" si="85"/>
        <v>--</v>
      </c>
      <c r="I474" s="167" t="str">
        <f t="shared" si="85"/>
        <v>--</v>
      </c>
      <c r="J474" s="167" t="str">
        <f t="shared" si="85"/>
        <v>--</v>
      </c>
      <c r="K474" s="167" t="str">
        <f t="shared" si="85"/>
        <v>--</v>
      </c>
      <c r="L474" s="168" t="str">
        <f t="shared" si="84"/>
        <v>--</v>
      </c>
      <c r="O474" s="86"/>
    </row>
    <row r="475" spans="2:15" s="53" customFormat="1" ht="14.5" x14ac:dyDescent="0.35">
      <c r="B475" s="165" t="str">
        <f t="shared" si="82"/>
        <v>1,3-Dichlorobenzene</v>
      </c>
      <c r="C475" s="166" t="str">
        <f t="shared" si="82"/>
        <v>541-73-1</v>
      </c>
      <c r="D475" s="167" t="str" cm="1">
        <f t="array" ref="D475">_xlfn.IFNA(CONVERT(INDEX('3. Emissions - Actual EF'!$K$5:$K$288,MATCH(1,($N$457='3. Emissions - Actual EF'!$B$5:$B$288)*($C475='3. Emissions - Actual EF'!$C$5:$C$288),0)),"lbm","g")/8760/3600,"--")</f>
        <v>--</v>
      </c>
      <c r="E475" s="168" t="str" cm="1">
        <f t="array" ref="E475">_xlfn.IFNA(CONVERT(INDEX('3. Emissions - Actual EF'!$N$5:$N$288,MATCH(1,('Actuals - REER'!$N$457='3. Emissions - Actual EF'!$B$5:$B$288)*($C475='3. Emissions - Actual EF'!$C$5:$C$288),0)),"lbm","g")/24/3600,"--")</f>
        <v>--</v>
      </c>
      <c r="F475" s="174" t="str">
        <f t="shared" si="85"/>
        <v>--</v>
      </c>
      <c r="G475" s="167" t="str">
        <f t="shared" si="85"/>
        <v>--</v>
      </c>
      <c r="H475" s="167" t="str">
        <f t="shared" si="85"/>
        <v>--</v>
      </c>
      <c r="I475" s="167" t="str">
        <f t="shared" si="85"/>
        <v>--</v>
      </c>
      <c r="J475" s="167" t="str">
        <f t="shared" si="85"/>
        <v>--</v>
      </c>
      <c r="K475" s="167" t="str">
        <f t="shared" si="85"/>
        <v>--</v>
      </c>
      <c r="L475" s="168" t="str">
        <f t="shared" si="84"/>
        <v>--</v>
      </c>
      <c r="O475" s="86"/>
    </row>
    <row r="476" spans="2:15" s="53" customFormat="1" ht="14.5" x14ac:dyDescent="0.35">
      <c r="B476" s="165" t="str">
        <f t="shared" si="82"/>
        <v>1,4-Dichlorobenzene</v>
      </c>
      <c r="C476" s="166" t="str">
        <f t="shared" si="82"/>
        <v>106-46-7</v>
      </c>
      <c r="D476" s="167" t="str" cm="1">
        <f t="array" ref="D476">_xlfn.IFNA(CONVERT(INDEX('3. Emissions - Actual EF'!$K$5:$K$288,MATCH(1,($N$457='3. Emissions - Actual EF'!$B$5:$B$288)*($C476='3. Emissions - Actual EF'!$C$5:$C$288),0)),"lbm","g")/8760/3600,"--")</f>
        <v>--</v>
      </c>
      <c r="E476" s="168" t="str" cm="1">
        <f t="array" ref="E476">_xlfn.IFNA(CONVERT(INDEX('3. Emissions - Actual EF'!$N$5:$N$288,MATCH(1,('Actuals - REER'!$N$457='3. Emissions - Actual EF'!$B$5:$B$288)*($C476='3. Emissions - Actual EF'!$C$5:$C$288),0)),"lbm","g")/24/3600,"--")</f>
        <v>--</v>
      </c>
      <c r="F476" s="174" t="str">
        <f t="shared" si="85"/>
        <v>--</v>
      </c>
      <c r="G476" s="167" t="str">
        <f t="shared" si="85"/>
        <v>--</v>
      </c>
      <c r="H476" s="167" t="str">
        <f t="shared" si="85"/>
        <v>--</v>
      </c>
      <c r="I476" s="167" t="str">
        <f t="shared" si="85"/>
        <v>--</v>
      </c>
      <c r="J476" s="167" t="str">
        <f t="shared" si="85"/>
        <v>--</v>
      </c>
      <c r="K476" s="167" t="str">
        <f t="shared" si="85"/>
        <v>--</v>
      </c>
      <c r="L476" s="168" t="str">
        <f t="shared" si="84"/>
        <v>--</v>
      </c>
      <c r="O476" s="86"/>
    </row>
    <row r="477" spans="2:15" s="53" customFormat="1" ht="14.5" x14ac:dyDescent="0.35">
      <c r="B477" s="165" t="str">
        <f t="shared" si="82"/>
        <v>2,3,4,6-Tetrachlorophenol</v>
      </c>
      <c r="C477" s="166" t="str">
        <f t="shared" si="82"/>
        <v>58-90-2</v>
      </c>
      <c r="D477" s="167" t="str" cm="1">
        <f t="array" ref="D477">_xlfn.IFNA(CONVERT(INDEX('3. Emissions - Actual EF'!$K$5:$K$288,MATCH(1,($N$457='3. Emissions - Actual EF'!$B$5:$B$288)*($C477='3. Emissions - Actual EF'!$C$5:$C$288),0)),"lbm","g")/8760/3600,"--")</f>
        <v>--</v>
      </c>
      <c r="E477" s="168" t="str" cm="1">
        <f t="array" ref="E477">_xlfn.IFNA(CONVERT(INDEX('3. Emissions - Actual EF'!$N$5:$N$288,MATCH(1,('Actuals - REER'!$N$457='3. Emissions - Actual EF'!$B$5:$B$288)*($C477='3. Emissions - Actual EF'!$C$5:$C$288),0)),"lbm","g")/24/3600,"--")</f>
        <v>--</v>
      </c>
      <c r="F477" s="174" t="str">
        <f t="shared" si="85"/>
        <v>--</v>
      </c>
      <c r="G477" s="167" t="str">
        <f t="shared" si="85"/>
        <v>--</v>
      </c>
      <c r="H477" s="167" t="str">
        <f t="shared" si="85"/>
        <v>--</v>
      </c>
      <c r="I477" s="167" t="str">
        <f t="shared" si="85"/>
        <v>--</v>
      </c>
      <c r="J477" s="167" t="str">
        <f t="shared" si="85"/>
        <v>--</v>
      </c>
      <c r="K477" s="167" t="str">
        <f t="shared" si="85"/>
        <v>--</v>
      </c>
      <c r="L477" s="168" t="str">
        <f t="shared" si="84"/>
        <v>--</v>
      </c>
      <c r="O477" s="86"/>
    </row>
    <row r="478" spans="2:15" s="53" customFormat="1" ht="14.5" x14ac:dyDescent="0.35">
      <c r="B478" s="165" t="str">
        <f t="shared" ref="B478:C497" si="86">B25</f>
        <v>2,4,5-Trichlorophenol</v>
      </c>
      <c r="C478" s="166" t="str">
        <f t="shared" si="86"/>
        <v>95-95-4</v>
      </c>
      <c r="D478" s="167" t="str" cm="1">
        <f t="array" ref="D478">_xlfn.IFNA(CONVERT(INDEX('3. Emissions - Actual EF'!$K$5:$K$288,MATCH(1,($N$457='3. Emissions - Actual EF'!$B$5:$B$288)*($C478='3. Emissions - Actual EF'!$C$5:$C$288),0)),"lbm","g")/8760/3600,"--")</f>
        <v>--</v>
      </c>
      <c r="E478" s="168" t="str" cm="1">
        <f t="array" ref="E478">_xlfn.IFNA(CONVERT(INDEX('3. Emissions - Actual EF'!$N$5:$N$288,MATCH(1,('Actuals - REER'!$N$457='3. Emissions - Actual EF'!$B$5:$B$288)*($C478='3. Emissions - Actual EF'!$C$5:$C$288),0)),"lbm","g")/24/3600,"--")</f>
        <v>--</v>
      </c>
      <c r="F478" s="174" t="str">
        <f t="shared" ref="F478:K487" si="87">IFERROR(IF(F25="--","--",$D478/F25),"--")</f>
        <v>--</v>
      </c>
      <c r="G478" s="167" t="str">
        <f t="shared" si="87"/>
        <v>--</v>
      </c>
      <c r="H478" s="167" t="str">
        <f t="shared" si="87"/>
        <v>--</v>
      </c>
      <c r="I478" s="167" t="str">
        <f t="shared" si="87"/>
        <v>--</v>
      </c>
      <c r="J478" s="167" t="str">
        <f t="shared" si="87"/>
        <v>--</v>
      </c>
      <c r="K478" s="167" t="str">
        <f t="shared" si="87"/>
        <v>--</v>
      </c>
      <c r="L478" s="168" t="str">
        <f t="shared" si="84"/>
        <v>--</v>
      </c>
      <c r="O478" s="86"/>
    </row>
    <row r="479" spans="2:15" s="53" customFormat="1" ht="14.5" x14ac:dyDescent="0.35">
      <c r="B479" s="165" t="str">
        <f t="shared" si="86"/>
        <v>2,4-Dichlorophenol</v>
      </c>
      <c r="C479" s="166" t="str">
        <f t="shared" si="86"/>
        <v>120-83-2</v>
      </c>
      <c r="D479" s="167" t="str" cm="1">
        <f t="array" ref="D479">_xlfn.IFNA(CONVERT(INDEX('3. Emissions - Actual EF'!$K$5:$K$288,MATCH(1,($N$457='3. Emissions - Actual EF'!$B$5:$B$288)*($C479='3. Emissions - Actual EF'!$C$5:$C$288),0)),"lbm","g")/8760/3600,"--")</f>
        <v>--</v>
      </c>
      <c r="E479" s="168" t="str" cm="1">
        <f t="array" ref="E479">_xlfn.IFNA(CONVERT(INDEX('3. Emissions - Actual EF'!$N$5:$N$288,MATCH(1,('Actuals - REER'!$N$457='3. Emissions - Actual EF'!$B$5:$B$288)*($C479='3. Emissions - Actual EF'!$C$5:$C$288),0)),"lbm","g")/24/3600,"--")</f>
        <v>--</v>
      </c>
      <c r="F479" s="174" t="str">
        <f t="shared" si="87"/>
        <v>--</v>
      </c>
      <c r="G479" s="167" t="str">
        <f t="shared" si="87"/>
        <v>--</v>
      </c>
      <c r="H479" s="167" t="str">
        <f t="shared" si="87"/>
        <v>--</v>
      </c>
      <c r="I479" s="167" t="str">
        <f t="shared" si="87"/>
        <v>--</v>
      </c>
      <c r="J479" s="167" t="str">
        <f t="shared" si="87"/>
        <v>--</v>
      </c>
      <c r="K479" s="167" t="str">
        <f t="shared" si="87"/>
        <v>--</v>
      </c>
      <c r="L479" s="168" t="str">
        <f t="shared" si="84"/>
        <v>--</v>
      </c>
      <c r="O479" s="86"/>
    </row>
    <row r="480" spans="2:15" s="53" customFormat="1" ht="14.5" x14ac:dyDescent="0.35">
      <c r="B480" s="165" t="str">
        <f t="shared" si="86"/>
        <v>2-Butanone</v>
      </c>
      <c r="C480" s="166" t="str">
        <f t="shared" si="86"/>
        <v>78-93-3</v>
      </c>
      <c r="D480" s="167" t="str" cm="1">
        <f t="array" ref="D480">_xlfn.IFNA(CONVERT(INDEX('3. Emissions - Actual EF'!$K$5:$K$288,MATCH(1,($N$457='3. Emissions - Actual EF'!$B$5:$B$288)*($C480='3. Emissions - Actual EF'!$C$5:$C$288),0)),"lbm","g")/8760/3600,"--")</f>
        <v>--</v>
      </c>
      <c r="E480" s="168" t="str" cm="1">
        <f t="array" ref="E480">_xlfn.IFNA(CONVERT(INDEX('3. Emissions - Actual EF'!$N$5:$N$288,MATCH(1,('Actuals - REER'!$N$457='3. Emissions - Actual EF'!$B$5:$B$288)*($C480='3. Emissions - Actual EF'!$C$5:$C$288),0)),"lbm","g")/24/3600,"--")</f>
        <v>--</v>
      </c>
      <c r="F480" s="174" t="str">
        <f t="shared" si="87"/>
        <v>--</v>
      </c>
      <c r="G480" s="167" t="str">
        <f t="shared" si="87"/>
        <v>--</v>
      </c>
      <c r="H480" s="167" t="str">
        <f t="shared" si="87"/>
        <v>--</v>
      </c>
      <c r="I480" s="167" t="str">
        <f t="shared" si="87"/>
        <v>--</v>
      </c>
      <c r="J480" s="167" t="str">
        <f t="shared" si="87"/>
        <v>--</v>
      </c>
      <c r="K480" s="167" t="str">
        <f t="shared" si="87"/>
        <v>--</v>
      </c>
      <c r="L480" s="168" t="str">
        <f t="shared" si="84"/>
        <v>--</v>
      </c>
      <c r="O480" s="86"/>
    </row>
    <row r="481" spans="2:15" s="53" customFormat="1" ht="14.5" x14ac:dyDescent="0.35">
      <c r="B481" s="165" t="str">
        <f t="shared" si="86"/>
        <v>2-Chlorophenol</v>
      </c>
      <c r="C481" s="166" t="str">
        <f t="shared" si="86"/>
        <v>95-57-8</v>
      </c>
      <c r="D481" s="167" t="str" cm="1">
        <f t="array" ref="D481">_xlfn.IFNA(CONVERT(INDEX('3. Emissions - Actual EF'!$K$5:$K$288,MATCH(1,($N$457='3. Emissions - Actual EF'!$B$5:$B$288)*($C481='3. Emissions - Actual EF'!$C$5:$C$288),0)),"lbm","g")/8760/3600,"--")</f>
        <v>--</v>
      </c>
      <c r="E481" s="168" t="str" cm="1">
        <f t="array" ref="E481">_xlfn.IFNA(CONVERT(INDEX('3. Emissions - Actual EF'!$N$5:$N$288,MATCH(1,('Actuals - REER'!$N$457='3. Emissions - Actual EF'!$B$5:$B$288)*($C481='3. Emissions - Actual EF'!$C$5:$C$288),0)),"lbm","g")/24/3600,"--")</f>
        <v>--</v>
      </c>
      <c r="F481" s="174" t="str">
        <f t="shared" si="87"/>
        <v>--</v>
      </c>
      <c r="G481" s="167" t="str">
        <f t="shared" si="87"/>
        <v>--</v>
      </c>
      <c r="H481" s="167" t="str">
        <f t="shared" si="87"/>
        <v>--</v>
      </c>
      <c r="I481" s="167" t="str">
        <f t="shared" si="87"/>
        <v>--</v>
      </c>
      <c r="J481" s="167" t="str">
        <f t="shared" si="87"/>
        <v>--</v>
      </c>
      <c r="K481" s="167" t="str">
        <f t="shared" si="87"/>
        <v>--</v>
      </c>
      <c r="L481" s="168" t="str">
        <f t="shared" si="84"/>
        <v>--</v>
      </c>
      <c r="O481" s="86"/>
    </row>
    <row r="482" spans="2:15" s="53" customFormat="1" ht="14.5" x14ac:dyDescent="0.35">
      <c r="B482" s="165" t="str">
        <f t="shared" si="86"/>
        <v>4-Methyl-2-pentanone</v>
      </c>
      <c r="C482" s="166" t="str">
        <f t="shared" si="86"/>
        <v>108-10-1</v>
      </c>
      <c r="D482" s="167" t="str" cm="1">
        <f t="array" ref="D482">_xlfn.IFNA(CONVERT(INDEX('3. Emissions - Actual EF'!$K$5:$K$288,MATCH(1,($N$457='3. Emissions - Actual EF'!$B$5:$B$288)*($C482='3. Emissions - Actual EF'!$C$5:$C$288),0)),"lbm","g")/8760/3600,"--")</f>
        <v>--</v>
      </c>
      <c r="E482" s="168" t="str" cm="1">
        <f t="array" ref="E482">_xlfn.IFNA(CONVERT(INDEX('3. Emissions - Actual EF'!$N$5:$N$288,MATCH(1,('Actuals - REER'!$N$457='3. Emissions - Actual EF'!$B$5:$B$288)*($C482='3. Emissions - Actual EF'!$C$5:$C$288),0)),"lbm","g")/24/3600,"--")</f>
        <v>--</v>
      </c>
      <c r="F482" s="174" t="str">
        <f t="shared" si="87"/>
        <v>--</v>
      </c>
      <c r="G482" s="167" t="str">
        <f t="shared" si="87"/>
        <v>--</v>
      </c>
      <c r="H482" s="167" t="str">
        <f t="shared" si="87"/>
        <v>--</v>
      </c>
      <c r="I482" s="167" t="str">
        <f t="shared" si="87"/>
        <v>--</v>
      </c>
      <c r="J482" s="167" t="str">
        <f t="shared" si="87"/>
        <v>--</v>
      </c>
      <c r="K482" s="167" t="str">
        <f t="shared" si="87"/>
        <v>--</v>
      </c>
      <c r="L482" s="168" t="str">
        <f t="shared" si="84"/>
        <v>--</v>
      </c>
      <c r="O482" s="86"/>
    </row>
    <row r="483" spans="2:15" s="53" customFormat="1" ht="14.5" x14ac:dyDescent="0.35">
      <c r="B483" s="165" t="str">
        <f t="shared" si="86"/>
        <v>2-Methyl napthalene</v>
      </c>
      <c r="C483" s="166" t="str">
        <f t="shared" si="86"/>
        <v>91-57-6</v>
      </c>
      <c r="D483" s="167" t="str" cm="1">
        <f t="array" ref="D483">_xlfn.IFNA(CONVERT(INDEX('3. Emissions - Actual EF'!$K$5:$K$288,MATCH(1,($N$457='3. Emissions - Actual EF'!$B$5:$B$288)*($C483='3. Emissions - Actual EF'!$C$5:$C$288),0)),"lbm","g")/8760/3600,"--")</f>
        <v>--</v>
      </c>
      <c r="E483" s="168" t="str" cm="1">
        <f t="array" ref="E483">_xlfn.IFNA(CONVERT(INDEX('3. Emissions - Actual EF'!$N$5:$N$288,MATCH(1,('Actuals - REER'!$N$457='3. Emissions - Actual EF'!$B$5:$B$288)*($C483='3. Emissions - Actual EF'!$C$5:$C$288),0)),"lbm","g")/24/3600,"--")</f>
        <v>--</v>
      </c>
      <c r="F483" s="174" t="str">
        <f t="shared" si="87"/>
        <v>--</v>
      </c>
      <c r="G483" s="167" t="str">
        <f t="shared" si="87"/>
        <v>--</v>
      </c>
      <c r="H483" s="167" t="str">
        <f t="shared" si="87"/>
        <v>--</v>
      </c>
      <c r="I483" s="167" t="str">
        <f t="shared" si="87"/>
        <v>--</v>
      </c>
      <c r="J483" s="167" t="str">
        <f t="shared" si="87"/>
        <v>--</v>
      </c>
      <c r="K483" s="167" t="str">
        <f t="shared" si="87"/>
        <v>--</v>
      </c>
      <c r="L483" s="168" t="str">
        <f t="shared" si="84"/>
        <v>--</v>
      </c>
      <c r="O483" s="86"/>
    </row>
    <row r="484" spans="2:15" s="53" customFormat="1" ht="14.5" x14ac:dyDescent="0.35">
      <c r="B484" s="165" t="str">
        <f t="shared" si="86"/>
        <v>Acetaldehyde</v>
      </c>
      <c r="C484" s="166" t="str">
        <f t="shared" si="86"/>
        <v>75-07-0</v>
      </c>
      <c r="D484" s="167" cm="1">
        <f t="array" ref="D484">_xlfn.IFNA(CONVERT(INDEX('3. Emissions - Actual EF'!$K$5:$K$288,MATCH(1,($N$457='3. Emissions - Actual EF'!$B$5:$B$288)*($C484='3. Emissions - Actual EF'!$C$5:$C$288),0)),"lbm","g")/8760/3600,"--")</f>
        <v>8.4188850599359586E-7</v>
      </c>
      <c r="E484" s="168" cm="1">
        <f t="array" ref="E484">_xlfn.IFNA(CONVERT(INDEX('3. Emissions - Actual EF'!$N$5:$N$288,MATCH(1,('Actuals - REER'!$N$457='3. Emissions - Actual EF'!$B$5:$B$288)*($C484='3. Emissions - Actual EF'!$C$5:$C$288),0)),"lbm","g")/24/3600,"--")</f>
        <v>3.4143256076406941E-5</v>
      </c>
      <c r="F484" s="174">
        <f t="shared" si="87"/>
        <v>1.8708633466524351E-6</v>
      </c>
      <c r="G484" s="167">
        <f t="shared" si="87"/>
        <v>6.0134893285256844E-9</v>
      </c>
      <c r="H484" s="167">
        <f t="shared" si="87"/>
        <v>7.0157375499466326E-8</v>
      </c>
      <c r="I484" s="167">
        <f t="shared" si="87"/>
        <v>1.357884687086445E-9</v>
      </c>
      <c r="J484" s="167">
        <f t="shared" si="87"/>
        <v>1.5307063745338107E-7</v>
      </c>
      <c r="K484" s="167">
        <f t="shared" si="87"/>
        <v>1.357884687086445E-9</v>
      </c>
      <c r="L484" s="168">
        <f t="shared" si="84"/>
        <v>7.2645225694482851E-8</v>
      </c>
      <c r="O484" s="86"/>
    </row>
    <row r="485" spans="2:15" s="53" customFormat="1" ht="14.5" x14ac:dyDescent="0.35">
      <c r="B485" s="165" t="str">
        <f t="shared" si="86"/>
        <v>Acenaphthylene</v>
      </c>
      <c r="C485" s="166" t="str">
        <f t="shared" si="86"/>
        <v>208-96-8</v>
      </c>
      <c r="D485" s="167" t="str" cm="1">
        <f t="array" ref="D485">_xlfn.IFNA(CONVERT(INDEX('3. Emissions - Actual EF'!$K$5:$K$288,MATCH(1,($N$457='3. Emissions - Actual EF'!$B$5:$B$288)*($C485='3. Emissions - Actual EF'!$C$5:$C$288),0)),"lbm","g")/8760/3600,"--")</f>
        <v>--</v>
      </c>
      <c r="E485" s="168" t="str" cm="1">
        <f t="array" ref="E485">_xlfn.IFNA(CONVERT(INDEX('3. Emissions - Actual EF'!$N$5:$N$288,MATCH(1,('Actuals - REER'!$N$457='3. Emissions - Actual EF'!$B$5:$B$288)*($C485='3. Emissions - Actual EF'!$C$5:$C$288),0)),"lbm","g")/24/3600,"--")</f>
        <v>--</v>
      </c>
      <c r="F485" s="174" t="str">
        <f t="shared" si="87"/>
        <v>--</v>
      </c>
      <c r="G485" s="167" t="str">
        <f t="shared" si="87"/>
        <v>--</v>
      </c>
      <c r="H485" s="167" t="str">
        <f t="shared" si="87"/>
        <v>--</v>
      </c>
      <c r="I485" s="167" t="str">
        <f t="shared" si="87"/>
        <v>--</v>
      </c>
      <c r="J485" s="167" t="str">
        <f t="shared" si="87"/>
        <v>--</v>
      </c>
      <c r="K485" s="167" t="str">
        <f t="shared" si="87"/>
        <v>--</v>
      </c>
      <c r="L485" s="168" t="str">
        <f t="shared" si="84"/>
        <v>--</v>
      </c>
      <c r="O485" s="86"/>
    </row>
    <row r="486" spans="2:15" s="53" customFormat="1" ht="14.5" x14ac:dyDescent="0.35">
      <c r="B486" s="165" t="str">
        <f t="shared" si="86"/>
        <v>Acenaphthene</v>
      </c>
      <c r="C486" s="166" t="str">
        <f t="shared" si="86"/>
        <v>83-32-9</v>
      </c>
      <c r="D486" s="167" t="str" cm="1">
        <f t="array" ref="D486">_xlfn.IFNA(CONVERT(INDEX('3. Emissions - Actual EF'!$K$5:$K$288,MATCH(1,($N$457='3. Emissions - Actual EF'!$B$5:$B$288)*($C486='3. Emissions - Actual EF'!$C$5:$C$288),0)),"lbm","g")/8760/3600,"--")</f>
        <v>--</v>
      </c>
      <c r="E486" s="168" t="str" cm="1">
        <f t="array" ref="E486">_xlfn.IFNA(CONVERT(INDEX('3. Emissions - Actual EF'!$N$5:$N$288,MATCH(1,('Actuals - REER'!$N$457='3. Emissions - Actual EF'!$B$5:$B$288)*($C486='3. Emissions - Actual EF'!$C$5:$C$288),0)),"lbm","g")/24/3600,"--")</f>
        <v>--</v>
      </c>
      <c r="F486" s="174" t="str">
        <f t="shared" si="87"/>
        <v>--</v>
      </c>
      <c r="G486" s="167" t="str">
        <f t="shared" si="87"/>
        <v>--</v>
      </c>
      <c r="H486" s="167" t="str">
        <f t="shared" si="87"/>
        <v>--</v>
      </c>
      <c r="I486" s="167" t="str">
        <f t="shared" si="87"/>
        <v>--</v>
      </c>
      <c r="J486" s="167" t="str">
        <f t="shared" si="87"/>
        <v>--</v>
      </c>
      <c r="K486" s="167" t="str">
        <f t="shared" si="87"/>
        <v>--</v>
      </c>
      <c r="L486" s="168" t="str">
        <f t="shared" si="84"/>
        <v>--</v>
      </c>
      <c r="O486" s="86"/>
    </row>
    <row r="487" spans="2:15" s="53" customFormat="1" ht="14.5" x14ac:dyDescent="0.35">
      <c r="B487" s="165" t="str">
        <f t="shared" si="86"/>
        <v>Acetone</v>
      </c>
      <c r="C487" s="166" t="str">
        <f t="shared" si="86"/>
        <v>67-64-1</v>
      </c>
      <c r="D487" s="167" t="str" cm="1">
        <f t="array" ref="D487">_xlfn.IFNA(CONVERT(INDEX('3. Emissions - Actual EF'!$K$5:$K$288,MATCH(1,($N$457='3. Emissions - Actual EF'!$B$5:$B$288)*($C487='3. Emissions - Actual EF'!$C$5:$C$288),0)),"lbm","g")/8760/3600,"--")</f>
        <v>--</v>
      </c>
      <c r="E487" s="168" t="str" cm="1">
        <f t="array" ref="E487">_xlfn.IFNA(CONVERT(INDEX('3. Emissions - Actual EF'!$N$5:$N$288,MATCH(1,('Actuals - REER'!$N$457='3. Emissions - Actual EF'!$B$5:$B$288)*($C487='3. Emissions - Actual EF'!$C$5:$C$288),0)),"lbm","g")/24/3600,"--")</f>
        <v>--</v>
      </c>
      <c r="F487" s="174" t="str">
        <f t="shared" si="87"/>
        <v>--</v>
      </c>
      <c r="G487" s="167" t="str">
        <f t="shared" si="87"/>
        <v>--</v>
      </c>
      <c r="H487" s="167" t="str">
        <f t="shared" si="87"/>
        <v>--</v>
      </c>
      <c r="I487" s="167" t="str">
        <f t="shared" si="87"/>
        <v>--</v>
      </c>
      <c r="J487" s="167" t="str">
        <f t="shared" si="87"/>
        <v>--</v>
      </c>
      <c r="K487" s="167" t="str">
        <f t="shared" si="87"/>
        <v>--</v>
      </c>
      <c r="L487" s="168" t="str">
        <f t="shared" si="84"/>
        <v>--</v>
      </c>
      <c r="O487" s="86"/>
    </row>
    <row r="488" spans="2:15" s="53" customFormat="1" ht="14.5" x14ac:dyDescent="0.35">
      <c r="B488" s="165" t="str">
        <f t="shared" si="86"/>
        <v>Acrolein</v>
      </c>
      <c r="C488" s="166" t="str">
        <f t="shared" si="86"/>
        <v>107-02-8</v>
      </c>
      <c r="D488" s="167" cm="1">
        <f t="array" ref="D488">_xlfn.IFNA(CONVERT(INDEX('3. Emissions - Actual EF'!$K$5:$K$288,MATCH(1,($N$457='3. Emissions - Actual EF'!$B$5:$B$288)*($C488='3. Emissions - Actual EF'!$C$5:$C$288),0)),"lbm","g")/8760/3600,"--")</f>
        <v>7.4834533866097404E-7</v>
      </c>
      <c r="E488" s="168" cm="1">
        <f t="array" ref="E488">_xlfn.IFNA(CONVERT(INDEX('3. Emissions - Actual EF'!$N$5:$N$288,MATCH(1,('Actuals - REER'!$N$457='3. Emissions - Actual EF'!$B$5:$B$288)*($C488='3. Emissions - Actual EF'!$C$5:$C$288),0)),"lbm","g")/24/3600,"--")</f>
        <v>3.0349560956806173E-5</v>
      </c>
      <c r="F488" s="174" t="str">
        <f t="shared" ref="F488:K497" si="88">IFERROR(IF(F35="--","--",$D488/F35),"--")</f>
        <v>--</v>
      </c>
      <c r="G488" s="167">
        <f t="shared" si="88"/>
        <v>2.1381295390313546E-6</v>
      </c>
      <c r="H488" s="167" t="str">
        <f t="shared" si="88"/>
        <v>--</v>
      </c>
      <c r="I488" s="167">
        <f t="shared" si="88"/>
        <v>4.9889689244064936E-7</v>
      </c>
      <c r="J488" s="167" t="str">
        <f t="shared" si="88"/>
        <v>--</v>
      </c>
      <c r="K488" s="167">
        <f t="shared" si="88"/>
        <v>4.9889689244064936E-7</v>
      </c>
      <c r="L488" s="168">
        <f t="shared" si="84"/>
        <v>4.3984870951893006E-6</v>
      </c>
      <c r="O488" s="86"/>
    </row>
    <row r="489" spans="2:15" s="53" customFormat="1" ht="14.5" x14ac:dyDescent="0.35">
      <c r="B489" s="165" t="str">
        <f t="shared" si="86"/>
        <v>Aluminum</v>
      </c>
      <c r="C489" s="166" t="str">
        <f t="shared" si="86"/>
        <v>7429-90-5</v>
      </c>
      <c r="D489" s="167" t="str" cm="1">
        <f t="array" ref="D489">_xlfn.IFNA(CONVERT(INDEX('3. Emissions - Actual EF'!$K$5:$K$288,MATCH(1,($N$457='3. Emissions - Actual EF'!$B$5:$B$288)*($C489='3. Emissions - Actual EF'!$C$5:$C$288),0)),"lbm","g")/8760/3600,"--")</f>
        <v>--</v>
      </c>
      <c r="E489" s="168" t="str" cm="1">
        <f t="array" ref="E489">_xlfn.IFNA(CONVERT(INDEX('3. Emissions - Actual EF'!$N$5:$N$288,MATCH(1,('Actuals - REER'!$N$457='3. Emissions - Actual EF'!$B$5:$B$288)*($C489='3. Emissions - Actual EF'!$C$5:$C$288),0)),"lbm","g")/24/3600,"--")</f>
        <v>--</v>
      </c>
      <c r="F489" s="174" t="str">
        <f t="shared" si="88"/>
        <v>--</v>
      </c>
      <c r="G489" s="167" t="str">
        <f t="shared" si="88"/>
        <v>--</v>
      </c>
      <c r="H489" s="167" t="str">
        <f t="shared" si="88"/>
        <v>--</v>
      </c>
      <c r="I489" s="167" t="str">
        <f t="shared" si="88"/>
        <v>--</v>
      </c>
      <c r="J489" s="167" t="str">
        <f t="shared" si="88"/>
        <v>--</v>
      </c>
      <c r="K489" s="167" t="str">
        <f t="shared" si="88"/>
        <v>--</v>
      </c>
      <c r="L489" s="168" t="str">
        <f t="shared" si="84"/>
        <v>--</v>
      </c>
      <c r="O489" s="86"/>
    </row>
    <row r="490" spans="2:15" s="53" customFormat="1" ht="14.5" x14ac:dyDescent="0.35">
      <c r="B490" s="165" t="str">
        <f t="shared" si="86"/>
        <v>Ammonia</v>
      </c>
      <c r="C490" s="166" t="str">
        <f t="shared" si="86"/>
        <v>7664-41-7</v>
      </c>
      <c r="D490" s="167" cm="1">
        <f t="array" ref="D490">_xlfn.IFNA(CONVERT(INDEX('3. Emissions - Actual EF'!$K$5:$K$288,MATCH(1,($N$457='3. Emissions - Actual EF'!$B$5:$B$288)*($C490='3. Emissions - Actual EF'!$C$5:$C$288),0)),"lbm","g")/8760/3600,"--")</f>
        <v>1.683777011987192E-2</v>
      </c>
      <c r="E490" s="168" cm="1">
        <f t="array" ref="E490">_xlfn.IFNA(CONVERT(INDEX('3. Emissions - Actual EF'!$N$5:$N$288,MATCH(1,('Actuals - REER'!$N$457='3. Emissions - Actual EF'!$B$5:$B$288)*($C490='3. Emissions - Actual EF'!$C$5:$C$288),0)),"lbm","g")/24/3600,"--")</f>
        <v>0.68286512152813883</v>
      </c>
      <c r="F490" s="174" t="str">
        <f t="shared" si="88"/>
        <v>--</v>
      </c>
      <c r="G490" s="167">
        <f t="shared" si="88"/>
        <v>3.3675540239743842E-5</v>
      </c>
      <c r="H490" s="167" t="str">
        <f t="shared" si="88"/>
        <v>--</v>
      </c>
      <c r="I490" s="167">
        <f t="shared" si="88"/>
        <v>7.6535318726690553E-6</v>
      </c>
      <c r="J490" s="167" t="str">
        <f t="shared" si="88"/>
        <v>--</v>
      </c>
      <c r="K490" s="167">
        <f t="shared" si="88"/>
        <v>7.6535318726690553E-6</v>
      </c>
      <c r="L490" s="168">
        <f t="shared" ref="L490:L521" si="89">IFERROR(IF(L37="--","--",$E490/L37),"--")</f>
        <v>5.6905426794011567E-4</v>
      </c>
      <c r="O490" s="86"/>
    </row>
    <row r="491" spans="2:15" s="53" customFormat="1" ht="14.5" x14ac:dyDescent="0.35">
      <c r="B491" s="165" t="str">
        <f t="shared" si="86"/>
        <v>Anthracene</v>
      </c>
      <c r="C491" s="166" t="str">
        <f t="shared" si="86"/>
        <v>120-12-7</v>
      </c>
      <c r="D491" s="167" t="str" cm="1">
        <f t="array" ref="D491">_xlfn.IFNA(CONVERT(INDEX('3. Emissions - Actual EF'!$K$5:$K$288,MATCH(1,($N$457='3. Emissions - Actual EF'!$B$5:$B$288)*($C491='3. Emissions - Actual EF'!$C$5:$C$288),0)),"lbm","g")/8760/3600,"--")</f>
        <v>--</v>
      </c>
      <c r="E491" s="168" t="str" cm="1">
        <f t="array" ref="E491">_xlfn.IFNA(CONVERT(INDEX('3. Emissions - Actual EF'!$N$5:$N$288,MATCH(1,('Actuals - REER'!$N$457='3. Emissions - Actual EF'!$B$5:$B$288)*($C491='3. Emissions - Actual EF'!$C$5:$C$288),0)),"lbm","g")/24/3600,"--")</f>
        <v>--</v>
      </c>
      <c r="F491" s="174" t="str">
        <f t="shared" si="88"/>
        <v>--</v>
      </c>
      <c r="G491" s="167" t="str">
        <f t="shared" si="88"/>
        <v>--</v>
      </c>
      <c r="H491" s="167" t="str">
        <f t="shared" si="88"/>
        <v>--</v>
      </c>
      <c r="I491" s="167" t="str">
        <f t="shared" si="88"/>
        <v>--</v>
      </c>
      <c r="J491" s="167" t="str">
        <f t="shared" si="88"/>
        <v>--</v>
      </c>
      <c r="K491" s="167" t="str">
        <f t="shared" si="88"/>
        <v>--</v>
      </c>
      <c r="L491" s="168" t="str">
        <f t="shared" si="89"/>
        <v>--</v>
      </c>
      <c r="O491" s="86"/>
    </row>
    <row r="492" spans="2:15" s="53" customFormat="1" ht="14.5" x14ac:dyDescent="0.35">
      <c r="B492" s="165" t="str">
        <f t="shared" si="86"/>
        <v>Antimony</v>
      </c>
      <c r="C492" s="166" t="str">
        <f t="shared" si="86"/>
        <v>7440-36-0</v>
      </c>
      <c r="D492" s="167" t="str" cm="1">
        <f t="array" ref="D492">_xlfn.IFNA(CONVERT(INDEX('3. Emissions - Actual EF'!$K$5:$K$288,MATCH(1,($N$457='3. Emissions - Actual EF'!$B$5:$B$288)*($C492='3. Emissions - Actual EF'!$C$5:$C$288),0)),"lbm","g")/8760/3600,"--")</f>
        <v>--</v>
      </c>
      <c r="E492" s="168" t="str" cm="1">
        <f t="array" ref="E492">_xlfn.IFNA(CONVERT(INDEX('3. Emissions - Actual EF'!$N$5:$N$288,MATCH(1,('Actuals - REER'!$N$457='3. Emissions - Actual EF'!$B$5:$B$288)*($C492='3. Emissions - Actual EF'!$C$5:$C$288),0)),"lbm","g")/24/3600,"--")</f>
        <v>--</v>
      </c>
      <c r="F492" s="174" t="str">
        <f t="shared" si="88"/>
        <v>--</v>
      </c>
      <c r="G492" s="167" t="str">
        <f t="shared" si="88"/>
        <v>--</v>
      </c>
      <c r="H492" s="167" t="str">
        <f t="shared" si="88"/>
        <v>--</v>
      </c>
      <c r="I492" s="167" t="str">
        <f t="shared" si="88"/>
        <v>--</v>
      </c>
      <c r="J492" s="167" t="str">
        <f t="shared" si="88"/>
        <v>--</v>
      </c>
      <c r="K492" s="167" t="str">
        <f t="shared" si="88"/>
        <v>--</v>
      </c>
      <c r="L492" s="168" t="str">
        <f t="shared" si="89"/>
        <v>--</v>
      </c>
      <c r="O492" s="86"/>
    </row>
    <row r="493" spans="2:15" s="53" customFormat="1" ht="14.5" x14ac:dyDescent="0.35">
      <c r="B493" s="165" t="str">
        <f t="shared" si="86"/>
        <v>Arsenic and compounds</v>
      </c>
      <c r="C493" s="166" t="str">
        <f t="shared" si="86"/>
        <v>7440-38-2</v>
      </c>
      <c r="D493" s="167" cm="1">
        <f t="array" ref="D493">_xlfn.IFNA(CONVERT(INDEX('3. Emissions - Actual EF'!$K$5:$K$288,MATCH(1,($N$457='3. Emissions - Actual EF'!$B$5:$B$288)*($C493='3. Emissions - Actual EF'!$C$5:$C$288),0)),"lbm","g")/8760/3600,"--")</f>
        <v>1.8708633466524351E-7</v>
      </c>
      <c r="E493" s="168" cm="1">
        <f t="array" ref="E493">_xlfn.IFNA(CONVERT(INDEX('3. Emissions - Actual EF'!$N$5:$N$288,MATCH(1,('Actuals - REER'!$N$457='3. Emissions - Actual EF'!$B$5:$B$288)*($C493='3. Emissions - Actual EF'!$C$5:$C$288),0)),"lbm","g")/24/3600,"--")</f>
        <v>7.5873902392015433E-6</v>
      </c>
      <c r="F493" s="174">
        <f t="shared" si="88"/>
        <v>7.7952639443851458E-3</v>
      </c>
      <c r="G493" s="167">
        <f t="shared" si="88"/>
        <v>1.1005078509720206E-3</v>
      </c>
      <c r="H493" s="167">
        <f t="shared" si="88"/>
        <v>1.4391256512711039E-4</v>
      </c>
      <c r="I493" s="167">
        <f t="shared" si="88"/>
        <v>7.7952639443851468E-5</v>
      </c>
      <c r="J493" s="167">
        <f t="shared" si="88"/>
        <v>3.017521526858766E-4</v>
      </c>
      <c r="K493" s="167">
        <f t="shared" si="88"/>
        <v>7.7952639443851468E-5</v>
      </c>
      <c r="L493" s="168">
        <f t="shared" si="89"/>
        <v>3.7936951196007712E-5</v>
      </c>
      <c r="O493" s="86"/>
    </row>
    <row r="494" spans="2:15" s="53" customFormat="1" ht="14.5" x14ac:dyDescent="0.35">
      <c r="B494" s="165" t="str">
        <f t="shared" si="86"/>
        <v>Barium and compounds</v>
      </c>
      <c r="C494" s="166" t="str">
        <f t="shared" si="86"/>
        <v>7440-39-3</v>
      </c>
      <c r="D494" s="167" cm="1">
        <f t="array" ref="D494">_xlfn.IFNA(CONVERT(INDEX('3. Emissions - Actual EF'!$K$5:$K$288,MATCH(1,($N$457='3. Emissions - Actual EF'!$B$5:$B$288)*($C494='3. Emissions - Actual EF'!$C$5:$C$288),0)),"lbm","g")/8760/3600,"--")</f>
        <v>4.1158993626353584E-6</v>
      </c>
      <c r="E494" s="168" cm="1">
        <f t="array" ref="E494">_xlfn.IFNA(CONVERT(INDEX('3. Emissions - Actual EF'!$N$5:$N$288,MATCH(1,('Actuals - REER'!$N$457='3. Emissions - Actual EF'!$B$5:$B$288)*($C494='3. Emissions - Actual EF'!$C$5:$C$288),0)),"lbm","g")/24/3600,"--")</f>
        <v>1.6692258526243393E-4</v>
      </c>
      <c r="F494" s="174" t="str">
        <f t="shared" si="88"/>
        <v>--</v>
      </c>
      <c r="G494" s="167" t="str">
        <f t="shared" si="88"/>
        <v>--</v>
      </c>
      <c r="H494" s="167" t="str">
        <f t="shared" si="88"/>
        <v>--</v>
      </c>
      <c r="I494" s="167" t="str">
        <f t="shared" si="88"/>
        <v>--</v>
      </c>
      <c r="J494" s="167" t="str">
        <f t="shared" si="88"/>
        <v>--</v>
      </c>
      <c r="K494" s="167" t="str">
        <f t="shared" si="88"/>
        <v>--</v>
      </c>
      <c r="L494" s="168" t="str">
        <f t="shared" si="89"/>
        <v>--</v>
      </c>
      <c r="O494" s="86"/>
    </row>
    <row r="495" spans="2:15" s="53" customFormat="1" ht="14.5" x14ac:dyDescent="0.35">
      <c r="B495" s="165" t="str">
        <f t="shared" si="86"/>
        <v>Benzene</v>
      </c>
      <c r="C495" s="166" t="str">
        <f t="shared" si="86"/>
        <v>71-43-2</v>
      </c>
      <c r="D495" s="167" cm="1">
        <f t="array" ref="D495">_xlfn.IFNA(CONVERT(INDEX('3. Emissions - Actual EF'!$K$5:$K$288,MATCH(1,($N$457='3. Emissions - Actual EF'!$B$5:$B$288)*($C495='3. Emissions - Actual EF'!$C$5:$C$288),0)),"lbm","g")/8760/3600,"--")</f>
        <v>1.5902338446545697E-6</v>
      </c>
      <c r="E495" s="168" cm="1">
        <f t="array" ref="E495">_xlfn.IFNA(CONVERT(INDEX('3. Emissions - Actual EF'!$N$5:$N$288,MATCH(1,('Actuals - REER'!$N$457='3. Emissions - Actual EF'!$B$5:$B$288)*($C495='3. Emissions - Actual EF'!$C$5:$C$288),0)),"lbm","g")/24/3600,"--")</f>
        <v>6.4492817033213104E-5</v>
      </c>
      <c r="F495" s="174">
        <f t="shared" si="88"/>
        <v>1.2232568035804382E-5</v>
      </c>
      <c r="G495" s="167">
        <f t="shared" si="88"/>
        <v>5.3007794821818993E-7</v>
      </c>
      <c r="H495" s="167">
        <f t="shared" si="88"/>
        <v>4.818890438347181E-7</v>
      </c>
      <c r="I495" s="167">
        <f t="shared" si="88"/>
        <v>1.2232568035804383E-7</v>
      </c>
      <c r="J495" s="167">
        <f t="shared" si="88"/>
        <v>1.0601558964363799E-6</v>
      </c>
      <c r="K495" s="167">
        <f t="shared" si="88"/>
        <v>1.2232568035804383E-7</v>
      </c>
      <c r="L495" s="168">
        <f t="shared" si="89"/>
        <v>2.2238902425245899E-6</v>
      </c>
      <c r="O495" s="86"/>
    </row>
    <row r="496" spans="2:15" s="53" customFormat="1" ht="14.5" x14ac:dyDescent="0.35">
      <c r="B496" s="165" t="str">
        <f t="shared" si="86"/>
        <v>Benz[a]anthracene</v>
      </c>
      <c r="C496" s="166" t="str">
        <f t="shared" si="86"/>
        <v>56-55-3</v>
      </c>
      <c r="D496" s="167" t="str" cm="1">
        <f t="array" ref="D496">_xlfn.IFNA(CONVERT(INDEX('3. Emissions - Actual EF'!$K$5:$K$288,MATCH(1,($N$457='3. Emissions - Actual EF'!$B$5:$B$288)*($C496='3. Emissions - Actual EF'!$C$5:$C$288),0)),"lbm","g")/8760/3600,"--")</f>
        <v>--</v>
      </c>
      <c r="E496" s="168" t="str" cm="1">
        <f t="array" ref="E496">_xlfn.IFNA(CONVERT(INDEX('3. Emissions - Actual EF'!$N$5:$N$288,MATCH(1,('Actuals - REER'!$N$457='3. Emissions - Actual EF'!$B$5:$B$288)*($C496='3. Emissions - Actual EF'!$C$5:$C$288),0)),"lbm","g")/24/3600,"--")</f>
        <v>--</v>
      </c>
      <c r="F496" s="174" t="str">
        <f t="shared" si="88"/>
        <v>--</v>
      </c>
      <c r="G496" s="167" t="str">
        <f t="shared" si="88"/>
        <v>--</v>
      </c>
      <c r="H496" s="167" t="str">
        <f t="shared" si="88"/>
        <v>--</v>
      </c>
      <c r="I496" s="167" t="str">
        <f t="shared" si="88"/>
        <v>--</v>
      </c>
      <c r="J496" s="167" t="str">
        <f t="shared" si="88"/>
        <v>--</v>
      </c>
      <c r="K496" s="167" t="str">
        <f t="shared" si="88"/>
        <v>--</v>
      </c>
      <c r="L496" s="168" t="str">
        <f t="shared" si="89"/>
        <v>--</v>
      </c>
      <c r="O496" s="86"/>
    </row>
    <row r="497" spans="2:15" s="53" customFormat="1" ht="14.5" x14ac:dyDescent="0.35">
      <c r="B497" s="165" t="str">
        <f t="shared" si="86"/>
        <v>Benzo(a)pyrene</v>
      </c>
      <c r="C497" s="166" t="str">
        <f t="shared" si="86"/>
        <v>50-32-8</v>
      </c>
      <c r="D497" s="167" cm="1">
        <f t="array" ref="D497">_xlfn.IFNA(CONVERT(INDEX('3. Emissions - Actual EF'!$K$5:$K$288,MATCH(1,($N$457='3. Emissions - Actual EF'!$B$5:$B$288)*($C497='3. Emissions - Actual EF'!$C$5:$C$288),0)),"lbm","g")/8760/3600,"--")</f>
        <v>1.1225180079914611E-9</v>
      </c>
      <c r="E497" s="168" cm="1">
        <f t="array" ref="E497">_xlfn.IFNA(CONVERT(INDEX('3. Emissions - Actual EF'!$N$5:$N$288,MATCH(1,('Actuals - REER'!$N$457='3. Emissions - Actual EF'!$B$5:$B$288)*($C497='3. Emissions - Actual EF'!$C$5:$C$288),0)),"lbm","g")/24/3600,"--")</f>
        <v>4.5524341435209258E-8</v>
      </c>
      <c r="F497" s="174">
        <f t="shared" si="88"/>
        <v>2.6105069953289792E-5</v>
      </c>
      <c r="G497" s="167">
        <f t="shared" si="88"/>
        <v>5.612590039957305E-7</v>
      </c>
      <c r="H497" s="167">
        <f t="shared" si="88"/>
        <v>7.0157375499466313E-7</v>
      </c>
      <c r="I497" s="167">
        <f t="shared" si="88"/>
        <v>1.2755886454448421E-7</v>
      </c>
      <c r="J497" s="167">
        <f t="shared" si="88"/>
        <v>3.7417266933048702E-7</v>
      </c>
      <c r="K497" s="167">
        <f t="shared" si="88"/>
        <v>1.2755886454448421E-7</v>
      </c>
      <c r="L497" s="168">
        <f t="shared" si="89"/>
        <v>2.2762170717604627E-5</v>
      </c>
      <c r="O497" s="86"/>
    </row>
    <row r="498" spans="2:15" s="53" customFormat="1" ht="14.5" x14ac:dyDescent="0.35">
      <c r="B498" s="165" t="str">
        <f t="shared" ref="B498:C517" si="90">B45</f>
        <v>Benzo[b]fluoranthene</v>
      </c>
      <c r="C498" s="166" t="str">
        <f t="shared" si="90"/>
        <v>205-99-2</v>
      </c>
      <c r="D498" s="167" t="str" cm="1">
        <f t="array" ref="D498">_xlfn.IFNA(CONVERT(INDEX('3. Emissions - Actual EF'!$K$5:$K$288,MATCH(1,($N$457='3. Emissions - Actual EF'!$B$5:$B$288)*($C498='3. Emissions - Actual EF'!$C$5:$C$288),0)),"lbm","g")/8760/3600,"--")</f>
        <v>--</v>
      </c>
      <c r="E498" s="168" t="str" cm="1">
        <f t="array" ref="E498">_xlfn.IFNA(CONVERT(INDEX('3. Emissions - Actual EF'!$N$5:$N$288,MATCH(1,('Actuals - REER'!$N$457='3. Emissions - Actual EF'!$B$5:$B$288)*($C498='3. Emissions - Actual EF'!$C$5:$C$288),0)),"lbm","g")/24/3600,"--")</f>
        <v>--</v>
      </c>
      <c r="F498" s="174" t="str">
        <f t="shared" ref="F498:K507" si="91">IFERROR(IF(F45="--","--",$D498/F45),"--")</f>
        <v>--</v>
      </c>
      <c r="G498" s="167" t="str">
        <f t="shared" si="91"/>
        <v>--</v>
      </c>
      <c r="H498" s="167" t="str">
        <f t="shared" si="91"/>
        <v>--</v>
      </c>
      <c r="I498" s="167" t="str">
        <f t="shared" si="91"/>
        <v>--</v>
      </c>
      <c r="J498" s="167" t="str">
        <f t="shared" si="91"/>
        <v>--</v>
      </c>
      <c r="K498" s="167" t="str">
        <f t="shared" si="91"/>
        <v>--</v>
      </c>
      <c r="L498" s="168" t="str">
        <f t="shared" si="89"/>
        <v>--</v>
      </c>
      <c r="O498" s="86"/>
    </row>
    <row r="499" spans="2:15" s="53" customFormat="1" ht="14.5" x14ac:dyDescent="0.35">
      <c r="B499" s="165" t="str">
        <f t="shared" si="90"/>
        <v>Benzo[k]fluoranthene</v>
      </c>
      <c r="C499" s="166" t="str">
        <f t="shared" si="90"/>
        <v>207-08-9</v>
      </c>
      <c r="D499" s="167" t="str" cm="1">
        <f t="array" ref="D499">_xlfn.IFNA(CONVERT(INDEX('3. Emissions - Actual EF'!$K$5:$K$288,MATCH(1,($N$457='3. Emissions - Actual EF'!$B$5:$B$288)*($C499='3. Emissions - Actual EF'!$C$5:$C$288),0)),"lbm","g")/8760/3600,"--")</f>
        <v>--</v>
      </c>
      <c r="E499" s="168" t="str" cm="1">
        <f t="array" ref="E499">_xlfn.IFNA(CONVERT(INDEX('3. Emissions - Actual EF'!$N$5:$N$288,MATCH(1,('Actuals - REER'!$N$457='3. Emissions - Actual EF'!$B$5:$B$288)*($C499='3. Emissions - Actual EF'!$C$5:$C$288),0)),"lbm","g")/24/3600,"--")</f>
        <v>--</v>
      </c>
      <c r="F499" s="174" t="str">
        <f t="shared" si="91"/>
        <v>--</v>
      </c>
      <c r="G499" s="167" t="str">
        <f t="shared" si="91"/>
        <v>--</v>
      </c>
      <c r="H499" s="167" t="str">
        <f t="shared" si="91"/>
        <v>--</v>
      </c>
      <c r="I499" s="167" t="str">
        <f t="shared" si="91"/>
        <v>--</v>
      </c>
      <c r="J499" s="167" t="str">
        <f t="shared" si="91"/>
        <v>--</v>
      </c>
      <c r="K499" s="167" t="str">
        <f t="shared" si="91"/>
        <v>--</v>
      </c>
      <c r="L499" s="168" t="str">
        <f t="shared" si="89"/>
        <v>--</v>
      </c>
      <c r="O499" s="86"/>
    </row>
    <row r="500" spans="2:15" s="53" customFormat="1" ht="14.5" x14ac:dyDescent="0.35">
      <c r="B500" s="165" t="str">
        <f t="shared" si="90"/>
        <v>Benzo[e]pyrene</v>
      </c>
      <c r="C500" s="166" t="str">
        <f t="shared" si="90"/>
        <v>192-97-2</v>
      </c>
      <c r="D500" s="167" t="str" cm="1">
        <f t="array" ref="D500">_xlfn.IFNA(CONVERT(INDEX('3. Emissions - Actual EF'!$K$5:$K$288,MATCH(1,($N$457='3. Emissions - Actual EF'!$B$5:$B$288)*($C500='3. Emissions - Actual EF'!$C$5:$C$288),0)),"lbm","g")/8760/3600,"--")</f>
        <v>--</v>
      </c>
      <c r="E500" s="168" t="str" cm="1">
        <f t="array" ref="E500">_xlfn.IFNA(CONVERT(INDEX('3. Emissions - Actual EF'!$N$5:$N$288,MATCH(1,('Actuals - REER'!$N$457='3. Emissions - Actual EF'!$B$5:$B$288)*($C500='3. Emissions - Actual EF'!$C$5:$C$288),0)),"lbm","g")/24/3600,"--")</f>
        <v>--</v>
      </c>
      <c r="F500" s="174" t="str">
        <f t="shared" si="91"/>
        <v>--</v>
      </c>
      <c r="G500" s="167" t="str">
        <f t="shared" si="91"/>
        <v>--</v>
      </c>
      <c r="H500" s="167" t="str">
        <f t="shared" si="91"/>
        <v>--</v>
      </c>
      <c r="I500" s="167" t="str">
        <f t="shared" si="91"/>
        <v>--</v>
      </c>
      <c r="J500" s="167" t="str">
        <f t="shared" si="91"/>
        <v>--</v>
      </c>
      <c r="K500" s="167" t="str">
        <f t="shared" si="91"/>
        <v>--</v>
      </c>
      <c r="L500" s="168" t="str">
        <f t="shared" si="89"/>
        <v>--</v>
      </c>
      <c r="O500" s="86"/>
    </row>
    <row r="501" spans="2:15" s="53" customFormat="1" ht="14.5" x14ac:dyDescent="0.35">
      <c r="B501" s="165" t="str">
        <f t="shared" si="90"/>
        <v>Benzo[g,h,i]perylene</v>
      </c>
      <c r="C501" s="166" t="str">
        <f t="shared" si="90"/>
        <v>191-24-2</v>
      </c>
      <c r="D501" s="167" t="str" cm="1">
        <f t="array" ref="D501">_xlfn.IFNA(CONVERT(INDEX('3. Emissions - Actual EF'!$K$5:$K$288,MATCH(1,($N$457='3. Emissions - Actual EF'!$B$5:$B$288)*($C501='3. Emissions - Actual EF'!$C$5:$C$288),0)),"lbm","g")/8760/3600,"--")</f>
        <v>--</v>
      </c>
      <c r="E501" s="168" t="str" cm="1">
        <f t="array" ref="E501">_xlfn.IFNA(CONVERT(INDEX('3. Emissions - Actual EF'!$N$5:$N$288,MATCH(1,('Actuals - REER'!$N$457='3. Emissions - Actual EF'!$B$5:$B$288)*($C501='3. Emissions - Actual EF'!$C$5:$C$288),0)),"lbm","g")/24/3600,"--")</f>
        <v>--</v>
      </c>
      <c r="F501" s="174" t="str">
        <f t="shared" si="91"/>
        <v>--</v>
      </c>
      <c r="G501" s="167" t="str">
        <f t="shared" si="91"/>
        <v>--</v>
      </c>
      <c r="H501" s="167" t="str">
        <f t="shared" si="91"/>
        <v>--</v>
      </c>
      <c r="I501" s="167" t="str">
        <f t="shared" si="91"/>
        <v>--</v>
      </c>
      <c r="J501" s="167" t="str">
        <f t="shared" si="91"/>
        <v>--</v>
      </c>
      <c r="K501" s="167" t="str">
        <f t="shared" si="91"/>
        <v>--</v>
      </c>
      <c r="L501" s="168" t="str">
        <f t="shared" si="89"/>
        <v>--</v>
      </c>
      <c r="O501" s="86"/>
    </row>
    <row r="502" spans="2:15" s="53" customFormat="1" ht="14.5" x14ac:dyDescent="0.35">
      <c r="B502" s="165" t="str">
        <f t="shared" si="90"/>
        <v>Beryllium and compounds</v>
      </c>
      <c r="C502" s="166" t="str">
        <f t="shared" si="90"/>
        <v>7440-41-7</v>
      </c>
      <c r="D502" s="167" cm="1">
        <f t="array" ref="D502">_xlfn.IFNA(CONVERT(INDEX('3. Emissions - Actual EF'!$K$5:$K$288,MATCH(1,($N$457='3. Emissions - Actual EF'!$B$5:$B$288)*($C502='3. Emissions - Actual EF'!$C$5:$C$288),0)),"lbm","g")/8760/3600,"--")</f>
        <v>1.1225180079914611E-8</v>
      </c>
      <c r="E502" s="168" cm="1">
        <f t="array" ref="E502">_xlfn.IFNA(CONVERT(INDEX('3. Emissions - Actual EF'!$N$5:$N$288,MATCH(1,('Actuals - REER'!$N$457='3. Emissions - Actual EF'!$B$5:$B$288)*($C502='3. Emissions - Actual EF'!$C$5:$C$288),0)),"lbm","g")/24/3600,"--")</f>
        <v>4.5524341435209258E-7</v>
      </c>
      <c r="F502" s="174">
        <f t="shared" si="91"/>
        <v>2.6726619237891932E-5</v>
      </c>
      <c r="G502" s="167">
        <f t="shared" si="91"/>
        <v>1.6035971542735159E-6</v>
      </c>
      <c r="H502" s="167">
        <f t="shared" si="91"/>
        <v>1.0204709163558739E-6</v>
      </c>
      <c r="I502" s="167">
        <f t="shared" si="91"/>
        <v>3.6210258322305198E-7</v>
      </c>
      <c r="J502" s="167">
        <f t="shared" si="91"/>
        <v>2.245036015982922E-6</v>
      </c>
      <c r="K502" s="167">
        <f t="shared" si="91"/>
        <v>3.6210258322305198E-7</v>
      </c>
      <c r="L502" s="168">
        <f t="shared" si="89"/>
        <v>2.2762170717604627E-5</v>
      </c>
      <c r="O502" s="86"/>
    </row>
    <row r="503" spans="2:15" s="53" customFormat="1" ht="14.5" x14ac:dyDescent="0.35">
      <c r="B503" s="165" t="str">
        <f t="shared" si="90"/>
        <v>Bromine</v>
      </c>
      <c r="C503" s="166" t="str">
        <f t="shared" si="90"/>
        <v>7726-95-6</v>
      </c>
      <c r="D503" s="167" t="str" cm="1">
        <f t="array" ref="D503">_xlfn.IFNA(CONVERT(INDEX('3. Emissions - Actual EF'!$K$5:$K$288,MATCH(1,($N$457='3. Emissions - Actual EF'!$B$5:$B$288)*($C503='3. Emissions - Actual EF'!$C$5:$C$288),0)),"lbm","g")/8760/3600,"--")</f>
        <v>--</v>
      </c>
      <c r="E503" s="168" t="str" cm="1">
        <f t="array" ref="E503">_xlfn.IFNA(CONVERT(INDEX('3. Emissions - Actual EF'!$N$5:$N$288,MATCH(1,('Actuals - REER'!$N$457='3. Emissions - Actual EF'!$B$5:$B$288)*($C503='3. Emissions - Actual EF'!$C$5:$C$288),0)),"lbm","g")/24/3600,"--")</f>
        <v>--</v>
      </c>
      <c r="F503" s="174" t="str">
        <f t="shared" si="91"/>
        <v>--</v>
      </c>
      <c r="G503" s="167" t="str">
        <f t="shared" si="91"/>
        <v>--</v>
      </c>
      <c r="H503" s="167" t="str">
        <f t="shared" si="91"/>
        <v>--</v>
      </c>
      <c r="I503" s="167" t="str">
        <f t="shared" si="91"/>
        <v>--</v>
      </c>
      <c r="J503" s="167" t="str">
        <f t="shared" si="91"/>
        <v>--</v>
      </c>
      <c r="K503" s="167" t="str">
        <f t="shared" si="91"/>
        <v>--</v>
      </c>
      <c r="L503" s="168" t="str">
        <f t="shared" si="89"/>
        <v>--</v>
      </c>
      <c r="O503" s="86"/>
    </row>
    <row r="504" spans="2:15" s="53" customFormat="1" ht="14.5" x14ac:dyDescent="0.35">
      <c r="B504" s="165" t="str">
        <f t="shared" si="90"/>
        <v>Bromodichloromethane</v>
      </c>
      <c r="C504" s="166" t="str">
        <f t="shared" si="90"/>
        <v>75-27-4</v>
      </c>
      <c r="D504" s="167" t="str" cm="1">
        <f t="array" ref="D504">_xlfn.IFNA(CONVERT(INDEX('3. Emissions - Actual EF'!$K$5:$K$288,MATCH(1,($N$457='3. Emissions - Actual EF'!$B$5:$B$288)*($C504='3. Emissions - Actual EF'!$C$5:$C$288),0)),"lbm","g")/8760/3600,"--")</f>
        <v>--</v>
      </c>
      <c r="E504" s="168" t="str" cm="1">
        <f t="array" ref="E504">_xlfn.IFNA(CONVERT(INDEX('3. Emissions - Actual EF'!$N$5:$N$288,MATCH(1,('Actuals - REER'!$N$457='3. Emissions - Actual EF'!$B$5:$B$288)*($C504='3. Emissions - Actual EF'!$C$5:$C$288),0)),"lbm","g")/24/3600,"--")</f>
        <v>--</v>
      </c>
      <c r="F504" s="174" t="str">
        <f t="shared" si="91"/>
        <v>--</v>
      </c>
      <c r="G504" s="167" t="str">
        <f t="shared" si="91"/>
        <v>--</v>
      </c>
      <c r="H504" s="167" t="str">
        <f t="shared" si="91"/>
        <v>--</v>
      </c>
      <c r="I504" s="167" t="str">
        <f t="shared" si="91"/>
        <v>--</v>
      </c>
      <c r="J504" s="167" t="str">
        <f t="shared" si="91"/>
        <v>--</v>
      </c>
      <c r="K504" s="167" t="str">
        <f t="shared" si="91"/>
        <v>--</v>
      </c>
      <c r="L504" s="168" t="str">
        <f t="shared" si="89"/>
        <v>--</v>
      </c>
      <c r="O504" s="86"/>
    </row>
    <row r="505" spans="2:15" s="53" customFormat="1" ht="14.5" x14ac:dyDescent="0.35">
      <c r="B505" s="165" t="str">
        <f t="shared" si="90"/>
        <v>Bromoform</v>
      </c>
      <c r="C505" s="166" t="str">
        <f t="shared" si="90"/>
        <v>75-25-2</v>
      </c>
      <c r="D505" s="167" t="str" cm="1">
        <f t="array" ref="D505">_xlfn.IFNA(CONVERT(INDEX('3. Emissions - Actual EF'!$K$5:$K$288,MATCH(1,($N$457='3. Emissions - Actual EF'!$B$5:$B$288)*($C505='3. Emissions - Actual EF'!$C$5:$C$288),0)),"lbm","g")/8760/3600,"--")</f>
        <v>--</v>
      </c>
      <c r="E505" s="168" t="str" cm="1">
        <f t="array" ref="E505">_xlfn.IFNA(CONVERT(INDEX('3. Emissions - Actual EF'!$N$5:$N$288,MATCH(1,('Actuals - REER'!$N$457='3. Emissions - Actual EF'!$B$5:$B$288)*($C505='3. Emissions - Actual EF'!$C$5:$C$288),0)),"lbm","g")/24/3600,"--")</f>
        <v>--</v>
      </c>
      <c r="F505" s="174" t="str">
        <f t="shared" si="91"/>
        <v>--</v>
      </c>
      <c r="G505" s="167" t="str">
        <f t="shared" si="91"/>
        <v>--</v>
      </c>
      <c r="H505" s="167" t="str">
        <f t="shared" si="91"/>
        <v>--</v>
      </c>
      <c r="I505" s="167" t="str">
        <f t="shared" si="91"/>
        <v>--</v>
      </c>
      <c r="J505" s="167" t="str">
        <f t="shared" si="91"/>
        <v>--</v>
      </c>
      <c r="K505" s="167" t="str">
        <f t="shared" si="91"/>
        <v>--</v>
      </c>
      <c r="L505" s="168" t="str">
        <f t="shared" si="89"/>
        <v>--</v>
      </c>
      <c r="O505" s="86"/>
    </row>
    <row r="506" spans="2:15" s="53" customFormat="1" ht="14.5" x14ac:dyDescent="0.35">
      <c r="B506" s="165" t="str">
        <f t="shared" si="90"/>
        <v>Bromomethane</v>
      </c>
      <c r="C506" s="166" t="str">
        <f t="shared" si="90"/>
        <v>74-83-9</v>
      </c>
      <c r="D506" s="167" t="str" cm="1">
        <f t="array" ref="D506">_xlfn.IFNA(CONVERT(INDEX('3. Emissions - Actual EF'!$K$5:$K$288,MATCH(1,($N$457='3. Emissions - Actual EF'!$B$5:$B$288)*($C506='3. Emissions - Actual EF'!$C$5:$C$288),0)),"lbm","g")/8760/3600,"--")</f>
        <v>--</v>
      </c>
      <c r="E506" s="168" t="str" cm="1">
        <f t="array" ref="E506">_xlfn.IFNA(CONVERT(INDEX('3. Emissions - Actual EF'!$N$5:$N$288,MATCH(1,('Actuals - REER'!$N$457='3. Emissions - Actual EF'!$B$5:$B$288)*($C506='3. Emissions - Actual EF'!$C$5:$C$288),0)),"lbm","g")/24/3600,"--")</f>
        <v>--</v>
      </c>
      <c r="F506" s="174" t="str">
        <f t="shared" si="91"/>
        <v>--</v>
      </c>
      <c r="G506" s="167" t="str">
        <f t="shared" si="91"/>
        <v>--</v>
      </c>
      <c r="H506" s="167" t="str">
        <f t="shared" si="91"/>
        <v>--</v>
      </c>
      <c r="I506" s="167" t="str">
        <f t="shared" si="91"/>
        <v>--</v>
      </c>
      <c r="J506" s="167" t="str">
        <f t="shared" si="91"/>
        <v>--</v>
      </c>
      <c r="K506" s="167" t="str">
        <f t="shared" si="91"/>
        <v>--</v>
      </c>
      <c r="L506" s="168" t="str">
        <f t="shared" si="89"/>
        <v>--</v>
      </c>
      <c r="O506" s="86"/>
    </row>
    <row r="507" spans="2:15" s="53" customFormat="1" ht="14.5" x14ac:dyDescent="0.35">
      <c r="B507" s="165" t="str">
        <f t="shared" si="90"/>
        <v>Cadmium and compounds</v>
      </c>
      <c r="C507" s="166" t="str">
        <f t="shared" si="90"/>
        <v>7440-43-9</v>
      </c>
      <c r="D507" s="167" cm="1">
        <f t="array" ref="D507">_xlfn.IFNA(CONVERT(INDEX('3. Emissions - Actual EF'!$K$5:$K$288,MATCH(1,($N$457='3. Emissions - Actual EF'!$B$5:$B$288)*($C507='3. Emissions - Actual EF'!$C$5:$C$288),0)),"lbm","g")/8760/3600,"--")</f>
        <v>1.0289748406588396E-6</v>
      </c>
      <c r="E507" s="168" cm="1">
        <f t="array" ref="E507">_xlfn.IFNA(CONVERT(INDEX('3. Emissions - Actual EF'!$N$5:$N$288,MATCH(1,('Actuals - REER'!$N$457='3. Emissions - Actual EF'!$B$5:$B$288)*($C507='3. Emissions - Actual EF'!$C$5:$C$288),0)),"lbm","g")/24/3600,"--")</f>
        <v>4.1730646315608483E-5</v>
      </c>
      <c r="F507" s="174">
        <f t="shared" si="91"/>
        <v>1.8374550726050708E-3</v>
      </c>
      <c r="G507" s="167">
        <f t="shared" si="91"/>
        <v>2.0579496813176792E-4</v>
      </c>
      <c r="H507" s="167">
        <f t="shared" si="91"/>
        <v>7.3498202904202832E-5</v>
      </c>
      <c r="I507" s="167">
        <f t="shared" si="91"/>
        <v>2.7810130828617287E-5</v>
      </c>
      <c r="J507" s="167">
        <f t="shared" si="91"/>
        <v>1.5357833442669247E-4</v>
      </c>
      <c r="K507" s="167">
        <f t="shared" si="91"/>
        <v>2.7810130828617287E-5</v>
      </c>
      <c r="L507" s="168">
        <f t="shared" si="89"/>
        <v>1.3910215438536161E-3</v>
      </c>
      <c r="O507" s="86"/>
    </row>
    <row r="508" spans="2:15" s="53" customFormat="1" ht="14.5" x14ac:dyDescent="0.35">
      <c r="B508" s="165" t="str">
        <f t="shared" si="90"/>
        <v>Carbon Disulfide</v>
      </c>
      <c r="C508" s="166" t="str">
        <f t="shared" si="90"/>
        <v>75-15-0</v>
      </c>
      <c r="D508" s="167" t="str" cm="1">
        <f t="array" ref="D508">_xlfn.IFNA(CONVERT(INDEX('3. Emissions - Actual EF'!$K$5:$K$288,MATCH(1,($N$457='3. Emissions - Actual EF'!$B$5:$B$288)*($C508='3. Emissions - Actual EF'!$C$5:$C$288),0)),"lbm","g")/8760/3600,"--")</f>
        <v>--</v>
      </c>
      <c r="E508" s="168" t="str" cm="1">
        <f t="array" ref="E508">_xlfn.IFNA(CONVERT(INDEX('3. Emissions - Actual EF'!$N$5:$N$288,MATCH(1,('Actuals - REER'!$N$457='3. Emissions - Actual EF'!$B$5:$B$288)*($C508='3. Emissions - Actual EF'!$C$5:$C$288),0)),"lbm","g")/24/3600,"--")</f>
        <v>--</v>
      </c>
      <c r="F508" s="174" t="str">
        <f t="shared" ref="F508:K517" si="92">IFERROR(IF(F55="--","--",$D508/F55),"--")</f>
        <v>--</v>
      </c>
      <c r="G508" s="167" t="str">
        <f t="shared" si="92"/>
        <v>--</v>
      </c>
      <c r="H508" s="167" t="str">
        <f t="shared" si="92"/>
        <v>--</v>
      </c>
      <c r="I508" s="167" t="str">
        <f t="shared" si="92"/>
        <v>--</v>
      </c>
      <c r="J508" s="167" t="str">
        <f t="shared" si="92"/>
        <v>--</v>
      </c>
      <c r="K508" s="167" t="str">
        <f t="shared" si="92"/>
        <v>--</v>
      </c>
      <c r="L508" s="168" t="str">
        <f t="shared" si="89"/>
        <v>--</v>
      </c>
      <c r="O508" s="86"/>
    </row>
    <row r="509" spans="2:15" s="53" customFormat="1" ht="14.5" x14ac:dyDescent="0.35">
      <c r="B509" s="165" t="str">
        <f t="shared" si="90"/>
        <v>Carbon Tetrachloride</v>
      </c>
      <c r="C509" s="166" t="str">
        <f t="shared" si="90"/>
        <v>56-23-5</v>
      </c>
      <c r="D509" s="167" t="str" cm="1">
        <f t="array" ref="D509">_xlfn.IFNA(CONVERT(INDEX('3. Emissions - Actual EF'!$K$5:$K$288,MATCH(1,($N$457='3. Emissions - Actual EF'!$B$5:$B$288)*($C509='3. Emissions - Actual EF'!$C$5:$C$288),0)),"lbm","g")/8760/3600,"--")</f>
        <v>--</v>
      </c>
      <c r="E509" s="168" t="str" cm="1">
        <f t="array" ref="E509">_xlfn.IFNA(CONVERT(INDEX('3. Emissions - Actual EF'!$N$5:$N$288,MATCH(1,('Actuals - REER'!$N$457='3. Emissions - Actual EF'!$B$5:$B$288)*($C509='3. Emissions - Actual EF'!$C$5:$C$288),0)),"lbm","g")/24/3600,"--")</f>
        <v>--</v>
      </c>
      <c r="F509" s="174" t="str">
        <f t="shared" si="92"/>
        <v>--</v>
      </c>
      <c r="G509" s="167" t="str">
        <f t="shared" si="92"/>
        <v>--</v>
      </c>
      <c r="H509" s="167" t="str">
        <f t="shared" si="92"/>
        <v>--</v>
      </c>
      <c r="I509" s="167" t="str">
        <f t="shared" si="92"/>
        <v>--</v>
      </c>
      <c r="J509" s="167" t="str">
        <f t="shared" si="92"/>
        <v>--</v>
      </c>
      <c r="K509" s="167" t="str">
        <f t="shared" si="92"/>
        <v>--</v>
      </c>
      <c r="L509" s="168" t="str">
        <f t="shared" si="89"/>
        <v>--</v>
      </c>
      <c r="O509" s="86"/>
    </row>
    <row r="510" spans="2:15" s="53" customFormat="1" ht="14.5" x14ac:dyDescent="0.35">
      <c r="B510" s="165" t="str">
        <f t="shared" si="90"/>
        <v>Chlorine</v>
      </c>
      <c r="C510" s="166" t="str">
        <f t="shared" si="90"/>
        <v>7782-50-5</v>
      </c>
      <c r="D510" s="167" t="str" cm="1">
        <f t="array" ref="D510">_xlfn.IFNA(CONVERT(INDEX('3. Emissions - Actual EF'!$K$5:$K$288,MATCH(1,($N$457='3. Emissions - Actual EF'!$B$5:$B$288)*($C510='3. Emissions - Actual EF'!$C$5:$C$288),0)),"lbm","g")/8760/3600,"--")</f>
        <v>--</v>
      </c>
      <c r="E510" s="168" t="str" cm="1">
        <f t="array" ref="E510">_xlfn.IFNA(CONVERT(INDEX('3. Emissions - Actual EF'!$N$5:$N$288,MATCH(1,('Actuals - REER'!$N$457='3. Emissions - Actual EF'!$B$5:$B$288)*($C510='3. Emissions - Actual EF'!$C$5:$C$288),0)),"lbm","g")/24/3600,"--")</f>
        <v>--</v>
      </c>
      <c r="F510" s="174" t="str">
        <f t="shared" si="92"/>
        <v>--</v>
      </c>
      <c r="G510" s="167" t="str">
        <f t="shared" si="92"/>
        <v>--</v>
      </c>
      <c r="H510" s="167" t="str">
        <f t="shared" si="92"/>
        <v>--</v>
      </c>
      <c r="I510" s="167" t="str">
        <f t="shared" si="92"/>
        <v>--</v>
      </c>
      <c r="J510" s="167" t="str">
        <f t="shared" si="92"/>
        <v>--</v>
      </c>
      <c r="K510" s="167" t="str">
        <f t="shared" si="92"/>
        <v>--</v>
      </c>
      <c r="L510" s="168" t="str">
        <f t="shared" si="89"/>
        <v>--</v>
      </c>
      <c r="O510" s="86"/>
    </row>
    <row r="511" spans="2:15" s="53" customFormat="1" ht="14.5" x14ac:dyDescent="0.35">
      <c r="B511" s="165" t="str">
        <f t="shared" si="90"/>
        <v>Chlorobenzene</v>
      </c>
      <c r="C511" s="166" t="str">
        <f t="shared" si="90"/>
        <v>108-90-7</v>
      </c>
      <c r="D511" s="167" t="str" cm="1">
        <f t="array" ref="D511">_xlfn.IFNA(CONVERT(INDEX('3. Emissions - Actual EF'!$K$5:$K$288,MATCH(1,($N$457='3. Emissions - Actual EF'!$B$5:$B$288)*($C511='3. Emissions - Actual EF'!$C$5:$C$288),0)),"lbm","g")/8760/3600,"--")</f>
        <v>--</v>
      </c>
      <c r="E511" s="168" t="str" cm="1">
        <f t="array" ref="E511">_xlfn.IFNA(CONVERT(INDEX('3. Emissions - Actual EF'!$N$5:$N$288,MATCH(1,('Actuals - REER'!$N$457='3. Emissions - Actual EF'!$B$5:$B$288)*($C511='3. Emissions - Actual EF'!$C$5:$C$288),0)),"lbm","g")/24/3600,"--")</f>
        <v>--</v>
      </c>
      <c r="F511" s="174" t="str">
        <f t="shared" si="92"/>
        <v>--</v>
      </c>
      <c r="G511" s="167" t="str">
        <f t="shared" si="92"/>
        <v>--</v>
      </c>
      <c r="H511" s="167" t="str">
        <f t="shared" si="92"/>
        <v>--</v>
      </c>
      <c r="I511" s="167" t="str">
        <f t="shared" si="92"/>
        <v>--</v>
      </c>
      <c r="J511" s="167" t="str">
        <f t="shared" si="92"/>
        <v>--</v>
      </c>
      <c r="K511" s="167" t="str">
        <f t="shared" si="92"/>
        <v>--</v>
      </c>
      <c r="L511" s="168" t="str">
        <f t="shared" si="89"/>
        <v>--</v>
      </c>
      <c r="O511" s="86"/>
    </row>
    <row r="512" spans="2:15" s="53" customFormat="1" ht="14.5" x14ac:dyDescent="0.35">
      <c r="B512" s="165" t="str">
        <f t="shared" si="90"/>
        <v>Chlorodibromomethane</v>
      </c>
      <c r="C512" s="166" t="str">
        <f t="shared" si="90"/>
        <v>124-48-1</v>
      </c>
      <c r="D512" s="167" t="str" cm="1">
        <f t="array" ref="D512">_xlfn.IFNA(CONVERT(INDEX('3. Emissions - Actual EF'!$K$5:$K$288,MATCH(1,($N$457='3. Emissions - Actual EF'!$B$5:$B$288)*($C512='3. Emissions - Actual EF'!$C$5:$C$288),0)),"lbm","g")/8760/3600,"--")</f>
        <v>--</v>
      </c>
      <c r="E512" s="168" t="str" cm="1">
        <f t="array" ref="E512">_xlfn.IFNA(CONVERT(INDEX('3. Emissions - Actual EF'!$N$5:$N$288,MATCH(1,('Actuals - REER'!$N$457='3. Emissions - Actual EF'!$B$5:$B$288)*($C512='3. Emissions - Actual EF'!$C$5:$C$288),0)),"lbm","g")/24/3600,"--")</f>
        <v>--</v>
      </c>
      <c r="F512" s="174" t="str">
        <f t="shared" si="92"/>
        <v>--</v>
      </c>
      <c r="G512" s="167" t="str">
        <f t="shared" si="92"/>
        <v>--</v>
      </c>
      <c r="H512" s="167" t="str">
        <f t="shared" si="92"/>
        <v>--</v>
      </c>
      <c r="I512" s="167" t="str">
        <f t="shared" si="92"/>
        <v>--</v>
      </c>
      <c r="J512" s="167" t="str">
        <f t="shared" si="92"/>
        <v>--</v>
      </c>
      <c r="K512" s="167" t="str">
        <f t="shared" si="92"/>
        <v>--</v>
      </c>
      <c r="L512" s="168" t="str">
        <f t="shared" si="89"/>
        <v>--</v>
      </c>
      <c r="O512" s="86"/>
    </row>
    <row r="513" spans="2:15" s="53" customFormat="1" ht="14.5" x14ac:dyDescent="0.35">
      <c r="B513" s="165" t="str">
        <f t="shared" si="90"/>
        <v>Chloroethane</v>
      </c>
      <c r="C513" s="166" t="str">
        <f t="shared" si="90"/>
        <v>75-00-3</v>
      </c>
      <c r="D513" s="167" t="str" cm="1">
        <f t="array" ref="D513">_xlfn.IFNA(CONVERT(INDEX('3. Emissions - Actual EF'!$K$5:$K$288,MATCH(1,($N$457='3. Emissions - Actual EF'!$B$5:$B$288)*($C513='3. Emissions - Actual EF'!$C$5:$C$288),0)),"lbm","g")/8760/3600,"--")</f>
        <v>--</v>
      </c>
      <c r="E513" s="168" t="str" cm="1">
        <f t="array" ref="E513">_xlfn.IFNA(CONVERT(INDEX('3. Emissions - Actual EF'!$N$5:$N$288,MATCH(1,('Actuals - REER'!$N$457='3. Emissions - Actual EF'!$B$5:$B$288)*($C513='3. Emissions - Actual EF'!$C$5:$C$288),0)),"lbm","g")/24/3600,"--")</f>
        <v>--</v>
      </c>
      <c r="F513" s="174" t="str">
        <f t="shared" si="92"/>
        <v>--</v>
      </c>
      <c r="G513" s="167" t="str">
        <f t="shared" si="92"/>
        <v>--</v>
      </c>
      <c r="H513" s="167" t="str">
        <f t="shared" si="92"/>
        <v>--</v>
      </c>
      <c r="I513" s="167" t="str">
        <f t="shared" si="92"/>
        <v>--</v>
      </c>
      <c r="J513" s="167" t="str">
        <f t="shared" si="92"/>
        <v>--</v>
      </c>
      <c r="K513" s="167" t="str">
        <f t="shared" si="92"/>
        <v>--</v>
      </c>
      <c r="L513" s="168" t="str">
        <f t="shared" si="89"/>
        <v>--</v>
      </c>
      <c r="O513" s="86"/>
    </row>
    <row r="514" spans="2:15" s="53" customFormat="1" ht="14.5" x14ac:dyDescent="0.35">
      <c r="B514" s="165" t="str">
        <f t="shared" si="90"/>
        <v>Chloroform</v>
      </c>
      <c r="C514" s="166" t="str">
        <f t="shared" si="90"/>
        <v>67-66-3</v>
      </c>
      <c r="D514" s="167" t="str" cm="1">
        <f t="array" ref="D514">_xlfn.IFNA(CONVERT(INDEX('3. Emissions - Actual EF'!$K$5:$K$288,MATCH(1,($N$457='3. Emissions - Actual EF'!$B$5:$B$288)*($C514='3. Emissions - Actual EF'!$C$5:$C$288),0)),"lbm","g")/8760/3600,"--")</f>
        <v>--</v>
      </c>
      <c r="E514" s="168" t="str" cm="1">
        <f t="array" ref="E514">_xlfn.IFNA(CONVERT(INDEX('3. Emissions - Actual EF'!$N$5:$N$288,MATCH(1,('Actuals - REER'!$N$457='3. Emissions - Actual EF'!$B$5:$B$288)*($C514='3. Emissions - Actual EF'!$C$5:$C$288),0)),"lbm","g")/24/3600,"--")</f>
        <v>--</v>
      </c>
      <c r="F514" s="174" t="str">
        <f t="shared" si="92"/>
        <v>--</v>
      </c>
      <c r="G514" s="167" t="str">
        <f t="shared" si="92"/>
        <v>--</v>
      </c>
      <c r="H514" s="167" t="str">
        <f t="shared" si="92"/>
        <v>--</v>
      </c>
      <c r="I514" s="167" t="str">
        <f t="shared" si="92"/>
        <v>--</v>
      </c>
      <c r="J514" s="167" t="str">
        <f t="shared" si="92"/>
        <v>--</v>
      </c>
      <c r="K514" s="167" t="str">
        <f t="shared" si="92"/>
        <v>--</v>
      </c>
      <c r="L514" s="168" t="str">
        <f t="shared" si="89"/>
        <v>--</v>
      </c>
      <c r="O514" s="86"/>
    </row>
    <row r="515" spans="2:15" s="53" customFormat="1" ht="14.5" x14ac:dyDescent="0.35">
      <c r="B515" s="165" t="str">
        <f t="shared" si="90"/>
        <v>Chloromethane</v>
      </c>
      <c r="C515" s="166" t="str">
        <f t="shared" si="90"/>
        <v>74-87-3</v>
      </c>
      <c r="D515" s="167" t="str" cm="1">
        <f t="array" ref="D515">_xlfn.IFNA(CONVERT(INDEX('3. Emissions - Actual EF'!$K$5:$K$288,MATCH(1,($N$457='3. Emissions - Actual EF'!$B$5:$B$288)*($C515='3. Emissions - Actual EF'!$C$5:$C$288),0)),"lbm","g")/8760/3600,"--")</f>
        <v>--</v>
      </c>
      <c r="E515" s="168" t="str" cm="1">
        <f t="array" ref="E515">_xlfn.IFNA(CONVERT(INDEX('3. Emissions - Actual EF'!$N$5:$N$288,MATCH(1,('Actuals - REER'!$N$457='3. Emissions - Actual EF'!$B$5:$B$288)*($C515='3. Emissions - Actual EF'!$C$5:$C$288),0)),"lbm","g")/24/3600,"--")</f>
        <v>--</v>
      </c>
      <c r="F515" s="174" t="str">
        <f t="shared" si="92"/>
        <v>--</v>
      </c>
      <c r="G515" s="167" t="str">
        <f t="shared" si="92"/>
        <v>--</v>
      </c>
      <c r="H515" s="167" t="str">
        <f t="shared" si="92"/>
        <v>--</v>
      </c>
      <c r="I515" s="167" t="str">
        <f t="shared" si="92"/>
        <v>--</v>
      </c>
      <c r="J515" s="167" t="str">
        <f t="shared" si="92"/>
        <v>--</v>
      </c>
      <c r="K515" s="167" t="str">
        <f t="shared" si="92"/>
        <v>--</v>
      </c>
      <c r="L515" s="168" t="str">
        <f t="shared" si="89"/>
        <v>--</v>
      </c>
      <c r="O515" s="86"/>
    </row>
    <row r="516" spans="2:15" s="53" customFormat="1" ht="14.5" x14ac:dyDescent="0.35">
      <c r="B516" s="165" t="str">
        <f t="shared" si="90"/>
        <v>Chrysene</v>
      </c>
      <c r="C516" s="166" t="str">
        <f t="shared" si="90"/>
        <v>218-01-9</v>
      </c>
      <c r="D516" s="167" t="str" cm="1">
        <f t="array" ref="D516">_xlfn.IFNA(CONVERT(INDEX('3. Emissions - Actual EF'!$K$5:$K$288,MATCH(1,($N$457='3. Emissions - Actual EF'!$B$5:$B$288)*($C516='3. Emissions - Actual EF'!$C$5:$C$288),0)),"lbm","g")/8760/3600,"--")</f>
        <v>--</v>
      </c>
      <c r="E516" s="168" t="str" cm="1">
        <f t="array" ref="E516">_xlfn.IFNA(CONVERT(INDEX('3. Emissions - Actual EF'!$N$5:$N$288,MATCH(1,('Actuals - REER'!$N$457='3. Emissions - Actual EF'!$B$5:$B$288)*($C516='3. Emissions - Actual EF'!$C$5:$C$288),0)),"lbm","g")/24/3600,"--")</f>
        <v>--</v>
      </c>
      <c r="F516" s="174" t="str">
        <f t="shared" si="92"/>
        <v>--</v>
      </c>
      <c r="G516" s="167" t="str">
        <f t="shared" si="92"/>
        <v>--</v>
      </c>
      <c r="H516" s="167" t="str">
        <f t="shared" si="92"/>
        <v>--</v>
      </c>
      <c r="I516" s="167" t="str">
        <f t="shared" si="92"/>
        <v>--</v>
      </c>
      <c r="J516" s="167" t="str">
        <f t="shared" si="92"/>
        <v>--</v>
      </c>
      <c r="K516" s="167" t="str">
        <f t="shared" si="92"/>
        <v>--</v>
      </c>
      <c r="L516" s="168" t="str">
        <f t="shared" si="89"/>
        <v>--</v>
      </c>
      <c r="O516" s="86"/>
    </row>
    <row r="517" spans="2:15" s="53" customFormat="1" ht="14.5" x14ac:dyDescent="0.35">
      <c r="B517" s="165" t="str">
        <f t="shared" si="90"/>
        <v>Cobalt and compounds</v>
      </c>
      <c r="C517" s="166" t="str">
        <f t="shared" si="90"/>
        <v>7440-48-4</v>
      </c>
      <c r="D517" s="167" cm="1">
        <f t="array" ref="D517">_xlfn.IFNA(CONVERT(INDEX('3. Emissions - Actual EF'!$K$5:$K$288,MATCH(1,($N$457='3. Emissions - Actual EF'!$B$5:$B$288)*($C517='3. Emissions - Actual EF'!$C$5:$C$288),0)),"lbm","g")/8760/3600,"--")</f>
        <v>7.8576260559402269E-8</v>
      </c>
      <c r="E517" s="168" cm="1">
        <f t="array" ref="E517">_xlfn.IFNA(CONVERT(INDEX('3. Emissions - Actual EF'!$N$5:$N$288,MATCH(1,('Actuals - REER'!$N$457='3. Emissions - Actual EF'!$B$5:$B$288)*($C517='3. Emissions - Actual EF'!$C$5:$C$288),0)),"lbm","g")/24/3600,"--")</f>
        <v>3.1867039004646476E-6</v>
      </c>
      <c r="F517" s="174" t="str">
        <f t="shared" si="92"/>
        <v>--</v>
      </c>
      <c r="G517" s="167">
        <f t="shared" si="92"/>
        <v>7.8576260559402266E-7</v>
      </c>
      <c r="H517" s="167" t="str">
        <f t="shared" si="92"/>
        <v>--</v>
      </c>
      <c r="I517" s="167">
        <f t="shared" si="92"/>
        <v>1.7858241036227788E-7</v>
      </c>
      <c r="J517" s="167" t="str">
        <f t="shared" si="92"/>
        <v>--</v>
      </c>
      <c r="K517" s="167">
        <f t="shared" si="92"/>
        <v>1.7858241036227788E-7</v>
      </c>
      <c r="L517" s="168" t="str">
        <f t="shared" si="89"/>
        <v>--</v>
      </c>
      <c r="O517" s="86"/>
    </row>
    <row r="518" spans="2:15" s="53" customFormat="1" ht="14.5" x14ac:dyDescent="0.35">
      <c r="B518" s="165" t="str">
        <f t="shared" ref="B518:C537" si="93">B65</f>
        <v>Copper and compounds</v>
      </c>
      <c r="C518" s="166" t="str">
        <f t="shared" si="93"/>
        <v>7440-50-8</v>
      </c>
      <c r="D518" s="167" cm="1">
        <f t="array" ref="D518">_xlfn.IFNA(CONVERT(INDEX('3. Emissions - Actual EF'!$K$5:$K$288,MATCH(1,($N$457='3. Emissions - Actual EF'!$B$5:$B$288)*($C518='3. Emissions - Actual EF'!$C$5:$C$288),0)),"lbm","g")/8760/3600,"--")</f>
        <v>7.9511692232728484E-7</v>
      </c>
      <c r="E518" s="168" cm="1">
        <f t="array" ref="E518">_xlfn.IFNA(CONVERT(INDEX('3. Emissions - Actual EF'!$N$5:$N$288,MATCH(1,('Actuals - REER'!$N$457='3. Emissions - Actual EF'!$B$5:$B$288)*($C518='3. Emissions - Actual EF'!$C$5:$C$288),0)),"lbm","g")/24/3600,"--")</f>
        <v>3.2246408516606552E-5</v>
      </c>
      <c r="F518" s="174" t="str">
        <f t="shared" ref="F518:K527" si="94">IFERROR(IF(F65="--","--",$D518/F65),"--")</f>
        <v>--</v>
      </c>
      <c r="G518" s="167" t="str">
        <f t="shared" si="94"/>
        <v>--</v>
      </c>
      <c r="H518" s="167" t="str">
        <f t="shared" si="94"/>
        <v>--</v>
      </c>
      <c r="I518" s="167" t="str">
        <f t="shared" si="94"/>
        <v>--</v>
      </c>
      <c r="J518" s="167" t="str">
        <f t="shared" si="94"/>
        <v>--</v>
      </c>
      <c r="K518" s="167" t="str">
        <f t="shared" si="94"/>
        <v>--</v>
      </c>
      <c r="L518" s="168">
        <f t="shared" si="89"/>
        <v>3.2246408516606551E-7</v>
      </c>
      <c r="O518" s="86"/>
    </row>
    <row r="519" spans="2:15" s="53" customFormat="1" ht="14.5" x14ac:dyDescent="0.35">
      <c r="B519" s="165" t="str">
        <f t="shared" si="93"/>
        <v>Dibenz[a,h]anthracene</v>
      </c>
      <c r="C519" s="166" t="str">
        <f t="shared" si="93"/>
        <v>53-70-3</v>
      </c>
      <c r="D519" s="167" t="str" cm="1">
        <f t="array" ref="D519">_xlfn.IFNA(CONVERT(INDEX('3. Emissions - Actual EF'!$K$5:$K$288,MATCH(1,($N$457='3. Emissions - Actual EF'!$B$5:$B$288)*($C519='3. Emissions - Actual EF'!$C$5:$C$288),0)),"lbm","g")/8760/3600,"--")</f>
        <v>--</v>
      </c>
      <c r="E519" s="168" t="str" cm="1">
        <f t="array" ref="E519">_xlfn.IFNA(CONVERT(INDEX('3. Emissions - Actual EF'!$N$5:$N$288,MATCH(1,('Actuals - REER'!$N$457='3. Emissions - Actual EF'!$B$5:$B$288)*($C519='3. Emissions - Actual EF'!$C$5:$C$288),0)),"lbm","g")/24/3600,"--")</f>
        <v>--</v>
      </c>
      <c r="F519" s="174" t="str">
        <f t="shared" si="94"/>
        <v>--</v>
      </c>
      <c r="G519" s="167" t="str">
        <f t="shared" si="94"/>
        <v>--</v>
      </c>
      <c r="H519" s="167" t="str">
        <f t="shared" si="94"/>
        <v>--</v>
      </c>
      <c r="I519" s="167" t="str">
        <f t="shared" si="94"/>
        <v>--</v>
      </c>
      <c r="J519" s="167" t="str">
        <f t="shared" si="94"/>
        <v>--</v>
      </c>
      <c r="K519" s="167" t="str">
        <f t="shared" si="94"/>
        <v>--</v>
      </c>
      <c r="L519" s="168" t="str">
        <f t="shared" si="89"/>
        <v>--</v>
      </c>
      <c r="O519" s="86"/>
    </row>
    <row r="520" spans="2:15" s="53" customFormat="1" ht="14.5" x14ac:dyDescent="0.35">
      <c r="B520" s="165" t="str">
        <f t="shared" si="93"/>
        <v>Dichlorodifluoromethane</v>
      </c>
      <c r="C520" s="166" t="str">
        <f t="shared" si="93"/>
        <v>75-71-8</v>
      </c>
      <c r="D520" s="167" t="str" cm="1">
        <f t="array" ref="D520">_xlfn.IFNA(CONVERT(INDEX('3. Emissions - Actual EF'!$K$5:$K$288,MATCH(1,($N$457='3. Emissions - Actual EF'!$B$5:$B$288)*($C520='3. Emissions - Actual EF'!$C$5:$C$288),0)),"lbm","g")/8760/3600,"--")</f>
        <v>--</v>
      </c>
      <c r="E520" s="168" t="str" cm="1">
        <f t="array" ref="E520">_xlfn.IFNA(CONVERT(INDEX('3. Emissions - Actual EF'!$N$5:$N$288,MATCH(1,('Actuals - REER'!$N$457='3. Emissions - Actual EF'!$B$5:$B$288)*($C520='3. Emissions - Actual EF'!$C$5:$C$288),0)),"lbm","g")/24/3600,"--")</f>
        <v>--</v>
      </c>
      <c r="F520" s="174" t="str">
        <f t="shared" si="94"/>
        <v>--</v>
      </c>
      <c r="G520" s="167" t="str">
        <f t="shared" si="94"/>
        <v>--</v>
      </c>
      <c r="H520" s="167" t="str">
        <f t="shared" si="94"/>
        <v>--</v>
      </c>
      <c r="I520" s="167" t="str">
        <f t="shared" si="94"/>
        <v>--</v>
      </c>
      <c r="J520" s="167" t="str">
        <f t="shared" si="94"/>
        <v>--</v>
      </c>
      <c r="K520" s="167" t="str">
        <f t="shared" si="94"/>
        <v>--</v>
      </c>
      <c r="L520" s="168" t="str">
        <f t="shared" si="89"/>
        <v>--</v>
      </c>
      <c r="O520" s="86"/>
    </row>
    <row r="521" spans="2:15" s="53" customFormat="1" ht="14.5" x14ac:dyDescent="0.35">
      <c r="B521" s="165" t="str">
        <f t="shared" si="93"/>
        <v>Diesel Particulate Matter</v>
      </c>
      <c r="C521" s="166">
        <f t="shared" si="93"/>
        <v>200</v>
      </c>
      <c r="D521" s="167" t="str" cm="1">
        <f t="array" ref="D521">_xlfn.IFNA(CONVERT(INDEX('3. Emissions - Actual EF'!$K$5:$K$288,MATCH(1,($N$457='3. Emissions - Actual EF'!$B$5:$B$288)*($C521='3. Emissions - Actual EF'!$C$5:$C$288),0)),"lbm","g")/8760/3600,"--")</f>
        <v>--</v>
      </c>
      <c r="E521" s="168" t="str" cm="1">
        <f t="array" ref="E521">_xlfn.IFNA(CONVERT(INDEX('3. Emissions - Actual EF'!$N$5:$N$288,MATCH(1,('Actuals - REER'!$N$457='3. Emissions - Actual EF'!$B$5:$B$288)*($C521='3. Emissions - Actual EF'!$C$5:$C$288),0)),"lbm","g")/24/3600,"--")</f>
        <v>--</v>
      </c>
      <c r="F521" s="174" t="str">
        <f t="shared" si="94"/>
        <v>--</v>
      </c>
      <c r="G521" s="167" t="str">
        <f t="shared" si="94"/>
        <v>--</v>
      </c>
      <c r="H521" s="167" t="str">
        <f t="shared" si="94"/>
        <v>--</v>
      </c>
      <c r="I521" s="167" t="str">
        <f t="shared" si="94"/>
        <v>--</v>
      </c>
      <c r="J521" s="167" t="str">
        <f t="shared" si="94"/>
        <v>--</v>
      </c>
      <c r="K521" s="167" t="str">
        <f t="shared" si="94"/>
        <v>--</v>
      </c>
      <c r="L521" s="168" t="str">
        <f t="shared" si="89"/>
        <v>--</v>
      </c>
      <c r="O521" s="86"/>
    </row>
    <row r="522" spans="2:15" s="53" customFormat="1" ht="14.5" x14ac:dyDescent="0.35">
      <c r="B522" s="165" t="str">
        <f t="shared" si="93"/>
        <v>Ethylbenzene</v>
      </c>
      <c r="C522" s="166" t="str">
        <f t="shared" si="93"/>
        <v>100-41-4</v>
      </c>
      <c r="D522" s="167" cm="1">
        <f t="array" ref="D522">_xlfn.IFNA(CONVERT(INDEX('3. Emissions - Actual EF'!$K$5:$K$288,MATCH(1,($N$457='3. Emissions - Actual EF'!$B$5:$B$288)*($C522='3. Emissions - Actual EF'!$C$5:$C$288),0)),"lbm","g")/8760/3600,"--")</f>
        <v>1.8708633466524351E-6</v>
      </c>
      <c r="E522" s="168" cm="1">
        <f t="array" ref="E522">_xlfn.IFNA(CONVERT(INDEX('3. Emissions - Actual EF'!$N$5:$N$288,MATCH(1,('Actuals - REER'!$N$457='3. Emissions - Actual EF'!$B$5:$B$288)*($C522='3. Emissions - Actual EF'!$C$5:$C$288),0)),"lbm","g")/24/3600,"--")</f>
        <v>7.5873902392015424E-5</v>
      </c>
      <c r="F522" s="174">
        <f t="shared" si="94"/>
        <v>4.6771583666310877E-6</v>
      </c>
      <c r="G522" s="167">
        <f t="shared" si="94"/>
        <v>7.19562825635552E-9</v>
      </c>
      <c r="H522" s="167">
        <f t="shared" si="94"/>
        <v>1.8708633466524351E-7</v>
      </c>
      <c r="I522" s="167">
        <f t="shared" si="94"/>
        <v>1.700784860593123E-9</v>
      </c>
      <c r="J522" s="167">
        <f t="shared" si="94"/>
        <v>3.8976319721925736E-7</v>
      </c>
      <c r="K522" s="167">
        <f t="shared" si="94"/>
        <v>1.700784860593123E-9</v>
      </c>
      <c r="L522" s="168">
        <f t="shared" ref="L522:L553" si="95">IFERROR(IF(L69="--","--",$E522/L69),"--")</f>
        <v>3.4488137450916101E-9</v>
      </c>
      <c r="O522" s="86"/>
    </row>
    <row r="523" spans="2:15" s="53" customFormat="1" ht="14.5" x14ac:dyDescent="0.35">
      <c r="B523" s="165" t="str">
        <f t="shared" si="93"/>
        <v>Formaldehyde</v>
      </c>
      <c r="C523" s="166" t="str">
        <f t="shared" si="93"/>
        <v>50-00-0</v>
      </c>
      <c r="D523" s="167" cm="1">
        <f t="array" ref="D523">_xlfn.IFNA(CONVERT(INDEX('3. Emissions - Actual EF'!$K$5:$K$288,MATCH(1,($N$457='3. Emissions - Actual EF'!$B$5:$B$288)*($C523='3. Emissions - Actual EF'!$C$5:$C$288),0)),"lbm","g")/8760/3600,"--")</f>
        <v>3.3675540239743834E-6</v>
      </c>
      <c r="E523" s="168" cm="1">
        <f t="array" ref="E523">_xlfn.IFNA(CONVERT(INDEX('3. Emissions - Actual EF'!$N$5:$N$288,MATCH(1,('Actuals - REER'!$N$457='3. Emissions - Actual EF'!$B$5:$B$288)*($C523='3. Emissions - Actual EF'!$C$5:$C$288),0)),"lbm","g")/24/3600,"--")</f>
        <v>1.3657302430562776E-4</v>
      </c>
      <c r="F523" s="174">
        <f t="shared" si="94"/>
        <v>1.980914131749637E-5</v>
      </c>
      <c r="G523" s="167">
        <f t="shared" si="94"/>
        <v>3.7417266933048707E-7</v>
      </c>
      <c r="H523" s="167">
        <f t="shared" si="94"/>
        <v>7.8315209859869385E-7</v>
      </c>
      <c r="I523" s="167">
        <f t="shared" si="94"/>
        <v>8.4188850599359586E-8</v>
      </c>
      <c r="J523" s="167">
        <f t="shared" si="94"/>
        <v>1.6837770119871917E-6</v>
      </c>
      <c r="K523" s="167">
        <f t="shared" si="94"/>
        <v>8.4188850599359586E-8</v>
      </c>
      <c r="L523" s="168">
        <f t="shared" si="95"/>
        <v>2.7872045776658727E-6</v>
      </c>
      <c r="O523" s="86"/>
    </row>
    <row r="524" spans="2:15" s="53" customFormat="1" ht="14.5" x14ac:dyDescent="0.35">
      <c r="B524" s="165" t="str">
        <f t="shared" si="93"/>
        <v>Fluoranthene</v>
      </c>
      <c r="C524" s="166" t="str">
        <f t="shared" si="93"/>
        <v>206-44-0</v>
      </c>
      <c r="D524" s="167" t="str" cm="1">
        <f t="array" ref="D524">_xlfn.IFNA(CONVERT(INDEX('3. Emissions - Actual EF'!$K$5:$K$288,MATCH(1,($N$457='3. Emissions - Actual EF'!$B$5:$B$288)*($C524='3. Emissions - Actual EF'!$C$5:$C$288),0)),"lbm","g")/8760/3600,"--")</f>
        <v>--</v>
      </c>
      <c r="E524" s="168" t="str" cm="1">
        <f t="array" ref="E524">_xlfn.IFNA(CONVERT(INDEX('3. Emissions - Actual EF'!$N$5:$N$288,MATCH(1,('Actuals - REER'!$N$457='3. Emissions - Actual EF'!$B$5:$B$288)*($C524='3. Emissions - Actual EF'!$C$5:$C$288),0)),"lbm","g")/24/3600,"--")</f>
        <v>--</v>
      </c>
      <c r="F524" s="174" t="str">
        <f t="shared" si="94"/>
        <v>--</v>
      </c>
      <c r="G524" s="167" t="str">
        <f t="shared" si="94"/>
        <v>--</v>
      </c>
      <c r="H524" s="167" t="str">
        <f t="shared" si="94"/>
        <v>--</v>
      </c>
      <c r="I524" s="167" t="str">
        <f t="shared" si="94"/>
        <v>--</v>
      </c>
      <c r="J524" s="167" t="str">
        <f t="shared" si="94"/>
        <v>--</v>
      </c>
      <c r="K524" s="167" t="str">
        <f t="shared" si="94"/>
        <v>--</v>
      </c>
      <c r="L524" s="168" t="str">
        <f t="shared" si="95"/>
        <v>--</v>
      </c>
      <c r="O524" s="86"/>
    </row>
    <row r="525" spans="2:15" s="53" customFormat="1" ht="14.5" x14ac:dyDescent="0.35">
      <c r="B525" s="165" t="str">
        <f t="shared" si="93"/>
        <v>Fluorene</v>
      </c>
      <c r="C525" s="166" t="str">
        <f t="shared" si="93"/>
        <v>86-73-7</v>
      </c>
      <c r="D525" s="167" t="str" cm="1">
        <f t="array" ref="D525">_xlfn.IFNA(CONVERT(INDEX('3. Emissions - Actual EF'!$K$5:$K$288,MATCH(1,($N$457='3. Emissions - Actual EF'!$B$5:$B$288)*($C525='3. Emissions - Actual EF'!$C$5:$C$288),0)),"lbm","g")/8760/3600,"--")</f>
        <v>--</v>
      </c>
      <c r="E525" s="168" t="str" cm="1">
        <f t="array" ref="E525">_xlfn.IFNA(CONVERT(INDEX('3. Emissions - Actual EF'!$N$5:$N$288,MATCH(1,('Actuals - REER'!$N$457='3. Emissions - Actual EF'!$B$5:$B$288)*($C525='3. Emissions - Actual EF'!$C$5:$C$288),0)),"lbm","g")/24/3600,"--")</f>
        <v>--</v>
      </c>
      <c r="F525" s="174" t="str">
        <f t="shared" si="94"/>
        <v>--</v>
      </c>
      <c r="G525" s="167" t="str">
        <f t="shared" si="94"/>
        <v>--</v>
      </c>
      <c r="H525" s="167" t="str">
        <f t="shared" si="94"/>
        <v>--</v>
      </c>
      <c r="I525" s="167" t="str">
        <f t="shared" si="94"/>
        <v>--</v>
      </c>
      <c r="J525" s="167" t="str">
        <f t="shared" si="94"/>
        <v>--</v>
      </c>
      <c r="K525" s="167" t="str">
        <f t="shared" si="94"/>
        <v>--</v>
      </c>
      <c r="L525" s="168" t="str">
        <f t="shared" si="95"/>
        <v>--</v>
      </c>
      <c r="O525" s="86"/>
    </row>
    <row r="526" spans="2:15" s="53" customFormat="1" ht="14.5" x14ac:dyDescent="0.35">
      <c r="B526" s="165" t="str">
        <f t="shared" si="93"/>
        <v>Hexachlorobenzene</v>
      </c>
      <c r="C526" s="166" t="str">
        <f t="shared" si="93"/>
        <v>118-74-1</v>
      </c>
      <c r="D526" s="167" t="str" cm="1">
        <f t="array" ref="D526">_xlfn.IFNA(CONVERT(INDEX('3. Emissions - Actual EF'!$K$5:$K$288,MATCH(1,($N$457='3. Emissions - Actual EF'!$B$5:$B$288)*($C526='3. Emissions - Actual EF'!$C$5:$C$288),0)),"lbm","g")/8760/3600,"--")</f>
        <v>--</v>
      </c>
      <c r="E526" s="168" t="str" cm="1">
        <f t="array" ref="E526">_xlfn.IFNA(CONVERT(INDEX('3. Emissions - Actual EF'!$N$5:$N$288,MATCH(1,('Actuals - REER'!$N$457='3. Emissions - Actual EF'!$B$5:$B$288)*($C526='3. Emissions - Actual EF'!$C$5:$C$288),0)),"lbm","g")/24/3600,"--")</f>
        <v>--</v>
      </c>
      <c r="F526" s="174" t="str">
        <f t="shared" si="94"/>
        <v>--</v>
      </c>
      <c r="G526" s="167" t="str">
        <f t="shared" si="94"/>
        <v>--</v>
      </c>
      <c r="H526" s="167" t="str">
        <f t="shared" si="94"/>
        <v>--</v>
      </c>
      <c r="I526" s="167" t="str">
        <f t="shared" si="94"/>
        <v>--</v>
      </c>
      <c r="J526" s="167" t="str">
        <f t="shared" si="94"/>
        <v>--</v>
      </c>
      <c r="K526" s="167" t="str">
        <f t="shared" si="94"/>
        <v>--</v>
      </c>
      <c r="L526" s="168" t="str">
        <f t="shared" si="95"/>
        <v>--</v>
      </c>
      <c r="O526" s="86"/>
    </row>
    <row r="527" spans="2:15" s="53" customFormat="1" ht="14.5" x14ac:dyDescent="0.35">
      <c r="B527" s="165" t="str">
        <f t="shared" si="93"/>
        <v>Hexachlorobutadiene</v>
      </c>
      <c r="C527" s="166" t="str">
        <f t="shared" si="93"/>
        <v>87-68-3</v>
      </c>
      <c r="D527" s="167" t="str" cm="1">
        <f t="array" ref="D527">_xlfn.IFNA(CONVERT(INDEX('3. Emissions - Actual EF'!$K$5:$K$288,MATCH(1,($N$457='3. Emissions - Actual EF'!$B$5:$B$288)*($C527='3. Emissions - Actual EF'!$C$5:$C$288),0)),"lbm","g")/8760/3600,"--")</f>
        <v>--</v>
      </c>
      <c r="E527" s="168" t="str" cm="1">
        <f t="array" ref="E527">_xlfn.IFNA(CONVERT(INDEX('3. Emissions - Actual EF'!$N$5:$N$288,MATCH(1,('Actuals - REER'!$N$457='3. Emissions - Actual EF'!$B$5:$B$288)*($C527='3. Emissions - Actual EF'!$C$5:$C$288),0)),"lbm","g")/24/3600,"--")</f>
        <v>--</v>
      </c>
      <c r="F527" s="174" t="str">
        <f t="shared" si="94"/>
        <v>--</v>
      </c>
      <c r="G527" s="167" t="str">
        <f t="shared" si="94"/>
        <v>--</v>
      </c>
      <c r="H527" s="167" t="str">
        <f t="shared" si="94"/>
        <v>--</v>
      </c>
      <c r="I527" s="167" t="str">
        <f t="shared" si="94"/>
        <v>--</v>
      </c>
      <c r="J527" s="167" t="str">
        <f t="shared" si="94"/>
        <v>--</v>
      </c>
      <c r="K527" s="167" t="str">
        <f t="shared" si="94"/>
        <v>--</v>
      </c>
      <c r="L527" s="168" t="str">
        <f t="shared" si="95"/>
        <v>--</v>
      </c>
      <c r="O527" s="86"/>
    </row>
    <row r="528" spans="2:15" s="53" customFormat="1" ht="14.5" x14ac:dyDescent="0.35">
      <c r="B528" s="165" t="str">
        <f t="shared" si="93"/>
        <v>Hexane</v>
      </c>
      <c r="C528" s="166" t="str">
        <f t="shared" si="93"/>
        <v>110-54-3</v>
      </c>
      <c r="D528" s="167" cm="1">
        <f t="array" ref="D528">_xlfn.IFNA(CONVERT(INDEX('3. Emissions - Actual EF'!$K$5:$K$288,MATCH(1,($N$457='3. Emissions - Actual EF'!$B$5:$B$288)*($C528='3. Emissions - Actual EF'!$C$5:$C$288),0)),"lbm","g")/8760/3600,"--")</f>
        <v>1.2160611753240828E-6</v>
      </c>
      <c r="E528" s="168" cm="1">
        <f t="array" ref="E528">_xlfn.IFNA(CONVERT(INDEX('3. Emissions - Actual EF'!$N$5:$N$288,MATCH(1,('Actuals - REER'!$N$457='3. Emissions - Actual EF'!$B$5:$B$288)*($C528='3. Emissions - Actual EF'!$C$5:$C$288),0)),"lbm","g")/24/3600,"--")</f>
        <v>4.9318036554810026E-5</v>
      </c>
      <c r="F528" s="174" t="str">
        <f t="shared" ref="F528:K537" si="96">IFERROR(IF(F75="--","--",$D528/F75),"--")</f>
        <v>--</v>
      </c>
      <c r="G528" s="167">
        <f t="shared" si="96"/>
        <v>1.7372302504629756E-9</v>
      </c>
      <c r="H528" s="167" t="str">
        <f t="shared" si="96"/>
        <v>--</v>
      </c>
      <c r="I528" s="167">
        <f t="shared" si="96"/>
        <v>3.922777984916396E-10</v>
      </c>
      <c r="J528" s="167" t="str">
        <f t="shared" si="96"/>
        <v>--</v>
      </c>
      <c r="K528" s="167">
        <f t="shared" si="96"/>
        <v>3.922777984916396E-10</v>
      </c>
      <c r="L528" s="168" t="str">
        <f t="shared" si="95"/>
        <v>--</v>
      </c>
      <c r="O528" s="86"/>
    </row>
    <row r="529" spans="2:15" s="53" customFormat="1" ht="14.5" x14ac:dyDescent="0.35">
      <c r="B529" s="165" t="str">
        <f t="shared" si="93"/>
        <v>Hexavalent Chromium (Cr+6)</v>
      </c>
      <c r="C529" s="166" t="str">
        <f t="shared" si="93"/>
        <v>18540-29-9</v>
      </c>
      <c r="D529" s="167" cm="1">
        <f t="array" ref="D529">_xlfn.IFNA(CONVERT(INDEX('3. Emissions - Actual EF'!$K$5:$K$288,MATCH(1,($N$457='3. Emissions - Actual EF'!$B$5:$B$288)*($C529='3. Emissions - Actual EF'!$C$5:$C$288),0)),"lbm","g")/8760/3600,"--")</f>
        <v>1.3096043426567046E-6</v>
      </c>
      <c r="E529" s="168" cm="1">
        <f t="array" ref="E529">_xlfn.IFNA(CONVERT(INDEX('3. Emissions - Actual EF'!$N$5:$N$288,MATCH(1,('Actuals - REER'!$N$457='3. Emissions - Actual EF'!$B$5:$B$288)*($C529='3. Emissions - Actual EF'!$C$5:$C$288),0)),"lbm","g")/24/3600,"--")</f>
        <v>5.3111731674410797E-5</v>
      </c>
      <c r="F529" s="174">
        <f t="shared" si="96"/>
        <v>4.2245301376022726E-2</v>
      </c>
      <c r="G529" s="167">
        <f t="shared" si="96"/>
        <v>1.5778365574177162E-5</v>
      </c>
      <c r="H529" s="167">
        <f t="shared" si="96"/>
        <v>2.5184698897244323E-3</v>
      </c>
      <c r="I529" s="167">
        <f t="shared" si="96"/>
        <v>1.4881867530189826E-6</v>
      </c>
      <c r="J529" s="167">
        <f t="shared" si="96"/>
        <v>1.3096043426567047E-3</v>
      </c>
      <c r="K529" s="167">
        <f t="shared" si="96"/>
        <v>1.4881867530189826E-6</v>
      </c>
      <c r="L529" s="168">
        <f t="shared" si="95"/>
        <v>1.7703910558136934E-4</v>
      </c>
      <c r="O529" s="86"/>
    </row>
    <row r="530" spans="2:15" s="53" customFormat="1" ht="14.5" x14ac:dyDescent="0.35">
      <c r="B530" s="165" t="str">
        <f t="shared" si="93"/>
        <v>Hydrochloric acid</v>
      </c>
      <c r="C530" s="166" t="str">
        <f t="shared" si="93"/>
        <v>7647-01-0</v>
      </c>
      <c r="D530" s="167" t="str" cm="1">
        <f t="array" ref="D530">_xlfn.IFNA(CONVERT(INDEX('3. Emissions - Actual EF'!$K$5:$K$288,MATCH(1,($N$457='3. Emissions - Actual EF'!$B$5:$B$288)*($C530='3. Emissions - Actual EF'!$C$5:$C$288),0)),"lbm","g")/8760/3600,"--")</f>
        <v>--</v>
      </c>
      <c r="E530" s="168" t="str" cm="1">
        <f t="array" ref="E530">_xlfn.IFNA(CONVERT(INDEX('3. Emissions - Actual EF'!$N$5:$N$288,MATCH(1,('Actuals - REER'!$N$457='3. Emissions - Actual EF'!$B$5:$B$288)*($C530='3. Emissions - Actual EF'!$C$5:$C$288),0)),"lbm","g")/24/3600,"--")</f>
        <v>--</v>
      </c>
      <c r="F530" s="174" t="str">
        <f t="shared" si="96"/>
        <v>--</v>
      </c>
      <c r="G530" s="167" t="str">
        <f t="shared" si="96"/>
        <v>--</v>
      </c>
      <c r="H530" s="167" t="str">
        <f t="shared" si="96"/>
        <v>--</v>
      </c>
      <c r="I530" s="167" t="str">
        <f t="shared" si="96"/>
        <v>--</v>
      </c>
      <c r="J530" s="167" t="str">
        <f t="shared" si="96"/>
        <v>--</v>
      </c>
      <c r="K530" s="167" t="str">
        <f t="shared" si="96"/>
        <v>--</v>
      </c>
      <c r="L530" s="168" t="str">
        <f t="shared" si="95"/>
        <v>--</v>
      </c>
      <c r="O530" s="86"/>
    </row>
    <row r="531" spans="2:15" s="53" customFormat="1" ht="14.5" x14ac:dyDescent="0.35">
      <c r="B531" s="165" t="str">
        <f t="shared" si="93"/>
        <v>Hydrogen Bromide</v>
      </c>
      <c r="C531" s="166" t="str">
        <f t="shared" si="93"/>
        <v>10035-10-6</v>
      </c>
      <c r="D531" s="167" t="str" cm="1">
        <f t="array" ref="D531">_xlfn.IFNA(CONVERT(INDEX('3. Emissions - Actual EF'!$K$5:$K$288,MATCH(1,($N$457='3. Emissions - Actual EF'!$B$5:$B$288)*($C531='3. Emissions - Actual EF'!$C$5:$C$288),0)),"lbm","g")/8760/3600,"--")</f>
        <v>--</v>
      </c>
      <c r="E531" s="168" t="str" cm="1">
        <f t="array" ref="E531">_xlfn.IFNA(CONVERT(INDEX('3. Emissions - Actual EF'!$N$5:$N$288,MATCH(1,('Actuals - REER'!$N$457='3. Emissions - Actual EF'!$B$5:$B$288)*($C531='3. Emissions - Actual EF'!$C$5:$C$288),0)),"lbm","g")/24/3600,"--")</f>
        <v>--</v>
      </c>
      <c r="F531" s="174" t="str">
        <f t="shared" si="96"/>
        <v>--</v>
      </c>
      <c r="G531" s="167" t="str">
        <f t="shared" si="96"/>
        <v>--</v>
      </c>
      <c r="H531" s="167" t="str">
        <f t="shared" si="96"/>
        <v>--</v>
      </c>
      <c r="I531" s="167" t="str">
        <f t="shared" si="96"/>
        <v>--</v>
      </c>
      <c r="J531" s="167" t="str">
        <f t="shared" si="96"/>
        <v>--</v>
      </c>
      <c r="K531" s="167" t="str">
        <f t="shared" si="96"/>
        <v>--</v>
      </c>
      <c r="L531" s="168" t="str">
        <f t="shared" si="95"/>
        <v>--</v>
      </c>
      <c r="O531" s="86"/>
    </row>
    <row r="532" spans="2:15" s="53" customFormat="1" ht="14.5" x14ac:dyDescent="0.35">
      <c r="B532" s="165" t="str">
        <f t="shared" si="93"/>
        <v>Hydrogen Fluoride</v>
      </c>
      <c r="C532" s="166" t="str">
        <f t="shared" si="93"/>
        <v>7664-39-3</v>
      </c>
      <c r="D532" s="167" t="str" cm="1">
        <f t="array" ref="D532">_xlfn.IFNA(CONVERT(INDEX('3. Emissions - Actual EF'!$K$5:$K$288,MATCH(1,($N$457='3. Emissions - Actual EF'!$B$5:$B$288)*($C532='3. Emissions - Actual EF'!$C$5:$C$288),0)),"lbm","g")/8760/3600,"--")</f>
        <v>--</v>
      </c>
      <c r="E532" s="168" t="str" cm="1">
        <f t="array" ref="E532">_xlfn.IFNA(CONVERT(INDEX('3. Emissions - Actual EF'!$N$5:$N$288,MATCH(1,('Actuals - REER'!$N$457='3. Emissions - Actual EF'!$B$5:$B$288)*($C532='3. Emissions - Actual EF'!$C$5:$C$288),0)),"lbm","g")/24/3600,"--")</f>
        <v>--</v>
      </c>
      <c r="F532" s="174" t="str">
        <f t="shared" si="96"/>
        <v>--</v>
      </c>
      <c r="G532" s="167" t="str">
        <f t="shared" si="96"/>
        <v>--</v>
      </c>
      <c r="H532" s="167" t="str">
        <f t="shared" si="96"/>
        <v>--</v>
      </c>
      <c r="I532" s="167" t="str">
        <f t="shared" si="96"/>
        <v>--</v>
      </c>
      <c r="J532" s="167" t="str">
        <f t="shared" si="96"/>
        <v>--</v>
      </c>
      <c r="K532" s="167" t="str">
        <f t="shared" si="96"/>
        <v>--</v>
      </c>
      <c r="L532" s="168" t="str">
        <f t="shared" si="95"/>
        <v>--</v>
      </c>
      <c r="O532" s="86"/>
    </row>
    <row r="533" spans="2:15" s="53" customFormat="1" ht="14.5" x14ac:dyDescent="0.35">
      <c r="B533" s="165" t="str">
        <f t="shared" si="93"/>
        <v>Indeno[1,2,3-cd]pyrene</v>
      </c>
      <c r="C533" s="166" t="str">
        <f t="shared" si="93"/>
        <v>193-39-5</v>
      </c>
      <c r="D533" s="167" t="str" cm="1">
        <f t="array" ref="D533">_xlfn.IFNA(CONVERT(INDEX('3. Emissions - Actual EF'!$K$5:$K$288,MATCH(1,($N$457='3. Emissions - Actual EF'!$B$5:$B$288)*($C533='3. Emissions - Actual EF'!$C$5:$C$288),0)),"lbm","g")/8760/3600,"--")</f>
        <v>--</v>
      </c>
      <c r="E533" s="168" t="str" cm="1">
        <f t="array" ref="E533">_xlfn.IFNA(CONVERT(INDEX('3. Emissions - Actual EF'!$N$5:$N$288,MATCH(1,('Actuals - REER'!$N$457='3. Emissions - Actual EF'!$B$5:$B$288)*($C533='3. Emissions - Actual EF'!$C$5:$C$288),0)),"lbm","g")/24/3600,"--")</f>
        <v>--</v>
      </c>
      <c r="F533" s="174" t="str">
        <f t="shared" si="96"/>
        <v>--</v>
      </c>
      <c r="G533" s="167" t="str">
        <f t="shared" si="96"/>
        <v>--</v>
      </c>
      <c r="H533" s="167" t="str">
        <f t="shared" si="96"/>
        <v>--</v>
      </c>
      <c r="I533" s="167" t="str">
        <f t="shared" si="96"/>
        <v>--</v>
      </c>
      <c r="J533" s="167" t="str">
        <f t="shared" si="96"/>
        <v>--</v>
      </c>
      <c r="K533" s="167" t="str">
        <f t="shared" si="96"/>
        <v>--</v>
      </c>
      <c r="L533" s="168" t="str">
        <f t="shared" si="95"/>
        <v>--</v>
      </c>
      <c r="O533" s="86"/>
    </row>
    <row r="534" spans="2:15" s="53" customFormat="1" ht="14.5" x14ac:dyDescent="0.35">
      <c r="B534" s="165" t="str">
        <f t="shared" si="93"/>
        <v>Lead and compounds</v>
      </c>
      <c r="C534" s="166" t="str">
        <f t="shared" si="93"/>
        <v>7439-92-1</v>
      </c>
      <c r="D534" s="167" cm="1">
        <f t="array" ref="D534">_xlfn.IFNA(CONVERT(INDEX('3. Emissions - Actual EF'!$K$5:$K$288,MATCH(1,($N$457='3. Emissions - Actual EF'!$B$5:$B$288)*($C534='3. Emissions - Actual EF'!$C$5:$C$288),0)),"lbm","g")/8760/3600,"--")</f>
        <v>4.6771583666310879E-7</v>
      </c>
      <c r="E534" s="168" cm="1">
        <f t="array" ref="E534">_xlfn.IFNA(CONVERT(INDEX('3. Emissions - Actual EF'!$N$5:$N$288,MATCH(1,('Actuals - REER'!$N$457='3. Emissions - Actual EF'!$B$5:$B$288)*($C534='3. Emissions - Actual EF'!$C$5:$C$288),0)),"lbm","g")/24/3600,"--")</f>
        <v>1.8968475598003856E-5</v>
      </c>
      <c r="F534" s="174" t="str">
        <f t="shared" si="96"/>
        <v>--</v>
      </c>
      <c r="G534" s="167">
        <f t="shared" si="96"/>
        <v>3.1181055777540589E-6</v>
      </c>
      <c r="H534" s="167" t="str">
        <f t="shared" si="96"/>
        <v>--</v>
      </c>
      <c r="I534" s="167">
        <f t="shared" si="96"/>
        <v>7.0866035858046784E-7</v>
      </c>
      <c r="J534" s="167" t="str">
        <f t="shared" si="96"/>
        <v>--</v>
      </c>
      <c r="K534" s="167">
        <f t="shared" si="96"/>
        <v>7.0866035858046784E-7</v>
      </c>
      <c r="L534" s="168">
        <f t="shared" si="95"/>
        <v>1.2645650398669238E-4</v>
      </c>
      <c r="O534" s="86"/>
    </row>
    <row r="535" spans="2:15" s="53" customFormat="1" ht="14.5" x14ac:dyDescent="0.35">
      <c r="B535" s="165" t="str">
        <f t="shared" si="93"/>
        <v>Manganese and compounds</v>
      </c>
      <c r="C535" s="166" t="str">
        <f t="shared" si="93"/>
        <v>7439-96-5</v>
      </c>
      <c r="D535" s="167" cm="1">
        <f t="array" ref="D535">_xlfn.IFNA(CONVERT(INDEX('3. Emissions - Actual EF'!$K$5:$K$288,MATCH(1,($N$457='3. Emissions - Actual EF'!$B$5:$B$288)*($C535='3. Emissions - Actual EF'!$C$5:$C$288),0)),"lbm","g")/8760/3600,"--")</f>
        <v>3.5546403586396271E-7</v>
      </c>
      <c r="E535" s="168" cm="1">
        <f t="array" ref="E535">_xlfn.IFNA(CONVERT(INDEX('3. Emissions - Actual EF'!$N$5:$N$288,MATCH(1,('Actuals - REER'!$N$457='3. Emissions - Actual EF'!$B$5:$B$288)*($C535='3. Emissions - Actual EF'!$C$5:$C$288),0)),"lbm","g")/24/3600,"--")</f>
        <v>1.4416041454482932E-5</v>
      </c>
      <c r="F535" s="174" t="str">
        <f t="shared" si="96"/>
        <v>--</v>
      </c>
      <c r="G535" s="167">
        <f t="shared" si="96"/>
        <v>3.9496003984884748E-6</v>
      </c>
      <c r="H535" s="167" t="str">
        <f t="shared" si="96"/>
        <v>--</v>
      </c>
      <c r="I535" s="167">
        <f t="shared" si="96"/>
        <v>8.8866008965990677E-7</v>
      </c>
      <c r="J535" s="167" t="str">
        <f t="shared" si="96"/>
        <v>--</v>
      </c>
      <c r="K535" s="167">
        <f t="shared" si="96"/>
        <v>8.8866008965990677E-7</v>
      </c>
      <c r="L535" s="168">
        <f t="shared" si="95"/>
        <v>4.8053471514943107E-5</v>
      </c>
      <c r="O535" s="86"/>
    </row>
    <row r="536" spans="2:15" s="53" customFormat="1" ht="14.5" x14ac:dyDescent="0.35">
      <c r="B536" s="165" t="str">
        <f t="shared" si="93"/>
        <v>Mercury and compounds</v>
      </c>
      <c r="C536" s="166" t="str">
        <f t="shared" si="93"/>
        <v>7439-97-6</v>
      </c>
      <c r="D536" s="167" cm="1">
        <f t="array" ref="D536">_xlfn.IFNA(CONVERT(INDEX('3. Emissions - Actual EF'!$K$5:$K$288,MATCH(1,($N$457='3. Emissions - Actual EF'!$B$5:$B$288)*($C536='3. Emissions - Actual EF'!$C$5:$C$288),0)),"lbm","g")/8760/3600,"--")</f>
        <v>2.4321223506481652E-7</v>
      </c>
      <c r="E536" s="168" cm="1">
        <f t="array" ref="E536">_xlfn.IFNA(CONVERT(INDEX('3. Emissions - Actual EF'!$N$5:$N$288,MATCH(1,('Actuals - REER'!$N$457='3. Emissions - Actual EF'!$B$5:$B$288)*($C536='3. Emissions - Actual EF'!$C$5:$C$288),0)),"lbm","g")/24/3600,"--")</f>
        <v>9.8636073109620045E-6</v>
      </c>
      <c r="F536" s="174" t="str">
        <f t="shared" si="96"/>
        <v>--</v>
      </c>
      <c r="G536" s="167">
        <f t="shared" si="96"/>
        <v>3.1586004553872277E-6</v>
      </c>
      <c r="H536" s="167" t="str">
        <f t="shared" si="96"/>
        <v>--</v>
      </c>
      <c r="I536" s="167">
        <f t="shared" si="96"/>
        <v>3.8605116676955001E-7</v>
      </c>
      <c r="J536" s="167" t="str">
        <f t="shared" si="96"/>
        <v>--</v>
      </c>
      <c r="K536" s="167">
        <f t="shared" si="96"/>
        <v>3.8605116676955001E-7</v>
      </c>
      <c r="L536" s="168">
        <f t="shared" si="95"/>
        <v>1.6439345518270007E-5</v>
      </c>
      <c r="O536" s="86"/>
    </row>
    <row r="537" spans="2:15" s="53" customFormat="1" ht="14.5" x14ac:dyDescent="0.35">
      <c r="B537" s="165" t="str">
        <f t="shared" si="93"/>
        <v>Methylene Chloride</v>
      </c>
      <c r="C537" s="166" t="str">
        <f t="shared" si="93"/>
        <v>75-09-2</v>
      </c>
      <c r="D537" s="167" t="str" cm="1">
        <f t="array" ref="D537">_xlfn.IFNA(CONVERT(INDEX('3. Emissions - Actual EF'!$K$5:$K$288,MATCH(1,($N$457='3. Emissions - Actual EF'!$B$5:$B$288)*($C537='3. Emissions - Actual EF'!$C$5:$C$288),0)),"lbm","g")/8760/3600,"--")</f>
        <v>--</v>
      </c>
      <c r="E537" s="168" t="str" cm="1">
        <f t="array" ref="E537">_xlfn.IFNA(CONVERT(INDEX('3. Emissions - Actual EF'!$N$5:$N$288,MATCH(1,('Actuals - REER'!$N$457='3. Emissions - Actual EF'!$B$5:$B$288)*($C537='3. Emissions - Actual EF'!$C$5:$C$288),0)),"lbm","g")/24/3600,"--")</f>
        <v>--</v>
      </c>
      <c r="F537" s="174" t="str">
        <f t="shared" si="96"/>
        <v>--</v>
      </c>
      <c r="G537" s="167" t="str">
        <f t="shared" si="96"/>
        <v>--</v>
      </c>
      <c r="H537" s="167" t="str">
        <f t="shared" si="96"/>
        <v>--</v>
      </c>
      <c r="I537" s="167" t="str">
        <f t="shared" si="96"/>
        <v>--</v>
      </c>
      <c r="J537" s="167" t="str">
        <f t="shared" si="96"/>
        <v>--</v>
      </c>
      <c r="K537" s="167" t="str">
        <f t="shared" si="96"/>
        <v>--</v>
      </c>
      <c r="L537" s="168" t="str">
        <f t="shared" si="95"/>
        <v>--</v>
      </c>
      <c r="O537" s="86"/>
    </row>
    <row r="538" spans="2:15" s="53" customFormat="1" ht="14.5" x14ac:dyDescent="0.35">
      <c r="B538" s="165" t="str">
        <f t="shared" ref="B538:C557" si="97">B85</f>
        <v>Molybdenum trioxide</v>
      </c>
      <c r="C538" s="166" t="str">
        <f t="shared" si="97"/>
        <v>1313-27-5</v>
      </c>
      <c r="D538" s="167" cm="1">
        <f t="array" ref="D538">_xlfn.IFNA(CONVERT(INDEX('3. Emissions - Actual EF'!$K$5:$K$288,MATCH(1,($N$457='3. Emissions - Actual EF'!$B$5:$B$288)*($C538='3. Emissions - Actual EF'!$C$5:$C$288),0)),"lbm","g")/8760/3600,"--")</f>
        <v>1.543462260988259E-6</v>
      </c>
      <c r="E538" s="168" cm="1">
        <f t="array" ref="E538">_xlfn.IFNA(CONVERT(INDEX('3. Emissions - Actual EF'!$N$5:$N$288,MATCH(1,('Actuals - REER'!$N$457='3. Emissions - Actual EF'!$B$5:$B$288)*($C538='3. Emissions - Actual EF'!$C$5:$C$288),0)),"lbm","g")/24/3600,"--")</f>
        <v>6.2595969473412728E-5</v>
      </c>
      <c r="F538" s="174" t="str">
        <f t="shared" ref="F538:K547" si="98">IFERROR(IF(F85="--","--",$D538/F85),"--")</f>
        <v>--</v>
      </c>
      <c r="G538" s="167" t="str">
        <f t="shared" si="98"/>
        <v>--</v>
      </c>
      <c r="H538" s="167" t="str">
        <f t="shared" si="98"/>
        <v>--</v>
      </c>
      <c r="I538" s="167" t="str">
        <f t="shared" si="98"/>
        <v>--</v>
      </c>
      <c r="J538" s="167" t="str">
        <f t="shared" si="98"/>
        <v>--</v>
      </c>
      <c r="K538" s="167" t="str">
        <f t="shared" si="98"/>
        <v>--</v>
      </c>
      <c r="L538" s="168" t="str">
        <f t="shared" si="95"/>
        <v>--</v>
      </c>
      <c r="O538" s="86"/>
    </row>
    <row r="539" spans="2:15" s="53" customFormat="1" ht="14.5" x14ac:dyDescent="0.35">
      <c r="B539" s="165" t="str">
        <f t="shared" si="97"/>
        <v>Naphthalene</v>
      </c>
      <c r="C539" s="166" t="str">
        <f t="shared" si="97"/>
        <v>91-20-3</v>
      </c>
      <c r="D539" s="167" cm="1">
        <f t="array" ref="D539">_xlfn.IFNA(CONVERT(INDEX('3. Emissions - Actual EF'!$K$5:$K$288,MATCH(1,($N$457='3. Emissions - Actual EF'!$B$5:$B$288)*($C539='3. Emissions - Actual EF'!$C$5:$C$288),0)),"lbm","g")/8760/3600,"--")</f>
        <v>2.8062950199786525E-7</v>
      </c>
      <c r="E539" s="168" cm="1">
        <f t="array" ref="E539">_xlfn.IFNA(CONVERT(INDEX('3. Emissions - Actual EF'!$N$5:$N$288,MATCH(1,('Actuals - REER'!$N$457='3. Emissions - Actual EF'!$B$5:$B$288)*($C539='3. Emissions - Actual EF'!$C$5:$C$288),0)),"lbm","g")/24/3600,"--")</f>
        <v>1.1381085358802314E-5</v>
      </c>
      <c r="F539" s="174">
        <f t="shared" si="98"/>
        <v>9.6768793792367316E-6</v>
      </c>
      <c r="G539" s="167">
        <f t="shared" si="98"/>
        <v>7.5845811350774388E-8</v>
      </c>
      <c r="H539" s="167">
        <f t="shared" si="98"/>
        <v>3.692493447340332E-7</v>
      </c>
      <c r="I539" s="167">
        <f t="shared" si="98"/>
        <v>1.7539343874866578E-8</v>
      </c>
      <c r="J539" s="167">
        <f t="shared" si="98"/>
        <v>8.0179857713675794E-7</v>
      </c>
      <c r="K539" s="167">
        <f t="shared" si="98"/>
        <v>1.7539343874866578E-8</v>
      </c>
      <c r="L539" s="168">
        <f t="shared" si="95"/>
        <v>5.6905426794011566E-8</v>
      </c>
      <c r="O539" s="86"/>
    </row>
    <row r="540" spans="2:15" s="53" customFormat="1" ht="14.5" x14ac:dyDescent="0.35">
      <c r="B540" s="165" t="str">
        <f t="shared" si="97"/>
        <v>Nickel and compounds</v>
      </c>
      <c r="C540" s="166" t="str">
        <f t="shared" si="97"/>
        <v>7440-02-0</v>
      </c>
      <c r="D540" s="167" cm="1">
        <f t="array" ref="D540">_xlfn.IFNA(CONVERT(INDEX('3. Emissions - Actual EF'!$K$5:$K$288,MATCH(1,($N$457='3. Emissions - Actual EF'!$B$5:$B$288)*($C540='3. Emissions - Actual EF'!$C$5:$C$288),0)),"lbm","g")/8760/3600,"--")</f>
        <v>1.9644065139850565E-6</v>
      </c>
      <c r="E540" s="168" cm="1">
        <f t="array" ref="E540">_xlfn.IFNA(CONVERT(INDEX('3. Emissions - Actual EF'!$N$5:$N$288,MATCH(1,('Actuals - REER'!$N$457='3. Emissions - Actual EF'!$B$5:$B$288)*($C540='3. Emissions - Actual EF'!$C$5:$C$288),0)),"lbm","g")/24/3600,"--")</f>
        <v>7.9667597511616202E-5</v>
      </c>
      <c r="F540" s="174">
        <f t="shared" si="98"/>
        <v>5.1694908262764642E-4</v>
      </c>
      <c r="G540" s="167">
        <f t="shared" si="98"/>
        <v>1.4031475099893261E-4</v>
      </c>
      <c r="H540" s="167">
        <f t="shared" si="98"/>
        <v>1.9644065139850565E-5</v>
      </c>
      <c r="I540" s="167">
        <f t="shared" si="98"/>
        <v>3.1683976032017044E-5</v>
      </c>
      <c r="J540" s="167">
        <f t="shared" si="98"/>
        <v>4.2704489434457755E-5</v>
      </c>
      <c r="K540" s="167">
        <f t="shared" si="98"/>
        <v>3.1683976032017044E-5</v>
      </c>
      <c r="L540" s="168">
        <f t="shared" si="95"/>
        <v>3.9833798755808101E-4</v>
      </c>
      <c r="O540" s="86"/>
    </row>
    <row r="541" spans="2:15" s="53" customFormat="1" ht="14.5" x14ac:dyDescent="0.35">
      <c r="B541" s="165" t="str">
        <f t="shared" si="97"/>
        <v>o-Xylene</v>
      </c>
      <c r="C541" s="166" t="str">
        <f t="shared" si="97"/>
        <v>95-47-6</v>
      </c>
      <c r="D541" s="167" t="str" cm="1">
        <f t="array" ref="D541">_xlfn.IFNA(CONVERT(INDEX('3. Emissions - Actual EF'!$K$5:$K$288,MATCH(1,($N$457='3. Emissions - Actual EF'!$B$5:$B$288)*($C541='3. Emissions - Actual EF'!$C$5:$C$288),0)),"lbm","g")/8760/3600,"--")</f>
        <v>--</v>
      </c>
      <c r="E541" s="168" t="str" cm="1">
        <f t="array" ref="E541">_xlfn.IFNA(CONVERT(INDEX('3. Emissions - Actual EF'!$N$5:$N$288,MATCH(1,('Actuals - REER'!$N$457='3. Emissions - Actual EF'!$B$5:$B$288)*($C541='3. Emissions - Actual EF'!$C$5:$C$288),0)),"lbm","g")/24/3600,"--")</f>
        <v>--</v>
      </c>
      <c r="F541" s="174" t="str">
        <f t="shared" si="98"/>
        <v>--</v>
      </c>
      <c r="G541" s="167" t="str">
        <f t="shared" si="98"/>
        <v>--</v>
      </c>
      <c r="H541" s="167" t="str">
        <f t="shared" si="98"/>
        <v>--</v>
      </c>
      <c r="I541" s="167" t="str">
        <f t="shared" si="98"/>
        <v>--</v>
      </c>
      <c r="J541" s="167" t="str">
        <f t="shared" si="98"/>
        <v>--</v>
      </c>
      <c r="K541" s="167" t="str">
        <f t="shared" si="98"/>
        <v>--</v>
      </c>
      <c r="L541" s="168" t="str">
        <f t="shared" si="95"/>
        <v>--</v>
      </c>
      <c r="O541" s="86"/>
    </row>
    <row r="542" spans="2:15" s="53" customFormat="1" ht="14.5" x14ac:dyDescent="0.35">
      <c r="B542" s="165" t="str">
        <f t="shared" si="97"/>
        <v>Pentachlorophenol (CCC)</v>
      </c>
      <c r="C542" s="166" t="str">
        <f t="shared" si="97"/>
        <v>87-86-5</v>
      </c>
      <c r="D542" s="167" t="str" cm="1">
        <f t="array" ref="D542">_xlfn.IFNA(CONVERT(INDEX('3. Emissions - Actual EF'!$K$5:$K$288,MATCH(1,($N$457='3. Emissions - Actual EF'!$B$5:$B$288)*($C542='3. Emissions - Actual EF'!$C$5:$C$288),0)),"lbm","g")/8760/3600,"--")</f>
        <v>--</v>
      </c>
      <c r="E542" s="168" t="str" cm="1">
        <f t="array" ref="E542">_xlfn.IFNA(CONVERT(INDEX('3. Emissions - Actual EF'!$N$5:$N$288,MATCH(1,('Actuals - REER'!$N$457='3. Emissions - Actual EF'!$B$5:$B$288)*($C542='3. Emissions - Actual EF'!$C$5:$C$288),0)),"lbm","g")/24/3600,"--")</f>
        <v>--</v>
      </c>
      <c r="F542" s="174" t="str">
        <f t="shared" si="98"/>
        <v>--</v>
      </c>
      <c r="G542" s="167" t="str">
        <f t="shared" si="98"/>
        <v>--</v>
      </c>
      <c r="H542" s="167" t="str">
        <f t="shared" si="98"/>
        <v>--</v>
      </c>
      <c r="I542" s="167" t="str">
        <f t="shared" si="98"/>
        <v>--</v>
      </c>
      <c r="J542" s="167" t="str">
        <f t="shared" si="98"/>
        <v>--</v>
      </c>
      <c r="K542" s="167" t="str">
        <f t="shared" si="98"/>
        <v>--</v>
      </c>
      <c r="L542" s="168" t="str">
        <f t="shared" si="95"/>
        <v>--</v>
      </c>
      <c r="O542" s="86"/>
    </row>
    <row r="543" spans="2:15" s="53" customFormat="1" ht="14.5" x14ac:dyDescent="0.35">
      <c r="B543" s="165" t="str">
        <f t="shared" si="97"/>
        <v>Perylene</v>
      </c>
      <c r="C543" s="166" t="str">
        <f t="shared" si="97"/>
        <v>198-55-0</v>
      </c>
      <c r="D543" s="167" t="str" cm="1">
        <f t="array" ref="D543">_xlfn.IFNA(CONVERT(INDEX('3. Emissions - Actual EF'!$K$5:$K$288,MATCH(1,($N$457='3. Emissions - Actual EF'!$B$5:$B$288)*($C543='3. Emissions - Actual EF'!$C$5:$C$288),0)),"lbm","g")/8760/3600,"--")</f>
        <v>--</v>
      </c>
      <c r="E543" s="168" t="str" cm="1">
        <f t="array" ref="E543">_xlfn.IFNA(CONVERT(INDEX('3. Emissions - Actual EF'!$N$5:$N$288,MATCH(1,('Actuals - REER'!$N$457='3. Emissions - Actual EF'!$B$5:$B$288)*($C543='3. Emissions - Actual EF'!$C$5:$C$288),0)),"lbm","g")/24/3600,"--")</f>
        <v>--</v>
      </c>
      <c r="F543" s="174" t="str">
        <f t="shared" si="98"/>
        <v>--</v>
      </c>
      <c r="G543" s="167" t="str">
        <f t="shared" si="98"/>
        <v>--</v>
      </c>
      <c r="H543" s="167" t="str">
        <f t="shared" si="98"/>
        <v>--</v>
      </c>
      <c r="I543" s="167" t="str">
        <f t="shared" si="98"/>
        <v>--</v>
      </c>
      <c r="J543" s="167" t="str">
        <f t="shared" si="98"/>
        <v>--</v>
      </c>
      <c r="K543" s="167" t="str">
        <f t="shared" si="98"/>
        <v>--</v>
      </c>
      <c r="L543" s="168" t="str">
        <f t="shared" si="95"/>
        <v>--</v>
      </c>
      <c r="O543" s="86"/>
    </row>
    <row r="544" spans="2:15" s="53" customFormat="1" ht="14.5" x14ac:dyDescent="0.35">
      <c r="B544" s="165" t="str">
        <f t="shared" si="97"/>
        <v>Phenanthrene</v>
      </c>
      <c r="C544" s="166" t="str">
        <f t="shared" si="97"/>
        <v>85-01-8</v>
      </c>
      <c r="D544" s="167" t="str" cm="1">
        <f t="array" ref="D544">_xlfn.IFNA(CONVERT(INDEX('3. Emissions - Actual EF'!$K$5:$K$288,MATCH(1,($N$457='3. Emissions - Actual EF'!$B$5:$B$288)*($C544='3. Emissions - Actual EF'!$C$5:$C$288),0)),"lbm","g")/8760/3600,"--")</f>
        <v>--</v>
      </c>
      <c r="E544" s="168" t="str" cm="1">
        <f t="array" ref="E544">_xlfn.IFNA(CONVERT(INDEX('3. Emissions - Actual EF'!$N$5:$N$288,MATCH(1,('Actuals - REER'!$N$457='3. Emissions - Actual EF'!$B$5:$B$288)*($C544='3. Emissions - Actual EF'!$C$5:$C$288),0)),"lbm","g")/24/3600,"--")</f>
        <v>--</v>
      </c>
      <c r="F544" s="174" t="str">
        <f t="shared" si="98"/>
        <v>--</v>
      </c>
      <c r="G544" s="167" t="str">
        <f t="shared" si="98"/>
        <v>--</v>
      </c>
      <c r="H544" s="167" t="str">
        <f t="shared" si="98"/>
        <v>--</v>
      </c>
      <c r="I544" s="167" t="str">
        <f t="shared" si="98"/>
        <v>--</v>
      </c>
      <c r="J544" s="167" t="str">
        <f t="shared" si="98"/>
        <v>--</v>
      </c>
      <c r="K544" s="167" t="str">
        <f t="shared" si="98"/>
        <v>--</v>
      </c>
      <c r="L544" s="168" t="str">
        <f t="shared" si="95"/>
        <v>--</v>
      </c>
      <c r="O544" s="86"/>
    </row>
    <row r="545" spans="2:15" s="53" customFormat="1" ht="14.5" x14ac:dyDescent="0.35">
      <c r="B545" s="165" t="str">
        <f t="shared" si="97"/>
        <v>Phosphorous and compounds</v>
      </c>
      <c r="C545" s="166">
        <f t="shared" si="97"/>
        <v>504</v>
      </c>
      <c r="D545" s="167" t="str" cm="1">
        <f t="array" ref="D545">_xlfn.IFNA(CONVERT(INDEX('3. Emissions - Actual EF'!$K$5:$K$288,MATCH(1,($N$457='3. Emissions - Actual EF'!$B$5:$B$288)*($C545='3. Emissions - Actual EF'!$C$5:$C$288),0)),"lbm","g")/8760/3600,"--")</f>
        <v>--</v>
      </c>
      <c r="E545" s="168" t="str" cm="1">
        <f t="array" ref="E545">_xlfn.IFNA(CONVERT(INDEX('3. Emissions - Actual EF'!$N$5:$N$288,MATCH(1,('Actuals - REER'!$N$457='3. Emissions - Actual EF'!$B$5:$B$288)*($C545='3. Emissions - Actual EF'!$C$5:$C$288),0)),"lbm","g")/24/3600,"--")</f>
        <v>--</v>
      </c>
      <c r="F545" s="174" t="str">
        <f t="shared" si="98"/>
        <v>--</v>
      </c>
      <c r="G545" s="167" t="str">
        <f t="shared" si="98"/>
        <v>--</v>
      </c>
      <c r="H545" s="167" t="str">
        <f t="shared" si="98"/>
        <v>--</v>
      </c>
      <c r="I545" s="167" t="str">
        <f t="shared" si="98"/>
        <v>--</v>
      </c>
      <c r="J545" s="167" t="str">
        <f t="shared" si="98"/>
        <v>--</v>
      </c>
      <c r="K545" s="167" t="str">
        <f t="shared" si="98"/>
        <v>--</v>
      </c>
      <c r="L545" s="168" t="str">
        <f t="shared" si="95"/>
        <v>--</v>
      </c>
      <c r="O545" s="86"/>
    </row>
    <row r="546" spans="2:15" s="53" customFormat="1" ht="14.5" x14ac:dyDescent="0.35">
      <c r="B546" s="165" t="str">
        <f t="shared" si="97"/>
        <v>Pyrene</v>
      </c>
      <c r="C546" s="166" t="str">
        <f t="shared" si="97"/>
        <v>129-00-0</v>
      </c>
      <c r="D546" s="167" t="str" cm="1">
        <f t="array" ref="D546">_xlfn.IFNA(CONVERT(INDEX('3. Emissions - Actual EF'!$K$5:$K$288,MATCH(1,($N$457='3. Emissions - Actual EF'!$B$5:$B$288)*($C546='3. Emissions - Actual EF'!$C$5:$C$288),0)),"lbm","g")/8760/3600,"--")</f>
        <v>--</v>
      </c>
      <c r="E546" s="168" t="str" cm="1">
        <f t="array" ref="E546">_xlfn.IFNA(CONVERT(INDEX('3. Emissions - Actual EF'!$N$5:$N$288,MATCH(1,('Actuals - REER'!$N$457='3. Emissions - Actual EF'!$B$5:$B$288)*($C546='3. Emissions - Actual EF'!$C$5:$C$288),0)),"lbm","g")/24/3600,"--")</f>
        <v>--</v>
      </c>
      <c r="F546" s="174" t="str">
        <f t="shared" si="98"/>
        <v>--</v>
      </c>
      <c r="G546" s="167" t="str">
        <f t="shared" si="98"/>
        <v>--</v>
      </c>
      <c r="H546" s="167" t="str">
        <f t="shared" si="98"/>
        <v>--</v>
      </c>
      <c r="I546" s="167" t="str">
        <f t="shared" si="98"/>
        <v>--</v>
      </c>
      <c r="J546" s="167" t="str">
        <f t="shared" si="98"/>
        <v>--</v>
      </c>
      <c r="K546" s="167" t="str">
        <f t="shared" si="98"/>
        <v>--</v>
      </c>
      <c r="L546" s="168" t="str">
        <f t="shared" si="95"/>
        <v>--</v>
      </c>
      <c r="O546" s="86"/>
    </row>
    <row r="547" spans="2:15" s="53" customFormat="1" ht="14.5" x14ac:dyDescent="0.35">
      <c r="B547" s="165" t="str">
        <f t="shared" si="97"/>
        <v>Selenium and compounds</v>
      </c>
      <c r="C547" s="166" t="str">
        <f t="shared" si="97"/>
        <v>7782-49-2</v>
      </c>
      <c r="D547" s="167" cm="1">
        <f t="array" ref="D547">_xlfn.IFNA(CONVERT(INDEX('3. Emissions - Actual EF'!$K$5:$K$288,MATCH(1,($N$457='3. Emissions - Actual EF'!$B$5:$B$288)*($C547='3. Emissions - Actual EF'!$C$5:$C$288),0)),"lbm","g")/8760/3600,"--")</f>
        <v>2.2450360159829222E-8</v>
      </c>
      <c r="E547" s="168" cm="1">
        <f t="array" ref="E547">_xlfn.IFNA(CONVERT(INDEX('3. Emissions - Actual EF'!$N$5:$N$288,MATCH(1,('Actuals - REER'!$N$457='3. Emissions - Actual EF'!$B$5:$B$288)*($C547='3. Emissions - Actual EF'!$C$5:$C$288),0)),"lbm","g")/24/3600,"--")</f>
        <v>9.1048682870418516E-7</v>
      </c>
      <c r="F547" s="174" t="str">
        <f t="shared" si="98"/>
        <v>--</v>
      </c>
      <c r="G547" s="167" t="str">
        <f t="shared" si="98"/>
        <v>--</v>
      </c>
      <c r="H547" s="167" t="str">
        <f t="shared" si="98"/>
        <v>--</v>
      </c>
      <c r="I547" s="167" t="str">
        <f t="shared" si="98"/>
        <v>--</v>
      </c>
      <c r="J547" s="167" t="str">
        <f t="shared" si="98"/>
        <v>--</v>
      </c>
      <c r="K547" s="167" t="str">
        <f t="shared" si="98"/>
        <v>--</v>
      </c>
      <c r="L547" s="168">
        <f t="shared" si="95"/>
        <v>4.5524341435209258E-7</v>
      </c>
      <c r="O547" s="86"/>
    </row>
    <row r="548" spans="2:15" s="53" customFormat="1" ht="14.5" x14ac:dyDescent="0.35">
      <c r="B548" s="165" t="str">
        <f t="shared" si="97"/>
        <v>Silver</v>
      </c>
      <c r="C548" s="166" t="str">
        <f t="shared" si="97"/>
        <v>7440-22-4</v>
      </c>
      <c r="D548" s="167" t="str" cm="1">
        <f t="array" ref="D548">_xlfn.IFNA(CONVERT(INDEX('3. Emissions - Actual EF'!$K$5:$K$288,MATCH(1,($N$457='3. Emissions - Actual EF'!$B$5:$B$288)*($C548='3. Emissions - Actual EF'!$C$5:$C$288),0)),"lbm","g")/8760/3600,"--")</f>
        <v>--</v>
      </c>
      <c r="E548" s="168" t="str" cm="1">
        <f t="array" ref="E548">_xlfn.IFNA(CONVERT(INDEX('3. Emissions - Actual EF'!$N$5:$N$288,MATCH(1,('Actuals - REER'!$N$457='3. Emissions - Actual EF'!$B$5:$B$288)*($C548='3. Emissions - Actual EF'!$C$5:$C$288),0)),"lbm","g")/24/3600,"--")</f>
        <v>--</v>
      </c>
      <c r="F548" s="174" t="str">
        <f t="shared" ref="F548:K557" si="99">IFERROR(IF(F95="--","--",$D548/F95),"--")</f>
        <v>--</v>
      </c>
      <c r="G548" s="167" t="str">
        <f t="shared" si="99"/>
        <v>--</v>
      </c>
      <c r="H548" s="167" t="str">
        <f t="shared" si="99"/>
        <v>--</v>
      </c>
      <c r="I548" s="167" t="str">
        <f t="shared" si="99"/>
        <v>--</v>
      </c>
      <c r="J548" s="167" t="str">
        <f t="shared" si="99"/>
        <v>--</v>
      </c>
      <c r="K548" s="167" t="str">
        <f t="shared" si="99"/>
        <v>--</v>
      </c>
      <c r="L548" s="168" t="str">
        <f t="shared" si="95"/>
        <v>--</v>
      </c>
      <c r="O548" s="86"/>
    </row>
    <row r="549" spans="2:15" s="53" customFormat="1" ht="14.5" x14ac:dyDescent="0.35">
      <c r="B549" s="165" t="str">
        <f t="shared" si="97"/>
        <v>Styrene</v>
      </c>
      <c r="C549" s="166" t="str">
        <f t="shared" si="97"/>
        <v>100-42-5</v>
      </c>
      <c r="D549" s="167" t="str" cm="1">
        <f t="array" ref="D549">_xlfn.IFNA(CONVERT(INDEX('3. Emissions - Actual EF'!$K$5:$K$288,MATCH(1,($N$457='3. Emissions - Actual EF'!$B$5:$B$288)*($C549='3. Emissions - Actual EF'!$C$5:$C$288),0)),"lbm","g")/8760/3600,"--")</f>
        <v>--</v>
      </c>
      <c r="E549" s="168" t="str" cm="1">
        <f t="array" ref="E549">_xlfn.IFNA(CONVERT(INDEX('3. Emissions - Actual EF'!$N$5:$N$288,MATCH(1,('Actuals - REER'!$N$457='3. Emissions - Actual EF'!$B$5:$B$288)*($C549='3. Emissions - Actual EF'!$C$5:$C$288),0)),"lbm","g")/24/3600,"--")</f>
        <v>--</v>
      </c>
      <c r="F549" s="174" t="str">
        <f t="shared" si="99"/>
        <v>--</v>
      </c>
      <c r="G549" s="167" t="str">
        <f t="shared" si="99"/>
        <v>--</v>
      </c>
      <c r="H549" s="167" t="str">
        <f t="shared" si="99"/>
        <v>--</v>
      </c>
      <c r="I549" s="167" t="str">
        <f t="shared" si="99"/>
        <v>--</v>
      </c>
      <c r="J549" s="167" t="str">
        <f t="shared" si="99"/>
        <v>--</v>
      </c>
      <c r="K549" s="167" t="str">
        <f t="shared" si="99"/>
        <v>--</v>
      </c>
      <c r="L549" s="168" t="str">
        <f t="shared" si="95"/>
        <v>--</v>
      </c>
      <c r="O549" s="86"/>
    </row>
    <row r="550" spans="2:15" s="53" customFormat="1" ht="14.5" x14ac:dyDescent="0.35">
      <c r="B550" s="165" t="str">
        <f t="shared" si="97"/>
        <v>Tetrachloroethene</v>
      </c>
      <c r="C550" s="166" t="str">
        <f t="shared" si="97"/>
        <v>127-18-4</v>
      </c>
      <c r="D550" s="167" t="str" cm="1">
        <f t="array" ref="D550">_xlfn.IFNA(CONVERT(INDEX('3. Emissions - Actual EF'!$K$5:$K$288,MATCH(1,($N$457='3. Emissions - Actual EF'!$B$5:$B$288)*($C550='3. Emissions - Actual EF'!$C$5:$C$288),0)),"lbm","g")/8760/3600,"--")</f>
        <v>--</v>
      </c>
      <c r="E550" s="168" t="str" cm="1">
        <f t="array" ref="E550">_xlfn.IFNA(CONVERT(INDEX('3. Emissions - Actual EF'!$N$5:$N$288,MATCH(1,('Actuals - REER'!$N$457='3. Emissions - Actual EF'!$B$5:$B$288)*($C550='3. Emissions - Actual EF'!$C$5:$C$288),0)),"lbm","g")/24/3600,"--")</f>
        <v>--</v>
      </c>
      <c r="F550" s="174" t="str">
        <f t="shared" si="99"/>
        <v>--</v>
      </c>
      <c r="G550" s="167" t="str">
        <f t="shared" si="99"/>
        <v>--</v>
      </c>
      <c r="H550" s="167" t="str">
        <f t="shared" si="99"/>
        <v>--</v>
      </c>
      <c r="I550" s="167" t="str">
        <f t="shared" si="99"/>
        <v>--</v>
      </c>
      <c r="J550" s="167" t="str">
        <f t="shared" si="99"/>
        <v>--</v>
      </c>
      <c r="K550" s="167" t="str">
        <f t="shared" si="99"/>
        <v>--</v>
      </c>
      <c r="L550" s="168" t="str">
        <f t="shared" si="95"/>
        <v>--</v>
      </c>
      <c r="O550" s="86"/>
    </row>
    <row r="551" spans="2:15" s="53" customFormat="1" ht="14.5" x14ac:dyDescent="0.35">
      <c r="B551" s="165" t="str">
        <f t="shared" si="97"/>
        <v>Thallium</v>
      </c>
      <c r="C551" s="166" t="str">
        <f t="shared" si="97"/>
        <v>7440-28-0</v>
      </c>
      <c r="D551" s="167" t="str" cm="1">
        <f t="array" ref="D551">_xlfn.IFNA(CONVERT(INDEX('3. Emissions - Actual EF'!$K$5:$K$288,MATCH(1,($N$457='3. Emissions - Actual EF'!$B$5:$B$288)*($C551='3. Emissions - Actual EF'!$C$5:$C$288),0)),"lbm","g")/8760/3600,"--")</f>
        <v>--</v>
      </c>
      <c r="E551" s="168" t="str" cm="1">
        <f t="array" ref="E551">_xlfn.IFNA(CONVERT(INDEX('3. Emissions - Actual EF'!$N$5:$N$288,MATCH(1,('Actuals - REER'!$N$457='3. Emissions - Actual EF'!$B$5:$B$288)*($C551='3. Emissions - Actual EF'!$C$5:$C$288),0)),"lbm","g")/24/3600,"--")</f>
        <v>--</v>
      </c>
      <c r="F551" s="174" t="str">
        <f t="shared" si="99"/>
        <v>--</v>
      </c>
      <c r="G551" s="167" t="str">
        <f t="shared" si="99"/>
        <v>--</v>
      </c>
      <c r="H551" s="167" t="str">
        <f t="shared" si="99"/>
        <v>--</v>
      </c>
      <c r="I551" s="167" t="str">
        <f t="shared" si="99"/>
        <v>--</v>
      </c>
      <c r="J551" s="167" t="str">
        <f t="shared" si="99"/>
        <v>--</v>
      </c>
      <c r="K551" s="167" t="str">
        <f t="shared" si="99"/>
        <v>--</v>
      </c>
      <c r="L551" s="168" t="str">
        <f t="shared" si="95"/>
        <v>--</v>
      </c>
      <c r="O551" s="86"/>
    </row>
    <row r="552" spans="2:15" s="53" customFormat="1" ht="14.5" x14ac:dyDescent="0.35">
      <c r="B552" s="165" t="str">
        <f t="shared" si="97"/>
        <v>Toluene</v>
      </c>
      <c r="C552" s="166" t="str">
        <f t="shared" si="97"/>
        <v>108-88-3</v>
      </c>
      <c r="D552" s="167" cm="1">
        <f t="array" ref="D552">_xlfn.IFNA(CONVERT(INDEX('3. Emissions - Actual EF'!$K$5:$K$288,MATCH(1,($N$457='3. Emissions - Actual EF'!$B$5:$B$288)*($C552='3. Emissions - Actual EF'!$C$5:$C$288),0)),"lbm","g")/8760/3600,"--")</f>
        <v>7.2963670519444961E-6</v>
      </c>
      <c r="E552" s="168" cm="1">
        <f t="array" ref="E552">_xlfn.IFNA(CONVERT(INDEX('3. Emissions - Actual EF'!$N$5:$N$288,MATCH(1,('Actuals - REER'!$N$457='3. Emissions - Actual EF'!$B$5:$B$288)*($C552='3. Emissions - Actual EF'!$C$5:$C$288),0)),"lbm","g")/24/3600,"--")</f>
        <v>2.959082193288602E-4</v>
      </c>
      <c r="F552" s="174" t="str">
        <f t="shared" si="99"/>
        <v>--</v>
      </c>
      <c r="G552" s="167">
        <f t="shared" si="99"/>
        <v>1.4592734103888991E-9</v>
      </c>
      <c r="H552" s="167" t="str">
        <f t="shared" si="99"/>
        <v>--</v>
      </c>
      <c r="I552" s="167">
        <f t="shared" si="99"/>
        <v>3.3165304781565891E-10</v>
      </c>
      <c r="J552" s="167" t="str">
        <f t="shared" si="99"/>
        <v>--</v>
      </c>
      <c r="K552" s="167">
        <f t="shared" si="99"/>
        <v>3.3165304781565891E-10</v>
      </c>
      <c r="L552" s="168">
        <f t="shared" si="95"/>
        <v>3.9454429243848025E-8</v>
      </c>
      <c r="O552" s="86"/>
    </row>
    <row r="553" spans="2:15" s="53" customFormat="1" ht="14.5" x14ac:dyDescent="0.35">
      <c r="B553" s="165" t="str">
        <f t="shared" si="97"/>
        <v>Total PAHs (excluding Naphthalene)</v>
      </c>
      <c r="C553" s="166">
        <f t="shared" si="97"/>
        <v>401</v>
      </c>
      <c r="D553" s="167" cm="1">
        <f t="array" ref="D553">_xlfn.IFNA(CONVERT(INDEX('3. Emissions - Actual EF'!$K$5:$K$288,MATCH(1,($N$457='3. Emissions - Actual EF'!$B$5:$B$288)*($C553='3. Emissions - Actual EF'!$C$5:$C$288),0)),"lbm","g")/8760/3600,"--")</f>
        <v>9.3543167332621755E-8</v>
      </c>
      <c r="E553" s="168" cm="1">
        <f t="array" ref="E553">_xlfn.IFNA(CONVERT(INDEX('3. Emissions - Actual EF'!$N$5:$N$288,MATCH(1,('Actuals - REER'!$N$457='3. Emissions - Actual EF'!$B$5:$B$288)*($C553='3. Emissions - Actual EF'!$C$5:$C$288),0)),"lbm","g")/24/3600,"--")</f>
        <v>3.7936951196007716E-6</v>
      </c>
      <c r="F553" s="174">
        <f t="shared" si="99"/>
        <v>2.1754224961074826E-3</v>
      </c>
      <c r="G553" s="167" t="str">
        <f t="shared" si="99"/>
        <v>--</v>
      </c>
      <c r="H553" s="167">
        <f t="shared" si="99"/>
        <v>5.8464479582888594E-5</v>
      </c>
      <c r="I553" s="167" t="str">
        <f t="shared" si="99"/>
        <v>--</v>
      </c>
      <c r="J553" s="167">
        <f t="shared" si="99"/>
        <v>3.1181055777540584E-5</v>
      </c>
      <c r="K553" s="167" t="str">
        <f t="shared" si="99"/>
        <v>--</v>
      </c>
      <c r="L553" s="168" t="str">
        <f t="shared" si="95"/>
        <v>--</v>
      </c>
      <c r="O553" s="86"/>
    </row>
    <row r="554" spans="2:15" s="53" customFormat="1" ht="14.5" x14ac:dyDescent="0.35">
      <c r="B554" s="165" t="str">
        <f t="shared" si="97"/>
        <v>Total PCBs</v>
      </c>
      <c r="C554" s="166" t="str">
        <f t="shared" si="97"/>
        <v>1336-36-3</v>
      </c>
      <c r="D554" s="167" t="str" cm="1">
        <f t="array" ref="D554">_xlfn.IFNA(CONVERT(INDEX('3. Emissions - Actual EF'!$K$5:$K$288,MATCH(1,($N$457='3. Emissions - Actual EF'!$B$5:$B$288)*($C554='3. Emissions - Actual EF'!$C$5:$C$288),0)),"lbm","g")/8760/3600,"--")</f>
        <v>--</v>
      </c>
      <c r="E554" s="168" t="str" cm="1">
        <f t="array" ref="E554">_xlfn.IFNA(CONVERT(INDEX('3. Emissions - Actual EF'!$N$5:$N$288,MATCH(1,('Actuals - REER'!$N$457='3. Emissions - Actual EF'!$B$5:$B$288)*($C554='3. Emissions - Actual EF'!$C$5:$C$288),0)),"lbm","g")/24/3600,"--")</f>
        <v>--</v>
      </c>
      <c r="F554" s="174" t="str">
        <f t="shared" si="99"/>
        <v>--</v>
      </c>
      <c r="G554" s="167" t="str">
        <f t="shared" si="99"/>
        <v>--</v>
      </c>
      <c r="H554" s="167" t="str">
        <f t="shared" si="99"/>
        <v>--</v>
      </c>
      <c r="I554" s="167" t="str">
        <f t="shared" si="99"/>
        <v>--</v>
      </c>
      <c r="J554" s="167" t="str">
        <f t="shared" si="99"/>
        <v>--</v>
      </c>
      <c r="K554" s="167" t="str">
        <f t="shared" si="99"/>
        <v>--</v>
      </c>
      <c r="L554" s="168" t="str">
        <f t="shared" ref="L554:L564" si="100">IFERROR(IF(L101="--","--",$E554/L101),"--")</f>
        <v>--</v>
      </c>
      <c r="O554" s="86"/>
    </row>
    <row r="555" spans="2:15" s="53" customFormat="1" ht="14.5" x14ac:dyDescent="0.35">
      <c r="B555" s="165" t="str">
        <f t="shared" si="97"/>
        <v>Total PCB TEQ</v>
      </c>
      <c r="C555" s="166">
        <f t="shared" si="97"/>
        <v>645</v>
      </c>
      <c r="D555" s="167" t="str" cm="1">
        <f t="array" ref="D555">_xlfn.IFNA(CONVERT(INDEX('3. Emissions - Actual EF'!$K$5:$K$288,MATCH(1,($N$457='3. Emissions - Actual EF'!$B$5:$B$288)*($C555='3. Emissions - Actual EF'!$C$5:$C$288),0)),"lbm","g")/8760/3600,"--")</f>
        <v>--</v>
      </c>
      <c r="E555" s="168" t="str" cm="1">
        <f t="array" ref="E555">_xlfn.IFNA(CONVERT(INDEX('3. Emissions - Actual EF'!$N$5:$N$288,MATCH(1,('Actuals - REER'!$N$457='3. Emissions - Actual EF'!$B$5:$B$288)*($C555='3. Emissions - Actual EF'!$C$5:$C$288),0)),"lbm","g")/24/3600,"--")</f>
        <v>--</v>
      </c>
      <c r="F555" s="174" t="str">
        <f t="shared" si="99"/>
        <v>--</v>
      </c>
      <c r="G555" s="167" t="str">
        <f t="shared" si="99"/>
        <v>--</v>
      </c>
      <c r="H555" s="167" t="str">
        <f t="shared" si="99"/>
        <v>--</v>
      </c>
      <c r="I555" s="167" t="str">
        <f t="shared" si="99"/>
        <v>--</v>
      </c>
      <c r="J555" s="167" t="str">
        <f t="shared" si="99"/>
        <v>--</v>
      </c>
      <c r="K555" s="167" t="str">
        <f t="shared" si="99"/>
        <v>--</v>
      </c>
      <c r="L555" s="168" t="str">
        <f t="shared" si="100"/>
        <v>--</v>
      </c>
      <c r="O555" s="86"/>
    </row>
    <row r="556" spans="2:15" s="53" customFormat="1" ht="14.5" x14ac:dyDescent="0.35">
      <c r="B556" s="165" t="str">
        <f t="shared" si="97"/>
        <v>Total PCDD and PCDF</v>
      </c>
      <c r="C556" s="166">
        <f t="shared" si="97"/>
        <v>646</v>
      </c>
      <c r="D556" s="167" t="str" cm="1">
        <f t="array" ref="D556">_xlfn.IFNA(CONVERT(INDEX('3. Emissions - Actual EF'!$K$5:$K$288,MATCH(1,($N$457='3. Emissions - Actual EF'!$B$5:$B$288)*($C556='3. Emissions - Actual EF'!$C$5:$C$288),0)),"lbm","g")/8760/3600,"--")</f>
        <v>--</v>
      </c>
      <c r="E556" s="168" t="str" cm="1">
        <f t="array" ref="E556">_xlfn.IFNA(CONVERT(INDEX('3. Emissions - Actual EF'!$N$5:$N$288,MATCH(1,('Actuals - REER'!$N$457='3. Emissions - Actual EF'!$B$5:$B$288)*($C556='3. Emissions - Actual EF'!$C$5:$C$288),0)),"lbm","g")/24/3600,"--")</f>
        <v>--</v>
      </c>
      <c r="F556" s="174" t="str">
        <f t="shared" si="99"/>
        <v>--</v>
      </c>
      <c r="G556" s="167" t="str">
        <f t="shared" si="99"/>
        <v>--</v>
      </c>
      <c r="H556" s="167" t="str">
        <f t="shared" si="99"/>
        <v>--</v>
      </c>
      <c r="I556" s="167" t="str">
        <f t="shared" si="99"/>
        <v>--</v>
      </c>
      <c r="J556" s="167" t="str">
        <f t="shared" si="99"/>
        <v>--</v>
      </c>
      <c r="K556" s="167" t="str">
        <f t="shared" si="99"/>
        <v>--</v>
      </c>
      <c r="L556" s="168" t="str">
        <f t="shared" si="100"/>
        <v>--</v>
      </c>
      <c r="O556" s="86"/>
    </row>
    <row r="557" spans="2:15" s="53" customFormat="1" ht="14.5" x14ac:dyDescent="0.35">
      <c r="B557" s="165" t="str">
        <f t="shared" si="97"/>
        <v>trans-1,2-Dichloroethene</v>
      </c>
      <c r="C557" s="166" t="str">
        <f t="shared" si="97"/>
        <v>156-60-5</v>
      </c>
      <c r="D557" s="167" t="str" cm="1">
        <f t="array" ref="D557">_xlfn.IFNA(CONVERT(INDEX('3. Emissions - Actual EF'!$K$5:$K$288,MATCH(1,($N$457='3. Emissions - Actual EF'!$B$5:$B$288)*($C557='3. Emissions - Actual EF'!$C$5:$C$288),0)),"lbm","g")/8760/3600,"--")</f>
        <v>--</v>
      </c>
      <c r="E557" s="168" t="str" cm="1">
        <f t="array" ref="E557">_xlfn.IFNA(CONVERT(INDEX('3. Emissions - Actual EF'!$N$5:$N$288,MATCH(1,('Actuals - REER'!$N$457='3. Emissions - Actual EF'!$B$5:$B$288)*($C557='3. Emissions - Actual EF'!$C$5:$C$288),0)),"lbm","g")/24/3600,"--")</f>
        <v>--</v>
      </c>
      <c r="F557" s="174" t="str">
        <f t="shared" si="99"/>
        <v>--</v>
      </c>
      <c r="G557" s="167" t="str">
        <f t="shared" si="99"/>
        <v>--</v>
      </c>
      <c r="H557" s="167" t="str">
        <f t="shared" si="99"/>
        <v>--</v>
      </c>
      <c r="I557" s="167" t="str">
        <f t="shared" si="99"/>
        <v>--</v>
      </c>
      <c r="J557" s="167" t="str">
        <f t="shared" si="99"/>
        <v>--</v>
      </c>
      <c r="K557" s="167" t="str">
        <f t="shared" si="99"/>
        <v>--</v>
      </c>
      <c r="L557" s="168" t="str">
        <f t="shared" si="100"/>
        <v>--</v>
      </c>
      <c r="O557" s="86"/>
    </row>
    <row r="558" spans="2:15" s="53" customFormat="1" ht="14.5" x14ac:dyDescent="0.35">
      <c r="B558" s="165" t="str">
        <f t="shared" ref="B558:C564" si="101">B105</f>
        <v>trans-1,3-Dichloropropene</v>
      </c>
      <c r="C558" s="166" t="str">
        <f t="shared" si="101"/>
        <v>542-75-6</v>
      </c>
      <c r="D558" s="167" t="str" cm="1">
        <f t="array" ref="D558">_xlfn.IFNA(CONVERT(INDEX('3. Emissions - Actual EF'!$K$5:$K$288,MATCH(1,($N$457='3. Emissions - Actual EF'!$B$5:$B$288)*($C558='3. Emissions - Actual EF'!$C$5:$C$288),0)),"lbm","g")/8760/3600,"--")</f>
        <v>--</v>
      </c>
      <c r="E558" s="168" t="str" cm="1">
        <f t="array" ref="E558">_xlfn.IFNA(CONVERT(INDEX('3. Emissions - Actual EF'!$N$5:$N$288,MATCH(1,('Actuals - REER'!$N$457='3. Emissions - Actual EF'!$B$5:$B$288)*($C558='3. Emissions - Actual EF'!$C$5:$C$288),0)),"lbm","g")/24/3600,"--")</f>
        <v>--</v>
      </c>
      <c r="F558" s="174" t="str">
        <f t="shared" ref="F558:K564" si="102">IFERROR(IF(F105="--","--",$D558/F105),"--")</f>
        <v>--</v>
      </c>
      <c r="G558" s="167" t="str">
        <f t="shared" si="102"/>
        <v>--</v>
      </c>
      <c r="H558" s="167" t="str">
        <f t="shared" si="102"/>
        <v>--</v>
      </c>
      <c r="I558" s="167" t="str">
        <f t="shared" si="102"/>
        <v>--</v>
      </c>
      <c r="J558" s="167" t="str">
        <f t="shared" si="102"/>
        <v>--</v>
      </c>
      <c r="K558" s="167" t="str">
        <f t="shared" si="102"/>
        <v>--</v>
      </c>
      <c r="L558" s="168" t="str">
        <f t="shared" si="100"/>
        <v>--</v>
      </c>
      <c r="O558" s="86"/>
    </row>
    <row r="559" spans="2:15" s="53" customFormat="1" ht="14.5" x14ac:dyDescent="0.35">
      <c r="B559" s="165" t="str">
        <f t="shared" si="101"/>
        <v>Trichloroethene</v>
      </c>
      <c r="C559" s="166" t="str">
        <f t="shared" si="101"/>
        <v>79-01-6</v>
      </c>
      <c r="D559" s="167" t="str" cm="1">
        <f t="array" ref="D559">_xlfn.IFNA(CONVERT(INDEX('3. Emissions - Actual EF'!$K$5:$K$288,MATCH(1,($N$457='3. Emissions - Actual EF'!$B$5:$B$288)*($C559='3. Emissions - Actual EF'!$C$5:$C$288),0)),"lbm","g")/8760/3600,"--")</f>
        <v>--</v>
      </c>
      <c r="E559" s="168" t="str" cm="1">
        <f t="array" ref="E559">_xlfn.IFNA(CONVERT(INDEX('3. Emissions - Actual EF'!$N$5:$N$288,MATCH(1,('Actuals - REER'!$N$457='3. Emissions - Actual EF'!$B$5:$B$288)*($C559='3. Emissions - Actual EF'!$C$5:$C$288),0)),"lbm","g")/24/3600,"--")</f>
        <v>--</v>
      </c>
      <c r="F559" s="174" t="str">
        <f t="shared" si="102"/>
        <v>--</v>
      </c>
      <c r="G559" s="167" t="str">
        <f t="shared" si="102"/>
        <v>--</v>
      </c>
      <c r="H559" s="167" t="str">
        <f t="shared" si="102"/>
        <v>--</v>
      </c>
      <c r="I559" s="167" t="str">
        <f t="shared" si="102"/>
        <v>--</v>
      </c>
      <c r="J559" s="167" t="str">
        <f t="shared" si="102"/>
        <v>--</v>
      </c>
      <c r="K559" s="167" t="str">
        <f t="shared" si="102"/>
        <v>--</v>
      </c>
      <c r="L559" s="168" t="str">
        <f t="shared" si="100"/>
        <v>--</v>
      </c>
      <c r="O559" s="86"/>
    </row>
    <row r="560" spans="2:15" s="53" customFormat="1" ht="14.5" x14ac:dyDescent="0.35">
      <c r="B560" s="165" t="str">
        <f t="shared" si="101"/>
        <v>Trichlorofluoromethane</v>
      </c>
      <c r="C560" s="166" t="str">
        <f t="shared" si="101"/>
        <v>75-69-4</v>
      </c>
      <c r="D560" s="167" t="str" cm="1">
        <f t="array" ref="D560">_xlfn.IFNA(CONVERT(INDEX('3. Emissions - Actual EF'!$K$5:$K$288,MATCH(1,($N$457='3. Emissions - Actual EF'!$B$5:$B$288)*($C560='3. Emissions - Actual EF'!$C$5:$C$288),0)),"lbm","g")/8760/3600,"--")</f>
        <v>--</v>
      </c>
      <c r="E560" s="168" t="str" cm="1">
        <f t="array" ref="E560">_xlfn.IFNA(CONVERT(INDEX('3. Emissions - Actual EF'!$N$5:$N$288,MATCH(1,('Actuals - REER'!$N$457='3. Emissions - Actual EF'!$B$5:$B$288)*($C560='3. Emissions - Actual EF'!$C$5:$C$288),0)),"lbm","g")/24/3600,"--")</f>
        <v>--</v>
      </c>
      <c r="F560" s="174" t="str">
        <f t="shared" si="102"/>
        <v>--</v>
      </c>
      <c r="G560" s="167" t="str">
        <f t="shared" si="102"/>
        <v>--</v>
      </c>
      <c r="H560" s="167" t="str">
        <f t="shared" si="102"/>
        <v>--</v>
      </c>
      <c r="I560" s="167" t="str">
        <f t="shared" si="102"/>
        <v>--</v>
      </c>
      <c r="J560" s="167" t="str">
        <f t="shared" si="102"/>
        <v>--</v>
      </c>
      <c r="K560" s="167" t="str">
        <f t="shared" si="102"/>
        <v>--</v>
      </c>
      <c r="L560" s="168" t="str">
        <f t="shared" si="100"/>
        <v>--</v>
      </c>
      <c r="O560" s="86"/>
    </row>
    <row r="561" spans="2:17" s="53" customFormat="1" ht="14.5" x14ac:dyDescent="0.35">
      <c r="B561" s="165" t="str">
        <f t="shared" si="101"/>
        <v>Vanadium</v>
      </c>
      <c r="C561" s="166" t="str">
        <f t="shared" si="101"/>
        <v>7440-62-2</v>
      </c>
      <c r="D561" s="167" cm="1">
        <f t="array" ref="D561">_xlfn.IFNA(CONVERT(INDEX('3. Emissions - Actual EF'!$K$5:$K$288,MATCH(1,($N$457='3. Emissions - Actual EF'!$B$5:$B$288)*($C561='3. Emissions - Actual EF'!$C$5:$C$288),0)),"lbm","g")/8760/3600,"--")</f>
        <v>2.1514928486503002E-6</v>
      </c>
      <c r="E561" s="168" cm="1">
        <f t="array" ref="E561">_xlfn.IFNA(CONVERT(INDEX('3. Emissions - Actual EF'!$N$5:$N$288,MATCH(1,('Actuals - REER'!$N$457='3. Emissions - Actual EF'!$B$5:$B$288)*($C561='3. Emissions - Actual EF'!$C$5:$C$288),0)),"lbm","g")/24/3600,"--")</f>
        <v>8.7254987750817745E-5</v>
      </c>
      <c r="F561" s="174" t="str">
        <f t="shared" si="102"/>
        <v>--</v>
      </c>
      <c r="G561" s="167">
        <f t="shared" si="102"/>
        <v>2.1514928486503002E-5</v>
      </c>
      <c r="H561" s="167" t="str">
        <f t="shared" si="102"/>
        <v>--</v>
      </c>
      <c r="I561" s="167">
        <f t="shared" si="102"/>
        <v>4.8897564742052281E-6</v>
      </c>
      <c r="J561" s="167" t="str">
        <f t="shared" si="102"/>
        <v>--</v>
      </c>
      <c r="K561" s="167">
        <f t="shared" si="102"/>
        <v>4.8897564742052281E-6</v>
      </c>
      <c r="L561" s="168">
        <f t="shared" si="100"/>
        <v>1.0906873468852217E-4</v>
      </c>
      <c r="O561" s="86"/>
    </row>
    <row r="562" spans="2:17" s="53" customFormat="1" ht="14.5" x14ac:dyDescent="0.35">
      <c r="B562" s="165" t="str">
        <f t="shared" si="101"/>
        <v>Vinyl Chloride</v>
      </c>
      <c r="C562" s="166" t="str">
        <f t="shared" si="101"/>
        <v>75-01-4</v>
      </c>
      <c r="D562" s="167" t="str" cm="1">
        <f t="array" ref="D562">_xlfn.IFNA(CONVERT(INDEX('3. Emissions - Actual EF'!$K$5:$K$288,MATCH(1,($N$457='3. Emissions - Actual EF'!$B$5:$B$288)*($C562='3. Emissions - Actual EF'!$C$5:$C$288),0)),"lbm","g")/8760/3600,"--")</f>
        <v>--</v>
      </c>
      <c r="E562" s="168" t="str" cm="1">
        <f t="array" ref="E562">_xlfn.IFNA(CONVERT(INDEX('3. Emissions - Actual EF'!$N$5:$N$288,MATCH(1,('Actuals - REER'!$N$457='3. Emissions - Actual EF'!$B$5:$B$288)*($C562='3. Emissions - Actual EF'!$C$5:$C$288),0)),"lbm","g")/24/3600,"--")</f>
        <v>--</v>
      </c>
      <c r="F562" s="174" t="str">
        <f t="shared" si="102"/>
        <v>--</v>
      </c>
      <c r="G562" s="167" t="str">
        <f t="shared" si="102"/>
        <v>--</v>
      </c>
      <c r="H562" s="167" t="str">
        <f t="shared" si="102"/>
        <v>--</v>
      </c>
      <c r="I562" s="167" t="str">
        <f t="shared" si="102"/>
        <v>--</v>
      </c>
      <c r="J562" s="167" t="str">
        <f t="shared" si="102"/>
        <v>--</v>
      </c>
      <c r="K562" s="167" t="str">
        <f t="shared" si="102"/>
        <v>--</v>
      </c>
      <c r="L562" s="168" t="str">
        <f t="shared" si="100"/>
        <v>--</v>
      </c>
      <c r="O562" s="86"/>
    </row>
    <row r="563" spans="2:17" s="53" customFormat="1" ht="14.5" x14ac:dyDescent="0.35">
      <c r="B563" s="165" t="str">
        <f t="shared" si="101"/>
        <v>Xylene (mixture), including m-xylene, o-xylene, p-xylene</v>
      </c>
      <c r="C563" s="166" t="str">
        <f t="shared" si="101"/>
        <v>1330-20-7</v>
      </c>
      <c r="D563" s="167" cm="1">
        <f t="array" ref="D563">_xlfn.IFNA(CONVERT(INDEX('3. Emissions - Actual EF'!$K$5:$K$288,MATCH(1,($N$457='3. Emissions - Actual EF'!$B$5:$B$288)*($C563='3. Emissions - Actual EF'!$C$5:$C$288),0)),"lbm","g")/8760/3600,"--")</f>
        <v>5.4255037052920614E-6</v>
      </c>
      <c r="E563" s="168" cm="1">
        <f t="array" ref="E563">_xlfn.IFNA(CONVERT(INDEX('3. Emissions - Actual EF'!$N$5:$N$288,MATCH(1,('Actuals - REER'!$N$457='3. Emissions - Actual EF'!$B$5:$B$288)*($C563='3. Emissions - Actual EF'!$C$5:$C$288),0)),"lbm","g")/24/3600,"--")</f>
        <v>2.2003431693684474E-4</v>
      </c>
      <c r="F563" s="174" t="str">
        <f t="shared" si="102"/>
        <v>--</v>
      </c>
      <c r="G563" s="167">
        <f t="shared" si="102"/>
        <v>2.466138047860028E-8</v>
      </c>
      <c r="H563" s="167" t="str">
        <f t="shared" si="102"/>
        <v>--</v>
      </c>
      <c r="I563" s="167">
        <f t="shared" si="102"/>
        <v>5.5933027889608882E-9</v>
      </c>
      <c r="J563" s="167" t="str">
        <f t="shared" si="102"/>
        <v>--</v>
      </c>
      <c r="K563" s="167">
        <f t="shared" si="102"/>
        <v>5.5933027889608882E-9</v>
      </c>
      <c r="L563" s="168">
        <f t="shared" si="100"/>
        <v>2.5291300797338475E-8</v>
      </c>
      <c r="O563" s="86"/>
    </row>
    <row r="564" spans="2:17" s="53" customFormat="1" ht="15" thickBot="1" x14ac:dyDescent="0.4">
      <c r="B564" s="165" t="str">
        <f t="shared" si="101"/>
        <v>Zinc and compounds</v>
      </c>
      <c r="C564" s="166" t="str">
        <f t="shared" si="101"/>
        <v>7440-66-6</v>
      </c>
      <c r="D564" s="167" cm="1">
        <f t="array" ref="D564">_xlfn.IFNA(CONVERT(INDEX('3. Emissions - Actual EF'!$K$5:$K$288,MATCH(1,($N$457='3. Emissions - Actual EF'!$B$5:$B$288)*($C564='3. Emissions - Actual EF'!$C$5:$C$288),0)),"lbm","g")/8760/3600,"--")</f>
        <v>2.7127518526460315E-5</v>
      </c>
      <c r="E564" s="168" cm="1">
        <f t="array" ref="E564">_xlfn.IFNA(CONVERT(INDEX('3. Emissions - Actual EF'!$N$5:$N$288,MATCH(1,('Actuals - REER'!$N$457='3. Emissions - Actual EF'!$B$5:$B$288)*($C564='3. Emissions - Actual EF'!$C$5:$C$288),0)),"lbm","g")/24/3600,"--")</f>
        <v>1.1001715846842236E-3</v>
      </c>
      <c r="F564" s="174" t="str">
        <f t="shared" si="102"/>
        <v>--</v>
      </c>
      <c r="G564" s="167" t="str">
        <f t="shared" si="102"/>
        <v>--</v>
      </c>
      <c r="H564" s="167" t="str">
        <f t="shared" si="102"/>
        <v>--</v>
      </c>
      <c r="I564" s="167" t="str">
        <f t="shared" si="102"/>
        <v>--</v>
      </c>
      <c r="J564" s="167" t="str">
        <f t="shared" si="102"/>
        <v>--</v>
      </c>
      <c r="K564" s="167" t="str">
        <f t="shared" si="102"/>
        <v>--</v>
      </c>
      <c r="L564" s="168" t="str">
        <f t="shared" si="100"/>
        <v>--</v>
      </c>
      <c r="O564" s="86"/>
    </row>
    <row r="565" spans="2:17" s="53" customFormat="1" ht="16" thickBot="1" x14ac:dyDescent="0.4">
      <c r="B565" s="131"/>
      <c r="C565" s="90" t="s">
        <v>1635</v>
      </c>
      <c r="D565" s="175">
        <f t="shared" ref="D565:L565" si="103">SUM(D458:D564)</f>
        <v>1.6901904437913177E-2</v>
      </c>
      <c r="E565" s="176">
        <f t="shared" si="103"/>
        <v>0.6854661244264787</v>
      </c>
      <c r="F565" s="175">
        <f t="shared" si="103"/>
        <v>5.467149027138507E-2</v>
      </c>
      <c r="G565" s="169">
        <f t="shared" si="103"/>
        <v>1.5339226225682939E-3</v>
      </c>
      <c r="H565" s="169">
        <f t="shared" si="103"/>
        <v>2.8176027813471673E-3</v>
      </c>
      <c r="I565" s="169">
        <f t="shared" si="103"/>
        <v>1.5486216354797464E-4</v>
      </c>
      <c r="J565" s="169">
        <f t="shared" si="103"/>
        <v>1.8455281489868185E-3</v>
      </c>
      <c r="K565" s="169">
        <f t="shared" si="103"/>
        <v>1.5486216354797464E-4</v>
      </c>
      <c r="L565" s="170">
        <f t="shared" si="103"/>
        <v>2.929317287883999E-3</v>
      </c>
    </row>
    <row r="566" spans="2:17" s="53" customFormat="1" ht="14.5" x14ac:dyDescent="0.35">
      <c r="B566" s="86"/>
      <c r="C566" s="85"/>
      <c r="D566" s="86"/>
      <c r="E566" s="86"/>
      <c r="F566" s="86"/>
      <c r="G566" s="86"/>
      <c r="H566" s="86"/>
      <c r="I566" s="86"/>
      <c r="J566" s="86"/>
      <c r="K566" s="86"/>
      <c r="L566" s="86"/>
    </row>
    <row r="567" spans="2:17" ht="13.5" thickBot="1" x14ac:dyDescent="0.3">
      <c r="B567" s="84" t="s">
        <v>1663</v>
      </c>
      <c r="N567" s="177"/>
      <c r="P567" s="177"/>
      <c r="Q567" s="177"/>
    </row>
    <row r="568" spans="2:17" x14ac:dyDescent="0.25">
      <c r="B568" s="236" t="s">
        <v>350</v>
      </c>
      <c r="C568" s="254" t="s">
        <v>351</v>
      </c>
      <c r="D568" s="257" t="s">
        <v>363</v>
      </c>
      <c r="E568" s="260" t="s">
        <v>364</v>
      </c>
      <c r="F568" s="254" t="s">
        <v>365</v>
      </c>
      <c r="G568" s="239"/>
      <c r="H568" s="239"/>
      <c r="I568" s="239"/>
      <c r="J568" s="239"/>
      <c r="K568" s="239"/>
      <c r="L568" s="263"/>
    </row>
    <row r="569" spans="2:17" x14ac:dyDescent="0.25">
      <c r="B569" s="237"/>
      <c r="C569" s="255"/>
      <c r="D569" s="258"/>
      <c r="E569" s="261"/>
      <c r="F569" s="248" t="s">
        <v>352</v>
      </c>
      <c r="G569" s="258"/>
      <c r="H569" s="258" t="s">
        <v>353</v>
      </c>
      <c r="I569" s="258"/>
      <c r="J569" s="258"/>
      <c r="K569" s="258"/>
      <c r="L569" s="261" t="s">
        <v>354</v>
      </c>
    </row>
    <row r="570" spans="2:17" ht="26.5" thickBot="1" x14ac:dyDescent="0.4">
      <c r="B570" s="253"/>
      <c r="C570" s="256"/>
      <c r="D570" s="259"/>
      <c r="E570" s="262"/>
      <c r="F570" s="89" t="s">
        <v>355</v>
      </c>
      <c r="G570" s="87" t="s">
        <v>356</v>
      </c>
      <c r="H570" s="87" t="s">
        <v>357</v>
      </c>
      <c r="I570" s="87" t="s">
        <v>358</v>
      </c>
      <c r="J570" s="87" t="s">
        <v>359</v>
      </c>
      <c r="K570" s="87" t="s">
        <v>360</v>
      </c>
      <c r="L570" s="262"/>
      <c r="N570" s="116" t="s">
        <v>28</v>
      </c>
      <c r="P570" s="177"/>
      <c r="Q570" s="177"/>
    </row>
    <row r="571" spans="2:17" x14ac:dyDescent="0.25">
      <c r="B571" s="165" t="str">
        <f t="shared" ref="B571:C590" si="104">B5</f>
        <v>1,1,1-Trichloroethane</v>
      </c>
      <c r="C571" s="166" t="str">
        <f t="shared" si="104"/>
        <v>71-55-6</v>
      </c>
      <c r="D571" s="167" t="str" cm="1">
        <f t="array" ref="D571">_xlfn.IFNA(CONVERT(INDEX('3. Emissions - Actual EF'!$K$5:$K$288,MATCH(1,($N$570='3. Emissions - Actual EF'!$B$5:$B$288)*($C571='3. Emissions - Actual EF'!$C$5:$C$288),0)),"lbm","g")/8760/3600,"--")</f>
        <v>--</v>
      </c>
      <c r="E571" s="168" t="str" cm="1">
        <f t="array" ref="E571">_xlfn.IFNA(CONVERT(INDEX('3. Emissions - Actual EF'!$N$5:$N$288,MATCH(1,('Actuals - REER'!$N$570='3. Emissions - Actual EF'!$B$5:$B$288)*($C571='3. Emissions - Actual EF'!$C$5:$C$288),0)),"lbm","g")/24/3600,"--")</f>
        <v>--</v>
      </c>
      <c r="F571" s="174" t="str">
        <f t="shared" ref="F571:K580" si="105">IFERROR(IF(F5="--","--",$D571/F5),"--")</f>
        <v>--</v>
      </c>
      <c r="G571" s="167" t="str">
        <f t="shared" si="105"/>
        <v>--</v>
      </c>
      <c r="H571" s="167" t="str">
        <f t="shared" si="105"/>
        <v>--</v>
      </c>
      <c r="I571" s="167" t="str">
        <f t="shared" si="105"/>
        <v>--</v>
      </c>
      <c r="J571" s="167" t="str">
        <f t="shared" si="105"/>
        <v>--</v>
      </c>
      <c r="K571" s="167" t="str">
        <f t="shared" si="105"/>
        <v>--</v>
      </c>
      <c r="L571" s="168" t="str">
        <f t="shared" ref="L571:L602" si="106">IFERROR(IF(L5="--","--",$E571/L5),"--")</f>
        <v>--</v>
      </c>
      <c r="N571" s="177"/>
      <c r="P571" s="177"/>
      <c r="Q571" s="177"/>
    </row>
    <row r="572" spans="2:17" x14ac:dyDescent="0.25">
      <c r="B572" s="165" t="str">
        <f t="shared" si="104"/>
        <v>1,1,2,2-Tetrachloroethane</v>
      </c>
      <c r="C572" s="166" t="str">
        <f t="shared" si="104"/>
        <v>79-34-5</v>
      </c>
      <c r="D572" s="167" t="str" cm="1">
        <f t="array" ref="D572">_xlfn.IFNA(CONVERT(INDEX('3. Emissions - Actual EF'!$K$5:$K$288,MATCH(1,($N$570='3. Emissions - Actual EF'!$B$5:$B$288)*($C572='3. Emissions - Actual EF'!$C$5:$C$288),0)),"lbm","g")/8760/3600,"--")</f>
        <v>--</v>
      </c>
      <c r="E572" s="168" t="str" cm="1">
        <f t="array" ref="E572">_xlfn.IFNA(CONVERT(INDEX('3. Emissions - Actual EF'!$N$5:$N$288,MATCH(1,('Actuals - REER'!$N$570='3. Emissions - Actual EF'!$B$5:$B$288)*($C572='3. Emissions - Actual EF'!$C$5:$C$288),0)),"lbm","g")/24/3600,"--")</f>
        <v>--</v>
      </c>
      <c r="F572" s="174" t="str">
        <f t="shared" si="105"/>
        <v>--</v>
      </c>
      <c r="G572" s="167" t="str">
        <f t="shared" si="105"/>
        <v>--</v>
      </c>
      <c r="H572" s="167" t="str">
        <f t="shared" si="105"/>
        <v>--</v>
      </c>
      <c r="I572" s="167" t="str">
        <f t="shared" si="105"/>
        <v>--</v>
      </c>
      <c r="J572" s="167" t="str">
        <f t="shared" si="105"/>
        <v>--</v>
      </c>
      <c r="K572" s="167" t="str">
        <f t="shared" si="105"/>
        <v>--</v>
      </c>
      <c r="L572" s="168" t="str">
        <f t="shared" si="106"/>
        <v>--</v>
      </c>
      <c r="N572" s="177"/>
      <c r="P572" s="177"/>
      <c r="Q572" s="177"/>
    </row>
    <row r="573" spans="2:17" x14ac:dyDescent="0.25">
      <c r="B573" s="165" t="str">
        <f t="shared" si="104"/>
        <v>1,1,1,2-Tetrachloroethane</v>
      </c>
      <c r="C573" s="166" t="str">
        <f t="shared" si="104"/>
        <v>630-20-6</v>
      </c>
      <c r="D573" s="167" t="str" cm="1">
        <f t="array" ref="D573">_xlfn.IFNA(CONVERT(INDEX('3. Emissions - Actual EF'!$K$5:$K$288,MATCH(1,($N$570='3. Emissions - Actual EF'!$B$5:$B$288)*($C573='3. Emissions - Actual EF'!$C$5:$C$288),0)),"lbm","g")/8760/3600,"--")</f>
        <v>--</v>
      </c>
      <c r="E573" s="168" t="str" cm="1">
        <f t="array" ref="E573">_xlfn.IFNA(CONVERT(INDEX('3. Emissions - Actual EF'!$N$5:$N$288,MATCH(1,('Actuals - REER'!$N$570='3. Emissions - Actual EF'!$B$5:$B$288)*($C573='3. Emissions - Actual EF'!$C$5:$C$288),0)),"lbm","g")/24/3600,"--")</f>
        <v>--</v>
      </c>
      <c r="F573" s="174" t="str">
        <f t="shared" si="105"/>
        <v>--</v>
      </c>
      <c r="G573" s="167" t="str">
        <f t="shared" si="105"/>
        <v>--</v>
      </c>
      <c r="H573" s="167" t="str">
        <f t="shared" si="105"/>
        <v>--</v>
      </c>
      <c r="I573" s="167" t="str">
        <f t="shared" si="105"/>
        <v>--</v>
      </c>
      <c r="J573" s="167" t="str">
        <f t="shared" si="105"/>
        <v>--</v>
      </c>
      <c r="K573" s="167" t="str">
        <f t="shared" si="105"/>
        <v>--</v>
      </c>
      <c r="L573" s="168" t="str">
        <f t="shared" si="106"/>
        <v>--</v>
      </c>
      <c r="N573" s="177"/>
      <c r="P573" s="177"/>
      <c r="Q573" s="177"/>
    </row>
    <row r="574" spans="2:17" x14ac:dyDescent="0.25">
      <c r="B574" s="165" t="str">
        <f t="shared" si="104"/>
        <v>1,1,2-Trichloroethane</v>
      </c>
      <c r="C574" s="166" t="str">
        <f t="shared" si="104"/>
        <v>79-00-5</v>
      </c>
      <c r="D574" s="167" t="str" cm="1">
        <f t="array" ref="D574">_xlfn.IFNA(CONVERT(INDEX('3. Emissions - Actual EF'!$K$5:$K$288,MATCH(1,($N$570='3. Emissions - Actual EF'!$B$5:$B$288)*($C574='3. Emissions - Actual EF'!$C$5:$C$288),0)),"lbm","g")/8760/3600,"--")</f>
        <v>--</v>
      </c>
      <c r="E574" s="168" t="str" cm="1">
        <f t="array" ref="E574">_xlfn.IFNA(CONVERT(INDEX('3. Emissions - Actual EF'!$N$5:$N$288,MATCH(1,('Actuals - REER'!$N$570='3. Emissions - Actual EF'!$B$5:$B$288)*($C574='3. Emissions - Actual EF'!$C$5:$C$288),0)),"lbm","g")/24/3600,"--")</f>
        <v>--</v>
      </c>
      <c r="F574" s="174" t="str">
        <f t="shared" si="105"/>
        <v>--</v>
      </c>
      <c r="G574" s="167" t="str">
        <f t="shared" si="105"/>
        <v>--</v>
      </c>
      <c r="H574" s="167" t="str">
        <f t="shared" si="105"/>
        <v>--</v>
      </c>
      <c r="I574" s="167" t="str">
        <f t="shared" si="105"/>
        <v>--</v>
      </c>
      <c r="J574" s="167" t="str">
        <f t="shared" si="105"/>
        <v>--</v>
      </c>
      <c r="K574" s="167" t="str">
        <f t="shared" si="105"/>
        <v>--</v>
      </c>
      <c r="L574" s="168" t="str">
        <f t="shared" si="106"/>
        <v>--</v>
      </c>
      <c r="N574" s="118"/>
      <c r="P574" s="177"/>
      <c r="Q574" s="177"/>
    </row>
    <row r="575" spans="2:17" s="53" customFormat="1" ht="14.5" x14ac:dyDescent="0.35">
      <c r="B575" s="165" t="str">
        <f t="shared" si="104"/>
        <v>1,1-Dichloroethane</v>
      </c>
      <c r="C575" s="166" t="str">
        <f t="shared" si="104"/>
        <v>75-34-3</v>
      </c>
      <c r="D575" s="167" t="str" cm="1">
        <f t="array" ref="D575">_xlfn.IFNA(CONVERT(INDEX('3. Emissions - Actual EF'!$K$5:$K$288,MATCH(1,($N$570='3. Emissions - Actual EF'!$B$5:$B$288)*($C575='3. Emissions - Actual EF'!$C$5:$C$288),0)),"lbm","g")/8760/3600,"--")</f>
        <v>--</v>
      </c>
      <c r="E575" s="168" t="str" cm="1">
        <f t="array" ref="E575">_xlfn.IFNA(CONVERT(INDEX('3. Emissions - Actual EF'!$N$5:$N$288,MATCH(1,('Actuals - REER'!$N$570='3. Emissions - Actual EF'!$B$5:$B$288)*($C575='3. Emissions - Actual EF'!$C$5:$C$288),0)),"lbm","g")/24/3600,"--")</f>
        <v>--</v>
      </c>
      <c r="F575" s="174" t="str">
        <f t="shared" si="105"/>
        <v>--</v>
      </c>
      <c r="G575" s="167" t="str">
        <f t="shared" si="105"/>
        <v>--</v>
      </c>
      <c r="H575" s="167" t="str">
        <f t="shared" si="105"/>
        <v>--</v>
      </c>
      <c r="I575" s="167" t="str">
        <f t="shared" si="105"/>
        <v>--</v>
      </c>
      <c r="J575" s="167" t="str">
        <f t="shared" si="105"/>
        <v>--</v>
      </c>
      <c r="K575" s="167" t="str">
        <f t="shared" si="105"/>
        <v>--</v>
      </c>
      <c r="L575" s="168" t="str">
        <f t="shared" si="106"/>
        <v>--</v>
      </c>
      <c r="O575" s="86"/>
    </row>
    <row r="576" spans="2:17" s="53" customFormat="1" ht="14.5" x14ac:dyDescent="0.35">
      <c r="B576" s="165" t="str">
        <f t="shared" si="104"/>
        <v>1,1-Dichloroethene</v>
      </c>
      <c r="C576" s="166" t="str">
        <f t="shared" si="104"/>
        <v>75-35-4</v>
      </c>
      <c r="D576" s="167" t="str" cm="1">
        <f t="array" ref="D576">_xlfn.IFNA(CONVERT(INDEX('3. Emissions - Actual EF'!$K$5:$K$288,MATCH(1,($N$570='3. Emissions - Actual EF'!$B$5:$B$288)*($C576='3. Emissions - Actual EF'!$C$5:$C$288),0)),"lbm","g")/8760/3600,"--")</f>
        <v>--</v>
      </c>
      <c r="E576" s="168" t="str" cm="1">
        <f t="array" ref="E576">_xlfn.IFNA(CONVERT(INDEX('3. Emissions - Actual EF'!$N$5:$N$288,MATCH(1,('Actuals - REER'!$N$570='3. Emissions - Actual EF'!$B$5:$B$288)*($C576='3. Emissions - Actual EF'!$C$5:$C$288),0)),"lbm","g")/24/3600,"--")</f>
        <v>--</v>
      </c>
      <c r="F576" s="174" t="str">
        <f t="shared" si="105"/>
        <v>--</v>
      </c>
      <c r="G576" s="167" t="str">
        <f t="shared" si="105"/>
        <v>--</v>
      </c>
      <c r="H576" s="167" t="str">
        <f t="shared" si="105"/>
        <v>--</v>
      </c>
      <c r="I576" s="167" t="str">
        <f t="shared" si="105"/>
        <v>--</v>
      </c>
      <c r="J576" s="167" t="str">
        <f t="shared" si="105"/>
        <v>--</v>
      </c>
      <c r="K576" s="167" t="str">
        <f t="shared" si="105"/>
        <v>--</v>
      </c>
      <c r="L576" s="168" t="str">
        <f t="shared" si="106"/>
        <v>--</v>
      </c>
      <c r="O576" s="86"/>
    </row>
    <row r="577" spans="2:15" s="53" customFormat="1" ht="14.5" x14ac:dyDescent="0.35">
      <c r="B577" s="165" t="str">
        <f t="shared" si="104"/>
        <v>1,2,3-Trichloropropane</v>
      </c>
      <c r="C577" s="166" t="str">
        <f t="shared" si="104"/>
        <v>96-18-4</v>
      </c>
      <c r="D577" s="167" t="str" cm="1">
        <f t="array" ref="D577">_xlfn.IFNA(CONVERT(INDEX('3. Emissions - Actual EF'!$K$5:$K$288,MATCH(1,($N$570='3. Emissions - Actual EF'!$B$5:$B$288)*($C577='3. Emissions - Actual EF'!$C$5:$C$288),0)),"lbm","g")/8760/3600,"--")</f>
        <v>--</v>
      </c>
      <c r="E577" s="168" t="str" cm="1">
        <f t="array" ref="E577">_xlfn.IFNA(CONVERT(INDEX('3. Emissions - Actual EF'!$N$5:$N$288,MATCH(1,('Actuals - REER'!$N$570='3. Emissions - Actual EF'!$B$5:$B$288)*($C577='3. Emissions - Actual EF'!$C$5:$C$288),0)),"lbm","g")/24/3600,"--")</f>
        <v>--</v>
      </c>
      <c r="F577" s="174" t="str">
        <f t="shared" si="105"/>
        <v>--</v>
      </c>
      <c r="G577" s="167" t="str">
        <f t="shared" si="105"/>
        <v>--</v>
      </c>
      <c r="H577" s="167" t="str">
        <f t="shared" si="105"/>
        <v>--</v>
      </c>
      <c r="I577" s="167" t="str">
        <f t="shared" si="105"/>
        <v>--</v>
      </c>
      <c r="J577" s="167" t="str">
        <f t="shared" si="105"/>
        <v>--</v>
      </c>
      <c r="K577" s="167" t="str">
        <f t="shared" si="105"/>
        <v>--</v>
      </c>
      <c r="L577" s="168" t="str">
        <f t="shared" si="106"/>
        <v>--</v>
      </c>
      <c r="O577" s="86"/>
    </row>
    <row r="578" spans="2:15" s="53" customFormat="1" ht="14.5" x14ac:dyDescent="0.35">
      <c r="B578" s="165" t="str">
        <f t="shared" si="104"/>
        <v>1,2,4-Trichlorobenzene</v>
      </c>
      <c r="C578" s="166" t="str">
        <f t="shared" si="104"/>
        <v>120-82-1</v>
      </c>
      <c r="D578" s="167" t="str" cm="1">
        <f t="array" ref="D578">_xlfn.IFNA(CONVERT(INDEX('3. Emissions - Actual EF'!$K$5:$K$288,MATCH(1,($N$570='3. Emissions - Actual EF'!$B$5:$B$288)*($C578='3. Emissions - Actual EF'!$C$5:$C$288),0)),"lbm","g")/8760/3600,"--")</f>
        <v>--</v>
      </c>
      <c r="E578" s="168" t="str" cm="1">
        <f t="array" ref="E578">_xlfn.IFNA(CONVERT(INDEX('3. Emissions - Actual EF'!$N$5:$N$288,MATCH(1,('Actuals - REER'!$N$570='3. Emissions - Actual EF'!$B$5:$B$288)*($C578='3. Emissions - Actual EF'!$C$5:$C$288),0)),"lbm","g")/24/3600,"--")</f>
        <v>--</v>
      </c>
      <c r="F578" s="174" t="str">
        <f t="shared" si="105"/>
        <v>--</v>
      </c>
      <c r="G578" s="167" t="str">
        <f t="shared" si="105"/>
        <v>--</v>
      </c>
      <c r="H578" s="167" t="str">
        <f t="shared" si="105"/>
        <v>--</v>
      </c>
      <c r="I578" s="167" t="str">
        <f t="shared" si="105"/>
        <v>--</v>
      </c>
      <c r="J578" s="167" t="str">
        <f t="shared" si="105"/>
        <v>--</v>
      </c>
      <c r="K578" s="167" t="str">
        <f t="shared" si="105"/>
        <v>--</v>
      </c>
      <c r="L578" s="168" t="str">
        <f t="shared" si="106"/>
        <v>--</v>
      </c>
      <c r="O578" s="86"/>
    </row>
    <row r="579" spans="2:15" s="53" customFormat="1" ht="14.5" x14ac:dyDescent="0.35">
      <c r="B579" s="165" t="str">
        <f t="shared" si="104"/>
        <v>2,4,6-Trichlorophenol</v>
      </c>
      <c r="C579" s="166" t="str">
        <f t="shared" si="104"/>
        <v>88-06-2</v>
      </c>
      <c r="D579" s="167" t="str" cm="1">
        <f t="array" ref="D579">_xlfn.IFNA(CONVERT(INDEX('3. Emissions - Actual EF'!$K$5:$K$288,MATCH(1,($N$570='3. Emissions - Actual EF'!$B$5:$B$288)*($C579='3. Emissions - Actual EF'!$C$5:$C$288),0)),"lbm","g")/8760/3600,"--")</f>
        <v>--</v>
      </c>
      <c r="E579" s="168" t="str" cm="1">
        <f t="array" ref="E579">_xlfn.IFNA(CONVERT(INDEX('3. Emissions - Actual EF'!$N$5:$N$288,MATCH(1,('Actuals - REER'!$N$570='3. Emissions - Actual EF'!$B$5:$B$288)*($C579='3. Emissions - Actual EF'!$C$5:$C$288),0)),"lbm","g")/24/3600,"--")</f>
        <v>--</v>
      </c>
      <c r="F579" s="174" t="str">
        <f t="shared" si="105"/>
        <v>--</v>
      </c>
      <c r="G579" s="167" t="str">
        <f t="shared" si="105"/>
        <v>--</v>
      </c>
      <c r="H579" s="167" t="str">
        <f t="shared" si="105"/>
        <v>--</v>
      </c>
      <c r="I579" s="167" t="str">
        <f t="shared" si="105"/>
        <v>--</v>
      </c>
      <c r="J579" s="167" t="str">
        <f t="shared" si="105"/>
        <v>--</v>
      </c>
      <c r="K579" s="167" t="str">
        <f t="shared" si="105"/>
        <v>--</v>
      </c>
      <c r="L579" s="168" t="str">
        <f t="shared" si="106"/>
        <v>--</v>
      </c>
      <c r="O579" s="86"/>
    </row>
    <row r="580" spans="2:15" s="53" customFormat="1" ht="14.5" x14ac:dyDescent="0.35">
      <c r="B580" s="165" t="str">
        <f t="shared" si="104"/>
        <v>1,2,4-Trimethylbenzene</v>
      </c>
      <c r="C580" s="166" t="str">
        <f t="shared" si="104"/>
        <v>95-63-6</v>
      </c>
      <c r="D580" s="167" t="str" cm="1">
        <f t="array" ref="D580">_xlfn.IFNA(CONVERT(INDEX('3. Emissions - Actual EF'!$K$5:$K$288,MATCH(1,($N$570='3. Emissions - Actual EF'!$B$5:$B$288)*($C580='3. Emissions - Actual EF'!$C$5:$C$288),0)),"lbm","g")/8760/3600,"--")</f>
        <v>--</v>
      </c>
      <c r="E580" s="168" t="str" cm="1">
        <f t="array" ref="E580">_xlfn.IFNA(CONVERT(INDEX('3. Emissions - Actual EF'!$N$5:$N$288,MATCH(1,('Actuals - REER'!$N$570='3. Emissions - Actual EF'!$B$5:$B$288)*($C580='3. Emissions - Actual EF'!$C$5:$C$288),0)),"lbm","g")/24/3600,"--")</f>
        <v>--</v>
      </c>
      <c r="F580" s="174" t="str">
        <f t="shared" si="105"/>
        <v>--</v>
      </c>
      <c r="G580" s="167" t="str">
        <f t="shared" si="105"/>
        <v>--</v>
      </c>
      <c r="H580" s="167" t="str">
        <f t="shared" si="105"/>
        <v>--</v>
      </c>
      <c r="I580" s="167" t="str">
        <f t="shared" si="105"/>
        <v>--</v>
      </c>
      <c r="J580" s="167" t="str">
        <f t="shared" si="105"/>
        <v>--</v>
      </c>
      <c r="K580" s="167" t="str">
        <f t="shared" si="105"/>
        <v>--</v>
      </c>
      <c r="L580" s="168" t="str">
        <f t="shared" si="106"/>
        <v>--</v>
      </c>
      <c r="O580" s="86"/>
    </row>
    <row r="581" spans="2:15" s="53" customFormat="1" ht="14.5" x14ac:dyDescent="0.35">
      <c r="B581" s="165" t="str">
        <f t="shared" si="104"/>
        <v>1,2-Dibromo-3-Chloropropane</v>
      </c>
      <c r="C581" s="166" t="str">
        <f t="shared" si="104"/>
        <v>96-12-8</v>
      </c>
      <c r="D581" s="167" t="str" cm="1">
        <f t="array" ref="D581">_xlfn.IFNA(CONVERT(INDEX('3. Emissions - Actual EF'!$K$5:$K$288,MATCH(1,($N$570='3. Emissions - Actual EF'!$B$5:$B$288)*($C581='3. Emissions - Actual EF'!$C$5:$C$288),0)),"lbm","g")/8760/3600,"--")</f>
        <v>--</v>
      </c>
      <c r="E581" s="168" t="str" cm="1">
        <f t="array" ref="E581">_xlfn.IFNA(CONVERT(INDEX('3. Emissions - Actual EF'!$N$5:$N$288,MATCH(1,('Actuals - REER'!$N$570='3. Emissions - Actual EF'!$B$5:$B$288)*($C581='3. Emissions - Actual EF'!$C$5:$C$288),0)),"lbm","g")/24/3600,"--")</f>
        <v>--</v>
      </c>
      <c r="F581" s="174" t="str">
        <f t="shared" ref="F581:K590" si="107">IFERROR(IF(F15="--","--",$D581/F15),"--")</f>
        <v>--</v>
      </c>
      <c r="G581" s="167" t="str">
        <f t="shared" si="107"/>
        <v>--</v>
      </c>
      <c r="H581" s="167" t="str">
        <f t="shared" si="107"/>
        <v>--</v>
      </c>
      <c r="I581" s="167" t="str">
        <f t="shared" si="107"/>
        <v>--</v>
      </c>
      <c r="J581" s="167" t="str">
        <f t="shared" si="107"/>
        <v>--</v>
      </c>
      <c r="K581" s="167" t="str">
        <f t="shared" si="107"/>
        <v>--</v>
      </c>
      <c r="L581" s="168" t="str">
        <f t="shared" si="106"/>
        <v>--</v>
      </c>
      <c r="O581" s="86"/>
    </row>
    <row r="582" spans="2:15" s="53" customFormat="1" ht="14.5" x14ac:dyDescent="0.35">
      <c r="B582" s="165" t="str">
        <f t="shared" si="104"/>
        <v>1,2-Dibromoethane</v>
      </c>
      <c r="C582" s="166" t="str">
        <f t="shared" si="104"/>
        <v>106-93-4</v>
      </c>
      <c r="D582" s="167" t="str" cm="1">
        <f t="array" ref="D582">_xlfn.IFNA(CONVERT(INDEX('3. Emissions - Actual EF'!$K$5:$K$288,MATCH(1,($N$570='3. Emissions - Actual EF'!$B$5:$B$288)*($C582='3. Emissions - Actual EF'!$C$5:$C$288),0)),"lbm","g")/8760/3600,"--")</f>
        <v>--</v>
      </c>
      <c r="E582" s="168" t="str" cm="1">
        <f t="array" ref="E582">_xlfn.IFNA(CONVERT(INDEX('3. Emissions - Actual EF'!$N$5:$N$288,MATCH(1,('Actuals - REER'!$N$570='3. Emissions - Actual EF'!$B$5:$B$288)*($C582='3. Emissions - Actual EF'!$C$5:$C$288),0)),"lbm","g")/24/3600,"--")</f>
        <v>--</v>
      </c>
      <c r="F582" s="174" t="str">
        <f t="shared" si="107"/>
        <v>--</v>
      </c>
      <c r="G582" s="167" t="str">
        <f t="shared" si="107"/>
        <v>--</v>
      </c>
      <c r="H582" s="167" t="str">
        <f t="shared" si="107"/>
        <v>--</v>
      </c>
      <c r="I582" s="167" t="str">
        <f t="shared" si="107"/>
        <v>--</v>
      </c>
      <c r="J582" s="167" t="str">
        <f t="shared" si="107"/>
        <v>--</v>
      </c>
      <c r="K582" s="167" t="str">
        <f t="shared" si="107"/>
        <v>--</v>
      </c>
      <c r="L582" s="168" t="str">
        <f t="shared" si="106"/>
        <v>--</v>
      </c>
      <c r="O582" s="86"/>
    </row>
    <row r="583" spans="2:15" s="53" customFormat="1" ht="14.5" x14ac:dyDescent="0.35">
      <c r="B583" s="165" t="str">
        <f t="shared" si="104"/>
        <v>1,2-Dichlorobenzene</v>
      </c>
      <c r="C583" s="166" t="str">
        <f t="shared" si="104"/>
        <v>95-50-1</v>
      </c>
      <c r="D583" s="167" t="str" cm="1">
        <f t="array" ref="D583">_xlfn.IFNA(CONVERT(INDEX('3. Emissions - Actual EF'!$K$5:$K$288,MATCH(1,($N$570='3. Emissions - Actual EF'!$B$5:$B$288)*($C583='3. Emissions - Actual EF'!$C$5:$C$288),0)),"lbm","g")/8760/3600,"--")</f>
        <v>--</v>
      </c>
      <c r="E583" s="168" t="str" cm="1">
        <f t="array" ref="E583">_xlfn.IFNA(CONVERT(INDEX('3. Emissions - Actual EF'!$N$5:$N$288,MATCH(1,('Actuals - REER'!$N$570='3. Emissions - Actual EF'!$B$5:$B$288)*($C583='3. Emissions - Actual EF'!$C$5:$C$288),0)),"lbm","g")/24/3600,"--")</f>
        <v>--</v>
      </c>
      <c r="F583" s="174" t="str">
        <f t="shared" si="107"/>
        <v>--</v>
      </c>
      <c r="G583" s="167" t="str">
        <f t="shared" si="107"/>
        <v>--</v>
      </c>
      <c r="H583" s="167" t="str">
        <f t="shared" si="107"/>
        <v>--</v>
      </c>
      <c r="I583" s="167" t="str">
        <f t="shared" si="107"/>
        <v>--</v>
      </c>
      <c r="J583" s="167" t="str">
        <f t="shared" si="107"/>
        <v>--</v>
      </c>
      <c r="K583" s="167" t="str">
        <f t="shared" si="107"/>
        <v>--</v>
      </c>
      <c r="L583" s="168" t="str">
        <f t="shared" si="106"/>
        <v>--</v>
      </c>
      <c r="O583" s="86"/>
    </row>
    <row r="584" spans="2:15" s="53" customFormat="1" ht="14.5" x14ac:dyDescent="0.35">
      <c r="B584" s="165" t="str">
        <f t="shared" si="104"/>
        <v>1,2-Dichloroethane</v>
      </c>
      <c r="C584" s="166" t="str">
        <f t="shared" si="104"/>
        <v>107-06-2</v>
      </c>
      <c r="D584" s="167" t="str" cm="1">
        <f t="array" ref="D584">_xlfn.IFNA(CONVERT(INDEX('3. Emissions - Actual EF'!$K$5:$K$288,MATCH(1,($N$570='3. Emissions - Actual EF'!$B$5:$B$288)*($C584='3. Emissions - Actual EF'!$C$5:$C$288),0)),"lbm","g")/8760/3600,"--")</f>
        <v>--</v>
      </c>
      <c r="E584" s="168" t="str" cm="1">
        <f t="array" ref="E584">_xlfn.IFNA(CONVERT(INDEX('3. Emissions - Actual EF'!$N$5:$N$288,MATCH(1,('Actuals - REER'!$N$570='3. Emissions - Actual EF'!$B$5:$B$288)*($C584='3. Emissions - Actual EF'!$C$5:$C$288),0)),"lbm","g")/24/3600,"--")</f>
        <v>--</v>
      </c>
      <c r="F584" s="174" t="str">
        <f t="shared" si="107"/>
        <v>--</v>
      </c>
      <c r="G584" s="167" t="str">
        <f t="shared" si="107"/>
        <v>--</v>
      </c>
      <c r="H584" s="167" t="str">
        <f t="shared" si="107"/>
        <v>--</v>
      </c>
      <c r="I584" s="167" t="str">
        <f t="shared" si="107"/>
        <v>--</v>
      </c>
      <c r="J584" s="167" t="str">
        <f t="shared" si="107"/>
        <v>--</v>
      </c>
      <c r="K584" s="167" t="str">
        <f t="shared" si="107"/>
        <v>--</v>
      </c>
      <c r="L584" s="168" t="str">
        <f t="shared" si="106"/>
        <v>--</v>
      </c>
      <c r="O584" s="86"/>
    </row>
    <row r="585" spans="2:15" s="53" customFormat="1" ht="14.5" x14ac:dyDescent="0.35">
      <c r="B585" s="165" t="str">
        <f t="shared" si="104"/>
        <v>1,2-Dichloropropane</v>
      </c>
      <c r="C585" s="166" t="str">
        <f t="shared" si="104"/>
        <v>78-87-5</v>
      </c>
      <c r="D585" s="167" t="str" cm="1">
        <f t="array" ref="D585">_xlfn.IFNA(CONVERT(INDEX('3. Emissions - Actual EF'!$K$5:$K$288,MATCH(1,($N$570='3. Emissions - Actual EF'!$B$5:$B$288)*($C585='3. Emissions - Actual EF'!$C$5:$C$288),0)),"lbm","g")/8760/3600,"--")</f>
        <v>--</v>
      </c>
      <c r="E585" s="168" t="str" cm="1">
        <f t="array" ref="E585">_xlfn.IFNA(CONVERT(INDEX('3. Emissions - Actual EF'!$N$5:$N$288,MATCH(1,('Actuals - REER'!$N$570='3. Emissions - Actual EF'!$B$5:$B$288)*($C585='3. Emissions - Actual EF'!$C$5:$C$288),0)),"lbm","g")/24/3600,"--")</f>
        <v>--</v>
      </c>
      <c r="F585" s="174" t="str">
        <f t="shared" si="107"/>
        <v>--</v>
      </c>
      <c r="G585" s="167" t="str">
        <f t="shared" si="107"/>
        <v>--</v>
      </c>
      <c r="H585" s="167" t="str">
        <f t="shared" si="107"/>
        <v>--</v>
      </c>
      <c r="I585" s="167" t="str">
        <f t="shared" si="107"/>
        <v>--</v>
      </c>
      <c r="J585" s="167" t="str">
        <f t="shared" si="107"/>
        <v>--</v>
      </c>
      <c r="K585" s="167" t="str">
        <f t="shared" si="107"/>
        <v>--</v>
      </c>
      <c r="L585" s="168" t="str">
        <f t="shared" si="106"/>
        <v>--</v>
      </c>
      <c r="O585" s="86"/>
    </row>
    <row r="586" spans="2:15" s="53" customFormat="1" ht="14.5" x14ac:dyDescent="0.35">
      <c r="B586" s="165" t="str">
        <f t="shared" si="104"/>
        <v>1,3,5-Trimethylbenzene</v>
      </c>
      <c r="C586" s="166" t="str">
        <f t="shared" si="104"/>
        <v>108-67-8</v>
      </c>
      <c r="D586" s="167" t="str" cm="1">
        <f t="array" ref="D586">_xlfn.IFNA(CONVERT(INDEX('3. Emissions - Actual EF'!$K$5:$K$288,MATCH(1,($N$570='3. Emissions - Actual EF'!$B$5:$B$288)*($C586='3. Emissions - Actual EF'!$C$5:$C$288),0)),"lbm","g")/8760/3600,"--")</f>
        <v>--</v>
      </c>
      <c r="E586" s="168" t="str" cm="1">
        <f t="array" ref="E586">_xlfn.IFNA(CONVERT(INDEX('3. Emissions - Actual EF'!$N$5:$N$288,MATCH(1,('Actuals - REER'!$N$570='3. Emissions - Actual EF'!$B$5:$B$288)*($C586='3. Emissions - Actual EF'!$C$5:$C$288),0)),"lbm","g")/24/3600,"--")</f>
        <v>--</v>
      </c>
      <c r="F586" s="174" t="str">
        <f t="shared" si="107"/>
        <v>--</v>
      </c>
      <c r="G586" s="167" t="str">
        <f t="shared" si="107"/>
        <v>--</v>
      </c>
      <c r="H586" s="167" t="str">
        <f t="shared" si="107"/>
        <v>--</v>
      </c>
      <c r="I586" s="167" t="str">
        <f t="shared" si="107"/>
        <v>--</v>
      </c>
      <c r="J586" s="167" t="str">
        <f t="shared" si="107"/>
        <v>--</v>
      </c>
      <c r="K586" s="167" t="str">
        <f t="shared" si="107"/>
        <v>--</v>
      </c>
      <c r="L586" s="168" t="str">
        <f t="shared" si="106"/>
        <v>--</v>
      </c>
      <c r="O586" s="86"/>
    </row>
    <row r="587" spans="2:15" s="53" customFormat="1" ht="14.5" x14ac:dyDescent="0.35">
      <c r="B587" s="165" t="str">
        <f t="shared" si="104"/>
        <v>1,3-Butadiene</v>
      </c>
      <c r="C587" s="166" t="str">
        <f t="shared" si="104"/>
        <v>106-99-0</v>
      </c>
      <c r="D587" s="167" cm="1">
        <f t="array" ref="D587">_xlfn.IFNA(CONVERT(INDEX('3. Emissions - Actual EF'!$K$5:$K$288,MATCH(1,($N$570='3. Emissions - Actual EF'!$B$5:$B$288)*($C587='3. Emissions - Actual EF'!$C$5:$C$288),0)),"lbm","g")/8760/3600,"--")</f>
        <v>3.2520110504667681E-6</v>
      </c>
      <c r="E587" s="168" cm="1">
        <f t="array" ref="E587">_xlfn.IFNA(CONVERT(INDEX('3. Emissions - Actual EF'!$N$5:$N$288,MATCH(1,('Actuals - REER'!$N$570='3. Emissions - Actual EF'!$B$5:$B$288)*($C587='3. Emissions - Actual EF'!$C$5:$C$288),0)),"lbm","g")/24/3600,"--")</f>
        <v>2.8487616802088896E-4</v>
      </c>
      <c r="F587" s="174">
        <f t="shared" si="107"/>
        <v>9.8545789408083876E-5</v>
      </c>
      <c r="G587" s="167">
        <f t="shared" si="107"/>
        <v>1.6260055252333841E-6</v>
      </c>
      <c r="H587" s="167">
        <f t="shared" si="107"/>
        <v>3.7814081982171723E-6</v>
      </c>
      <c r="I587" s="167">
        <f t="shared" si="107"/>
        <v>3.6954671028031454E-7</v>
      </c>
      <c r="J587" s="167">
        <f t="shared" si="107"/>
        <v>8.1300276261669198E-6</v>
      </c>
      <c r="K587" s="167">
        <f t="shared" si="107"/>
        <v>3.6954671028031454E-7</v>
      </c>
      <c r="L587" s="168">
        <f t="shared" si="106"/>
        <v>4.316305576074075E-7</v>
      </c>
      <c r="O587" s="86"/>
    </row>
    <row r="588" spans="2:15" s="53" customFormat="1" ht="14.5" x14ac:dyDescent="0.35">
      <c r="B588" s="165" t="str">
        <f t="shared" si="104"/>
        <v>1,3-Dichlorobenzene</v>
      </c>
      <c r="C588" s="166" t="str">
        <f t="shared" si="104"/>
        <v>541-73-1</v>
      </c>
      <c r="D588" s="167" t="str" cm="1">
        <f t="array" ref="D588">_xlfn.IFNA(CONVERT(INDEX('3. Emissions - Actual EF'!$K$5:$K$288,MATCH(1,($N$570='3. Emissions - Actual EF'!$B$5:$B$288)*($C588='3. Emissions - Actual EF'!$C$5:$C$288),0)),"lbm","g")/8760/3600,"--")</f>
        <v>--</v>
      </c>
      <c r="E588" s="168" t="str" cm="1">
        <f t="array" ref="E588">_xlfn.IFNA(CONVERT(INDEX('3. Emissions - Actual EF'!$N$5:$N$288,MATCH(1,('Actuals - REER'!$N$570='3. Emissions - Actual EF'!$B$5:$B$288)*($C588='3. Emissions - Actual EF'!$C$5:$C$288),0)),"lbm","g")/24/3600,"--")</f>
        <v>--</v>
      </c>
      <c r="F588" s="174" t="str">
        <f t="shared" si="107"/>
        <v>--</v>
      </c>
      <c r="G588" s="167" t="str">
        <f t="shared" si="107"/>
        <v>--</v>
      </c>
      <c r="H588" s="167" t="str">
        <f t="shared" si="107"/>
        <v>--</v>
      </c>
      <c r="I588" s="167" t="str">
        <f t="shared" si="107"/>
        <v>--</v>
      </c>
      <c r="J588" s="167" t="str">
        <f t="shared" si="107"/>
        <v>--</v>
      </c>
      <c r="K588" s="167" t="str">
        <f t="shared" si="107"/>
        <v>--</v>
      </c>
      <c r="L588" s="168" t="str">
        <f t="shared" si="106"/>
        <v>--</v>
      </c>
      <c r="O588" s="86"/>
    </row>
    <row r="589" spans="2:15" s="53" customFormat="1" ht="14.5" x14ac:dyDescent="0.35">
      <c r="B589" s="165" t="str">
        <f t="shared" si="104"/>
        <v>1,4-Dichlorobenzene</v>
      </c>
      <c r="C589" s="166" t="str">
        <f t="shared" si="104"/>
        <v>106-46-7</v>
      </c>
      <c r="D589" s="167" t="str" cm="1">
        <f t="array" ref="D589">_xlfn.IFNA(CONVERT(INDEX('3. Emissions - Actual EF'!$K$5:$K$288,MATCH(1,($N$570='3. Emissions - Actual EF'!$B$5:$B$288)*($C589='3. Emissions - Actual EF'!$C$5:$C$288),0)),"lbm","g")/8760/3600,"--")</f>
        <v>--</v>
      </c>
      <c r="E589" s="168" t="str" cm="1">
        <f t="array" ref="E589">_xlfn.IFNA(CONVERT(INDEX('3. Emissions - Actual EF'!$N$5:$N$288,MATCH(1,('Actuals - REER'!$N$570='3. Emissions - Actual EF'!$B$5:$B$288)*($C589='3. Emissions - Actual EF'!$C$5:$C$288),0)),"lbm","g")/24/3600,"--")</f>
        <v>--</v>
      </c>
      <c r="F589" s="174" t="str">
        <f t="shared" si="107"/>
        <v>--</v>
      </c>
      <c r="G589" s="167" t="str">
        <f t="shared" si="107"/>
        <v>--</v>
      </c>
      <c r="H589" s="167" t="str">
        <f t="shared" si="107"/>
        <v>--</v>
      </c>
      <c r="I589" s="167" t="str">
        <f t="shared" si="107"/>
        <v>--</v>
      </c>
      <c r="J589" s="167" t="str">
        <f t="shared" si="107"/>
        <v>--</v>
      </c>
      <c r="K589" s="167" t="str">
        <f t="shared" si="107"/>
        <v>--</v>
      </c>
      <c r="L589" s="168" t="str">
        <f t="shared" si="106"/>
        <v>--</v>
      </c>
      <c r="O589" s="86"/>
    </row>
    <row r="590" spans="2:15" s="53" customFormat="1" ht="14.5" x14ac:dyDescent="0.35">
      <c r="B590" s="165" t="str">
        <f t="shared" si="104"/>
        <v>2,3,4,6-Tetrachlorophenol</v>
      </c>
      <c r="C590" s="166" t="str">
        <f t="shared" si="104"/>
        <v>58-90-2</v>
      </c>
      <c r="D590" s="167" t="str" cm="1">
        <f t="array" ref="D590">_xlfn.IFNA(CONVERT(INDEX('3. Emissions - Actual EF'!$K$5:$K$288,MATCH(1,($N$570='3. Emissions - Actual EF'!$B$5:$B$288)*($C590='3. Emissions - Actual EF'!$C$5:$C$288),0)),"lbm","g")/8760/3600,"--")</f>
        <v>--</v>
      </c>
      <c r="E590" s="168" t="str" cm="1">
        <f t="array" ref="E590">_xlfn.IFNA(CONVERT(INDEX('3. Emissions - Actual EF'!$N$5:$N$288,MATCH(1,('Actuals - REER'!$N$570='3. Emissions - Actual EF'!$B$5:$B$288)*($C590='3. Emissions - Actual EF'!$C$5:$C$288),0)),"lbm","g")/24/3600,"--")</f>
        <v>--</v>
      </c>
      <c r="F590" s="174" t="str">
        <f t="shared" si="107"/>
        <v>--</v>
      </c>
      <c r="G590" s="167" t="str">
        <f t="shared" si="107"/>
        <v>--</v>
      </c>
      <c r="H590" s="167" t="str">
        <f t="shared" si="107"/>
        <v>--</v>
      </c>
      <c r="I590" s="167" t="str">
        <f t="shared" si="107"/>
        <v>--</v>
      </c>
      <c r="J590" s="167" t="str">
        <f t="shared" si="107"/>
        <v>--</v>
      </c>
      <c r="K590" s="167" t="str">
        <f t="shared" si="107"/>
        <v>--</v>
      </c>
      <c r="L590" s="168" t="str">
        <f t="shared" si="106"/>
        <v>--</v>
      </c>
      <c r="O590" s="86"/>
    </row>
    <row r="591" spans="2:15" s="53" customFormat="1" ht="14.5" x14ac:dyDescent="0.35">
      <c r="B591" s="165" t="str">
        <f t="shared" ref="B591:C610" si="108">B25</f>
        <v>2,4,5-Trichlorophenol</v>
      </c>
      <c r="C591" s="166" t="str">
        <f t="shared" si="108"/>
        <v>95-95-4</v>
      </c>
      <c r="D591" s="167" t="str" cm="1">
        <f t="array" ref="D591">_xlfn.IFNA(CONVERT(INDEX('3. Emissions - Actual EF'!$K$5:$K$288,MATCH(1,($N$570='3. Emissions - Actual EF'!$B$5:$B$288)*($C591='3. Emissions - Actual EF'!$C$5:$C$288),0)),"lbm","g")/8760/3600,"--")</f>
        <v>--</v>
      </c>
      <c r="E591" s="168" t="str" cm="1">
        <f t="array" ref="E591">_xlfn.IFNA(CONVERT(INDEX('3. Emissions - Actual EF'!$N$5:$N$288,MATCH(1,('Actuals - REER'!$N$570='3. Emissions - Actual EF'!$B$5:$B$288)*($C591='3. Emissions - Actual EF'!$C$5:$C$288),0)),"lbm","g")/24/3600,"--")</f>
        <v>--</v>
      </c>
      <c r="F591" s="174" t="str">
        <f t="shared" ref="F591:K600" si="109">IFERROR(IF(F25="--","--",$D591/F25),"--")</f>
        <v>--</v>
      </c>
      <c r="G591" s="167" t="str">
        <f t="shared" si="109"/>
        <v>--</v>
      </c>
      <c r="H591" s="167" t="str">
        <f t="shared" si="109"/>
        <v>--</v>
      </c>
      <c r="I591" s="167" t="str">
        <f t="shared" si="109"/>
        <v>--</v>
      </c>
      <c r="J591" s="167" t="str">
        <f t="shared" si="109"/>
        <v>--</v>
      </c>
      <c r="K591" s="167" t="str">
        <f t="shared" si="109"/>
        <v>--</v>
      </c>
      <c r="L591" s="168" t="str">
        <f t="shared" si="106"/>
        <v>--</v>
      </c>
      <c r="O591" s="86"/>
    </row>
    <row r="592" spans="2:15" s="53" customFormat="1" ht="14.5" x14ac:dyDescent="0.35">
      <c r="B592" s="165" t="str">
        <f t="shared" si="108"/>
        <v>2,4-Dichlorophenol</v>
      </c>
      <c r="C592" s="166" t="str">
        <f t="shared" si="108"/>
        <v>120-83-2</v>
      </c>
      <c r="D592" s="167" t="str" cm="1">
        <f t="array" ref="D592">_xlfn.IFNA(CONVERT(INDEX('3. Emissions - Actual EF'!$K$5:$K$288,MATCH(1,($N$570='3. Emissions - Actual EF'!$B$5:$B$288)*($C592='3. Emissions - Actual EF'!$C$5:$C$288),0)),"lbm","g")/8760/3600,"--")</f>
        <v>--</v>
      </c>
      <c r="E592" s="168" t="str" cm="1">
        <f t="array" ref="E592">_xlfn.IFNA(CONVERT(INDEX('3. Emissions - Actual EF'!$N$5:$N$288,MATCH(1,('Actuals - REER'!$N$570='3. Emissions - Actual EF'!$B$5:$B$288)*($C592='3. Emissions - Actual EF'!$C$5:$C$288),0)),"lbm","g")/24/3600,"--")</f>
        <v>--</v>
      </c>
      <c r="F592" s="174" t="str">
        <f t="shared" si="109"/>
        <v>--</v>
      </c>
      <c r="G592" s="167" t="str">
        <f t="shared" si="109"/>
        <v>--</v>
      </c>
      <c r="H592" s="167" t="str">
        <f t="shared" si="109"/>
        <v>--</v>
      </c>
      <c r="I592" s="167" t="str">
        <f t="shared" si="109"/>
        <v>--</v>
      </c>
      <c r="J592" s="167" t="str">
        <f t="shared" si="109"/>
        <v>--</v>
      </c>
      <c r="K592" s="167" t="str">
        <f t="shared" si="109"/>
        <v>--</v>
      </c>
      <c r="L592" s="168" t="str">
        <f t="shared" si="106"/>
        <v>--</v>
      </c>
      <c r="O592" s="86"/>
    </row>
    <row r="593" spans="2:15" s="53" customFormat="1" ht="14.5" x14ac:dyDescent="0.35">
      <c r="B593" s="165" t="str">
        <f t="shared" si="108"/>
        <v>2-Butanone</v>
      </c>
      <c r="C593" s="166" t="str">
        <f t="shared" si="108"/>
        <v>78-93-3</v>
      </c>
      <c r="D593" s="167" t="str" cm="1">
        <f t="array" ref="D593">_xlfn.IFNA(CONVERT(INDEX('3. Emissions - Actual EF'!$K$5:$K$288,MATCH(1,($N$570='3. Emissions - Actual EF'!$B$5:$B$288)*($C593='3. Emissions - Actual EF'!$C$5:$C$288),0)),"lbm","g")/8760/3600,"--")</f>
        <v>--</v>
      </c>
      <c r="E593" s="168" t="str" cm="1">
        <f t="array" ref="E593">_xlfn.IFNA(CONVERT(INDEX('3. Emissions - Actual EF'!$N$5:$N$288,MATCH(1,('Actuals - REER'!$N$570='3. Emissions - Actual EF'!$B$5:$B$288)*($C593='3. Emissions - Actual EF'!$C$5:$C$288),0)),"lbm","g")/24/3600,"--")</f>
        <v>--</v>
      </c>
      <c r="F593" s="174" t="str">
        <f t="shared" si="109"/>
        <v>--</v>
      </c>
      <c r="G593" s="167" t="str">
        <f t="shared" si="109"/>
        <v>--</v>
      </c>
      <c r="H593" s="167" t="str">
        <f t="shared" si="109"/>
        <v>--</v>
      </c>
      <c r="I593" s="167" t="str">
        <f t="shared" si="109"/>
        <v>--</v>
      </c>
      <c r="J593" s="167" t="str">
        <f t="shared" si="109"/>
        <v>--</v>
      </c>
      <c r="K593" s="167" t="str">
        <f t="shared" si="109"/>
        <v>--</v>
      </c>
      <c r="L593" s="168" t="str">
        <f t="shared" si="106"/>
        <v>--</v>
      </c>
      <c r="O593" s="86"/>
    </row>
    <row r="594" spans="2:15" s="53" customFormat="1" ht="14.5" x14ac:dyDescent="0.35">
      <c r="B594" s="165" t="str">
        <f t="shared" si="108"/>
        <v>2-Chlorophenol</v>
      </c>
      <c r="C594" s="166" t="str">
        <f t="shared" si="108"/>
        <v>95-57-8</v>
      </c>
      <c r="D594" s="167" t="str" cm="1">
        <f t="array" ref="D594">_xlfn.IFNA(CONVERT(INDEX('3. Emissions - Actual EF'!$K$5:$K$288,MATCH(1,($N$570='3. Emissions - Actual EF'!$B$5:$B$288)*($C594='3. Emissions - Actual EF'!$C$5:$C$288),0)),"lbm","g")/8760/3600,"--")</f>
        <v>--</v>
      </c>
      <c r="E594" s="168" t="str" cm="1">
        <f t="array" ref="E594">_xlfn.IFNA(CONVERT(INDEX('3. Emissions - Actual EF'!$N$5:$N$288,MATCH(1,('Actuals - REER'!$N$570='3. Emissions - Actual EF'!$B$5:$B$288)*($C594='3. Emissions - Actual EF'!$C$5:$C$288),0)),"lbm","g")/24/3600,"--")</f>
        <v>--</v>
      </c>
      <c r="F594" s="174" t="str">
        <f t="shared" si="109"/>
        <v>--</v>
      </c>
      <c r="G594" s="167" t="str">
        <f t="shared" si="109"/>
        <v>--</v>
      </c>
      <c r="H594" s="167" t="str">
        <f t="shared" si="109"/>
        <v>--</v>
      </c>
      <c r="I594" s="167" t="str">
        <f t="shared" si="109"/>
        <v>--</v>
      </c>
      <c r="J594" s="167" t="str">
        <f t="shared" si="109"/>
        <v>--</v>
      </c>
      <c r="K594" s="167" t="str">
        <f t="shared" si="109"/>
        <v>--</v>
      </c>
      <c r="L594" s="168" t="str">
        <f t="shared" si="106"/>
        <v>--</v>
      </c>
      <c r="O594" s="86"/>
    </row>
    <row r="595" spans="2:15" s="53" customFormat="1" ht="14.5" x14ac:dyDescent="0.35">
      <c r="B595" s="165" t="str">
        <f t="shared" si="108"/>
        <v>4-Methyl-2-pentanone</v>
      </c>
      <c r="C595" s="166" t="str">
        <f t="shared" si="108"/>
        <v>108-10-1</v>
      </c>
      <c r="D595" s="167" t="str" cm="1">
        <f t="array" ref="D595">_xlfn.IFNA(CONVERT(INDEX('3. Emissions - Actual EF'!$K$5:$K$288,MATCH(1,($N$570='3. Emissions - Actual EF'!$B$5:$B$288)*($C595='3. Emissions - Actual EF'!$C$5:$C$288),0)),"lbm","g")/8760/3600,"--")</f>
        <v>--</v>
      </c>
      <c r="E595" s="168" t="str" cm="1">
        <f t="array" ref="E595">_xlfn.IFNA(CONVERT(INDEX('3. Emissions - Actual EF'!$N$5:$N$288,MATCH(1,('Actuals - REER'!$N$570='3. Emissions - Actual EF'!$B$5:$B$288)*($C595='3. Emissions - Actual EF'!$C$5:$C$288),0)),"lbm","g")/24/3600,"--")</f>
        <v>--</v>
      </c>
      <c r="F595" s="174" t="str">
        <f t="shared" si="109"/>
        <v>--</v>
      </c>
      <c r="G595" s="167" t="str">
        <f t="shared" si="109"/>
        <v>--</v>
      </c>
      <c r="H595" s="167" t="str">
        <f t="shared" si="109"/>
        <v>--</v>
      </c>
      <c r="I595" s="167" t="str">
        <f t="shared" si="109"/>
        <v>--</v>
      </c>
      <c r="J595" s="167" t="str">
        <f t="shared" si="109"/>
        <v>--</v>
      </c>
      <c r="K595" s="167" t="str">
        <f t="shared" si="109"/>
        <v>--</v>
      </c>
      <c r="L595" s="168" t="str">
        <f t="shared" si="106"/>
        <v>--</v>
      </c>
      <c r="O595" s="86"/>
    </row>
    <row r="596" spans="2:15" s="53" customFormat="1" ht="14.5" x14ac:dyDescent="0.35">
      <c r="B596" s="165" t="str">
        <f t="shared" si="108"/>
        <v>2-Methyl napthalene</v>
      </c>
      <c r="C596" s="166" t="str">
        <f t="shared" si="108"/>
        <v>91-57-6</v>
      </c>
      <c r="D596" s="167" t="str" cm="1">
        <f t="array" ref="D596">_xlfn.IFNA(CONVERT(INDEX('3. Emissions - Actual EF'!$K$5:$K$288,MATCH(1,($N$570='3. Emissions - Actual EF'!$B$5:$B$288)*($C596='3. Emissions - Actual EF'!$C$5:$C$288),0)),"lbm","g")/8760/3600,"--")</f>
        <v>--</v>
      </c>
      <c r="E596" s="168" t="str" cm="1">
        <f t="array" ref="E596">_xlfn.IFNA(CONVERT(INDEX('3. Emissions - Actual EF'!$N$5:$N$288,MATCH(1,('Actuals - REER'!$N$570='3. Emissions - Actual EF'!$B$5:$B$288)*($C596='3. Emissions - Actual EF'!$C$5:$C$288),0)),"lbm","g")/24/3600,"--")</f>
        <v>--</v>
      </c>
      <c r="F596" s="174" t="str">
        <f t="shared" si="109"/>
        <v>--</v>
      </c>
      <c r="G596" s="167" t="str">
        <f t="shared" si="109"/>
        <v>--</v>
      </c>
      <c r="H596" s="167" t="str">
        <f t="shared" si="109"/>
        <v>--</v>
      </c>
      <c r="I596" s="167" t="str">
        <f t="shared" si="109"/>
        <v>--</v>
      </c>
      <c r="J596" s="167" t="str">
        <f t="shared" si="109"/>
        <v>--</v>
      </c>
      <c r="K596" s="167" t="str">
        <f t="shared" si="109"/>
        <v>--</v>
      </c>
      <c r="L596" s="168" t="str">
        <f t="shared" si="106"/>
        <v>--</v>
      </c>
      <c r="O596" s="86"/>
    </row>
    <row r="597" spans="2:15" s="53" customFormat="1" ht="14.5" x14ac:dyDescent="0.35">
      <c r="B597" s="165" t="str">
        <f t="shared" si="108"/>
        <v>Acetaldehyde</v>
      </c>
      <c r="C597" s="166" t="str">
        <f t="shared" si="108"/>
        <v>75-07-0</v>
      </c>
      <c r="D597" s="167" cm="1">
        <f t="array" ref="D597">_xlfn.IFNA(CONVERT(INDEX('3. Emissions - Actual EF'!$K$5:$K$288,MATCH(1,($N$570='3. Emissions - Actual EF'!$B$5:$B$288)*($C597='3. Emissions - Actual EF'!$C$5:$C$288),0)),"lbm","g")/8760/3600,"--")</f>
        <v>1.1717112492321158E-5</v>
      </c>
      <c r="E597" s="168" cm="1">
        <f t="array" ref="E597">_xlfn.IFNA(CONVERT(INDEX('3. Emissions - Actual EF'!$N$5:$N$288,MATCH(1,('Actuals - REER'!$N$570='3. Emissions - Actual EF'!$B$5:$B$288)*($C597='3. Emissions - Actual EF'!$C$5:$C$288),0)),"lbm","g")/24/3600,"--")</f>
        <v>1.0264190543273334E-3</v>
      </c>
      <c r="F597" s="174">
        <f t="shared" si="109"/>
        <v>2.6038027760713684E-5</v>
      </c>
      <c r="G597" s="167">
        <f t="shared" si="109"/>
        <v>8.3693660659436834E-8</v>
      </c>
      <c r="H597" s="167">
        <f t="shared" si="109"/>
        <v>9.7642604102676307E-7</v>
      </c>
      <c r="I597" s="167">
        <f t="shared" si="109"/>
        <v>1.8898568536001867E-8</v>
      </c>
      <c r="J597" s="167">
        <f t="shared" si="109"/>
        <v>2.1303840895129379E-6</v>
      </c>
      <c r="K597" s="167">
        <f t="shared" si="109"/>
        <v>1.8898568536001867E-8</v>
      </c>
      <c r="L597" s="168">
        <f t="shared" si="106"/>
        <v>2.1838703283560286E-6</v>
      </c>
      <c r="O597" s="86"/>
    </row>
    <row r="598" spans="2:15" s="53" customFormat="1" ht="14.5" x14ac:dyDescent="0.35">
      <c r="B598" s="165" t="str">
        <f t="shared" si="108"/>
        <v>Acenaphthylene</v>
      </c>
      <c r="C598" s="166" t="str">
        <f t="shared" si="108"/>
        <v>208-96-8</v>
      </c>
      <c r="D598" s="167" t="str" cm="1">
        <f t="array" ref="D598">_xlfn.IFNA(CONVERT(INDEX('3. Emissions - Actual EF'!$K$5:$K$288,MATCH(1,($N$570='3. Emissions - Actual EF'!$B$5:$B$288)*($C598='3. Emissions - Actual EF'!$C$5:$C$288),0)),"lbm","g")/8760/3600,"--")</f>
        <v>--</v>
      </c>
      <c r="E598" s="168" t="str" cm="1">
        <f t="array" ref="E598">_xlfn.IFNA(CONVERT(INDEX('3. Emissions - Actual EF'!$N$5:$N$288,MATCH(1,('Actuals - REER'!$N$570='3. Emissions - Actual EF'!$B$5:$B$288)*($C598='3. Emissions - Actual EF'!$C$5:$C$288),0)),"lbm","g")/24/3600,"--")</f>
        <v>--</v>
      </c>
      <c r="F598" s="174" t="str">
        <f t="shared" si="109"/>
        <v>--</v>
      </c>
      <c r="G598" s="167" t="str">
        <f t="shared" si="109"/>
        <v>--</v>
      </c>
      <c r="H598" s="167" t="str">
        <f t="shared" si="109"/>
        <v>--</v>
      </c>
      <c r="I598" s="167" t="str">
        <f t="shared" si="109"/>
        <v>--</v>
      </c>
      <c r="J598" s="167" t="str">
        <f t="shared" si="109"/>
        <v>--</v>
      </c>
      <c r="K598" s="167" t="str">
        <f t="shared" si="109"/>
        <v>--</v>
      </c>
      <c r="L598" s="168" t="str">
        <f t="shared" si="106"/>
        <v>--</v>
      </c>
      <c r="O598" s="86"/>
    </row>
    <row r="599" spans="2:15" s="53" customFormat="1" ht="14.5" x14ac:dyDescent="0.35">
      <c r="B599" s="165" t="str">
        <f t="shared" si="108"/>
        <v>Acenaphthene</v>
      </c>
      <c r="C599" s="166" t="str">
        <f t="shared" si="108"/>
        <v>83-32-9</v>
      </c>
      <c r="D599" s="167" t="str" cm="1">
        <f t="array" ref="D599">_xlfn.IFNA(CONVERT(INDEX('3. Emissions - Actual EF'!$K$5:$K$288,MATCH(1,($N$570='3. Emissions - Actual EF'!$B$5:$B$288)*($C599='3. Emissions - Actual EF'!$C$5:$C$288),0)),"lbm","g")/8760/3600,"--")</f>
        <v>--</v>
      </c>
      <c r="E599" s="168" t="str" cm="1">
        <f t="array" ref="E599">_xlfn.IFNA(CONVERT(INDEX('3. Emissions - Actual EF'!$N$5:$N$288,MATCH(1,('Actuals - REER'!$N$570='3. Emissions - Actual EF'!$B$5:$B$288)*($C599='3. Emissions - Actual EF'!$C$5:$C$288),0)),"lbm","g")/24/3600,"--")</f>
        <v>--</v>
      </c>
      <c r="F599" s="174" t="str">
        <f t="shared" si="109"/>
        <v>--</v>
      </c>
      <c r="G599" s="167" t="str">
        <f t="shared" si="109"/>
        <v>--</v>
      </c>
      <c r="H599" s="167" t="str">
        <f t="shared" si="109"/>
        <v>--</v>
      </c>
      <c r="I599" s="167" t="str">
        <f t="shared" si="109"/>
        <v>--</v>
      </c>
      <c r="J599" s="167" t="str">
        <f t="shared" si="109"/>
        <v>--</v>
      </c>
      <c r="K599" s="167" t="str">
        <f t="shared" si="109"/>
        <v>--</v>
      </c>
      <c r="L599" s="168" t="str">
        <f t="shared" si="106"/>
        <v>--</v>
      </c>
      <c r="O599" s="86"/>
    </row>
    <row r="600" spans="2:15" s="53" customFormat="1" ht="14.5" x14ac:dyDescent="0.35">
      <c r="B600" s="165" t="str">
        <f t="shared" si="108"/>
        <v>Acetone</v>
      </c>
      <c r="C600" s="166" t="str">
        <f t="shared" si="108"/>
        <v>67-64-1</v>
      </c>
      <c r="D600" s="167" t="str" cm="1">
        <f t="array" ref="D600">_xlfn.IFNA(CONVERT(INDEX('3. Emissions - Actual EF'!$K$5:$K$288,MATCH(1,($N$570='3. Emissions - Actual EF'!$B$5:$B$288)*($C600='3. Emissions - Actual EF'!$C$5:$C$288),0)),"lbm","g")/8760/3600,"--")</f>
        <v>--</v>
      </c>
      <c r="E600" s="168" t="str" cm="1">
        <f t="array" ref="E600">_xlfn.IFNA(CONVERT(INDEX('3. Emissions - Actual EF'!$N$5:$N$288,MATCH(1,('Actuals - REER'!$N$570='3. Emissions - Actual EF'!$B$5:$B$288)*($C600='3. Emissions - Actual EF'!$C$5:$C$288),0)),"lbm","g")/24/3600,"--")</f>
        <v>--</v>
      </c>
      <c r="F600" s="174" t="str">
        <f t="shared" si="109"/>
        <v>--</v>
      </c>
      <c r="G600" s="167" t="str">
        <f t="shared" si="109"/>
        <v>--</v>
      </c>
      <c r="H600" s="167" t="str">
        <f t="shared" si="109"/>
        <v>--</v>
      </c>
      <c r="I600" s="167" t="str">
        <f t="shared" si="109"/>
        <v>--</v>
      </c>
      <c r="J600" s="167" t="str">
        <f t="shared" si="109"/>
        <v>--</v>
      </c>
      <c r="K600" s="167" t="str">
        <f t="shared" si="109"/>
        <v>--</v>
      </c>
      <c r="L600" s="168" t="str">
        <f t="shared" si="106"/>
        <v>--</v>
      </c>
      <c r="O600" s="86"/>
    </row>
    <row r="601" spans="2:15" s="53" customFormat="1" ht="14.5" x14ac:dyDescent="0.35">
      <c r="B601" s="165" t="str">
        <f t="shared" si="108"/>
        <v>Acrolein</v>
      </c>
      <c r="C601" s="166" t="str">
        <f t="shared" si="108"/>
        <v>107-02-8</v>
      </c>
      <c r="D601" s="167" cm="1">
        <f t="array" ref="D601">_xlfn.IFNA(CONVERT(INDEX('3. Emissions - Actual EF'!$K$5:$K$288,MATCH(1,($N$570='3. Emissions - Actual EF'!$B$5:$B$288)*($C601='3. Emissions - Actual EF'!$C$5:$C$288),0)),"lbm","g")/8760/3600,"--")</f>
        <v>5.0709831927701675E-7</v>
      </c>
      <c r="E601" s="168" cm="1">
        <f t="array" ref="E601">_xlfn.IFNA(CONVERT(INDEX('3. Emissions - Actual EF'!$N$5:$N$288,MATCH(1,('Actuals - REER'!$N$570='3. Emissions - Actual EF'!$B$5:$B$288)*($C601='3. Emissions - Actual EF'!$C$5:$C$288),0)),"lbm","g")/24/3600,"--")</f>
        <v>4.4421812768666674E-5</v>
      </c>
      <c r="F601" s="174" t="str">
        <f t="shared" ref="F601:K610" si="110">IFERROR(IF(F35="--","--",$D601/F35),"--")</f>
        <v>--</v>
      </c>
      <c r="G601" s="167">
        <f t="shared" si="110"/>
        <v>1.4488523407914766E-6</v>
      </c>
      <c r="H601" s="167" t="str">
        <f t="shared" si="110"/>
        <v>--</v>
      </c>
      <c r="I601" s="167">
        <f t="shared" si="110"/>
        <v>3.3806554618467785E-7</v>
      </c>
      <c r="J601" s="167" t="str">
        <f t="shared" si="110"/>
        <v>--</v>
      </c>
      <c r="K601" s="167">
        <f t="shared" si="110"/>
        <v>3.3806554618467785E-7</v>
      </c>
      <c r="L601" s="168">
        <f t="shared" si="106"/>
        <v>6.4379438795169089E-6</v>
      </c>
      <c r="O601" s="86"/>
    </row>
    <row r="602" spans="2:15" s="53" customFormat="1" ht="14.5" x14ac:dyDescent="0.35">
      <c r="B602" s="165" t="str">
        <f t="shared" si="108"/>
        <v>Aluminum</v>
      </c>
      <c r="C602" s="166" t="str">
        <f t="shared" si="108"/>
        <v>7429-90-5</v>
      </c>
      <c r="D602" s="167" t="str" cm="1">
        <f t="array" ref="D602">_xlfn.IFNA(CONVERT(INDEX('3. Emissions - Actual EF'!$K$5:$K$288,MATCH(1,($N$570='3. Emissions - Actual EF'!$B$5:$B$288)*($C602='3. Emissions - Actual EF'!$C$5:$C$288),0)),"lbm","g")/8760/3600,"--")</f>
        <v>--</v>
      </c>
      <c r="E602" s="168" t="str" cm="1">
        <f t="array" ref="E602">_xlfn.IFNA(CONVERT(INDEX('3. Emissions - Actual EF'!$N$5:$N$288,MATCH(1,('Actuals - REER'!$N$570='3. Emissions - Actual EF'!$B$5:$B$288)*($C602='3. Emissions - Actual EF'!$C$5:$C$288),0)),"lbm","g")/24/3600,"--")</f>
        <v>--</v>
      </c>
      <c r="F602" s="174" t="str">
        <f t="shared" si="110"/>
        <v>--</v>
      </c>
      <c r="G602" s="167" t="str">
        <f t="shared" si="110"/>
        <v>--</v>
      </c>
      <c r="H602" s="167" t="str">
        <f t="shared" si="110"/>
        <v>--</v>
      </c>
      <c r="I602" s="167" t="str">
        <f t="shared" si="110"/>
        <v>--</v>
      </c>
      <c r="J602" s="167" t="str">
        <f t="shared" si="110"/>
        <v>--</v>
      </c>
      <c r="K602" s="167" t="str">
        <f t="shared" si="110"/>
        <v>--</v>
      </c>
      <c r="L602" s="168" t="str">
        <f t="shared" si="106"/>
        <v>--</v>
      </c>
      <c r="O602" s="86"/>
    </row>
    <row r="603" spans="2:15" s="53" customFormat="1" ht="14.5" x14ac:dyDescent="0.35">
      <c r="B603" s="165" t="str">
        <f t="shared" si="108"/>
        <v>Ammonia</v>
      </c>
      <c r="C603" s="166" t="str">
        <f t="shared" si="108"/>
        <v>7664-41-7</v>
      </c>
      <c r="D603" s="167" cm="1">
        <f t="array" ref="D603">_xlfn.IFNA(CONVERT(INDEX('3. Emissions - Actual EF'!$K$5:$K$288,MATCH(1,($N$570='3. Emissions - Actual EF'!$B$5:$B$288)*($C603='3. Emissions - Actual EF'!$C$5:$C$288),0)),"lbm","g")/8760/3600,"--")</f>
        <v>4.3380092209538305E-5</v>
      </c>
      <c r="E603" s="168" cm="1">
        <f t="array" ref="E603">_xlfn.IFNA(CONVERT(INDEX('3. Emissions - Actual EF'!$N$5:$N$288,MATCH(1,('Actuals - REER'!$N$570='3. Emissions - Actual EF'!$B$5:$B$288)*($C603='3. Emissions - Actual EF'!$C$5:$C$288),0)),"lbm","g")/24/3600,"--")</f>
        <v>3.8000960775555564E-3</v>
      </c>
      <c r="F603" s="174" t="str">
        <f t="shared" si="110"/>
        <v>--</v>
      </c>
      <c r="G603" s="167">
        <f t="shared" si="110"/>
        <v>8.6760184419076615E-8</v>
      </c>
      <c r="H603" s="167" t="str">
        <f t="shared" si="110"/>
        <v>--</v>
      </c>
      <c r="I603" s="167">
        <f t="shared" si="110"/>
        <v>1.971822373160832E-8</v>
      </c>
      <c r="J603" s="167" t="str">
        <f t="shared" si="110"/>
        <v>--</v>
      </c>
      <c r="K603" s="167">
        <f t="shared" si="110"/>
        <v>1.971822373160832E-8</v>
      </c>
      <c r="L603" s="168">
        <f t="shared" ref="L603:L634" si="111">IFERROR(IF(L37="--","--",$E603/L37),"--")</f>
        <v>3.1667467312962971E-6</v>
      </c>
      <c r="O603" s="86"/>
    </row>
    <row r="604" spans="2:15" s="53" customFormat="1" ht="14.5" x14ac:dyDescent="0.35">
      <c r="B604" s="165" t="str">
        <f t="shared" si="108"/>
        <v>Anthracene</v>
      </c>
      <c r="C604" s="166" t="str">
        <f t="shared" si="108"/>
        <v>120-12-7</v>
      </c>
      <c r="D604" s="167" t="str" cm="1">
        <f t="array" ref="D604">_xlfn.IFNA(CONVERT(INDEX('3. Emissions - Actual EF'!$K$5:$K$288,MATCH(1,($N$570='3. Emissions - Actual EF'!$B$5:$B$288)*($C604='3. Emissions - Actual EF'!$C$5:$C$288),0)),"lbm","g")/8760/3600,"--")</f>
        <v>--</v>
      </c>
      <c r="E604" s="168" t="str" cm="1">
        <f t="array" ref="E604">_xlfn.IFNA(CONVERT(INDEX('3. Emissions - Actual EF'!$N$5:$N$288,MATCH(1,('Actuals - REER'!$N$570='3. Emissions - Actual EF'!$B$5:$B$288)*($C604='3. Emissions - Actual EF'!$C$5:$C$288),0)),"lbm","g")/24/3600,"--")</f>
        <v>--</v>
      </c>
      <c r="F604" s="174" t="str">
        <f t="shared" si="110"/>
        <v>--</v>
      </c>
      <c r="G604" s="167" t="str">
        <f t="shared" si="110"/>
        <v>--</v>
      </c>
      <c r="H604" s="167" t="str">
        <f t="shared" si="110"/>
        <v>--</v>
      </c>
      <c r="I604" s="167" t="str">
        <f t="shared" si="110"/>
        <v>--</v>
      </c>
      <c r="J604" s="167" t="str">
        <f t="shared" si="110"/>
        <v>--</v>
      </c>
      <c r="K604" s="167" t="str">
        <f t="shared" si="110"/>
        <v>--</v>
      </c>
      <c r="L604" s="168" t="str">
        <f t="shared" si="111"/>
        <v>--</v>
      </c>
      <c r="O604" s="86"/>
    </row>
    <row r="605" spans="2:15" s="53" customFormat="1" ht="14.5" x14ac:dyDescent="0.35">
      <c r="B605" s="165" t="str">
        <f t="shared" si="108"/>
        <v>Antimony</v>
      </c>
      <c r="C605" s="166" t="str">
        <f t="shared" si="108"/>
        <v>7440-36-0</v>
      </c>
      <c r="D605" s="167" t="str" cm="1">
        <f t="array" ref="D605">_xlfn.IFNA(CONVERT(INDEX('3. Emissions - Actual EF'!$K$5:$K$288,MATCH(1,($N$570='3. Emissions - Actual EF'!$B$5:$B$288)*($C605='3. Emissions - Actual EF'!$C$5:$C$288),0)),"lbm","g")/8760/3600,"--")</f>
        <v>--</v>
      </c>
      <c r="E605" s="168" t="str" cm="1">
        <f t="array" ref="E605">_xlfn.IFNA(CONVERT(INDEX('3. Emissions - Actual EF'!$N$5:$N$288,MATCH(1,('Actuals - REER'!$N$570='3. Emissions - Actual EF'!$B$5:$B$288)*($C605='3. Emissions - Actual EF'!$C$5:$C$288),0)),"lbm","g")/24/3600,"--")</f>
        <v>--</v>
      </c>
      <c r="F605" s="174" t="str">
        <f t="shared" si="110"/>
        <v>--</v>
      </c>
      <c r="G605" s="167" t="str">
        <f t="shared" si="110"/>
        <v>--</v>
      </c>
      <c r="H605" s="167" t="str">
        <f t="shared" si="110"/>
        <v>--</v>
      </c>
      <c r="I605" s="167" t="str">
        <f t="shared" si="110"/>
        <v>--</v>
      </c>
      <c r="J605" s="167" t="str">
        <f t="shared" si="110"/>
        <v>--</v>
      </c>
      <c r="K605" s="167" t="str">
        <f t="shared" si="110"/>
        <v>--</v>
      </c>
      <c r="L605" s="168" t="str">
        <f t="shared" si="111"/>
        <v>--</v>
      </c>
      <c r="O605" s="86"/>
    </row>
    <row r="606" spans="2:15" s="53" customFormat="1" ht="14.5" x14ac:dyDescent="0.35">
      <c r="B606" s="165" t="str">
        <f t="shared" si="108"/>
        <v>Arsenic and compounds</v>
      </c>
      <c r="C606" s="166" t="str">
        <f t="shared" si="108"/>
        <v>7440-38-2</v>
      </c>
      <c r="D606" s="167" cm="1">
        <f t="array" ref="D606">_xlfn.IFNA(CONVERT(INDEX('3. Emissions - Actual EF'!$K$5:$K$288,MATCH(1,($N$570='3. Emissions - Actual EF'!$B$5:$B$288)*($C606='3. Emissions - Actual EF'!$C$5:$C$288),0)),"lbm","g")/8760/3600,"--")</f>
        <v>2.3933843977676309E-8</v>
      </c>
      <c r="E606" s="168" cm="1">
        <f t="array" ref="E606">_xlfn.IFNA(CONVERT(INDEX('3. Emissions - Actual EF'!$N$5:$N$288,MATCH(1,('Actuals - REER'!$N$570='3. Emissions - Actual EF'!$B$5:$B$288)*($C606='3. Emissions - Actual EF'!$C$5:$C$288),0)),"lbm","g")/24/3600,"--")</f>
        <v>2.0966047324444443E-6</v>
      </c>
      <c r="F606" s="174">
        <f t="shared" si="110"/>
        <v>9.9724349906984608E-4</v>
      </c>
      <c r="G606" s="167">
        <f t="shared" si="110"/>
        <v>1.4078731751574299E-4</v>
      </c>
      <c r="H606" s="167">
        <f t="shared" si="110"/>
        <v>1.8410649213597163E-5</v>
      </c>
      <c r="I606" s="167">
        <f t="shared" si="110"/>
        <v>9.9724349906984622E-6</v>
      </c>
      <c r="J606" s="167">
        <f t="shared" si="110"/>
        <v>3.8602974157542435E-5</v>
      </c>
      <c r="K606" s="167">
        <f t="shared" si="110"/>
        <v>9.9724349906984622E-6</v>
      </c>
      <c r="L606" s="168">
        <f t="shared" si="111"/>
        <v>1.0483023662222221E-5</v>
      </c>
      <c r="O606" s="86"/>
    </row>
    <row r="607" spans="2:15" s="53" customFormat="1" ht="14.5" x14ac:dyDescent="0.35">
      <c r="B607" s="165" t="str">
        <f t="shared" si="108"/>
        <v>Barium and compounds</v>
      </c>
      <c r="C607" s="166" t="str">
        <f t="shared" si="108"/>
        <v>7440-39-3</v>
      </c>
      <c r="D607" s="167" t="str" cm="1">
        <f t="array" ref="D607">_xlfn.IFNA(CONVERT(INDEX('3. Emissions - Actual EF'!$K$5:$K$288,MATCH(1,($N$570='3. Emissions - Actual EF'!$B$5:$B$288)*($C607='3. Emissions - Actual EF'!$C$5:$C$288),0)),"lbm","g")/8760/3600,"--")</f>
        <v>--</v>
      </c>
      <c r="E607" s="168" t="str" cm="1">
        <f t="array" ref="E607">_xlfn.IFNA(CONVERT(INDEX('3. Emissions - Actual EF'!$N$5:$N$288,MATCH(1,('Actuals - REER'!$N$570='3. Emissions - Actual EF'!$B$5:$B$288)*($C607='3. Emissions - Actual EF'!$C$5:$C$288),0)),"lbm","g")/24/3600,"--")</f>
        <v>--</v>
      </c>
      <c r="F607" s="174" t="str">
        <f t="shared" si="110"/>
        <v>--</v>
      </c>
      <c r="G607" s="167" t="str">
        <f t="shared" si="110"/>
        <v>--</v>
      </c>
      <c r="H607" s="167" t="str">
        <f t="shared" si="110"/>
        <v>--</v>
      </c>
      <c r="I607" s="167" t="str">
        <f t="shared" si="110"/>
        <v>--</v>
      </c>
      <c r="J607" s="167" t="str">
        <f t="shared" si="110"/>
        <v>--</v>
      </c>
      <c r="K607" s="167" t="str">
        <f t="shared" si="110"/>
        <v>--</v>
      </c>
      <c r="L607" s="168" t="str">
        <f t="shared" si="111"/>
        <v>--</v>
      </c>
      <c r="O607" s="86"/>
    </row>
    <row r="608" spans="2:15" s="53" customFormat="1" ht="14.5" x14ac:dyDescent="0.35">
      <c r="B608" s="165" t="str">
        <f t="shared" si="108"/>
        <v>Benzene</v>
      </c>
      <c r="C608" s="166" t="str">
        <f t="shared" si="108"/>
        <v>71-43-2</v>
      </c>
      <c r="D608" s="167" cm="1">
        <f t="array" ref="D608">_xlfn.IFNA(CONVERT(INDEX('3. Emissions - Actual EF'!$K$5:$K$288,MATCH(1,($N$570='3. Emissions - Actual EF'!$B$5:$B$288)*($C608='3. Emissions - Actual EF'!$C$5:$C$288),0)),"lbm","g")/8760/3600,"--")</f>
        <v>2.786796958150685E-6</v>
      </c>
      <c r="E608" s="168" cm="1">
        <f t="array" ref="E608">_xlfn.IFNA(CONVERT(INDEX('3. Emissions - Actual EF'!$N$5:$N$288,MATCH(1,('Actuals - REER'!$N$570='3. Emissions - Actual EF'!$B$5:$B$288)*($C608='3. Emissions - Actual EF'!$C$5:$C$288),0)),"lbm","g")/24/3600,"--")</f>
        <v>2.4412341353400005E-4</v>
      </c>
      <c r="F608" s="174">
        <f t="shared" si="110"/>
        <v>2.1436899678082192E-5</v>
      </c>
      <c r="G608" s="167">
        <f t="shared" si="110"/>
        <v>9.2893231938356165E-7</v>
      </c>
      <c r="H608" s="167">
        <f t="shared" si="110"/>
        <v>8.4448392671232882E-7</v>
      </c>
      <c r="I608" s="167">
        <f t="shared" si="110"/>
        <v>2.1436899678082191E-7</v>
      </c>
      <c r="J608" s="167">
        <f t="shared" si="110"/>
        <v>1.8578646387671233E-6</v>
      </c>
      <c r="K608" s="167">
        <f t="shared" si="110"/>
        <v>2.1436899678082191E-7</v>
      </c>
      <c r="L608" s="168">
        <f t="shared" si="111"/>
        <v>8.4180487425517256E-6</v>
      </c>
      <c r="O608" s="86"/>
    </row>
    <row r="609" spans="2:15" s="53" customFormat="1" ht="14.5" x14ac:dyDescent="0.35">
      <c r="B609" s="165" t="str">
        <f t="shared" si="108"/>
        <v>Benz[a]anthracene</v>
      </c>
      <c r="C609" s="166" t="str">
        <f t="shared" si="108"/>
        <v>56-55-3</v>
      </c>
      <c r="D609" s="167" t="str" cm="1">
        <f t="array" ref="D609">_xlfn.IFNA(CONVERT(INDEX('3. Emissions - Actual EF'!$K$5:$K$288,MATCH(1,($N$570='3. Emissions - Actual EF'!$B$5:$B$288)*($C609='3. Emissions - Actual EF'!$C$5:$C$288),0)),"lbm","g")/8760/3600,"--")</f>
        <v>--</v>
      </c>
      <c r="E609" s="168" t="str" cm="1">
        <f t="array" ref="E609">_xlfn.IFNA(CONVERT(INDEX('3. Emissions - Actual EF'!$N$5:$N$288,MATCH(1,('Actuals - REER'!$N$570='3. Emissions - Actual EF'!$B$5:$B$288)*($C609='3. Emissions - Actual EF'!$C$5:$C$288),0)),"lbm","g")/24/3600,"--")</f>
        <v>--</v>
      </c>
      <c r="F609" s="174" t="str">
        <f t="shared" si="110"/>
        <v>--</v>
      </c>
      <c r="G609" s="167" t="str">
        <f t="shared" si="110"/>
        <v>--</v>
      </c>
      <c r="H609" s="167" t="str">
        <f t="shared" si="110"/>
        <v>--</v>
      </c>
      <c r="I609" s="167" t="str">
        <f t="shared" si="110"/>
        <v>--</v>
      </c>
      <c r="J609" s="167" t="str">
        <f t="shared" si="110"/>
        <v>--</v>
      </c>
      <c r="K609" s="167" t="str">
        <f t="shared" si="110"/>
        <v>--</v>
      </c>
      <c r="L609" s="168" t="str">
        <f t="shared" si="111"/>
        <v>--</v>
      </c>
      <c r="O609" s="86"/>
    </row>
    <row r="610" spans="2:15" s="53" customFormat="1" ht="14.5" x14ac:dyDescent="0.35">
      <c r="B610" s="165" t="str">
        <f t="shared" si="108"/>
        <v>Benzo(a)pyrene</v>
      </c>
      <c r="C610" s="166" t="str">
        <f t="shared" si="108"/>
        <v>50-32-8</v>
      </c>
      <c r="D610" s="167" cm="1">
        <f t="array" ref="D610">_xlfn.IFNA(CONVERT(INDEX('3. Emissions - Actual EF'!$K$5:$K$288,MATCH(1,($N$570='3. Emissions - Actual EF'!$B$5:$B$288)*($C610='3. Emissions - Actual EF'!$C$5:$C$288),0)),"lbm","g")/8760/3600,"--")</f>
        <v>5.3103216325469316E-10</v>
      </c>
      <c r="E610" s="168" cm="1">
        <f t="array" ref="E610">_xlfn.IFNA(CONVERT(INDEX('3. Emissions - Actual EF'!$N$5:$N$288,MATCH(1,('Actuals - REER'!$N$570='3. Emissions - Actual EF'!$B$5:$B$288)*($C610='3. Emissions - Actual EF'!$C$5:$C$288),0)),"lbm","g")/24/3600,"--")</f>
        <v>4.6518417501111128E-8</v>
      </c>
      <c r="F610" s="174">
        <f t="shared" si="110"/>
        <v>1.2349585191969608E-5</v>
      </c>
      <c r="G610" s="167">
        <f t="shared" si="110"/>
        <v>2.6551608162734657E-7</v>
      </c>
      <c r="H610" s="167">
        <f t="shared" si="110"/>
        <v>3.318951020341832E-7</v>
      </c>
      <c r="I610" s="167">
        <f t="shared" si="110"/>
        <v>6.0344564006215126E-8</v>
      </c>
      <c r="J610" s="167">
        <f t="shared" si="110"/>
        <v>1.7701072108489771E-7</v>
      </c>
      <c r="K610" s="167">
        <f t="shared" si="110"/>
        <v>6.0344564006215126E-8</v>
      </c>
      <c r="L610" s="168">
        <f t="shared" si="111"/>
        <v>2.3259208750555564E-5</v>
      </c>
      <c r="O610" s="86"/>
    </row>
    <row r="611" spans="2:15" s="53" customFormat="1" ht="14.5" x14ac:dyDescent="0.35">
      <c r="B611" s="165" t="str">
        <f t="shared" ref="B611:C630" si="112">B45</f>
        <v>Benzo[b]fluoranthene</v>
      </c>
      <c r="C611" s="166" t="str">
        <f t="shared" si="112"/>
        <v>205-99-2</v>
      </c>
      <c r="D611" s="167" t="str" cm="1">
        <f t="array" ref="D611">_xlfn.IFNA(CONVERT(INDEX('3. Emissions - Actual EF'!$K$5:$K$288,MATCH(1,($N$570='3. Emissions - Actual EF'!$B$5:$B$288)*($C611='3. Emissions - Actual EF'!$C$5:$C$288),0)),"lbm","g")/8760/3600,"--")</f>
        <v>--</v>
      </c>
      <c r="E611" s="168" t="str" cm="1">
        <f t="array" ref="E611">_xlfn.IFNA(CONVERT(INDEX('3. Emissions - Actual EF'!$N$5:$N$288,MATCH(1,('Actuals - REER'!$N$570='3. Emissions - Actual EF'!$B$5:$B$288)*($C611='3. Emissions - Actual EF'!$C$5:$C$288),0)),"lbm","g")/24/3600,"--")</f>
        <v>--</v>
      </c>
      <c r="F611" s="174" t="str">
        <f t="shared" ref="F611:K620" si="113">IFERROR(IF(F45="--","--",$D611/F45),"--")</f>
        <v>--</v>
      </c>
      <c r="G611" s="167" t="str">
        <f t="shared" si="113"/>
        <v>--</v>
      </c>
      <c r="H611" s="167" t="str">
        <f t="shared" si="113"/>
        <v>--</v>
      </c>
      <c r="I611" s="167" t="str">
        <f t="shared" si="113"/>
        <v>--</v>
      </c>
      <c r="J611" s="167" t="str">
        <f t="shared" si="113"/>
        <v>--</v>
      </c>
      <c r="K611" s="167" t="str">
        <f t="shared" si="113"/>
        <v>--</v>
      </c>
      <c r="L611" s="168" t="str">
        <f t="shared" si="111"/>
        <v>--</v>
      </c>
      <c r="O611" s="86"/>
    </row>
    <row r="612" spans="2:15" s="53" customFormat="1" ht="14.5" x14ac:dyDescent="0.35">
      <c r="B612" s="165" t="str">
        <f t="shared" si="112"/>
        <v>Benzo[k]fluoranthene</v>
      </c>
      <c r="C612" s="166" t="str">
        <f t="shared" si="112"/>
        <v>207-08-9</v>
      </c>
      <c r="D612" s="167" t="str" cm="1">
        <f t="array" ref="D612">_xlfn.IFNA(CONVERT(INDEX('3. Emissions - Actual EF'!$K$5:$K$288,MATCH(1,($N$570='3. Emissions - Actual EF'!$B$5:$B$288)*($C612='3. Emissions - Actual EF'!$C$5:$C$288),0)),"lbm","g")/8760/3600,"--")</f>
        <v>--</v>
      </c>
      <c r="E612" s="168" t="str" cm="1">
        <f t="array" ref="E612">_xlfn.IFNA(CONVERT(INDEX('3. Emissions - Actual EF'!$N$5:$N$288,MATCH(1,('Actuals - REER'!$N$570='3. Emissions - Actual EF'!$B$5:$B$288)*($C612='3. Emissions - Actual EF'!$C$5:$C$288),0)),"lbm","g")/24/3600,"--")</f>
        <v>--</v>
      </c>
      <c r="F612" s="174" t="str">
        <f t="shared" si="113"/>
        <v>--</v>
      </c>
      <c r="G612" s="167" t="str">
        <f t="shared" si="113"/>
        <v>--</v>
      </c>
      <c r="H612" s="167" t="str">
        <f t="shared" si="113"/>
        <v>--</v>
      </c>
      <c r="I612" s="167" t="str">
        <f t="shared" si="113"/>
        <v>--</v>
      </c>
      <c r="J612" s="167" t="str">
        <f t="shared" si="113"/>
        <v>--</v>
      </c>
      <c r="K612" s="167" t="str">
        <f t="shared" si="113"/>
        <v>--</v>
      </c>
      <c r="L612" s="168" t="str">
        <f t="shared" si="111"/>
        <v>--</v>
      </c>
      <c r="O612" s="86"/>
    </row>
    <row r="613" spans="2:15" s="53" customFormat="1" ht="14.5" x14ac:dyDescent="0.35">
      <c r="B613" s="165" t="str">
        <f t="shared" si="112"/>
        <v>Benzo[e]pyrene</v>
      </c>
      <c r="C613" s="166" t="str">
        <f t="shared" si="112"/>
        <v>192-97-2</v>
      </c>
      <c r="D613" s="167" t="str" cm="1">
        <f t="array" ref="D613">_xlfn.IFNA(CONVERT(INDEX('3. Emissions - Actual EF'!$K$5:$K$288,MATCH(1,($N$570='3. Emissions - Actual EF'!$B$5:$B$288)*($C613='3. Emissions - Actual EF'!$C$5:$C$288),0)),"lbm","g")/8760/3600,"--")</f>
        <v>--</v>
      </c>
      <c r="E613" s="168" t="str" cm="1">
        <f t="array" ref="E613">_xlfn.IFNA(CONVERT(INDEX('3. Emissions - Actual EF'!$N$5:$N$288,MATCH(1,('Actuals - REER'!$N$570='3. Emissions - Actual EF'!$B$5:$B$288)*($C613='3. Emissions - Actual EF'!$C$5:$C$288),0)),"lbm","g")/24/3600,"--")</f>
        <v>--</v>
      </c>
      <c r="F613" s="174" t="str">
        <f t="shared" si="113"/>
        <v>--</v>
      </c>
      <c r="G613" s="167" t="str">
        <f t="shared" si="113"/>
        <v>--</v>
      </c>
      <c r="H613" s="167" t="str">
        <f t="shared" si="113"/>
        <v>--</v>
      </c>
      <c r="I613" s="167" t="str">
        <f t="shared" si="113"/>
        <v>--</v>
      </c>
      <c r="J613" s="167" t="str">
        <f t="shared" si="113"/>
        <v>--</v>
      </c>
      <c r="K613" s="167" t="str">
        <f t="shared" si="113"/>
        <v>--</v>
      </c>
      <c r="L613" s="168" t="str">
        <f t="shared" si="111"/>
        <v>--</v>
      </c>
      <c r="O613" s="86"/>
    </row>
    <row r="614" spans="2:15" s="53" customFormat="1" ht="14.5" x14ac:dyDescent="0.35">
      <c r="B614" s="165" t="str">
        <f t="shared" si="112"/>
        <v>Benzo[g,h,i]perylene</v>
      </c>
      <c r="C614" s="166" t="str">
        <f t="shared" si="112"/>
        <v>191-24-2</v>
      </c>
      <c r="D614" s="167" t="str" cm="1">
        <f t="array" ref="D614">_xlfn.IFNA(CONVERT(INDEX('3. Emissions - Actual EF'!$K$5:$K$288,MATCH(1,($N$570='3. Emissions - Actual EF'!$B$5:$B$288)*($C614='3. Emissions - Actual EF'!$C$5:$C$288),0)),"lbm","g")/8760/3600,"--")</f>
        <v>--</v>
      </c>
      <c r="E614" s="168" t="str" cm="1">
        <f t="array" ref="E614">_xlfn.IFNA(CONVERT(INDEX('3. Emissions - Actual EF'!$N$5:$N$288,MATCH(1,('Actuals - REER'!$N$570='3. Emissions - Actual EF'!$B$5:$B$288)*($C614='3. Emissions - Actual EF'!$C$5:$C$288),0)),"lbm","g")/24/3600,"--")</f>
        <v>--</v>
      </c>
      <c r="F614" s="174" t="str">
        <f t="shared" si="113"/>
        <v>--</v>
      </c>
      <c r="G614" s="167" t="str">
        <f t="shared" si="113"/>
        <v>--</v>
      </c>
      <c r="H614" s="167" t="str">
        <f t="shared" si="113"/>
        <v>--</v>
      </c>
      <c r="I614" s="167" t="str">
        <f t="shared" si="113"/>
        <v>--</v>
      </c>
      <c r="J614" s="167" t="str">
        <f t="shared" si="113"/>
        <v>--</v>
      </c>
      <c r="K614" s="167" t="str">
        <f t="shared" si="113"/>
        <v>--</v>
      </c>
      <c r="L614" s="168" t="str">
        <f t="shared" si="111"/>
        <v>--</v>
      </c>
      <c r="O614" s="86"/>
    </row>
    <row r="615" spans="2:15" s="53" customFormat="1" ht="14.5" x14ac:dyDescent="0.35">
      <c r="B615" s="165" t="str">
        <f t="shared" si="112"/>
        <v>Beryllium and compounds</v>
      </c>
      <c r="C615" s="166" t="str">
        <f t="shared" si="112"/>
        <v>7440-41-7</v>
      </c>
      <c r="D615" s="167" t="str" cm="1">
        <f t="array" ref="D615">_xlfn.IFNA(CONVERT(INDEX('3. Emissions - Actual EF'!$K$5:$K$288,MATCH(1,($N$570='3. Emissions - Actual EF'!$B$5:$B$288)*($C615='3. Emissions - Actual EF'!$C$5:$C$288),0)),"lbm","g")/8760/3600,"--")</f>
        <v>--</v>
      </c>
      <c r="E615" s="168" t="str" cm="1">
        <f t="array" ref="E615">_xlfn.IFNA(CONVERT(INDEX('3. Emissions - Actual EF'!$N$5:$N$288,MATCH(1,('Actuals - REER'!$N$570='3. Emissions - Actual EF'!$B$5:$B$288)*($C615='3. Emissions - Actual EF'!$C$5:$C$288),0)),"lbm","g")/24/3600,"--")</f>
        <v>--</v>
      </c>
      <c r="F615" s="174" t="str">
        <f t="shared" si="113"/>
        <v>--</v>
      </c>
      <c r="G615" s="167" t="str">
        <f t="shared" si="113"/>
        <v>--</v>
      </c>
      <c r="H615" s="167" t="str">
        <f t="shared" si="113"/>
        <v>--</v>
      </c>
      <c r="I615" s="167" t="str">
        <f t="shared" si="113"/>
        <v>--</v>
      </c>
      <c r="J615" s="167" t="str">
        <f t="shared" si="113"/>
        <v>--</v>
      </c>
      <c r="K615" s="167" t="str">
        <f t="shared" si="113"/>
        <v>--</v>
      </c>
      <c r="L615" s="168" t="str">
        <f t="shared" si="111"/>
        <v>--</v>
      </c>
      <c r="O615" s="86"/>
    </row>
    <row r="616" spans="2:15" s="53" customFormat="1" ht="14.5" x14ac:dyDescent="0.35">
      <c r="B616" s="165" t="str">
        <f t="shared" si="112"/>
        <v>Bromine</v>
      </c>
      <c r="C616" s="166" t="str">
        <f t="shared" si="112"/>
        <v>7726-95-6</v>
      </c>
      <c r="D616" s="167" t="str" cm="1">
        <f t="array" ref="D616">_xlfn.IFNA(CONVERT(INDEX('3. Emissions - Actual EF'!$K$5:$K$288,MATCH(1,($N$570='3. Emissions - Actual EF'!$B$5:$B$288)*($C616='3. Emissions - Actual EF'!$C$5:$C$288),0)),"lbm","g")/8760/3600,"--")</f>
        <v>--</v>
      </c>
      <c r="E616" s="168" t="str" cm="1">
        <f t="array" ref="E616">_xlfn.IFNA(CONVERT(INDEX('3. Emissions - Actual EF'!$N$5:$N$288,MATCH(1,('Actuals - REER'!$N$570='3. Emissions - Actual EF'!$B$5:$B$288)*($C616='3. Emissions - Actual EF'!$C$5:$C$288),0)),"lbm","g")/24/3600,"--")</f>
        <v>--</v>
      </c>
      <c r="F616" s="174" t="str">
        <f t="shared" si="113"/>
        <v>--</v>
      </c>
      <c r="G616" s="167" t="str">
        <f t="shared" si="113"/>
        <v>--</v>
      </c>
      <c r="H616" s="167" t="str">
        <f t="shared" si="113"/>
        <v>--</v>
      </c>
      <c r="I616" s="167" t="str">
        <f t="shared" si="113"/>
        <v>--</v>
      </c>
      <c r="J616" s="167" t="str">
        <f t="shared" si="113"/>
        <v>--</v>
      </c>
      <c r="K616" s="167" t="str">
        <f t="shared" si="113"/>
        <v>--</v>
      </c>
      <c r="L616" s="168" t="str">
        <f t="shared" si="111"/>
        <v>--</v>
      </c>
      <c r="O616" s="86"/>
    </row>
    <row r="617" spans="2:15" s="53" customFormat="1" ht="14.5" x14ac:dyDescent="0.35">
      <c r="B617" s="165" t="str">
        <f t="shared" si="112"/>
        <v>Bromodichloromethane</v>
      </c>
      <c r="C617" s="166" t="str">
        <f t="shared" si="112"/>
        <v>75-27-4</v>
      </c>
      <c r="D617" s="167" t="str" cm="1">
        <f t="array" ref="D617">_xlfn.IFNA(CONVERT(INDEX('3. Emissions - Actual EF'!$K$5:$K$288,MATCH(1,($N$570='3. Emissions - Actual EF'!$B$5:$B$288)*($C617='3. Emissions - Actual EF'!$C$5:$C$288),0)),"lbm","g")/8760/3600,"--")</f>
        <v>--</v>
      </c>
      <c r="E617" s="168" t="str" cm="1">
        <f t="array" ref="E617">_xlfn.IFNA(CONVERT(INDEX('3. Emissions - Actual EF'!$N$5:$N$288,MATCH(1,('Actuals - REER'!$N$570='3. Emissions - Actual EF'!$B$5:$B$288)*($C617='3. Emissions - Actual EF'!$C$5:$C$288),0)),"lbm","g")/24/3600,"--")</f>
        <v>--</v>
      </c>
      <c r="F617" s="174" t="str">
        <f t="shared" si="113"/>
        <v>--</v>
      </c>
      <c r="G617" s="167" t="str">
        <f t="shared" si="113"/>
        <v>--</v>
      </c>
      <c r="H617" s="167" t="str">
        <f t="shared" si="113"/>
        <v>--</v>
      </c>
      <c r="I617" s="167" t="str">
        <f t="shared" si="113"/>
        <v>--</v>
      </c>
      <c r="J617" s="167" t="str">
        <f t="shared" si="113"/>
        <v>--</v>
      </c>
      <c r="K617" s="167" t="str">
        <f t="shared" si="113"/>
        <v>--</v>
      </c>
      <c r="L617" s="168" t="str">
        <f t="shared" si="111"/>
        <v>--</v>
      </c>
      <c r="O617" s="86"/>
    </row>
    <row r="618" spans="2:15" s="53" customFormat="1" ht="14.5" x14ac:dyDescent="0.35">
      <c r="B618" s="165" t="str">
        <f t="shared" si="112"/>
        <v>Bromoform</v>
      </c>
      <c r="C618" s="166" t="str">
        <f t="shared" si="112"/>
        <v>75-25-2</v>
      </c>
      <c r="D618" s="167" t="str" cm="1">
        <f t="array" ref="D618">_xlfn.IFNA(CONVERT(INDEX('3. Emissions - Actual EF'!$K$5:$K$288,MATCH(1,($N$570='3. Emissions - Actual EF'!$B$5:$B$288)*($C618='3. Emissions - Actual EF'!$C$5:$C$288),0)),"lbm","g")/8760/3600,"--")</f>
        <v>--</v>
      </c>
      <c r="E618" s="168" t="str" cm="1">
        <f t="array" ref="E618">_xlfn.IFNA(CONVERT(INDEX('3. Emissions - Actual EF'!$N$5:$N$288,MATCH(1,('Actuals - REER'!$N$570='3. Emissions - Actual EF'!$B$5:$B$288)*($C618='3. Emissions - Actual EF'!$C$5:$C$288),0)),"lbm","g")/24/3600,"--")</f>
        <v>--</v>
      </c>
      <c r="F618" s="174" t="str">
        <f t="shared" si="113"/>
        <v>--</v>
      </c>
      <c r="G618" s="167" t="str">
        <f t="shared" si="113"/>
        <v>--</v>
      </c>
      <c r="H618" s="167" t="str">
        <f t="shared" si="113"/>
        <v>--</v>
      </c>
      <c r="I618" s="167" t="str">
        <f t="shared" si="113"/>
        <v>--</v>
      </c>
      <c r="J618" s="167" t="str">
        <f t="shared" si="113"/>
        <v>--</v>
      </c>
      <c r="K618" s="167" t="str">
        <f t="shared" si="113"/>
        <v>--</v>
      </c>
      <c r="L618" s="168" t="str">
        <f t="shared" si="111"/>
        <v>--</v>
      </c>
      <c r="O618" s="86"/>
    </row>
    <row r="619" spans="2:15" s="53" customFormat="1" ht="14.5" x14ac:dyDescent="0.35">
      <c r="B619" s="165" t="str">
        <f t="shared" si="112"/>
        <v>Bromomethane</v>
      </c>
      <c r="C619" s="166" t="str">
        <f t="shared" si="112"/>
        <v>74-83-9</v>
      </c>
      <c r="D619" s="167" t="str" cm="1">
        <f t="array" ref="D619">_xlfn.IFNA(CONVERT(INDEX('3. Emissions - Actual EF'!$K$5:$K$288,MATCH(1,($N$570='3. Emissions - Actual EF'!$B$5:$B$288)*($C619='3. Emissions - Actual EF'!$C$5:$C$288),0)),"lbm","g")/8760/3600,"--")</f>
        <v>--</v>
      </c>
      <c r="E619" s="168" t="str" cm="1">
        <f t="array" ref="E619">_xlfn.IFNA(CONVERT(INDEX('3. Emissions - Actual EF'!$N$5:$N$288,MATCH(1,('Actuals - REER'!$N$570='3. Emissions - Actual EF'!$B$5:$B$288)*($C619='3. Emissions - Actual EF'!$C$5:$C$288),0)),"lbm","g")/24/3600,"--")</f>
        <v>--</v>
      </c>
      <c r="F619" s="174" t="str">
        <f t="shared" si="113"/>
        <v>--</v>
      </c>
      <c r="G619" s="167" t="str">
        <f t="shared" si="113"/>
        <v>--</v>
      </c>
      <c r="H619" s="167" t="str">
        <f t="shared" si="113"/>
        <v>--</v>
      </c>
      <c r="I619" s="167" t="str">
        <f t="shared" si="113"/>
        <v>--</v>
      </c>
      <c r="J619" s="167" t="str">
        <f t="shared" si="113"/>
        <v>--</v>
      </c>
      <c r="K619" s="167" t="str">
        <f t="shared" si="113"/>
        <v>--</v>
      </c>
      <c r="L619" s="168" t="str">
        <f t="shared" si="111"/>
        <v>--</v>
      </c>
      <c r="O619" s="86"/>
    </row>
    <row r="620" spans="2:15" s="53" customFormat="1" ht="14.5" x14ac:dyDescent="0.35">
      <c r="B620" s="165" t="str">
        <f t="shared" si="112"/>
        <v>Cadmium and compounds</v>
      </c>
      <c r="C620" s="166" t="str">
        <f t="shared" si="112"/>
        <v>7440-43-9</v>
      </c>
      <c r="D620" s="167" cm="1">
        <f t="array" ref="D620">_xlfn.IFNA(CONVERT(INDEX('3. Emissions - Actual EF'!$K$5:$K$288,MATCH(1,($N$570='3. Emissions - Actual EF'!$B$5:$B$288)*($C620='3. Emissions - Actual EF'!$C$5:$C$288),0)),"lbm","g")/8760/3600,"--")</f>
        <v>2.2437978729071538E-8</v>
      </c>
      <c r="E620" s="168" cm="1">
        <f t="array" ref="E620">_xlfn.IFNA(CONVERT(INDEX('3. Emissions - Actual EF'!$N$5:$N$288,MATCH(1,('Actuals - REER'!$N$570='3. Emissions - Actual EF'!$B$5:$B$288)*($C620='3. Emissions - Actual EF'!$C$5:$C$288),0)),"lbm","g")/24/3600,"--")</f>
        <v>1.9655669366666668E-6</v>
      </c>
      <c r="F620" s="174">
        <f t="shared" si="113"/>
        <v>4.0067819159056323E-5</v>
      </c>
      <c r="G620" s="167">
        <f t="shared" si="113"/>
        <v>4.4875957458143071E-6</v>
      </c>
      <c r="H620" s="167">
        <f t="shared" si="113"/>
        <v>1.6027127663622526E-6</v>
      </c>
      <c r="I620" s="167">
        <f t="shared" si="113"/>
        <v>6.0643185754247407E-7</v>
      </c>
      <c r="J620" s="167">
        <f t="shared" si="113"/>
        <v>3.3489520491151546E-6</v>
      </c>
      <c r="K620" s="167">
        <f t="shared" si="113"/>
        <v>6.0643185754247407E-7</v>
      </c>
      <c r="L620" s="168">
        <f t="shared" si="111"/>
        <v>6.5518897888888896E-5</v>
      </c>
      <c r="O620" s="86"/>
    </row>
    <row r="621" spans="2:15" s="53" customFormat="1" ht="14.5" x14ac:dyDescent="0.35">
      <c r="B621" s="165" t="str">
        <f t="shared" si="112"/>
        <v>Carbon Disulfide</v>
      </c>
      <c r="C621" s="166" t="str">
        <f t="shared" si="112"/>
        <v>75-15-0</v>
      </c>
      <c r="D621" s="167" t="str" cm="1">
        <f t="array" ref="D621">_xlfn.IFNA(CONVERT(INDEX('3. Emissions - Actual EF'!$K$5:$K$288,MATCH(1,($N$570='3. Emissions - Actual EF'!$B$5:$B$288)*($C621='3. Emissions - Actual EF'!$C$5:$C$288),0)),"lbm","g")/8760/3600,"--")</f>
        <v>--</v>
      </c>
      <c r="E621" s="168" t="str" cm="1">
        <f t="array" ref="E621">_xlfn.IFNA(CONVERT(INDEX('3. Emissions - Actual EF'!$N$5:$N$288,MATCH(1,('Actuals - REER'!$N$570='3. Emissions - Actual EF'!$B$5:$B$288)*($C621='3. Emissions - Actual EF'!$C$5:$C$288),0)),"lbm","g")/24/3600,"--")</f>
        <v>--</v>
      </c>
      <c r="F621" s="174" t="str">
        <f t="shared" ref="F621:K630" si="114">IFERROR(IF(F55="--","--",$D621/F55),"--")</f>
        <v>--</v>
      </c>
      <c r="G621" s="167" t="str">
        <f t="shared" si="114"/>
        <v>--</v>
      </c>
      <c r="H621" s="167" t="str">
        <f t="shared" si="114"/>
        <v>--</v>
      </c>
      <c r="I621" s="167" t="str">
        <f t="shared" si="114"/>
        <v>--</v>
      </c>
      <c r="J621" s="167" t="str">
        <f t="shared" si="114"/>
        <v>--</v>
      </c>
      <c r="K621" s="167" t="str">
        <f t="shared" si="114"/>
        <v>--</v>
      </c>
      <c r="L621" s="168" t="str">
        <f t="shared" si="111"/>
        <v>--</v>
      </c>
      <c r="O621" s="86"/>
    </row>
    <row r="622" spans="2:15" s="53" customFormat="1" ht="14.5" x14ac:dyDescent="0.35">
      <c r="B622" s="165" t="str">
        <f t="shared" si="112"/>
        <v>Carbon Tetrachloride</v>
      </c>
      <c r="C622" s="166" t="str">
        <f t="shared" si="112"/>
        <v>56-23-5</v>
      </c>
      <c r="D622" s="167" t="str" cm="1">
        <f t="array" ref="D622">_xlfn.IFNA(CONVERT(INDEX('3. Emissions - Actual EF'!$K$5:$K$288,MATCH(1,($N$570='3. Emissions - Actual EF'!$B$5:$B$288)*($C622='3. Emissions - Actual EF'!$C$5:$C$288),0)),"lbm","g")/8760/3600,"--")</f>
        <v>--</v>
      </c>
      <c r="E622" s="168" t="str" cm="1">
        <f t="array" ref="E622">_xlfn.IFNA(CONVERT(INDEX('3. Emissions - Actual EF'!$N$5:$N$288,MATCH(1,('Actuals - REER'!$N$570='3. Emissions - Actual EF'!$B$5:$B$288)*($C622='3. Emissions - Actual EF'!$C$5:$C$288),0)),"lbm","g")/24/3600,"--")</f>
        <v>--</v>
      </c>
      <c r="F622" s="174" t="str">
        <f t="shared" si="114"/>
        <v>--</v>
      </c>
      <c r="G622" s="167" t="str">
        <f t="shared" si="114"/>
        <v>--</v>
      </c>
      <c r="H622" s="167" t="str">
        <f t="shared" si="114"/>
        <v>--</v>
      </c>
      <c r="I622" s="167" t="str">
        <f t="shared" si="114"/>
        <v>--</v>
      </c>
      <c r="J622" s="167" t="str">
        <f t="shared" si="114"/>
        <v>--</v>
      </c>
      <c r="K622" s="167" t="str">
        <f t="shared" si="114"/>
        <v>--</v>
      </c>
      <c r="L622" s="168" t="str">
        <f t="shared" si="111"/>
        <v>--</v>
      </c>
      <c r="O622" s="86"/>
    </row>
    <row r="623" spans="2:15" s="53" customFormat="1" ht="14.5" x14ac:dyDescent="0.35">
      <c r="B623" s="165" t="str">
        <f t="shared" si="112"/>
        <v>Chlorine</v>
      </c>
      <c r="C623" s="166" t="str">
        <f t="shared" si="112"/>
        <v>7782-50-5</v>
      </c>
      <c r="D623" s="167" t="str" cm="1">
        <f t="array" ref="D623">_xlfn.IFNA(CONVERT(INDEX('3. Emissions - Actual EF'!$K$5:$K$288,MATCH(1,($N$570='3. Emissions - Actual EF'!$B$5:$B$288)*($C623='3. Emissions - Actual EF'!$C$5:$C$288),0)),"lbm","g")/8760/3600,"--")</f>
        <v>--</v>
      </c>
      <c r="E623" s="168" t="str" cm="1">
        <f t="array" ref="E623">_xlfn.IFNA(CONVERT(INDEX('3. Emissions - Actual EF'!$N$5:$N$288,MATCH(1,('Actuals - REER'!$N$570='3. Emissions - Actual EF'!$B$5:$B$288)*($C623='3. Emissions - Actual EF'!$C$5:$C$288),0)),"lbm","g")/24/3600,"--")</f>
        <v>--</v>
      </c>
      <c r="F623" s="174" t="str">
        <f t="shared" si="114"/>
        <v>--</v>
      </c>
      <c r="G623" s="167" t="str">
        <f t="shared" si="114"/>
        <v>--</v>
      </c>
      <c r="H623" s="167" t="str">
        <f t="shared" si="114"/>
        <v>--</v>
      </c>
      <c r="I623" s="167" t="str">
        <f t="shared" si="114"/>
        <v>--</v>
      </c>
      <c r="J623" s="167" t="str">
        <f t="shared" si="114"/>
        <v>--</v>
      </c>
      <c r="K623" s="167" t="str">
        <f t="shared" si="114"/>
        <v>--</v>
      </c>
      <c r="L623" s="168" t="str">
        <f t="shared" si="111"/>
        <v>--</v>
      </c>
      <c r="O623" s="86"/>
    </row>
    <row r="624" spans="2:15" s="53" customFormat="1" ht="14.5" x14ac:dyDescent="0.35">
      <c r="B624" s="165" t="str">
        <f t="shared" si="112"/>
        <v>Chlorobenzene</v>
      </c>
      <c r="C624" s="166" t="str">
        <f t="shared" si="112"/>
        <v>108-90-7</v>
      </c>
      <c r="D624" s="167" t="str" cm="1">
        <f t="array" ref="D624">_xlfn.IFNA(CONVERT(INDEX('3. Emissions - Actual EF'!$K$5:$K$288,MATCH(1,($N$570='3. Emissions - Actual EF'!$B$5:$B$288)*($C624='3. Emissions - Actual EF'!$C$5:$C$288),0)),"lbm","g")/8760/3600,"--")</f>
        <v>--</v>
      </c>
      <c r="E624" s="168" t="str" cm="1">
        <f t="array" ref="E624">_xlfn.IFNA(CONVERT(INDEX('3. Emissions - Actual EF'!$N$5:$N$288,MATCH(1,('Actuals - REER'!$N$570='3. Emissions - Actual EF'!$B$5:$B$288)*($C624='3. Emissions - Actual EF'!$C$5:$C$288),0)),"lbm","g")/24/3600,"--")</f>
        <v>--</v>
      </c>
      <c r="F624" s="174" t="str">
        <f t="shared" si="114"/>
        <v>--</v>
      </c>
      <c r="G624" s="167" t="str">
        <f t="shared" si="114"/>
        <v>--</v>
      </c>
      <c r="H624" s="167" t="str">
        <f t="shared" si="114"/>
        <v>--</v>
      </c>
      <c r="I624" s="167" t="str">
        <f t="shared" si="114"/>
        <v>--</v>
      </c>
      <c r="J624" s="167" t="str">
        <f t="shared" si="114"/>
        <v>--</v>
      </c>
      <c r="K624" s="167" t="str">
        <f t="shared" si="114"/>
        <v>--</v>
      </c>
      <c r="L624" s="168" t="str">
        <f t="shared" si="111"/>
        <v>--</v>
      </c>
      <c r="O624" s="86"/>
    </row>
    <row r="625" spans="2:15" s="53" customFormat="1" ht="14.5" x14ac:dyDescent="0.35">
      <c r="B625" s="165" t="str">
        <f t="shared" si="112"/>
        <v>Chlorodibromomethane</v>
      </c>
      <c r="C625" s="166" t="str">
        <f t="shared" si="112"/>
        <v>124-48-1</v>
      </c>
      <c r="D625" s="167" t="str" cm="1">
        <f t="array" ref="D625">_xlfn.IFNA(CONVERT(INDEX('3. Emissions - Actual EF'!$K$5:$K$288,MATCH(1,($N$570='3. Emissions - Actual EF'!$B$5:$B$288)*($C625='3. Emissions - Actual EF'!$C$5:$C$288),0)),"lbm","g")/8760/3600,"--")</f>
        <v>--</v>
      </c>
      <c r="E625" s="168" t="str" cm="1">
        <f t="array" ref="E625">_xlfn.IFNA(CONVERT(INDEX('3. Emissions - Actual EF'!$N$5:$N$288,MATCH(1,('Actuals - REER'!$N$570='3. Emissions - Actual EF'!$B$5:$B$288)*($C625='3. Emissions - Actual EF'!$C$5:$C$288),0)),"lbm","g")/24/3600,"--")</f>
        <v>--</v>
      </c>
      <c r="F625" s="174" t="str">
        <f t="shared" si="114"/>
        <v>--</v>
      </c>
      <c r="G625" s="167" t="str">
        <f t="shared" si="114"/>
        <v>--</v>
      </c>
      <c r="H625" s="167" t="str">
        <f t="shared" si="114"/>
        <v>--</v>
      </c>
      <c r="I625" s="167" t="str">
        <f t="shared" si="114"/>
        <v>--</v>
      </c>
      <c r="J625" s="167" t="str">
        <f t="shared" si="114"/>
        <v>--</v>
      </c>
      <c r="K625" s="167" t="str">
        <f t="shared" si="114"/>
        <v>--</v>
      </c>
      <c r="L625" s="168" t="str">
        <f t="shared" si="111"/>
        <v>--</v>
      </c>
      <c r="O625" s="86"/>
    </row>
    <row r="626" spans="2:15" s="53" customFormat="1" ht="14.5" x14ac:dyDescent="0.35">
      <c r="B626" s="165" t="str">
        <f t="shared" si="112"/>
        <v>Chloroethane</v>
      </c>
      <c r="C626" s="166" t="str">
        <f t="shared" si="112"/>
        <v>75-00-3</v>
      </c>
      <c r="D626" s="167" t="str" cm="1">
        <f t="array" ref="D626">_xlfn.IFNA(CONVERT(INDEX('3. Emissions - Actual EF'!$K$5:$K$288,MATCH(1,($N$570='3. Emissions - Actual EF'!$B$5:$B$288)*($C626='3. Emissions - Actual EF'!$C$5:$C$288),0)),"lbm","g")/8760/3600,"--")</f>
        <v>--</v>
      </c>
      <c r="E626" s="168" t="str" cm="1">
        <f t="array" ref="E626">_xlfn.IFNA(CONVERT(INDEX('3. Emissions - Actual EF'!$N$5:$N$288,MATCH(1,('Actuals - REER'!$N$570='3. Emissions - Actual EF'!$B$5:$B$288)*($C626='3. Emissions - Actual EF'!$C$5:$C$288),0)),"lbm","g")/24/3600,"--")</f>
        <v>--</v>
      </c>
      <c r="F626" s="174" t="str">
        <f t="shared" si="114"/>
        <v>--</v>
      </c>
      <c r="G626" s="167" t="str">
        <f t="shared" si="114"/>
        <v>--</v>
      </c>
      <c r="H626" s="167" t="str">
        <f t="shared" si="114"/>
        <v>--</v>
      </c>
      <c r="I626" s="167" t="str">
        <f t="shared" si="114"/>
        <v>--</v>
      </c>
      <c r="J626" s="167" t="str">
        <f t="shared" si="114"/>
        <v>--</v>
      </c>
      <c r="K626" s="167" t="str">
        <f t="shared" si="114"/>
        <v>--</v>
      </c>
      <c r="L626" s="168" t="str">
        <f t="shared" si="111"/>
        <v>--</v>
      </c>
      <c r="O626" s="86"/>
    </row>
    <row r="627" spans="2:15" s="53" customFormat="1" ht="14.5" x14ac:dyDescent="0.35">
      <c r="B627" s="165" t="str">
        <f t="shared" si="112"/>
        <v>Chloroform</v>
      </c>
      <c r="C627" s="166" t="str">
        <f t="shared" si="112"/>
        <v>67-66-3</v>
      </c>
      <c r="D627" s="167" t="str" cm="1">
        <f t="array" ref="D627">_xlfn.IFNA(CONVERT(INDEX('3. Emissions - Actual EF'!$K$5:$K$288,MATCH(1,($N$570='3. Emissions - Actual EF'!$B$5:$B$288)*($C627='3. Emissions - Actual EF'!$C$5:$C$288),0)),"lbm","g")/8760/3600,"--")</f>
        <v>--</v>
      </c>
      <c r="E627" s="168" t="str" cm="1">
        <f t="array" ref="E627">_xlfn.IFNA(CONVERT(INDEX('3. Emissions - Actual EF'!$N$5:$N$288,MATCH(1,('Actuals - REER'!$N$570='3. Emissions - Actual EF'!$B$5:$B$288)*($C627='3. Emissions - Actual EF'!$C$5:$C$288),0)),"lbm","g")/24/3600,"--")</f>
        <v>--</v>
      </c>
      <c r="F627" s="174" t="str">
        <f t="shared" si="114"/>
        <v>--</v>
      </c>
      <c r="G627" s="167" t="str">
        <f t="shared" si="114"/>
        <v>--</v>
      </c>
      <c r="H627" s="167" t="str">
        <f t="shared" si="114"/>
        <v>--</v>
      </c>
      <c r="I627" s="167" t="str">
        <f t="shared" si="114"/>
        <v>--</v>
      </c>
      <c r="J627" s="167" t="str">
        <f t="shared" si="114"/>
        <v>--</v>
      </c>
      <c r="K627" s="167" t="str">
        <f t="shared" si="114"/>
        <v>--</v>
      </c>
      <c r="L627" s="168" t="str">
        <f t="shared" si="111"/>
        <v>--</v>
      </c>
      <c r="O627" s="86"/>
    </row>
    <row r="628" spans="2:15" s="53" customFormat="1" ht="14.5" x14ac:dyDescent="0.35">
      <c r="B628" s="165" t="str">
        <f t="shared" si="112"/>
        <v>Chloromethane</v>
      </c>
      <c r="C628" s="166" t="str">
        <f t="shared" si="112"/>
        <v>74-87-3</v>
      </c>
      <c r="D628" s="167" t="str" cm="1">
        <f t="array" ref="D628">_xlfn.IFNA(CONVERT(INDEX('3. Emissions - Actual EF'!$K$5:$K$288,MATCH(1,($N$570='3. Emissions - Actual EF'!$B$5:$B$288)*($C628='3. Emissions - Actual EF'!$C$5:$C$288),0)),"lbm","g")/8760/3600,"--")</f>
        <v>--</v>
      </c>
      <c r="E628" s="168" t="str" cm="1">
        <f t="array" ref="E628">_xlfn.IFNA(CONVERT(INDEX('3. Emissions - Actual EF'!$N$5:$N$288,MATCH(1,('Actuals - REER'!$N$570='3. Emissions - Actual EF'!$B$5:$B$288)*($C628='3. Emissions - Actual EF'!$C$5:$C$288),0)),"lbm","g")/24/3600,"--")</f>
        <v>--</v>
      </c>
      <c r="F628" s="174" t="str">
        <f t="shared" si="114"/>
        <v>--</v>
      </c>
      <c r="G628" s="167" t="str">
        <f t="shared" si="114"/>
        <v>--</v>
      </c>
      <c r="H628" s="167" t="str">
        <f t="shared" si="114"/>
        <v>--</v>
      </c>
      <c r="I628" s="167" t="str">
        <f t="shared" si="114"/>
        <v>--</v>
      </c>
      <c r="J628" s="167" t="str">
        <f t="shared" si="114"/>
        <v>--</v>
      </c>
      <c r="K628" s="167" t="str">
        <f t="shared" si="114"/>
        <v>--</v>
      </c>
      <c r="L628" s="168" t="str">
        <f t="shared" si="111"/>
        <v>--</v>
      </c>
      <c r="O628" s="86"/>
    </row>
    <row r="629" spans="2:15" s="53" customFormat="1" ht="14.5" x14ac:dyDescent="0.35">
      <c r="B629" s="165" t="str">
        <f t="shared" si="112"/>
        <v>Chrysene</v>
      </c>
      <c r="C629" s="166" t="str">
        <f t="shared" si="112"/>
        <v>218-01-9</v>
      </c>
      <c r="D629" s="167" t="str" cm="1">
        <f t="array" ref="D629">_xlfn.IFNA(CONVERT(INDEX('3. Emissions - Actual EF'!$K$5:$K$288,MATCH(1,($N$570='3. Emissions - Actual EF'!$B$5:$B$288)*($C629='3. Emissions - Actual EF'!$C$5:$C$288),0)),"lbm","g")/8760/3600,"--")</f>
        <v>--</v>
      </c>
      <c r="E629" s="168" t="str" cm="1">
        <f t="array" ref="E629">_xlfn.IFNA(CONVERT(INDEX('3. Emissions - Actual EF'!$N$5:$N$288,MATCH(1,('Actuals - REER'!$N$570='3. Emissions - Actual EF'!$B$5:$B$288)*($C629='3. Emissions - Actual EF'!$C$5:$C$288),0)),"lbm","g")/24/3600,"--")</f>
        <v>--</v>
      </c>
      <c r="F629" s="174" t="str">
        <f t="shared" si="114"/>
        <v>--</v>
      </c>
      <c r="G629" s="167" t="str">
        <f t="shared" si="114"/>
        <v>--</v>
      </c>
      <c r="H629" s="167" t="str">
        <f t="shared" si="114"/>
        <v>--</v>
      </c>
      <c r="I629" s="167" t="str">
        <f t="shared" si="114"/>
        <v>--</v>
      </c>
      <c r="J629" s="167" t="str">
        <f t="shared" si="114"/>
        <v>--</v>
      </c>
      <c r="K629" s="167" t="str">
        <f t="shared" si="114"/>
        <v>--</v>
      </c>
      <c r="L629" s="168" t="str">
        <f t="shared" si="111"/>
        <v>--</v>
      </c>
      <c r="O629" s="86"/>
    </row>
    <row r="630" spans="2:15" s="53" customFormat="1" ht="14.5" x14ac:dyDescent="0.35">
      <c r="B630" s="165" t="str">
        <f t="shared" si="112"/>
        <v>Cobalt and compounds</v>
      </c>
      <c r="C630" s="166" t="str">
        <f t="shared" si="112"/>
        <v>7440-48-4</v>
      </c>
      <c r="D630" s="167" t="str" cm="1">
        <f t="array" ref="D630">_xlfn.IFNA(CONVERT(INDEX('3. Emissions - Actual EF'!$K$5:$K$288,MATCH(1,($N$570='3. Emissions - Actual EF'!$B$5:$B$288)*($C630='3. Emissions - Actual EF'!$C$5:$C$288),0)),"lbm","g")/8760/3600,"--")</f>
        <v>--</v>
      </c>
      <c r="E630" s="168" t="str" cm="1">
        <f t="array" ref="E630">_xlfn.IFNA(CONVERT(INDEX('3. Emissions - Actual EF'!$N$5:$N$288,MATCH(1,('Actuals - REER'!$N$570='3. Emissions - Actual EF'!$B$5:$B$288)*($C630='3. Emissions - Actual EF'!$C$5:$C$288),0)),"lbm","g")/24/3600,"--")</f>
        <v>--</v>
      </c>
      <c r="F630" s="174" t="str">
        <f t="shared" si="114"/>
        <v>--</v>
      </c>
      <c r="G630" s="167" t="str">
        <f t="shared" si="114"/>
        <v>--</v>
      </c>
      <c r="H630" s="167" t="str">
        <f t="shared" si="114"/>
        <v>--</v>
      </c>
      <c r="I630" s="167" t="str">
        <f t="shared" si="114"/>
        <v>--</v>
      </c>
      <c r="J630" s="167" t="str">
        <f t="shared" si="114"/>
        <v>--</v>
      </c>
      <c r="K630" s="167" t="str">
        <f t="shared" si="114"/>
        <v>--</v>
      </c>
      <c r="L630" s="168" t="str">
        <f t="shared" si="111"/>
        <v>--</v>
      </c>
      <c r="O630" s="86"/>
    </row>
    <row r="631" spans="2:15" s="53" customFormat="1" ht="14.5" x14ac:dyDescent="0.35">
      <c r="B631" s="165" t="str">
        <f t="shared" ref="B631:C650" si="115">B65</f>
        <v>Copper and compounds</v>
      </c>
      <c r="C631" s="166" t="str">
        <f t="shared" si="115"/>
        <v>7440-50-8</v>
      </c>
      <c r="D631" s="167" cm="1">
        <f t="array" ref="D631">_xlfn.IFNA(CONVERT(INDEX('3. Emissions - Actual EF'!$K$5:$K$288,MATCH(1,($N$570='3. Emissions - Actual EF'!$B$5:$B$288)*($C631='3. Emissions - Actual EF'!$C$5:$C$288),0)),"lbm","g")/8760/3600,"--")</f>
        <v>6.1330475192795535E-8</v>
      </c>
      <c r="E631" s="168" cm="1">
        <f t="array" ref="E631">_xlfn.IFNA(CONVERT(INDEX('3. Emissions - Actual EF'!$N$5:$N$288,MATCH(1,('Actuals - REER'!$N$570='3. Emissions - Actual EF'!$B$5:$B$288)*($C631='3. Emissions - Actual EF'!$C$5:$C$288),0)),"lbm","g")/24/3600,"--")</f>
        <v>5.3725496268888891E-6</v>
      </c>
      <c r="F631" s="174" t="str">
        <f t="shared" ref="F631:K640" si="116">IFERROR(IF(F65="--","--",$D631/F65),"--")</f>
        <v>--</v>
      </c>
      <c r="G631" s="167" t="str">
        <f t="shared" si="116"/>
        <v>--</v>
      </c>
      <c r="H631" s="167" t="str">
        <f t="shared" si="116"/>
        <v>--</v>
      </c>
      <c r="I631" s="167" t="str">
        <f t="shared" si="116"/>
        <v>--</v>
      </c>
      <c r="J631" s="167" t="str">
        <f t="shared" si="116"/>
        <v>--</v>
      </c>
      <c r="K631" s="167" t="str">
        <f t="shared" si="116"/>
        <v>--</v>
      </c>
      <c r="L631" s="168">
        <f t="shared" si="111"/>
        <v>5.3725496268888894E-8</v>
      </c>
      <c r="O631" s="86"/>
    </row>
    <row r="632" spans="2:15" s="53" customFormat="1" ht="14.5" x14ac:dyDescent="0.35">
      <c r="B632" s="165" t="str">
        <f t="shared" si="115"/>
        <v>Dibenz[a,h]anthracene</v>
      </c>
      <c r="C632" s="166" t="str">
        <f t="shared" si="115"/>
        <v>53-70-3</v>
      </c>
      <c r="D632" s="167" t="str" cm="1">
        <f t="array" ref="D632">_xlfn.IFNA(CONVERT(INDEX('3. Emissions - Actual EF'!$K$5:$K$288,MATCH(1,($N$570='3. Emissions - Actual EF'!$B$5:$B$288)*($C632='3. Emissions - Actual EF'!$C$5:$C$288),0)),"lbm","g")/8760/3600,"--")</f>
        <v>--</v>
      </c>
      <c r="E632" s="168" t="str" cm="1">
        <f t="array" ref="E632">_xlfn.IFNA(CONVERT(INDEX('3. Emissions - Actual EF'!$N$5:$N$288,MATCH(1,('Actuals - REER'!$N$570='3. Emissions - Actual EF'!$B$5:$B$288)*($C632='3. Emissions - Actual EF'!$C$5:$C$288),0)),"lbm","g")/24/3600,"--")</f>
        <v>--</v>
      </c>
      <c r="F632" s="174" t="str">
        <f t="shared" si="116"/>
        <v>--</v>
      </c>
      <c r="G632" s="167" t="str">
        <f t="shared" si="116"/>
        <v>--</v>
      </c>
      <c r="H632" s="167" t="str">
        <f t="shared" si="116"/>
        <v>--</v>
      </c>
      <c r="I632" s="167" t="str">
        <f t="shared" si="116"/>
        <v>--</v>
      </c>
      <c r="J632" s="167" t="str">
        <f t="shared" si="116"/>
        <v>--</v>
      </c>
      <c r="K632" s="167" t="str">
        <f t="shared" si="116"/>
        <v>--</v>
      </c>
      <c r="L632" s="168" t="str">
        <f t="shared" si="111"/>
        <v>--</v>
      </c>
      <c r="O632" s="86"/>
    </row>
    <row r="633" spans="2:15" s="53" customFormat="1" ht="14.5" x14ac:dyDescent="0.35">
      <c r="B633" s="165" t="str">
        <f t="shared" si="115"/>
        <v>Dichlorodifluoromethane</v>
      </c>
      <c r="C633" s="166" t="str">
        <f t="shared" si="115"/>
        <v>75-71-8</v>
      </c>
      <c r="D633" s="167" t="str" cm="1">
        <f t="array" ref="D633">_xlfn.IFNA(CONVERT(INDEX('3. Emissions - Actual EF'!$K$5:$K$288,MATCH(1,($N$570='3. Emissions - Actual EF'!$B$5:$B$288)*($C633='3. Emissions - Actual EF'!$C$5:$C$288),0)),"lbm","g")/8760/3600,"--")</f>
        <v>--</v>
      </c>
      <c r="E633" s="168" t="str" cm="1">
        <f t="array" ref="E633">_xlfn.IFNA(CONVERT(INDEX('3. Emissions - Actual EF'!$N$5:$N$288,MATCH(1,('Actuals - REER'!$N$570='3. Emissions - Actual EF'!$B$5:$B$288)*($C633='3. Emissions - Actual EF'!$C$5:$C$288),0)),"lbm","g")/24/3600,"--")</f>
        <v>--</v>
      </c>
      <c r="F633" s="174" t="str">
        <f t="shared" si="116"/>
        <v>--</v>
      </c>
      <c r="G633" s="167" t="str">
        <f t="shared" si="116"/>
        <v>--</v>
      </c>
      <c r="H633" s="167" t="str">
        <f t="shared" si="116"/>
        <v>--</v>
      </c>
      <c r="I633" s="167" t="str">
        <f t="shared" si="116"/>
        <v>--</v>
      </c>
      <c r="J633" s="167" t="str">
        <f t="shared" si="116"/>
        <v>--</v>
      </c>
      <c r="K633" s="167" t="str">
        <f t="shared" si="116"/>
        <v>--</v>
      </c>
      <c r="L633" s="168" t="str">
        <f t="shared" si="111"/>
        <v>--</v>
      </c>
      <c r="O633" s="86"/>
    </row>
    <row r="634" spans="2:15" s="53" customFormat="1" ht="14.5" x14ac:dyDescent="0.35">
      <c r="B634" s="165" t="str">
        <f t="shared" si="115"/>
        <v>Diesel Particulate Matter</v>
      </c>
      <c r="C634" s="166">
        <f t="shared" si="115"/>
        <v>200</v>
      </c>
      <c r="D634" s="167" cm="1">
        <f t="array" ref="D634">_xlfn.IFNA(CONVERT(INDEX('3. Emissions - Actual EF'!$K$5:$K$288,MATCH(1,($N$570='3. Emissions - Actual EF'!$B$5:$B$288)*($C634='3. Emissions - Actual EF'!$C$5:$C$288),0)),"lbm","g")/8760/3600,"--")</f>
        <v>5.0111485828259765E-4</v>
      </c>
      <c r="E634" s="168" cm="1">
        <f t="array" ref="E634">_xlfn.IFNA(CONVERT(INDEX('3. Emissions - Actual EF'!$N$5:$N$288,MATCH(1,('Actuals - REER'!$N$570='3. Emissions - Actual EF'!$B$5:$B$288)*($C634='3. Emissions - Actual EF'!$C$5:$C$288),0)),"lbm","g")/24/3600,"--")</f>
        <v>4.3897661585555567E-2</v>
      </c>
      <c r="F634" s="174">
        <f t="shared" si="116"/>
        <v>5.0111485828259758E-3</v>
      </c>
      <c r="G634" s="167">
        <f t="shared" si="116"/>
        <v>1.0022297165651953E-4</v>
      </c>
      <c r="H634" s="167">
        <f t="shared" si="116"/>
        <v>1.9273648395484524E-4</v>
      </c>
      <c r="I634" s="167">
        <f t="shared" si="116"/>
        <v>2.277794810375444E-5</v>
      </c>
      <c r="J634" s="167">
        <f t="shared" si="116"/>
        <v>4.1759571523549804E-4</v>
      </c>
      <c r="K634" s="167">
        <f t="shared" si="116"/>
        <v>2.277794810375444E-5</v>
      </c>
      <c r="L634" s="168" t="str">
        <f t="shared" si="111"/>
        <v>--</v>
      </c>
      <c r="O634" s="86"/>
    </row>
    <row r="635" spans="2:15" s="53" customFormat="1" ht="14.5" x14ac:dyDescent="0.35">
      <c r="B635" s="165" t="str">
        <f t="shared" si="115"/>
        <v>Ethylbenzene</v>
      </c>
      <c r="C635" s="166" t="str">
        <f t="shared" si="115"/>
        <v>100-41-4</v>
      </c>
      <c r="D635" s="167" cm="1">
        <f t="array" ref="D635">_xlfn.IFNA(CONVERT(INDEX('3. Emissions - Actual EF'!$K$5:$K$288,MATCH(1,($N$570='3. Emissions - Actual EF'!$B$5:$B$288)*($C635='3. Emissions - Actual EF'!$C$5:$C$288),0)),"lbm","g")/8760/3600,"--")</f>
        <v>1.6304931209791985E-7</v>
      </c>
      <c r="E635" s="168" cm="1">
        <f t="array" ref="E635">_xlfn.IFNA(CONVERT(INDEX('3. Emissions - Actual EF'!$N$5:$N$288,MATCH(1,('Actuals - REER'!$N$570='3. Emissions - Actual EF'!$B$5:$B$288)*($C635='3. Emissions - Actual EF'!$C$5:$C$288),0)),"lbm","g")/24/3600,"--")</f>
        <v>1.4283119739777781E-5</v>
      </c>
      <c r="F635" s="174">
        <f t="shared" si="116"/>
        <v>4.076232802447996E-7</v>
      </c>
      <c r="G635" s="167">
        <f t="shared" si="116"/>
        <v>6.271127388381533E-10</v>
      </c>
      <c r="H635" s="167">
        <f t="shared" si="116"/>
        <v>1.6304931209791986E-8</v>
      </c>
      <c r="I635" s="167">
        <f t="shared" si="116"/>
        <v>1.4822664736174531E-10</v>
      </c>
      <c r="J635" s="167">
        <f t="shared" si="116"/>
        <v>3.3968606687066637E-8</v>
      </c>
      <c r="K635" s="167">
        <f t="shared" si="116"/>
        <v>1.4822664736174531E-10</v>
      </c>
      <c r="L635" s="168">
        <f t="shared" ref="L635:L666" si="117">IFERROR(IF(L69="--","--",$E635/L69),"--")</f>
        <v>6.492327154444446E-10</v>
      </c>
      <c r="O635" s="86"/>
    </row>
    <row r="636" spans="2:15" s="53" customFormat="1" ht="14.5" x14ac:dyDescent="0.35">
      <c r="B636" s="165" t="str">
        <f t="shared" si="115"/>
        <v>Formaldehyde</v>
      </c>
      <c r="C636" s="166" t="str">
        <f t="shared" si="115"/>
        <v>50-00-0</v>
      </c>
      <c r="D636" s="167" cm="1">
        <f t="array" ref="D636">_xlfn.IFNA(CONVERT(INDEX('3. Emissions - Actual EF'!$K$5:$K$288,MATCH(1,($N$570='3. Emissions - Actual EF'!$B$5:$B$288)*($C636='3. Emissions - Actual EF'!$C$5:$C$288),0)),"lbm","g")/8760/3600,"--")</f>
        <v>2.5820130056166923E-5</v>
      </c>
      <c r="E636" s="168" cm="1">
        <f t="array" ref="E636">_xlfn.IFNA(CONVERT(INDEX('3. Emissions - Actual EF'!$N$5:$N$288,MATCH(1,('Actuals - REER'!$N$570='3. Emissions - Actual EF'!$B$5:$B$288)*($C636='3. Emissions - Actual EF'!$C$5:$C$288),0)),"lbm","g")/24/3600,"--")</f>
        <v>2.2618433929202223E-3</v>
      </c>
      <c r="F636" s="174">
        <f t="shared" si="116"/>
        <v>1.5188311797745247E-4</v>
      </c>
      <c r="G636" s="167">
        <f t="shared" si="116"/>
        <v>2.8689033395741025E-6</v>
      </c>
      <c r="H636" s="167">
        <f t="shared" si="116"/>
        <v>6.0046814084109124E-6</v>
      </c>
      <c r="I636" s="167">
        <f t="shared" si="116"/>
        <v>6.4550325140417304E-7</v>
      </c>
      <c r="J636" s="167">
        <f t="shared" si="116"/>
        <v>1.2910065028083462E-5</v>
      </c>
      <c r="K636" s="167">
        <f t="shared" si="116"/>
        <v>6.4550325140417304E-7</v>
      </c>
      <c r="L636" s="168">
        <f t="shared" si="117"/>
        <v>4.6160069243269842E-5</v>
      </c>
      <c r="O636" s="86"/>
    </row>
    <row r="637" spans="2:15" s="53" customFormat="1" ht="14.5" x14ac:dyDescent="0.35">
      <c r="B637" s="165" t="str">
        <f t="shared" si="115"/>
        <v>Fluoranthene</v>
      </c>
      <c r="C637" s="166" t="str">
        <f t="shared" si="115"/>
        <v>206-44-0</v>
      </c>
      <c r="D637" s="167" t="str" cm="1">
        <f t="array" ref="D637">_xlfn.IFNA(CONVERT(INDEX('3. Emissions - Actual EF'!$K$5:$K$288,MATCH(1,($N$570='3. Emissions - Actual EF'!$B$5:$B$288)*($C637='3. Emissions - Actual EF'!$C$5:$C$288),0)),"lbm","g")/8760/3600,"--")</f>
        <v>--</v>
      </c>
      <c r="E637" s="168" t="str" cm="1">
        <f t="array" ref="E637">_xlfn.IFNA(CONVERT(INDEX('3. Emissions - Actual EF'!$N$5:$N$288,MATCH(1,('Actuals - REER'!$N$570='3. Emissions - Actual EF'!$B$5:$B$288)*($C637='3. Emissions - Actual EF'!$C$5:$C$288),0)),"lbm","g")/24/3600,"--")</f>
        <v>--</v>
      </c>
      <c r="F637" s="174" t="str">
        <f t="shared" si="116"/>
        <v>--</v>
      </c>
      <c r="G637" s="167" t="str">
        <f t="shared" si="116"/>
        <v>--</v>
      </c>
      <c r="H637" s="167" t="str">
        <f t="shared" si="116"/>
        <v>--</v>
      </c>
      <c r="I637" s="167" t="str">
        <f t="shared" si="116"/>
        <v>--</v>
      </c>
      <c r="J637" s="167" t="str">
        <f t="shared" si="116"/>
        <v>--</v>
      </c>
      <c r="K637" s="167" t="str">
        <f t="shared" si="116"/>
        <v>--</v>
      </c>
      <c r="L637" s="168" t="str">
        <f t="shared" si="117"/>
        <v>--</v>
      </c>
      <c r="O637" s="86"/>
    </row>
    <row r="638" spans="2:15" s="53" customFormat="1" ht="14.5" x14ac:dyDescent="0.35">
      <c r="B638" s="165" t="str">
        <f t="shared" si="115"/>
        <v>Fluorene</v>
      </c>
      <c r="C638" s="166" t="str">
        <f t="shared" si="115"/>
        <v>86-73-7</v>
      </c>
      <c r="D638" s="167" t="str" cm="1">
        <f t="array" ref="D638">_xlfn.IFNA(CONVERT(INDEX('3. Emissions - Actual EF'!$K$5:$K$288,MATCH(1,($N$570='3. Emissions - Actual EF'!$B$5:$B$288)*($C638='3. Emissions - Actual EF'!$C$5:$C$288),0)),"lbm","g")/8760/3600,"--")</f>
        <v>--</v>
      </c>
      <c r="E638" s="168" t="str" cm="1">
        <f t="array" ref="E638">_xlfn.IFNA(CONVERT(INDEX('3. Emissions - Actual EF'!$N$5:$N$288,MATCH(1,('Actuals - REER'!$N$570='3. Emissions - Actual EF'!$B$5:$B$288)*($C638='3. Emissions - Actual EF'!$C$5:$C$288),0)),"lbm","g")/24/3600,"--")</f>
        <v>--</v>
      </c>
      <c r="F638" s="174" t="str">
        <f t="shared" si="116"/>
        <v>--</v>
      </c>
      <c r="G638" s="167" t="str">
        <f t="shared" si="116"/>
        <v>--</v>
      </c>
      <c r="H638" s="167" t="str">
        <f t="shared" si="116"/>
        <v>--</v>
      </c>
      <c r="I638" s="167" t="str">
        <f t="shared" si="116"/>
        <v>--</v>
      </c>
      <c r="J638" s="167" t="str">
        <f t="shared" si="116"/>
        <v>--</v>
      </c>
      <c r="K638" s="167" t="str">
        <f t="shared" si="116"/>
        <v>--</v>
      </c>
      <c r="L638" s="168" t="str">
        <f t="shared" si="117"/>
        <v>--</v>
      </c>
      <c r="O638" s="86"/>
    </row>
    <row r="639" spans="2:15" s="53" customFormat="1" ht="14.5" x14ac:dyDescent="0.35">
      <c r="B639" s="165" t="str">
        <f t="shared" si="115"/>
        <v>Hexachlorobenzene</v>
      </c>
      <c r="C639" s="166" t="str">
        <f t="shared" si="115"/>
        <v>118-74-1</v>
      </c>
      <c r="D639" s="167" t="str" cm="1">
        <f t="array" ref="D639">_xlfn.IFNA(CONVERT(INDEX('3. Emissions - Actual EF'!$K$5:$K$288,MATCH(1,($N$570='3. Emissions - Actual EF'!$B$5:$B$288)*($C639='3. Emissions - Actual EF'!$C$5:$C$288),0)),"lbm","g")/8760/3600,"--")</f>
        <v>--</v>
      </c>
      <c r="E639" s="168" t="str" cm="1">
        <f t="array" ref="E639">_xlfn.IFNA(CONVERT(INDEX('3. Emissions - Actual EF'!$N$5:$N$288,MATCH(1,('Actuals - REER'!$N$570='3. Emissions - Actual EF'!$B$5:$B$288)*($C639='3. Emissions - Actual EF'!$C$5:$C$288),0)),"lbm","g")/24/3600,"--")</f>
        <v>--</v>
      </c>
      <c r="F639" s="174" t="str">
        <f t="shared" si="116"/>
        <v>--</v>
      </c>
      <c r="G639" s="167" t="str">
        <f t="shared" si="116"/>
        <v>--</v>
      </c>
      <c r="H639" s="167" t="str">
        <f t="shared" si="116"/>
        <v>--</v>
      </c>
      <c r="I639" s="167" t="str">
        <f t="shared" si="116"/>
        <v>--</v>
      </c>
      <c r="J639" s="167" t="str">
        <f t="shared" si="116"/>
        <v>--</v>
      </c>
      <c r="K639" s="167" t="str">
        <f t="shared" si="116"/>
        <v>--</v>
      </c>
      <c r="L639" s="168" t="str">
        <f t="shared" si="117"/>
        <v>--</v>
      </c>
      <c r="O639" s="86"/>
    </row>
    <row r="640" spans="2:15" s="53" customFormat="1" ht="14.5" x14ac:dyDescent="0.35">
      <c r="B640" s="165" t="str">
        <f t="shared" si="115"/>
        <v>Hexachlorobutadiene</v>
      </c>
      <c r="C640" s="166" t="str">
        <f t="shared" si="115"/>
        <v>87-68-3</v>
      </c>
      <c r="D640" s="167" t="str" cm="1">
        <f t="array" ref="D640">_xlfn.IFNA(CONVERT(INDEX('3. Emissions - Actual EF'!$K$5:$K$288,MATCH(1,($N$570='3. Emissions - Actual EF'!$B$5:$B$288)*($C640='3. Emissions - Actual EF'!$C$5:$C$288),0)),"lbm","g")/8760/3600,"--")</f>
        <v>--</v>
      </c>
      <c r="E640" s="168" t="str" cm="1">
        <f t="array" ref="E640">_xlfn.IFNA(CONVERT(INDEX('3. Emissions - Actual EF'!$N$5:$N$288,MATCH(1,('Actuals - REER'!$N$570='3. Emissions - Actual EF'!$B$5:$B$288)*($C640='3. Emissions - Actual EF'!$C$5:$C$288),0)),"lbm","g")/24/3600,"--")</f>
        <v>--</v>
      </c>
      <c r="F640" s="174" t="str">
        <f t="shared" si="116"/>
        <v>--</v>
      </c>
      <c r="G640" s="167" t="str">
        <f t="shared" si="116"/>
        <v>--</v>
      </c>
      <c r="H640" s="167" t="str">
        <f t="shared" si="116"/>
        <v>--</v>
      </c>
      <c r="I640" s="167" t="str">
        <f t="shared" si="116"/>
        <v>--</v>
      </c>
      <c r="J640" s="167" t="str">
        <f t="shared" si="116"/>
        <v>--</v>
      </c>
      <c r="K640" s="167" t="str">
        <f t="shared" si="116"/>
        <v>--</v>
      </c>
      <c r="L640" s="168" t="str">
        <f t="shared" si="117"/>
        <v>--</v>
      </c>
      <c r="O640" s="86"/>
    </row>
    <row r="641" spans="2:15" s="53" customFormat="1" ht="14.5" x14ac:dyDescent="0.35">
      <c r="B641" s="165" t="str">
        <f t="shared" si="115"/>
        <v>Hexane</v>
      </c>
      <c r="C641" s="166" t="str">
        <f t="shared" si="115"/>
        <v>110-54-3</v>
      </c>
      <c r="D641" s="167" cm="1">
        <f t="array" ref="D641">_xlfn.IFNA(CONVERT(INDEX('3. Emissions - Actual EF'!$K$5:$K$288,MATCH(1,($N$570='3. Emissions - Actual EF'!$B$5:$B$288)*($C641='3. Emissions - Actual EF'!$C$5:$C$288),0)),"lbm","g")/8760/3600,"--")</f>
        <v>4.0238775187468289E-7</v>
      </c>
      <c r="E641" s="168" cm="1">
        <f t="array" ref="E641">_xlfn.IFNA(CONVERT(INDEX('3. Emissions - Actual EF'!$N$5:$N$288,MATCH(1,('Actuals - REER'!$N$570='3. Emissions - Actual EF'!$B$5:$B$288)*($C641='3. Emissions - Actual EF'!$C$5:$C$288),0)),"lbm","g")/24/3600,"--")</f>
        <v>3.5249167064222225E-5</v>
      </c>
      <c r="F641" s="174" t="str">
        <f t="shared" ref="F641:K650" si="118">IFERROR(IF(F75="--","--",$D641/F75),"--")</f>
        <v>--</v>
      </c>
      <c r="G641" s="167">
        <f t="shared" si="118"/>
        <v>5.7483964553526126E-10</v>
      </c>
      <c r="H641" s="167" t="str">
        <f t="shared" si="118"/>
        <v>--</v>
      </c>
      <c r="I641" s="167">
        <f t="shared" si="118"/>
        <v>1.2980250060473642E-10</v>
      </c>
      <c r="J641" s="167" t="str">
        <f t="shared" si="118"/>
        <v>--</v>
      </c>
      <c r="K641" s="167">
        <f t="shared" si="118"/>
        <v>1.2980250060473642E-10</v>
      </c>
      <c r="L641" s="168" t="str">
        <f t="shared" si="117"/>
        <v>--</v>
      </c>
      <c r="O641" s="86"/>
    </row>
    <row r="642" spans="2:15" s="53" customFormat="1" ht="14.5" x14ac:dyDescent="0.35">
      <c r="B642" s="165" t="str">
        <f t="shared" si="115"/>
        <v>Hexavalent Chromium (Cr+6)</v>
      </c>
      <c r="C642" s="166" t="str">
        <f t="shared" si="115"/>
        <v>18540-29-9</v>
      </c>
      <c r="D642" s="167" cm="1">
        <f t="array" ref="D642">_xlfn.IFNA(CONVERT(INDEX('3. Emissions - Actual EF'!$K$5:$K$288,MATCH(1,($N$570='3. Emissions - Actual EF'!$B$5:$B$288)*($C642='3. Emissions - Actual EF'!$C$5:$C$288),0)),"lbm","g")/8760/3600,"--")</f>
        <v>1.4958652486047693E-9</v>
      </c>
      <c r="E642" s="168" cm="1">
        <f t="array" ref="E642">_xlfn.IFNA(CONVERT(INDEX('3. Emissions - Actual EF'!$N$5:$N$288,MATCH(1,('Actuals - REER'!$N$570='3. Emissions - Actual EF'!$B$5:$B$288)*($C642='3. Emissions - Actual EF'!$C$5:$C$288),0)),"lbm","g")/24/3600,"--")</f>
        <v>1.3103779577777777E-7</v>
      </c>
      <c r="F642" s="174">
        <f t="shared" si="118"/>
        <v>4.8253717696928038E-5</v>
      </c>
      <c r="G642" s="167">
        <f t="shared" si="118"/>
        <v>1.8022472874756255E-8</v>
      </c>
      <c r="H642" s="167">
        <f t="shared" si="118"/>
        <v>2.8766639396245564E-6</v>
      </c>
      <c r="I642" s="167">
        <f t="shared" si="118"/>
        <v>1.6998468734145106E-9</v>
      </c>
      <c r="J642" s="167">
        <f t="shared" si="118"/>
        <v>1.4958652486047693E-6</v>
      </c>
      <c r="K642" s="167">
        <f t="shared" si="118"/>
        <v>1.6998468734145106E-9</v>
      </c>
      <c r="L642" s="168">
        <f t="shared" si="117"/>
        <v>4.3679265259259258E-7</v>
      </c>
      <c r="O642" s="86"/>
    </row>
    <row r="643" spans="2:15" s="53" customFormat="1" ht="14.5" x14ac:dyDescent="0.35">
      <c r="B643" s="165" t="str">
        <f t="shared" si="115"/>
        <v>Hydrochloric acid</v>
      </c>
      <c r="C643" s="166" t="str">
        <f t="shared" si="115"/>
        <v>7647-01-0</v>
      </c>
      <c r="D643" s="167" cm="1">
        <f t="array" ref="D643">_xlfn.IFNA(CONVERT(INDEX('3. Emissions - Actual EF'!$K$5:$K$288,MATCH(1,($N$570='3. Emissions - Actual EF'!$B$5:$B$288)*($C643='3. Emissions - Actual EF'!$C$5:$C$288),0)),"lbm","g")/8760/3600,"--")</f>
        <v>2.786796958150685E-6</v>
      </c>
      <c r="E643" s="168" cm="1">
        <f t="array" ref="E643">_xlfn.IFNA(CONVERT(INDEX('3. Emissions - Actual EF'!$N$5:$N$288,MATCH(1,('Actuals - REER'!$N$570='3. Emissions - Actual EF'!$B$5:$B$288)*($C643='3. Emissions - Actual EF'!$C$5:$C$288),0)),"lbm","g")/24/3600,"--")</f>
        <v>2.4412341353400005E-4</v>
      </c>
      <c r="F643" s="174" t="str">
        <f t="shared" si="118"/>
        <v>--</v>
      </c>
      <c r="G643" s="167">
        <f t="shared" si="118"/>
        <v>1.3933984790753424E-7</v>
      </c>
      <c r="H643" s="167" t="str">
        <f t="shared" si="118"/>
        <v>--</v>
      </c>
      <c r="I643" s="167">
        <f t="shared" si="118"/>
        <v>3.1668147251712331E-8</v>
      </c>
      <c r="J643" s="167" t="str">
        <f t="shared" si="118"/>
        <v>--</v>
      </c>
      <c r="K643" s="167">
        <f t="shared" si="118"/>
        <v>3.1668147251712331E-8</v>
      </c>
      <c r="L643" s="168">
        <f t="shared" si="117"/>
        <v>1.1624924454000002E-7</v>
      </c>
      <c r="O643" s="86"/>
    </row>
    <row r="644" spans="2:15" s="53" customFormat="1" ht="14.5" x14ac:dyDescent="0.35">
      <c r="B644" s="165" t="str">
        <f t="shared" si="115"/>
        <v>Hydrogen Bromide</v>
      </c>
      <c r="C644" s="166" t="str">
        <f t="shared" si="115"/>
        <v>10035-10-6</v>
      </c>
      <c r="D644" s="167" t="str" cm="1">
        <f t="array" ref="D644">_xlfn.IFNA(CONVERT(INDEX('3. Emissions - Actual EF'!$K$5:$K$288,MATCH(1,($N$570='3. Emissions - Actual EF'!$B$5:$B$288)*($C644='3. Emissions - Actual EF'!$C$5:$C$288),0)),"lbm","g")/8760/3600,"--")</f>
        <v>--</v>
      </c>
      <c r="E644" s="168" t="str" cm="1">
        <f t="array" ref="E644">_xlfn.IFNA(CONVERT(INDEX('3. Emissions - Actual EF'!$N$5:$N$288,MATCH(1,('Actuals - REER'!$N$570='3. Emissions - Actual EF'!$B$5:$B$288)*($C644='3. Emissions - Actual EF'!$C$5:$C$288),0)),"lbm","g")/24/3600,"--")</f>
        <v>--</v>
      </c>
      <c r="F644" s="174" t="str">
        <f t="shared" si="118"/>
        <v>--</v>
      </c>
      <c r="G644" s="167" t="str">
        <f t="shared" si="118"/>
        <v>--</v>
      </c>
      <c r="H644" s="167" t="str">
        <f t="shared" si="118"/>
        <v>--</v>
      </c>
      <c r="I644" s="167" t="str">
        <f t="shared" si="118"/>
        <v>--</v>
      </c>
      <c r="J644" s="167" t="str">
        <f t="shared" si="118"/>
        <v>--</v>
      </c>
      <c r="K644" s="167" t="str">
        <f t="shared" si="118"/>
        <v>--</v>
      </c>
      <c r="L644" s="168" t="str">
        <f t="shared" si="117"/>
        <v>--</v>
      </c>
      <c r="O644" s="86"/>
    </row>
    <row r="645" spans="2:15" s="53" customFormat="1" ht="14.5" x14ac:dyDescent="0.35">
      <c r="B645" s="165" t="str">
        <f t="shared" si="115"/>
        <v>Hydrogen Fluoride</v>
      </c>
      <c r="C645" s="166" t="str">
        <f t="shared" si="115"/>
        <v>7664-39-3</v>
      </c>
      <c r="D645" s="167" t="str" cm="1">
        <f t="array" ref="D645">_xlfn.IFNA(CONVERT(INDEX('3. Emissions - Actual EF'!$K$5:$K$288,MATCH(1,($N$570='3. Emissions - Actual EF'!$B$5:$B$288)*($C645='3. Emissions - Actual EF'!$C$5:$C$288),0)),"lbm","g")/8760/3600,"--")</f>
        <v>--</v>
      </c>
      <c r="E645" s="168" t="str" cm="1">
        <f t="array" ref="E645">_xlfn.IFNA(CONVERT(INDEX('3. Emissions - Actual EF'!$N$5:$N$288,MATCH(1,('Actuals - REER'!$N$570='3. Emissions - Actual EF'!$B$5:$B$288)*($C645='3. Emissions - Actual EF'!$C$5:$C$288),0)),"lbm","g")/24/3600,"--")</f>
        <v>--</v>
      </c>
      <c r="F645" s="174" t="str">
        <f t="shared" si="118"/>
        <v>--</v>
      </c>
      <c r="G645" s="167" t="str">
        <f t="shared" si="118"/>
        <v>--</v>
      </c>
      <c r="H645" s="167" t="str">
        <f t="shared" si="118"/>
        <v>--</v>
      </c>
      <c r="I645" s="167" t="str">
        <f t="shared" si="118"/>
        <v>--</v>
      </c>
      <c r="J645" s="167" t="str">
        <f t="shared" si="118"/>
        <v>--</v>
      </c>
      <c r="K645" s="167" t="str">
        <f t="shared" si="118"/>
        <v>--</v>
      </c>
      <c r="L645" s="168" t="str">
        <f t="shared" si="117"/>
        <v>--</v>
      </c>
      <c r="O645" s="86"/>
    </row>
    <row r="646" spans="2:15" s="53" customFormat="1" ht="14.5" x14ac:dyDescent="0.35">
      <c r="B646" s="165" t="str">
        <f t="shared" si="115"/>
        <v>Indeno[1,2,3-cd]pyrene</v>
      </c>
      <c r="C646" s="166" t="str">
        <f t="shared" si="115"/>
        <v>193-39-5</v>
      </c>
      <c r="D646" s="167" t="str" cm="1">
        <f t="array" ref="D646">_xlfn.IFNA(CONVERT(INDEX('3. Emissions - Actual EF'!$K$5:$K$288,MATCH(1,($N$570='3. Emissions - Actual EF'!$B$5:$B$288)*($C646='3. Emissions - Actual EF'!$C$5:$C$288),0)),"lbm","g")/8760/3600,"--")</f>
        <v>--</v>
      </c>
      <c r="E646" s="168" t="str" cm="1">
        <f t="array" ref="E646">_xlfn.IFNA(CONVERT(INDEX('3. Emissions - Actual EF'!$N$5:$N$288,MATCH(1,('Actuals - REER'!$N$570='3. Emissions - Actual EF'!$B$5:$B$288)*($C646='3. Emissions - Actual EF'!$C$5:$C$288),0)),"lbm","g")/24/3600,"--")</f>
        <v>--</v>
      </c>
      <c r="F646" s="174" t="str">
        <f t="shared" si="118"/>
        <v>--</v>
      </c>
      <c r="G646" s="167" t="str">
        <f t="shared" si="118"/>
        <v>--</v>
      </c>
      <c r="H646" s="167" t="str">
        <f t="shared" si="118"/>
        <v>--</v>
      </c>
      <c r="I646" s="167" t="str">
        <f t="shared" si="118"/>
        <v>--</v>
      </c>
      <c r="J646" s="167" t="str">
        <f t="shared" si="118"/>
        <v>--</v>
      </c>
      <c r="K646" s="167" t="str">
        <f t="shared" si="118"/>
        <v>--</v>
      </c>
      <c r="L646" s="168" t="str">
        <f t="shared" si="117"/>
        <v>--</v>
      </c>
      <c r="O646" s="86"/>
    </row>
    <row r="647" spans="2:15" s="53" customFormat="1" ht="14.5" x14ac:dyDescent="0.35">
      <c r="B647" s="165" t="str">
        <f t="shared" si="115"/>
        <v>Lead and compounds</v>
      </c>
      <c r="C647" s="166" t="str">
        <f t="shared" si="115"/>
        <v>7439-92-1</v>
      </c>
      <c r="D647" s="167" cm="1">
        <f t="array" ref="D647">_xlfn.IFNA(CONVERT(INDEX('3. Emissions - Actual EF'!$K$5:$K$288,MATCH(1,($N$570='3. Emissions - Actual EF'!$B$5:$B$288)*($C647='3. Emissions - Actual EF'!$C$5:$C$288),0)),"lbm","g")/8760/3600,"--")</f>
        <v>1.2415681563419584E-7</v>
      </c>
      <c r="E647" s="168" cm="1">
        <f t="array" ref="E647">_xlfn.IFNA(CONVERT(INDEX('3. Emissions - Actual EF'!$N$5:$N$288,MATCH(1,('Actuals - REER'!$N$570='3. Emissions - Actual EF'!$B$5:$B$288)*($C647='3. Emissions - Actual EF'!$C$5:$C$288),0)),"lbm","g")/24/3600,"--")</f>
        <v>1.0876137049555558E-5</v>
      </c>
      <c r="F647" s="174" t="str">
        <f t="shared" si="118"/>
        <v>--</v>
      </c>
      <c r="G647" s="167">
        <f t="shared" si="118"/>
        <v>8.2771210422797225E-7</v>
      </c>
      <c r="H647" s="167" t="str">
        <f t="shared" si="118"/>
        <v>--</v>
      </c>
      <c r="I647" s="167">
        <f t="shared" si="118"/>
        <v>1.8811638732453913E-7</v>
      </c>
      <c r="J647" s="167" t="str">
        <f t="shared" si="118"/>
        <v>--</v>
      </c>
      <c r="K647" s="167">
        <f t="shared" si="118"/>
        <v>1.8811638732453913E-7</v>
      </c>
      <c r="L647" s="168">
        <f t="shared" si="117"/>
        <v>7.250758033037039E-5</v>
      </c>
      <c r="O647" s="86"/>
    </row>
    <row r="648" spans="2:15" s="53" customFormat="1" ht="14.5" x14ac:dyDescent="0.35">
      <c r="B648" s="165" t="str">
        <f t="shared" si="115"/>
        <v>Manganese and compounds</v>
      </c>
      <c r="C648" s="166" t="str">
        <f t="shared" si="115"/>
        <v>7439-96-5</v>
      </c>
      <c r="D648" s="167" cm="1">
        <f t="array" ref="D648">_xlfn.IFNA(CONVERT(INDEX('3. Emissions - Actual EF'!$K$5:$K$288,MATCH(1,($N$570='3. Emissions - Actual EF'!$B$5:$B$288)*($C648='3. Emissions - Actual EF'!$C$5:$C$288),0)),"lbm","g")/8760/3600,"--")</f>
        <v>4.6371822706747843E-8</v>
      </c>
      <c r="E648" s="168" cm="1">
        <f t="array" ref="E648">_xlfn.IFNA(CONVERT(INDEX('3. Emissions - Actual EF'!$N$5:$N$288,MATCH(1,('Actuals - REER'!$N$570='3. Emissions - Actual EF'!$B$5:$B$288)*($C648='3. Emissions - Actual EF'!$C$5:$C$288),0)),"lbm","g")/24/3600,"--")</f>
        <v>4.0621716691111115E-6</v>
      </c>
      <c r="F648" s="174" t="str">
        <f t="shared" si="118"/>
        <v>--</v>
      </c>
      <c r="G648" s="167">
        <f t="shared" si="118"/>
        <v>5.1524247451942048E-7</v>
      </c>
      <c r="H648" s="167" t="str">
        <f t="shared" si="118"/>
        <v>--</v>
      </c>
      <c r="I648" s="167">
        <f t="shared" si="118"/>
        <v>1.159295567668696E-7</v>
      </c>
      <c r="J648" s="167" t="str">
        <f t="shared" si="118"/>
        <v>--</v>
      </c>
      <c r="K648" s="167">
        <f t="shared" si="118"/>
        <v>1.159295567668696E-7</v>
      </c>
      <c r="L648" s="168">
        <f t="shared" si="117"/>
        <v>1.3540572230370372E-5</v>
      </c>
      <c r="O648" s="86"/>
    </row>
    <row r="649" spans="2:15" s="53" customFormat="1" ht="14.5" x14ac:dyDescent="0.35">
      <c r="B649" s="165" t="str">
        <f t="shared" si="115"/>
        <v>Mercury and compounds</v>
      </c>
      <c r="C649" s="166" t="str">
        <f t="shared" si="115"/>
        <v>7439-97-6</v>
      </c>
      <c r="D649" s="167" cm="1">
        <f t="array" ref="D649">_xlfn.IFNA(CONVERT(INDEX('3. Emissions - Actual EF'!$K$5:$K$288,MATCH(1,($N$570='3. Emissions - Actual EF'!$B$5:$B$288)*($C649='3. Emissions - Actual EF'!$C$5:$C$288),0)),"lbm","g")/8760/3600,"--")</f>
        <v>2.9917304972095383E-8</v>
      </c>
      <c r="E649" s="168" cm="1">
        <f t="array" ref="E649">_xlfn.IFNA(CONVERT(INDEX('3. Emissions - Actual EF'!$N$5:$N$288,MATCH(1,('Actuals - REER'!$N$570='3. Emissions - Actual EF'!$B$5:$B$288)*($C649='3. Emissions - Actual EF'!$C$5:$C$288),0)),"lbm","g")/24/3600,"--")</f>
        <v>2.6207559155555556E-6</v>
      </c>
      <c r="F649" s="174" t="str">
        <f t="shared" si="118"/>
        <v>--</v>
      </c>
      <c r="G649" s="167">
        <f t="shared" si="118"/>
        <v>3.8853642820903097E-7</v>
      </c>
      <c r="H649" s="167" t="str">
        <f t="shared" si="118"/>
        <v>--</v>
      </c>
      <c r="I649" s="167">
        <f t="shared" si="118"/>
        <v>4.7487785669992674E-8</v>
      </c>
      <c r="J649" s="167" t="str">
        <f t="shared" si="118"/>
        <v>--</v>
      </c>
      <c r="K649" s="167">
        <f t="shared" si="118"/>
        <v>4.7487785669992674E-8</v>
      </c>
      <c r="L649" s="168">
        <f t="shared" si="117"/>
        <v>4.3679265259259261E-6</v>
      </c>
      <c r="O649" s="86"/>
    </row>
    <row r="650" spans="2:15" s="53" customFormat="1" ht="14.5" x14ac:dyDescent="0.35">
      <c r="B650" s="165" t="str">
        <f t="shared" si="115"/>
        <v>Methylene Chloride</v>
      </c>
      <c r="C650" s="166" t="str">
        <f t="shared" si="115"/>
        <v>75-09-2</v>
      </c>
      <c r="D650" s="167" t="str" cm="1">
        <f t="array" ref="D650">_xlfn.IFNA(CONVERT(INDEX('3. Emissions - Actual EF'!$K$5:$K$288,MATCH(1,($N$570='3. Emissions - Actual EF'!$B$5:$B$288)*($C650='3. Emissions - Actual EF'!$C$5:$C$288),0)),"lbm","g")/8760/3600,"--")</f>
        <v>--</v>
      </c>
      <c r="E650" s="168" t="str" cm="1">
        <f t="array" ref="E650">_xlfn.IFNA(CONVERT(INDEX('3. Emissions - Actual EF'!$N$5:$N$288,MATCH(1,('Actuals - REER'!$N$570='3. Emissions - Actual EF'!$B$5:$B$288)*($C650='3. Emissions - Actual EF'!$C$5:$C$288),0)),"lbm","g")/24/3600,"--")</f>
        <v>--</v>
      </c>
      <c r="F650" s="174" t="str">
        <f t="shared" si="118"/>
        <v>--</v>
      </c>
      <c r="G650" s="167" t="str">
        <f t="shared" si="118"/>
        <v>--</v>
      </c>
      <c r="H650" s="167" t="str">
        <f t="shared" si="118"/>
        <v>--</v>
      </c>
      <c r="I650" s="167" t="str">
        <f t="shared" si="118"/>
        <v>--</v>
      </c>
      <c r="J650" s="167" t="str">
        <f t="shared" si="118"/>
        <v>--</v>
      </c>
      <c r="K650" s="167" t="str">
        <f t="shared" si="118"/>
        <v>--</v>
      </c>
      <c r="L650" s="168" t="str">
        <f t="shared" si="117"/>
        <v>--</v>
      </c>
      <c r="O650" s="86"/>
    </row>
    <row r="651" spans="2:15" s="53" customFormat="1" ht="14.5" x14ac:dyDescent="0.35">
      <c r="B651" s="165" t="str">
        <f t="shared" ref="B651:C670" si="119">B85</f>
        <v>Molybdenum trioxide</v>
      </c>
      <c r="C651" s="166" t="str">
        <f t="shared" si="119"/>
        <v>1313-27-5</v>
      </c>
      <c r="D651" s="167" t="str" cm="1">
        <f t="array" ref="D651">_xlfn.IFNA(CONVERT(INDEX('3. Emissions - Actual EF'!$K$5:$K$288,MATCH(1,($N$570='3. Emissions - Actual EF'!$B$5:$B$288)*($C651='3. Emissions - Actual EF'!$C$5:$C$288),0)),"lbm","g")/8760/3600,"--")</f>
        <v>--</v>
      </c>
      <c r="E651" s="168" t="str" cm="1">
        <f t="array" ref="E651">_xlfn.IFNA(CONVERT(INDEX('3. Emissions - Actual EF'!$N$5:$N$288,MATCH(1,('Actuals - REER'!$N$570='3. Emissions - Actual EF'!$B$5:$B$288)*($C651='3. Emissions - Actual EF'!$C$5:$C$288),0)),"lbm","g")/24/3600,"--")</f>
        <v>--</v>
      </c>
      <c r="F651" s="174" t="str">
        <f t="shared" ref="F651:K660" si="120">IFERROR(IF(F85="--","--",$D651/F85),"--")</f>
        <v>--</v>
      </c>
      <c r="G651" s="167" t="str">
        <f t="shared" si="120"/>
        <v>--</v>
      </c>
      <c r="H651" s="167" t="str">
        <f t="shared" si="120"/>
        <v>--</v>
      </c>
      <c r="I651" s="167" t="str">
        <f t="shared" si="120"/>
        <v>--</v>
      </c>
      <c r="J651" s="167" t="str">
        <f t="shared" si="120"/>
        <v>--</v>
      </c>
      <c r="K651" s="167" t="str">
        <f t="shared" si="120"/>
        <v>--</v>
      </c>
      <c r="L651" s="168" t="str">
        <f t="shared" si="117"/>
        <v>--</v>
      </c>
      <c r="O651" s="86"/>
    </row>
    <row r="652" spans="2:15" s="53" customFormat="1" ht="14.5" x14ac:dyDescent="0.35">
      <c r="B652" s="165" t="str">
        <f t="shared" si="119"/>
        <v>Naphthalene</v>
      </c>
      <c r="C652" s="166" t="str">
        <f t="shared" si="119"/>
        <v>91-20-3</v>
      </c>
      <c r="D652" s="167" cm="1">
        <f t="array" ref="D652">_xlfn.IFNA(CONVERT(INDEX('3. Emissions - Actual EF'!$K$5:$K$288,MATCH(1,($N$570='3. Emissions - Actual EF'!$B$5:$B$288)*($C652='3. Emissions - Actual EF'!$C$5:$C$288),0)),"lbm","g")/8760/3600,"--")</f>
        <v>2.946854539751395E-7</v>
      </c>
      <c r="E652" s="168" cm="1">
        <f t="array" ref="E652">_xlfn.IFNA(CONVERT(INDEX('3. Emissions - Actual EF'!$N$5:$N$288,MATCH(1,('Actuals - REER'!$N$570='3. Emissions - Actual EF'!$B$5:$B$288)*($C652='3. Emissions - Actual EF'!$C$5:$C$288),0)),"lbm","g")/24/3600,"--")</f>
        <v>2.5814445768222221E-5</v>
      </c>
      <c r="F652" s="174">
        <f t="shared" si="120"/>
        <v>1.0161567378453085E-5</v>
      </c>
      <c r="G652" s="167">
        <f t="shared" si="120"/>
        <v>7.9644717290578241E-8</v>
      </c>
      <c r="H652" s="167">
        <f t="shared" si="120"/>
        <v>3.8774401838834144E-7</v>
      </c>
      <c r="I652" s="167">
        <f t="shared" si="120"/>
        <v>1.8417840873446219E-8</v>
      </c>
      <c r="J652" s="167">
        <f t="shared" si="120"/>
        <v>8.419584399289701E-7</v>
      </c>
      <c r="K652" s="167">
        <f t="shared" si="120"/>
        <v>1.8417840873446219E-8</v>
      </c>
      <c r="L652" s="168">
        <f t="shared" si="117"/>
        <v>1.2907222884111111E-7</v>
      </c>
      <c r="O652" s="86"/>
    </row>
    <row r="653" spans="2:15" s="53" customFormat="1" ht="14.5" x14ac:dyDescent="0.35">
      <c r="B653" s="165" t="str">
        <f t="shared" si="119"/>
        <v>Nickel and compounds</v>
      </c>
      <c r="C653" s="166" t="str">
        <f t="shared" si="119"/>
        <v>7440-02-0</v>
      </c>
      <c r="D653" s="167" cm="1">
        <f t="array" ref="D653">_xlfn.IFNA(CONVERT(INDEX('3. Emissions - Actual EF'!$K$5:$K$288,MATCH(1,($N$570='3. Emissions - Actual EF'!$B$5:$B$288)*($C653='3. Emissions - Actual EF'!$C$5:$C$288),0)),"lbm","g")/8760/3600,"--")</f>
        <v>5.8338744695585999E-8</v>
      </c>
      <c r="E653" s="168" cm="1">
        <f t="array" ref="E653">_xlfn.IFNA(CONVERT(INDEX('3. Emissions - Actual EF'!$N$5:$N$288,MATCH(1,('Actuals - REER'!$N$570='3. Emissions - Actual EF'!$B$5:$B$288)*($C653='3. Emissions - Actual EF'!$C$5:$C$288),0)),"lbm","g")/24/3600,"--")</f>
        <v>5.1104740353333341E-6</v>
      </c>
      <c r="F653" s="174">
        <f t="shared" si="120"/>
        <v>1.5352301235680526E-5</v>
      </c>
      <c r="G653" s="167">
        <f t="shared" si="120"/>
        <v>4.1670531925418571E-6</v>
      </c>
      <c r="H653" s="167">
        <f t="shared" si="120"/>
        <v>5.8338744695585994E-7</v>
      </c>
      <c r="I653" s="167">
        <f t="shared" si="120"/>
        <v>9.4094749509009676E-7</v>
      </c>
      <c r="J653" s="167">
        <f t="shared" si="120"/>
        <v>1.2682335803388261E-6</v>
      </c>
      <c r="K653" s="167">
        <f t="shared" si="120"/>
        <v>9.4094749509009676E-7</v>
      </c>
      <c r="L653" s="168">
        <f t="shared" si="117"/>
        <v>2.5552370176666669E-5</v>
      </c>
      <c r="O653" s="86"/>
    </row>
    <row r="654" spans="2:15" s="53" customFormat="1" ht="14.5" x14ac:dyDescent="0.35">
      <c r="B654" s="165" t="str">
        <f t="shared" si="119"/>
        <v>o-Xylene</v>
      </c>
      <c r="C654" s="166" t="str">
        <f t="shared" si="119"/>
        <v>95-47-6</v>
      </c>
      <c r="D654" s="167" t="str" cm="1">
        <f t="array" ref="D654">_xlfn.IFNA(CONVERT(INDEX('3. Emissions - Actual EF'!$K$5:$K$288,MATCH(1,($N$570='3. Emissions - Actual EF'!$B$5:$B$288)*($C654='3. Emissions - Actual EF'!$C$5:$C$288),0)),"lbm","g")/8760/3600,"--")</f>
        <v>--</v>
      </c>
      <c r="E654" s="168" t="str" cm="1">
        <f t="array" ref="E654">_xlfn.IFNA(CONVERT(INDEX('3. Emissions - Actual EF'!$N$5:$N$288,MATCH(1,('Actuals - REER'!$N$570='3. Emissions - Actual EF'!$B$5:$B$288)*($C654='3. Emissions - Actual EF'!$C$5:$C$288),0)),"lbm","g")/24/3600,"--")</f>
        <v>--</v>
      </c>
      <c r="F654" s="174" t="str">
        <f t="shared" si="120"/>
        <v>--</v>
      </c>
      <c r="G654" s="167" t="str">
        <f t="shared" si="120"/>
        <v>--</v>
      </c>
      <c r="H654" s="167" t="str">
        <f t="shared" si="120"/>
        <v>--</v>
      </c>
      <c r="I654" s="167" t="str">
        <f t="shared" si="120"/>
        <v>--</v>
      </c>
      <c r="J654" s="167" t="str">
        <f t="shared" si="120"/>
        <v>--</v>
      </c>
      <c r="K654" s="167" t="str">
        <f t="shared" si="120"/>
        <v>--</v>
      </c>
      <c r="L654" s="168" t="str">
        <f t="shared" si="117"/>
        <v>--</v>
      </c>
      <c r="O654" s="86"/>
    </row>
    <row r="655" spans="2:15" s="53" customFormat="1" ht="14.5" x14ac:dyDescent="0.35">
      <c r="B655" s="165" t="str">
        <f t="shared" si="119"/>
        <v>Pentachlorophenol (CCC)</v>
      </c>
      <c r="C655" s="166" t="str">
        <f t="shared" si="119"/>
        <v>87-86-5</v>
      </c>
      <c r="D655" s="167" t="str" cm="1">
        <f t="array" ref="D655">_xlfn.IFNA(CONVERT(INDEX('3. Emissions - Actual EF'!$K$5:$K$288,MATCH(1,($N$570='3. Emissions - Actual EF'!$B$5:$B$288)*($C655='3. Emissions - Actual EF'!$C$5:$C$288),0)),"lbm","g")/8760/3600,"--")</f>
        <v>--</v>
      </c>
      <c r="E655" s="168" t="str" cm="1">
        <f t="array" ref="E655">_xlfn.IFNA(CONVERT(INDEX('3. Emissions - Actual EF'!$N$5:$N$288,MATCH(1,('Actuals - REER'!$N$570='3. Emissions - Actual EF'!$B$5:$B$288)*($C655='3. Emissions - Actual EF'!$C$5:$C$288),0)),"lbm","g")/24/3600,"--")</f>
        <v>--</v>
      </c>
      <c r="F655" s="174" t="str">
        <f t="shared" si="120"/>
        <v>--</v>
      </c>
      <c r="G655" s="167" t="str">
        <f t="shared" si="120"/>
        <v>--</v>
      </c>
      <c r="H655" s="167" t="str">
        <f t="shared" si="120"/>
        <v>--</v>
      </c>
      <c r="I655" s="167" t="str">
        <f t="shared" si="120"/>
        <v>--</v>
      </c>
      <c r="J655" s="167" t="str">
        <f t="shared" si="120"/>
        <v>--</v>
      </c>
      <c r="K655" s="167" t="str">
        <f t="shared" si="120"/>
        <v>--</v>
      </c>
      <c r="L655" s="168" t="str">
        <f t="shared" si="117"/>
        <v>--</v>
      </c>
      <c r="O655" s="86"/>
    </row>
    <row r="656" spans="2:15" s="53" customFormat="1" ht="14.5" x14ac:dyDescent="0.35">
      <c r="B656" s="165" t="str">
        <f t="shared" si="119"/>
        <v>Perylene</v>
      </c>
      <c r="C656" s="166" t="str">
        <f t="shared" si="119"/>
        <v>198-55-0</v>
      </c>
      <c r="D656" s="167" t="str" cm="1">
        <f t="array" ref="D656">_xlfn.IFNA(CONVERT(INDEX('3. Emissions - Actual EF'!$K$5:$K$288,MATCH(1,($N$570='3. Emissions - Actual EF'!$B$5:$B$288)*($C656='3. Emissions - Actual EF'!$C$5:$C$288),0)),"lbm","g")/8760/3600,"--")</f>
        <v>--</v>
      </c>
      <c r="E656" s="168" t="str" cm="1">
        <f t="array" ref="E656">_xlfn.IFNA(CONVERT(INDEX('3. Emissions - Actual EF'!$N$5:$N$288,MATCH(1,('Actuals - REER'!$N$570='3. Emissions - Actual EF'!$B$5:$B$288)*($C656='3. Emissions - Actual EF'!$C$5:$C$288),0)),"lbm","g")/24/3600,"--")</f>
        <v>--</v>
      </c>
      <c r="F656" s="174" t="str">
        <f t="shared" si="120"/>
        <v>--</v>
      </c>
      <c r="G656" s="167" t="str">
        <f t="shared" si="120"/>
        <v>--</v>
      </c>
      <c r="H656" s="167" t="str">
        <f t="shared" si="120"/>
        <v>--</v>
      </c>
      <c r="I656" s="167" t="str">
        <f t="shared" si="120"/>
        <v>--</v>
      </c>
      <c r="J656" s="167" t="str">
        <f t="shared" si="120"/>
        <v>--</v>
      </c>
      <c r="K656" s="167" t="str">
        <f t="shared" si="120"/>
        <v>--</v>
      </c>
      <c r="L656" s="168" t="str">
        <f t="shared" si="117"/>
        <v>--</v>
      </c>
      <c r="O656" s="86"/>
    </row>
    <row r="657" spans="2:15" s="53" customFormat="1" ht="14.5" x14ac:dyDescent="0.35">
      <c r="B657" s="165" t="str">
        <f t="shared" si="119"/>
        <v>Phenanthrene</v>
      </c>
      <c r="C657" s="166" t="str">
        <f t="shared" si="119"/>
        <v>85-01-8</v>
      </c>
      <c r="D657" s="167" t="str" cm="1">
        <f t="array" ref="D657">_xlfn.IFNA(CONVERT(INDEX('3. Emissions - Actual EF'!$K$5:$K$288,MATCH(1,($N$570='3. Emissions - Actual EF'!$B$5:$B$288)*($C657='3. Emissions - Actual EF'!$C$5:$C$288),0)),"lbm","g")/8760/3600,"--")</f>
        <v>--</v>
      </c>
      <c r="E657" s="168" t="str" cm="1">
        <f t="array" ref="E657">_xlfn.IFNA(CONVERT(INDEX('3. Emissions - Actual EF'!$N$5:$N$288,MATCH(1,('Actuals - REER'!$N$570='3. Emissions - Actual EF'!$B$5:$B$288)*($C657='3. Emissions - Actual EF'!$C$5:$C$288),0)),"lbm","g")/24/3600,"--")</f>
        <v>--</v>
      </c>
      <c r="F657" s="174" t="str">
        <f t="shared" si="120"/>
        <v>--</v>
      </c>
      <c r="G657" s="167" t="str">
        <f t="shared" si="120"/>
        <v>--</v>
      </c>
      <c r="H657" s="167" t="str">
        <f t="shared" si="120"/>
        <v>--</v>
      </c>
      <c r="I657" s="167" t="str">
        <f t="shared" si="120"/>
        <v>--</v>
      </c>
      <c r="J657" s="167" t="str">
        <f t="shared" si="120"/>
        <v>--</v>
      </c>
      <c r="K657" s="167" t="str">
        <f t="shared" si="120"/>
        <v>--</v>
      </c>
      <c r="L657" s="168" t="str">
        <f t="shared" si="117"/>
        <v>--</v>
      </c>
      <c r="O657" s="86"/>
    </row>
    <row r="658" spans="2:15" s="53" customFormat="1" ht="14.5" x14ac:dyDescent="0.35">
      <c r="B658" s="165" t="str">
        <f t="shared" si="119"/>
        <v>Phosphorous and compounds</v>
      </c>
      <c r="C658" s="166">
        <f t="shared" si="119"/>
        <v>504</v>
      </c>
      <c r="D658" s="167" t="str" cm="1">
        <f t="array" ref="D658">_xlfn.IFNA(CONVERT(INDEX('3. Emissions - Actual EF'!$K$5:$K$288,MATCH(1,($N$570='3. Emissions - Actual EF'!$B$5:$B$288)*($C658='3. Emissions - Actual EF'!$C$5:$C$288),0)),"lbm","g")/8760/3600,"--")</f>
        <v>--</v>
      </c>
      <c r="E658" s="168" t="str" cm="1">
        <f t="array" ref="E658">_xlfn.IFNA(CONVERT(INDEX('3. Emissions - Actual EF'!$N$5:$N$288,MATCH(1,('Actuals - REER'!$N$570='3. Emissions - Actual EF'!$B$5:$B$288)*($C658='3. Emissions - Actual EF'!$C$5:$C$288),0)),"lbm","g")/24/3600,"--")</f>
        <v>--</v>
      </c>
      <c r="F658" s="174" t="str">
        <f t="shared" si="120"/>
        <v>--</v>
      </c>
      <c r="G658" s="167" t="str">
        <f t="shared" si="120"/>
        <v>--</v>
      </c>
      <c r="H658" s="167" t="str">
        <f t="shared" si="120"/>
        <v>--</v>
      </c>
      <c r="I658" s="167" t="str">
        <f t="shared" si="120"/>
        <v>--</v>
      </c>
      <c r="J658" s="167" t="str">
        <f t="shared" si="120"/>
        <v>--</v>
      </c>
      <c r="K658" s="167" t="str">
        <f t="shared" si="120"/>
        <v>--</v>
      </c>
      <c r="L658" s="168" t="str">
        <f t="shared" si="117"/>
        <v>--</v>
      </c>
      <c r="O658" s="86"/>
    </row>
    <row r="659" spans="2:15" s="53" customFormat="1" ht="14.5" x14ac:dyDescent="0.35">
      <c r="B659" s="165" t="str">
        <f t="shared" si="119"/>
        <v>Pyrene</v>
      </c>
      <c r="C659" s="166" t="str">
        <f t="shared" si="119"/>
        <v>129-00-0</v>
      </c>
      <c r="D659" s="167" t="str" cm="1">
        <f t="array" ref="D659">_xlfn.IFNA(CONVERT(INDEX('3. Emissions - Actual EF'!$K$5:$K$288,MATCH(1,($N$570='3. Emissions - Actual EF'!$B$5:$B$288)*($C659='3. Emissions - Actual EF'!$C$5:$C$288),0)),"lbm","g")/8760/3600,"--")</f>
        <v>--</v>
      </c>
      <c r="E659" s="168" t="str" cm="1">
        <f t="array" ref="E659">_xlfn.IFNA(CONVERT(INDEX('3. Emissions - Actual EF'!$N$5:$N$288,MATCH(1,('Actuals - REER'!$N$570='3. Emissions - Actual EF'!$B$5:$B$288)*($C659='3. Emissions - Actual EF'!$C$5:$C$288),0)),"lbm","g")/24/3600,"--")</f>
        <v>--</v>
      </c>
      <c r="F659" s="174" t="str">
        <f t="shared" si="120"/>
        <v>--</v>
      </c>
      <c r="G659" s="167" t="str">
        <f t="shared" si="120"/>
        <v>--</v>
      </c>
      <c r="H659" s="167" t="str">
        <f t="shared" si="120"/>
        <v>--</v>
      </c>
      <c r="I659" s="167" t="str">
        <f t="shared" si="120"/>
        <v>--</v>
      </c>
      <c r="J659" s="167" t="str">
        <f t="shared" si="120"/>
        <v>--</v>
      </c>
      <c r="K659" s="167" t="str">
        <f t="shared" si="120"/>
        <v>--</v>
      </c>
      <c r="L659" s="168" t="str">
        <f t="shared" si="117"/>
        <v>--</v>
      </c>
      <c r="O659" s="86"/>
    </row>
    <row r="660" spans="2:15" s="53" customFormat="1" ht="14.5" x14ac:dyDescent="0.35">
      <c r="B660" s="165" t="str">
        <f t="shared" si="119"/>
        <v>Selenium and compounds</v>
      </c>
      <c r="C660" s="166" t="str">
        <f t="shared" si="119"/>
        <v>7782-49-2</v>
      </c>
      <c r="D660" s="167" cm="1">
        <f t="array" ref="D660">_xlfn.IFNA(CONVERT(INDEX('3. Emissions - Actual EF'!$K$5:$K$288,MATCH(1,($N$570='3. Emissions - Actual EF'!$B$5:$B$288)*($C660='3. Emissions - Actual EF'!$C$5:$C$288),0)),"lbm","g")/8760/3600,"--")</f>
        <v>3.2909035469304926E-8</v>
      </c>
      <c r="E660" s="168" cm="1">
        <f t="array" ref="E660">_xlfn.IFNA(CONVERT(INDEX('3. Emissions - Actual EF'!$N$5:$N$288,MATCH(1,('Actuals - REER'!$N$570='3. Emissions - Actual EF'!$B$5:$B$288)*($C660='3. Emissions - Actual EF'!$C$5:$C$288),0)),"lbm","g")/24/3600,"--")</f>
        <v>2.8828315071111119E-6</v>
      </c>
      <c r="F660" s="174" t="str">
        <f t="shared" si="120"/>
        <v>--</v>
      </c>
      <c r="G660" s="167" t="str">
        <f t="shared" si="120"/>
        <v>--</v>
      </c>
      <c r="H660" s="167" t="str">
        <f t="shared" si="120"/>
        <v>--</v>
      </c>
      <c r="I660" s="167" t="str">
        <f t="shared" si="120"/>
        <v>--</v>
      </c>
      <c r="J660" s="167" t="str">
        <f t="shared" si="120"/>
        <v>--</v>
      </c>
      <c r="K660" s="167" t="str">
        <f t="shared" si="120"/>
        <v>--</v>
      </c>
      <c r="L660" s="168">
        <f t="shared" si="117"/>
        <v>1.4414157535555559E-6</v>
      </c>
      <c r="O660" s="86"/>
    </row>
    <row r="661" spans="2:15" s="53" customFormat="1" ht="14.5" x14ac:dyDescent="0.35">
      <c r="B661" s="165" t="str">
        <f t="shared" si="119"/>
        <v>Silver</v>
      </c>
      <c r="C661" s="166" t="str">
        <f t="shared" si="119"/>
        <v>7440-22-4</v>
      </c>
      <c r="D661" s="167" t="str" cm="1">
        <f t="array" ref="D661">_xlfn.IFNA(CONVERT(INDEX('3. Emissions - Actual EF'!$K$5:$K$288,MATCH(1,($N$570='3. Emissions - Actual EF'!$B$5:$B$288)*($C661='3. Emissions - Actual EF'!$C$5:$C$288),0)),"lbm","g")/8760/3600,"--")</f>
        <v>--</v>
      </c>
      <c r="E661" s="168" t="str" cm="1">
        <f t="array" ref="E661">_xlfn.IFNA(CONVERT(INDEX('3. Emissions - Actual EF'!$N$5:$N$288,MATCH(1,('Actuals - REER'!$N$570='3. Emissions - Actual EF'!$B$5:$B$288)*($C661='3. Emissions - Actual EF'!$C$5:$C$288),0)),"lbm","g")/24/3600,"--")</f>
        <v>--</v>
      </c>
      <c r="F661" s="174" t="str">
        <f t="shared" ref="F661:K670" si="121">IFERROR(IF(F95="--","--",$D661/F95),"--")</f>
        <v>--</v>
      </c>
      <c r="G661" s="167" t="str">
        <f t="shared" si="121"/>
        <v>--</v>
      </c>
      <c r="H661" s="167" t="str">
        <f t="shared" si="121"/>
        <v>--</v>
      </c>
      <c r="I661" s="167" t="str">
        <f t="shared" si="121"/>
        <v>--</v>
      </c>
      <c r="J661" s="167" t="str">
        <f t="shared" si="121"/>
        <v>--</v>
      </c>
      <c r="K661" s="167" t="str">
        <f t="shared" si="121"/>
        <v>--</v>
      </c>
      <c r="L661" s="168" t="str">
        <f t="shared" si="117"/>
        <v>--</v>
      </c>
      <c r="O661" s="86"/>
    </row>
    <row r="662" spans="2:15" s="53" customFormat="1" ht="14.5" x14ac:dyDescent="0.35">
      <c r="B662" s="165" t="str">
        <f t="shared" si="119"/>
        <v>Styrene</v>
      </c>
      <c r="C662" s="166" t="str">
        <f t="shared" si="119"/>
        <v>100-42-5</v>
      </c>
      <c r="D662" s="167" t="str" cm="1">
        <f t="array" ref="D662">_xlfn.IFNA(CONVERT(INDEX('3. Emissions - Actual EF'!$K$5:$K$288,MATCH(1,($N$570='3. Emissions - Actual EF'!$B$5:$B$288)*($C662='3. Emissions - Actual EF'!$C$5:$C$288),0)),"lbm","g")/8760/3600,"--")</f>
        <v>--</v>
      </c>
      <c r="E662" s="168" t="str" cm="1">
        <f t="array" ref="E662">_xlfn.IFNA(CONVERT(INDEX('3. Emissions - Actual EF'!$N$5:$N$288,MATCH(1,('Actuals - REER'!$N$570='3. Emissions - Actual EF'!$B$5:$B$288)*($C662='3. Emissions - Actual EF'!$C$5:$C$288),0)),"lbm","g")/24/3600,"--")</f>
        <v>--</v>
      </c>
      <c r="F662" s="174" t="str">
        <f t="shared" si="121"/>
        <v>--</v>
      </c>
      <c r="G662" s="167" t="str">
        <f t="shared" si="121"/>
        <v>--</v>
      </c>
      <c r="H662" s="167" t="str">
        <f t="shared" si="121"/>
        <v>--</v>
      </c>
      <c r="I662" s="167" t="str">
        <f t="shared" si="121"/>
        <v>--</v>
      </c>
      <c r="J662" s="167" t="str">
        <f t="shared" si="121"/>
        <v>--</v>
      </c>
      <c r="K662" s="167" t="str">
        <f t="shared" si="121"/>
        <v>--</v>
      </c>
      <c r="L662" s="168" t="str">
        <f t="shared" si="117"/>
        <v>--</v>
      </c>
      <c r="O662" s="86"/>
    </row>
    <row r="663" spans="2:15" s="53" customFormat="1" ht="14.5" x14ac:dyDescent="0.35">
      <c r="B663" s="165" t="str">
        <f t="shared" si="119"/>
        <v>Tetrachloroethene</v>
      </c>
      <c r="C663" s="166" t="str">
        <f t="shared" si="119"/>
        <v>127-18-4</v>
      </c>
      <c r="D663" s="167" t="str" cm="1">
        <f t="array" ref="D663">_xlfn.IFNA(CONVERT(INDEX('3. Emissions - Actual EF'!$K$5:$K$288,MATCH(1,($N$570='3. Emissions - Actual EF'!$B$5:$B$288)*($C663='3. Emissions - Actual EF'!$C$5:$C$288),0)),"lbm","g")/8760/3600,"--")</f>
        <v>--</v>
      </c>
      <c r="E663" s="168" t="str" cm="1">
        <f t="array" ref="E663">_xlfn.IFNA(CONVERT(INDEX('3. Emissions - Actual EF'!$N$5:$N$288,MATCH(1,('Actuals - REER'!$N$570='3. Emissions - Actual EF'!$B$5:$B$288)*($C663='3. Emissions - Actual EF'!$C$5:$C$288),0)),"lbm","g")/24/3600,"--")</f>
        <v>--</v>
      </c>
      <c r="F663" s="174" t="str">
        <f t="shared" si="121"/>
        <v>--</v>
      </c>
      <c r="G663" s="167" t="str">
        <f t="shared" si="121"/>
        <v>--</v>
      </c>
      <c r="H663" s="167" t="str">
        <f t="shared" si="121"/>
        <v>--</v>
      </c>
      <c r="I663" s="167" t="str">
        <f t="shared" si="121"/>
        <v>--</v>
      </c>
      <c r="J663" s="167" t="str">
        <f t="shared" si="121"/>
        <v>--</v>
      </c>
      <c r="K663" s="167" t="str">
        <f t="shared" si="121"/>
        <v>--</v>
      </c>
      <c r="L663" s="168" t="str">
        <f t="shared" si="117"/>
        <v>--</v>
      </c>
      <c r="O663" s="86"/>
    </row>
    <row r="664" spans="2:15" s="53" customFormat="1" ht="14.5" x14ac:dyDescent="0.35">
      <c r="B664" s="165" t="str">
        <f t="shared" si="119"/>
        <v>Thallium</v>
      </c>
      <c r="C664" s="166" t="str">
        <f t="shared" si="119"/>
        <v>7440-28-0</v>
      </c>
      <c r="D664" s="167" t="str" cm="1">
        <f t="array" ref="D664">_xlfn.IFNA(CONVERT(INDEX('3. Emissions - Actual EF'!$K$5:$K$288,MATCH(1,($N$570='3. Emissions - Actual EF'!$B$5:$B$288)*($C664='3. Emissions - Actual EF'!$C$5:$C$288),0)),"lbm","g")/8760/3600,"--")</f>
        <v>--</v>
      </c>
      <c r="E664" s="168" t="str" cm="1">
        <f t="array" ref="E664">_xlfn.IFNA(CONVERT(INDEX('3. Emissions - Actual EF'!$N$5:$N$288,MATCH(1,('Actuals - REER'!$N$570='3. Emissions - Actual EF'!$B$5:$B$288)*($C664='3. Emissions - Actual EF'!$C$5:$C$288),0)),"lbm","g")/24/3600,"--")</f>
        <v>--</v>
      </c>
      <c r="F664" s="174" t="str">
        <f t="shared" si="121"/>
        <v>--</v>
      </c>
      <c r="G664" s="167" t="str">
        <f t="shared" si="121"/>
        <v>--</v>
      </c>
      <c r="H664" s="167" t="str">
        <f t="shared" si="121"/>
        <v>--</v>
      </c>
      <c r="I664" s="167" t="str">
        <f t="shared" si="121"/>
        <v>--</v>
      </c>
      <c r="J664" s="167" t="str">
        <f t="shared" si="121"/>
        <v>--</v>
      </c>
      <c r="K664" s="167" t="str">
        <f t="shared" si="121"/>
        <v>--</v>
      </c>
      <c r="L664" s="168" t="str">
        <f t="shared" si="117"/>
        <v>--</v>
      </c>
      <c r="O664" s="86"/>
    </row>
    <row r="665" spans="2:15" s="53" customFormat="1" ht="14.5" x14ac:dyDescent="0.35">
      <c r="B665" s="165" t="str">
        <f t="shared" si="119"/>
        <v>Toluene</v>
      </c>
      <c r="C665" s="166" t="str">
        <f t="shared" si="119"/>
        <v>108-88-3</v>
      </c>
      <c r="D665" s="167" cm="1">
        <f t="array" ref="D665">_xlfn.IFNA(CONVERT(INDEX('3. Emissions - Actual EF'!$K$5:$K$288,MATCH(1,($N$570='3. Emissions - Actual EF'!$B$5:$B$288)*($C665='3. Emissions - Actual EF'!$C$5:$C$288),0)),"lbm","g")/8760/3600,"--")</f>
        <v>1.5766419720294268E-6</v>
      </c>
      <c r="E665" s="168" cm="1">
        <f t="array" ref="E665">_xlfn.IFNA(CONVERT(INDEX('3. Emissions - Actual EF'!$N$5:$N$288,MATCH(1,('Actuals - REER'!$N$570='3. Emissions - Actual EF'!$B$5:$B$288)*($C665='3. Emissions - Actual EF'!$C$5:$C$288),0)),"lbm","g")/24/3600,"--")</f>
        <v>1.3811383674977777E-4</v>
      </c>
      <c r="F665" s="174" t="str">
        <f t="shared" si="121"/>
        <v>--</v>
      </c>
      <c r="G665" s="167">
        <f t="shared" si="121"/>
        <v>3.1532839440588535E-10</v>
      </c>
      <c r="H665" s="167" t="str">
        <f t="shared" si="121"/>
        <v>--</v>
      </c>
      <c r="I665" s="167">
        <f t="shared" si="121"/>
        <v>7.1665544183155762E-11</v>
      </c>
      <c r="J665" s="167" t="str">
        <f t="shared" si="121"/>
        <v>--</v>
      </c>
      <c r="K665" s="167">
        <f t="shared" si="121"/>
        <v>7.1665544183155762E-11</v>
      </c>
      <c r="L665" s="168">
        <f t="shared" si="117"/>
        <v>1.8415178233303701E-8</v>
      </c>
      <c r="O665" s="86"/>
    </row>
    <row r="666" spans="2:15" s="53" customFormat="1" ht="14.5" x14ac:dyDescent="0.35">
      <c r="B666" s="165" t="str">
        <f t="shared" si="119"/>
        <v>Total PAHs (excluding Naphthalene)</v>
      </c>
      <c r="C666" s="166">
        <f t="shared" si="119"/>
        <v>401</v>
      </c>
      <c r="D666" s="167" cm="1">
        <f t="array" ref="D666">_xlfn.IFNA(CONVERT(INDEX('3. Emissions - Actual EF'!$K$5:$K$288,MATCH(1,($N$570='3. Emissions - Actual EF'!$B$5:$B$288)*($C666='3. Emissions - Actual EF'!$C$5:$C$288),0)),"lbm","g")/8760/3600,"--")</f>
        <v>5.4150321999492654E-7</v>
      </c>
      <c r="E666" s="168" cm="1">
        <f t="array" ref="E666">_xlfn.IFNA(CONVERT(INDEX('3. Emissions - Actual EF'!$N$5:$N$288,MATCH(1,('Actuals - REER'!$N$570='3. Emissions - Actual EF'!$B$5:$B$288)*($C666='3. Emissions - Actual EF'!$C$5:$C$288),0)),"lbm","g")/24/3600,"--")</f>
        <v>4.7435682071555563E-5</v>
      </c>
      <c r="F666" s="174">
        <f t="shared" si="121"/>
        <v>1.2593098139416895E-2</v>
      </c>
      <c r="G666" s="167" t="str">
        <f t="shared" si="121"/>
        <v>--</v>
      </c>
      <c r="H666" s="167">
        <f t="shared" si="121"/>
        <v>3.3843951249682905E-4</v>
      </c>
      <c r="I666" s="167" t="str">
        <f t="shared" si="121"/>
        <v>--</v>
      </c>
      <c r="J666" s="167">
        <f t="shared" si="121"/>
        <v>1.8050107333164218E-4</v>
      </c>
      <c r="K666" s="167" t="str">
        <f t="shared" si="121"/>
        <v>--</v>
      </c>
      <c r="L666" s="168" t="str">
        <f t="shared" si="117"/>
        <v>--</v>
      </c>
      <c r="O666" s="86"/>
    </row>
    <row r="667" spans="2:15" s="53" customFormat="1" ht="14.5" x14ac:dyDescent="0.35">
      <c r="B667" s="165" t="str">
        <f t="shared" si="119"/>
        <v>Total PCBs</v>
      </c>
      <c r="C667" s="166" t="str">
        <f t="shared" si="119"/>
        <v>1336-36-3</v>
      </c>
      <c r="D667" s="167" t="str" cm="1">
        <f t="array" ref="D667">_xlfn.IFNA(CONVERT(INDEX('3. Emissions - Actual EF'!$K$5:$K$288,MATCH(1,($N$570='3. Emissions - Actual EF'!$B$5:$B$288)*($C667='3. Emissions - Actual EF'!$C$5:$C$288),0)),"lbm","g")/8760/3600,"--")</f>
        <v>--</v>
      </c>
      <c r="E667" s="168" t="str" cm="1">
        <f t="array" ref="E667">_xlfn.IFNA(CONVERT(INDEX('3. Emissions - Actual EF'!$N$5:$N$288,MATCH(1,('Actuals - REER'!$N$570='3. Emissions - Actual EF'!$B$5:$B$288)*($C667='3. Emissions - Actual EF'!$C$5:$C$288),0)),"lbm","g")/24/3600,"--")</f>
        <v>--</v>
      </c>
      <c r="F667" s="174" t="str">
        <f t="shared" si="121"/>
        <v>--</v>
      </c>
      <c r="G667" s="167" t="str">
        <f t="shared" si="121"/>
        <v>--</v>
      </c>
      <c r="H667" s="167" t="str">
        <f t="shared" si="121"/>
        <v>--</v>
      </c>
      <c r="I667" s="167" t="str">
        <f t="shared" si="121"/>
        <v>--</v>
      </c>
      <c r="J667" s="167" t="str">
        <f t="shared" si="121"/>
        <v>--</v>
      </c>
      <c r="K667" s="167" t="str">
        <f t="shared" si="121"/>
        <v>--</v>
      </c>
      <c r="L667" s="168" t="str">
        <f t="shared" ref="L667:L677" si="122">IFERROR(IF(L101="--","--",$E667/L101),"--")</f>
        <v>--</v>
      </c>
      <c r="O667" s="86"/>
    </row>
    <row r="668" spans="2:15" s="53" customFormat="1" ht="14.5" x14ac:dyDescent="0.35">
      <c r="B668" s="165" t="str">
        <f t="shared" si="119"/>
        <v>Total PCB TEQ</v>
      </c>
      <c r="C668" s="166">
        <f t="shared" si="119"/>
        <v>645</v>
      </c>
      <c r="D668" s="167" t="str" cm="1">
        <f t="array" ref="D668">_xlfn.IFNA(CONVERT(INDEX('3. Emissions - Actual EF'!$K$5:$K$288,MATCH(1,($N$570='3. Emissions - Actual EF'!$B$5:$B$288)*($C668='3. Emissions - Actual EF'!$C$5:$C$288),0)),"lbm","g")/8760/3600,"--")</f>
        <v>--</v>
      </c>
      <c r="E668" s="168" t="str" cm="1">
        <f t="array" ref="E668">_xlfn.IFNA(CONVERT(INDEX('3. Emissions - Actual EF'!$N$5:$N$288,MATCH(1,('Actuals - REER'!$N$570='3. Emissions - Actual EF'!$B$5:$B$288)*($C668='3. Emissions - Actual EF'!$C$5:$C$288),0)),"lbm","g")/24/3600,"--")</f>
        <v>--</v>
      </c>
      <c r="F668" s="174" t="str">
        <f t="shared" si="121"/>
        <v>--</v>
      </c>
      <c r="G668" s="167" t="str">
        <f t="shared" si="121"/>
        <v>--</v>
      </c>
      <c r="H668" s="167" t="str">
        <f t="shared" si="121"/>
        <v>--</v>
      </c>
      <c r="I668" s="167" t="str">
        <f t="shared" si="121"/>
        <v>--</v>
      </c>
      <c r="J668" s="167" t="str">
        <f t="shared" si="121"/>
        <v>--</v>
      </c>
      <c r="K668" s="167" t="str">
        <f t="shared" si="121"/>
        <v>--</v>
      </c>
      <c r="L668" s="168" t="str">
        <f t="shared" si="122"/>
        <v>--</v>
      </c>
      <c r="O668" s="86"/>
    </row>
    <row r="669" spans="2:15" s="53" customFormat="1" ht="14.5" x14ac:dyDescent="0.35">
      <c r="B669" s="165" t="str">
        <f t="shared" si="119"/>
        <v>Total PCDD and PCDF</v>
      </c>
      <c r="C669" s="166">
        <f t="shared" si="119"/>
        <v>646</v>
      </c>
      <c r="D669" s="167" t="str" cm="1">
        <f t="array" ref="D669">_xlfn.IFNA(CONVERT(INDEX('3. Emissions - Actual EF'!$K$5:$K$288,MATCH(1,($N$570='3. Emissions - Actual EF'!$B$5:$B$288)*($C669='3. Emissions - Actual EF'!$C$5:$C$288),0)),"lbm","g")/8760/3600,"--")</f>
        <v>--</v>
      </c>
      <c r="E669" s="168" t="str" cm="1">
        <f t="array" ref="E669">_xlfn.IFNA(CONVERT(INDEX('3. Emissions - Actual EF'!$N$5:$N$288,MATCH(1,('Actuals - REER'!$N$570='3. Emissions - Actual EF'!$B$5:$B$288)*($C669='3. Emissions - Actual EF'!$C$5:$C$288),0)),"lbm","g")/24/3600,"--")</f>
        <v>--</v>
      </c>
      <c r="F669" s="174" t="str">
        <f t="shared" si="121"/>
        <v>--</v>
      </c>
      <c r="G669" s="167" t="str">
        <f t="shared" si="121"/>
        <v>--</v>
      </c>
      <c r="H669" s="167" t="str">
        <f t="shared" si="121"/>
        <v>--</v>
      </c>
      <c r="I669" s="167" t="str">
        <f t="shared" si="121"/>
        <v>--</v>
      </c>
      <c r="J669" s="167" t="str">
        <f t="shared" si="121"/>
        <v>--</v>
      </c>
      <c r="K669" s="167" t="str">
        <f t="shared" si="121"/>
        <v>--</v>
      </c>
      <c r="L669" s="168" t="str">
        <f t="shared" si="122"/>
        <v>--</v>
      </c>
      <c r="O669" s="86"/>
    </row>
    <row r="670" spans="2:15" s="53" customFormat="1" ht="14.5" x14ac:dyDescent="0.35">
      <c r="B670" s="165" t="str">
        <f t="shared" si="119"/>
        <v>trans-1,2-Dichloroethene</v>
      </c>
      <c r="C670" s="166" t="str">
        <f t="shared" si="119"/>
        <v>156-60-5</v>
      </c>
      <c r="D670" s="167" t="str" cm="1">
        <f t="array" ref="D670">_xlfn.IFNA(CONVERT(INDEX('3. Emissions - Actual EF'!$K$5:$K$288,MATCH(1,($N$570='3. Emissions - Actual EF'!$B$5:$B$288)*($C670='3. Emissions - Actual EF'!$C$5:$C$288),0)),"lbm","g")/8760/3600,"--")</f>
        <v>--</v>
      </c>
      <c r="E670" s="168" t="str" cm="1">
        <f t="array" ref="E670">_xlfn.IFNA(CONVERT(INDEX('3. Emissions - Actual EF'!$N$5:$N$288,MATCH(1,('Actuals - REER'!$N$570='3. Emissions - Actual EF'!$B$5:$B$288)*($C670='3. Emissions - Actual EF'!$C$5:$C$288),0)),"lbm","g")/24/3600,"--")</f>
        <v>--</v>
      </c>
      <c r="F670" s="174" t="str">
        <f t="shared" si="121"/>
        <v>--</v>
      </c>
      <c r="G670" s="167" t="str">
        <f t="shared" si="121"/>
        <v>--</v>
      </c>
      <c r="H670" s="167" t="str">
        <f t="shared" si="121"/>
        <v>--</v>
      </c>
      <c r="I670" s="167" t="str">
        <f t="shared" si="121"/>
        <v>--</v>
      </c>
      <c r="J670" s="167" t="str">
        <f t="shared" si="121"/>
        <v>--</v>
      </c>
      <c r="K670" s="167" t="str">
        <f t="shared" si="121"/>
        <v>--</v>
      </c>
      <c r="L670" s="168" t="str">
        <f t="shared" si="122"/>
        <v>--</v>
      </c>
      <c r="O670" s="86"/>
    </row>
    <row r="671" spans="2:15" s="53" customFormat="1" ht="14.5" x14ac:dyDescent="0.35">
      <c r="B671" s="165" t="str">
        <f t="shared" ref="B671:C677" si="123">B105</f>
        <v>trans-1,3-Dichloropropene</v>
      </c>
      <c r="C671" s="166" t="str">
        <f t="shared" si="123"/>
        <v>542-75-6</v>
      </c>
      <c r="D671" s="167" t="str" cm="1">
        <f t="array" ref="D671">_xlfn.IFNA(CONVERT(INDEX('3. Emissions - Actual EF'!$K$5:$K$288,MATCH(1,($N$570='3. Emissions - Actual EF'!$B$5:$B$288)*($C671='3. Emissions - Actual EF'!$C$5:$C$288),0)),"lbm","g")/8760/3600,"--")</f>
        <v>--</v>
      </c>
      <c r="E671" s="168" t="str" cm="1">
        <f t="array" ref="E671">_xlfn.IFNA(CONVERT(INDEX('3. Emissions - Actual EF'!$N$5:$N$288,MATCH(1,('Actuals - REER'!$N$570='3. Emissions - Actual EF'!$B$5:$B$288)*($C671='3. Emissions - Actual EF'!$C$5:$C$288),0)),"lbm","g")/24/3600,"--")</f>
        <v>--</v>
      </c>
      <c r="F671" s="174" t="str">
        <f t="shared" ref="F671:K677" si="124">IFERROR(IF(F105="--","--",$D671/F105),"--")</f>
        <v>--</v>
      </c>
      <c r="G671" s="167" t="str">
        <f t="shared" si="124"/>
        <v>--</v>
      </c>
      <c r="H671" s="167" t="str">
        <f t="shared" si="124"/>
        <v>--</v>
      </c>
      <c r="I671" s="167" t="str">
        <f t="shared" si="124"/>
        <v>--</v>
      </c>
      <c r="J671" s="167" t="str">
        <f t="shared" si="124"/>
        <v>--</v>
      </c>
      <c r="K671" s="167" t="str">
        <f t="shared" si="124"/>
        <v>--</v>
      </c>
      <c r="L671" s="168" t="str">
        <f t="shared" si="122"/>
        <v>--</v>
      </c>
      <c r="O671" s="86"/>
    </row>
    <row r="672" spans="2:15" s="53" customFormat="1" ht="14.5" x14ac:dyDescent="0.35">
      <c r="B672" s="165" t="str">
        <f t="shared" si="123"/>
        <v>Trichloroethene</v>
      </c>
      <c r="C672" s="166" t="str">
        <f t="shared" si="123"/>
        <v>79-01-6</v>
      </c>
      <c r="D672" s="167" t="str" cm="1">
        <f t="array" ref="D672">_xlfn.IFNA(CONVERT(INDEX('3. Emissions - Actual EF'!$K$5:$K$288,MATCH(1,($N$570='3. Emissions - Actual EF'!$B$5:$B$288)*($C672='3. Emissions - Actual EF'!$C$5:$C$288),0)),"lbm","g")/8760/3600,"--")</f>
        <v>--</v>
      </c>
      <c r="E672" s="168" t="str" cm="1">
        <f t="array" ref="E672">_xlfn.IFNA(CONVERT(INDEX('3. Emissions - Actual EF'!$N$5:$N$288,MATCH(1,('Actuals - REER'!$N$570='3. Emissions - Actual EF'!$B$5:$B$288)*($C672='3. Emissions - Actual EF'!$C$5:$C$288),0)),"lbm","g")/24/3600,"--")</f>
        <v>--</v>
      </c>
      <c r="F672" s="174" t="str">
        <f t="shared" si="124"/>
        <v>--</v>
      </c>
      <c r="G672" s="167" t="str">
        <f t="shared" si="124"/>
        <v>--</v>
      </c>
      <c r="H672" s="167" t="str">
        <f t="shared" si="124"/>
        <v>--</v>
      </c>
      <c r="I672" s="167" t="str">
        <f t="shared" si="124"/>
        <v>--</v>
      </c>
      <c r="J672" s="167" t="str">
        <f t="shared" si="124"/>
        <v>--</v>
      </c>
      <c r="K672" s="167" t="str">
        <f t="shared" si="124"/>
        <v>--</v>
      </c>
      <c r="L672" s="168" t="str">
        <f t="shared" si="122"/>
        <v>--</v>
      </c>
      <c r="O672" s="86"/>
    </row>
    <row r="673" spans="2:17" s="53" customFormat="1" ht="14.5" x14ac:dyDescent="0.35">
      <c r="B673" s="165" t="str">
        <f t="shared" si="123"/>
        <v>Trichlorofluoromethane</v>
      </c>
      <c r="C673" s="166" t="str">
        <f t="shared" si="123"/>
        <v>75-69-4</v>
      </c>
      <c r="D673" s="167" t="str" cm="1">
        <f t="array" ref="D673">_xlfn.IFNA(CONVERT(INDEX('3. Emissions - Actual EF'!$K$5:$K$288,MATCH(1,($N$570='3. Emissions - Actual EF'!$B$5:$B$288)*($C673='3. Emissions - Actual EF'!$C$5:$C$288),0)),"lbm","g")/8760/3600,"--")</f>
        <v>--</v>
      </c>
      <c r="E673" s="168" t="str" cm="1">
        <f t="array" ref="E673">_xlfn.IFNA(CONVERT(INDEX('3. Emissions - Actual EF'!$N$5:$N$288,MATCH(1,('Actuals - REER'!$N$570='3. Emissions - Actual EF'!$B$5:$B$288)*($C673='3. Emissions - Actual EF'!$C$5:$C$288),0)),"lbm","g")/24/3600,"--")</f>
        <v>--</v>
      </c>
      <c r="F673" s="174" t="str">
        <f t="shared" si="124"/>
        <v>--</v>
      </c>
      <c r="G673" s="167" t="str">
        <f t="shared" si="124"/>
        <v>--</v>
      </c>
      <c r="H673" s="167" t="str">
        <f t="shared" si="124"/>
        <v>--</v>
      </c>
      <c r="I673" s="167" t="str">
        <f t="shared" si="124"/>
        <v>--</v>
      </c>
      <c r="J673" s="167" t="str">
        <f t="shared" si="124"/>
        <v>--</v>
      </c>
      <c r="K673" s="167" t="str">
        <f t="shared" si="124"/>
        <v>--</v>
      </c>
      <c r="L673" s="168" t="str">
        <f t="shared" si="122"/>
        <v>--</v>
      </c>
      <c r="O673" s="86"/>
    </row>
    <row r="674" spans="2:17" s="53" customFormat="1" ht="14.5" x14ac:dyDescent="0.35">
      <c r="B674" s="165" t="str">
        <f t="shared" si="123"/>
        <v>Vanadium</v>
      </c>
      <c r="C674" s="166" t="str">
        <f t="shared" si="123"/>
        <v>7440-62-2</v>
      </c>
      <c r="D674" s="167" t="str" cm="1">
        <f t="array" ref="D674">_xlfn.IFNA(CONVERT(INDEX('3. Emissions - Actual EF'!$K$5:$K$288,MATCH(1,($N$570='3. Emissions - Actual EF'!$B$5:$B$288)*($C674='3. Emissions - Actual EF'!$C$5:$C$288),0)),"lbm","g")/8760/3600,"--")</f>
        <v>--</v>
      </c>
      <c r="E674" s="168" t="str" cm="1">
        <f t="array" ref="E674">_xlfn.IFNA(CONVERT(INDEX('3. Emissions - Actual EF'!$N$5:$N$288,MATCH(1,('Actuals - REER'!$N$570='3. Emissions - Actual EF'!$B$5:$B$288)*($C674='3. Emissions - Actual EF'!$C$5:$C$288),0)),"lbm","g")/24/3600,"--")</f>
        <v>--</v>
      </c>
      <c r="F674" s="174" t="str">
        <f t="shared" si="124"/>
        <v>--</v>
      </c>
      <c r="G674" s="167" t="str">
        <f t="shared" si="124"/>
        <v>--</v>
      </c>
      <c r="H674" s="167" t="str">
        <f t="shared" si="124"/>
        <v>--</v>
      </c>
      <c r="I674" s="167" t="str">
        <f t="shared" si="124"/>
        <v>--</v>
      </c>
      <c r="J674" s="167" t="str">
        <f t="shared" si="124"/>
        <v>--</v>
      </c>
      <c r="K674" s="167" t="str">
        <f t="shared" si="124"/>
        <v>--</v>
      </c>
      <c r="L674" s="168" t="str">
        <f t="shared" si="122"/>
        <v>--</v>
      </c>
      <c r="O674" s="86"/>
    </row>
    <row r="675" spans="2:17" s="53" customFormat="1" ht="14.5" x14ac:dyDescent="0.35">
      <c r="B675" s="165" t="str">
        <f t="shared" si="123"/>
        <v>Vinyl Chloride</v>
      </c>
      <c r="C675" s="166" t="str">
        <f t="shared" si="123"/>
        <v>75-01-4</v>
      </c>
      <c r="D675" s="167" t="str" cm="1">
        <f t="array" ref="D675">_xlfn.IFNA(CONVERT(INDEX('3. Emissions - Actual EF'!$K$5:$K$288,MATCH(1,($N$570='3. Emissions - Actual EF'!$B$5:$B$288)*($C675='3. Emissions - Actual EF'!$C$5:$C$288),0)),"lbm","g")/8760/3600,"--")</f>
        <v>--</v>
      </c>
      <c r="E675" s="168" t="str" cm="1">
        <f t="array" ref="E675">_xlfn.IFNA(CONVERT(INDEX('3. Emissions - Actual EF'!$N$5:$N$288,MATCH(1,('Actuals - REER'!$N$570='3. Emissions - Actual EF'!$B$5:$B$288)*($C675='3. Emissions - Actual EF'!$C$5:$C$288),0)),"lbm","g")/24/3600,"--")</f>
        <v>--</v>
      </c>
      <c r="F675" s="174" t="str">
        <f t="shared" si="124"/>
        <v>--</v>
      </c>
      <c r="G675" s="167" t="str">
        <f t="shared" si="124"/>
        <v>--</v>
      </c>
      <c r="H675" s="167" t="str">
        <f t="shared" si="124"/>
        <v>--</v>
      </c>
      <c r="I675" s="167" t="str">
        <f t="shared" si="124"/>
        <v>--</v>
      </c>
      <c r="J675" s="167" t="str">
        <f t="shared" si="124"/>
        <v>--</v>
      </c>
      <c r="K675" s="167" t="str">
        <f t="shared" si="124"/>
        <v>--</v>
      </c>
      <c r="L675" s="168" t="str">
        <f t="shared" si="122"/>
        <v>--</v>
      </c>
      <c r="O675" s="86"/>
    </row>
    <row r="676" spans="2:17" s="53" customFormat="1" ht="14.5" x14ac:dyDescent="0.35">
      <c r="B676" s="165" t="str">
        <f t="shared" si="123"/>
        <v>Xylene (mixture), including m-xylene, o-xylene, p-xylene</v>
      </c>
      <c r="C676" s="166" t="str">
        <f t="shared" si="123"/>
        <v>1330-20-7</v>
      </c>
      <c r="D676" s="167" cm="1">
        <f t="array" ref="D676">_xlfn.IFNA(CONVERT(INDEX('3. Emissions - Actual EF'!$K$5:$K$288,MATCH(1,($N$570='3. Emissions - Actual EF'!$B$5:$B$288)*($C676='3. Emissions - Actual EF'!$C$5:$C$288),0)),"lbm","g")/8760/3600,"--")</f>
        <v>6.3424686540842231E-7</v>
      </c>
      <c r="E676" s="168" cm="1">
        <f t="array" ref="E676">_xlfn.IFNA(CONVERT(INDEX('3. Emissions - Actual EF'!$N$5:$N$288,MATCH(1,('Actuals - REER'!$N$570='3. Emissions - Actual EF'!$B$5:$B$288)*($C676='3. Emissions - Actual EF'!$C$5:$C$288),0)),"lbm","g")/24/3600,"--")</f>
        <v>5.5560025409777787E-5</v>
      </c>
      <c r="F676" s="174" t="str">
        <f t="shared" si="124"/>
        <v>--</v>
      </c>
      <c r="G676" s="167">
        <f t="shared" si="124"/>
        <v>2.8829402973110104E-9</v>
      </c>
      <c r="H676" s="167" t="str">
        <f t="shared" si="124"/>
        <v>--</v>
      </c>
      <c r="I676" s="167">
        <f t="shared" si="124"/>
        <v>6.5386274784373433E-10</v>
      </c>
      <c r="J676" s="167" t="str">
        <f t="shared" si="124"/>
        <v>--</v>
      </c>
      <c r="K676" s="167">
        <f t="shared" si="124"/>
        <v>6.5386274784373433E-10</v>
      </c>
      <c r="L676" s="168">
        <f t="shared" si="122"/>
        <v>6.3862098172158379E-9</v>
      </c>
      <c r="O676" s="86"/>
    </row>
    <row r="677" spans="2:17" s="53" customFormat="1" ht="15" thickBot="1" x14ac:dyDescent="0.4">
      <c r="B677" s="165" t="str">
        <f t="shared" si="123"/>
        <v>Zinc and compounds</v>
      </c>
      <c r="C677" s="166" t="str">
        <f t="shared" si="123"/>
        <v>7440-66-6</v>
      </c>
      <c r="D677" s="167" t="str" cm="1">
        <f t="array" ref="D677">_xlfn.IFNA(CONVERT(INDEX('3. Emissions - Actual EF'!$K$5:$K$288,MATCH(1,($N$570='3. Emissions - Actual EF'!$B$5:$B$288)*($C677='3. Emissions - Actual EF'!$C$5:$C$288),0)),"lbm","g")/8760/3600,"--")</f>
        <v>--</v>
      </c>
      <c r="E677" s="168" t="str" cm="1">
        <f t="array" ref="E677">_xlfn.IFNA(CONVERT(INDEX('3. Emissions - Actual EF'!$N$5:$N$288,MATCH(1,('Actuals - REER'!$N$570='3. Emissions - Actual EF'!$B$5:$B$288)*($C677='3. Emissions - Actual EF'!$C$5:$C$288),0)),"lbm","g")/24/3600,"--")</f>
        <v>--</v>
      </c>
      <c r="F677" s="174" t="str">
        <f t="shared" si="124"/>
        <v>--</v>
      </c>
      <c r="G677" s="167" t="str">
        <f t="shared" si="124"/>
        <v>--</v>
      </c>
      <c r="H677" s="167" t="str">
        <f t="shared" si="124"/>
        <v>--</v>
      </c>
      <c r="I677" s="167" t="str">
        <f t="shared" si="124"/>
        <v>--</v>
      </c>
      <c r="J677" s="167" t="str">
        <f t="shared" si="124"/>
        <v>--</v>
      </c>
      <c r="K677" s="167" t="str">
        <f t="shared" si="124"/>
        <v>--</v>
      </c>
      <c r="L677" s="168" t="str">
        <f t="shared" si="122"/>
        <v>--</v>
      </c>
      <c r="O677" s="86"/>
    </row>
    <row r="678" spans="2:17" s="53" customFormat="1" ht="16" thickBot="1" x14ac:dyDescent="0.4">
      <c r="B678" s="131"/>
      <c r="C678" s="90" t="s">
        <v>1636</v>
      </c>
      <c r="D678" s="175">
        <f t="shared" ref="D678:L678" si="125">SUM(D571:D677)</f>
        <v>5.953788338208389E-4</v>
      </c>
      <c r="E678" s="176">
        <f t="shared" si="125"/>
        <v>5.2155185842705502E-2</v>
      </c>
      <c r="F678" s="175">
        <f t="shared" si="125"/>
        <v>1.9025986670079383E-2</v>
      </c>
      <c r="G678" s="169">
        <f t="shared" si="125"/>
        <v>2.5894649982841252E-4</v>
      </c>
      <c r="H678" s="169">
        <f t="shared" si="125"/>
        <v>5.6699235344421367E-4</v>
      </c>
      <c r="I678" s="169">
        <f t="shared" si="125"/>
        <v>3.6368531430209248E-5</v>
      </c>
      <c r="J678" s="169">
        <f t="shared" si="125"/>
        <v>6.6889409275297279E-4</v>
      </c>
      <c r="K678" s="169">
        <f t="shared" si="125"/>
        <v>3.6368531430209248E-5</v>
      </c>
      <c r="L678" s="170">
        <f t="shared" si="125"/>
        <v>2.8423059504416244E-4</v>
      </c>
    </row>
    <row r="679" spans="2:17" s="53" customFormat="1" ht="14.5" x14ac:dyDescent="0.35">
      <c r="B679" s="86"/>
      <c r="C679" s="85"/>
      <c r="D679" s="86"/>
      <c r="E679" s="86"/>
      <c r="F679" s="86"/>
      <c r="G679" s="86"/>
      <c r="H679" s="86"/>
      <c r="I679" s="86"/>
      <c r="J679" s="86"/>
      <c r="K679" s="86"/>
      <c r="L679" s="86"/>
    </row>
    <row r="680" spans="2:17" s="53" customFormat="1" ht="14.5" x14ac:dyDescent="0.35">
      <c r="B680" s="86"/>
      <c r="C680" s="85"/>
      <c r="D680" s="86"/>
      <c r="E680" s="86"/>
      <c r="F680" s="86"/>
      <c r="G680" s="86"/>
      <c r="H680" s="86"/>
      <c r="I680" s="86"/>
      <c r="J680" s="86"/>
      <c r="K680" s="86"/>
      <c r="L680" s="86"/>
    </row>
    <row r="681" spans="2:17" x14ac:dyDescent="0.25">
      <c r="N681" s="177"/>
      <c r="P681" s="177"/>
      <c r="Q681" s="177"/>
    </row>
  </sheetData>
  <mergeCells count="49">
    <mergeCell ref="B568:B570"/>
    <mergeCell ref="C568:C570"/>
    <mergeCell ref="D568:D570"/>
    <mergeCell ref="E568:E570"/>
    <mergeCell ref="F568:L568"/>
    <mergeCell ref="F569:G569"/>
    <mergeCell ref="H569:K569"/>
    <mergeCell ref="L569:L570"/>
    <mergeCell ref="B455:B457"/>
    <mergeCell ref="C455:C457"/>
    <mergeCell ref="D455:D457"/>
    <mergeCell ref="E455:E457"/>
    <mergeCell ref="F455:L455"/>
    <mergeCell ref="F456:G456"/>
    <mergeCell ref="H456:K456"/>
    <mergeCell ref="L456:L457"/>
    <mergeCell ref="B342:B344"/>
    <mergeCell ref="C342:C344"/>
    <mergeCell ref="D342:D344"/>
    <mergeCell ref="E342:E344"/>
    <mergeCell ref="F342:L342"/>
    <mergeCell ref="F343:G343"/>
    <mergeCell ref="H343:K343"/>
    <mergeCell ref="L343:L344"/>
    <mergeCell ref="B229:B231"/>
    <mergeCell ref="C229:C231"/>
    <mergeCell ref="D229:D231"/>
    <mergeCell ref="E229:E231"/>
    <mergeCell ref="F229:L229"/>
    <mergeCell ref="F230:G230"/>
    <mergeCell ref="H230:K230"/>
    <mergeCell ref="L230:L231"/>
    <mergeCell ref="B112:K112"/>
    <mergeCell ref="B116:B118"/>
    <mergeCell ref="C116:C118"/>
    <mergeCell ref="D116:D118"/>
    <mergeCell ref="E116:E118"/>
    <mergeCell ref="F116:L116"/>
    <mergeCell ref="F117:G117"/>
    <mergeCell ref="H117:K117"/>
    <mergeCell ref="L117:L118"/>
    <mergeCell ref="B2:B4"/>
    <mergeCell ref="C2:C4"/>
    <mergeCell ref="D2:D4"/>
    <mergeCell ref="E2:E4"/>
    <mergeCell ref="F2:L2"/>
    <mergeCell ref="F3:G3"/>
    <mergeCell ref="H3:K3"/>
    <mergeCell ref="L3:L4"/>
  </mergeCells>
  <conditionalFormatting sqref="D5:E111">
    <cfRule type="cellIs" dxfId="13" priority="8" operator="equal">
      <formula>"No"</formula>
    </cfRule>
  </conditionalFormatting>
  <conditionalFormatting sqref="N115:N117 N119:N120 N229:N230 N232:N233 N341:N343 N345:N346 N455">
    <cfRule type="cellIs" dxfId="12" priority="7" operator="greaterThan">
      <formula>1</formula>
    </cfRule>
  </conditionalFormatting>
  <conditionalFormatting sqref="N458:N459 N567">
    <cfRule type="cellIs" dxfId="11" priority="4" operator="greaterThan">
      <formula>1</formula>
    </cfRule>
  </conditionalFormatting>
  <conditionalFormatting sqref="N571:N572 N681">
    <cfRule type="cellIs" dxfId="10" priority="1" operator="greaterThan">
      <formula>1</formula>
    </cfRule>
  </conditionalFormatting>
  <conditionalFormatting sqref="Q344:Q455 Q5:Q341">
    <cfRule type="duplicateValues" dxfId="9" priority="72"/>
  </conditionalFormatting>
  <conditionalFormatting sqref="Q457:Q567">
    <cfRule type="duplicateValues" dxfId="8" priority="56"/>
  </conditionalFormatting>
  <conditionalFormatting sqref="Q570:Q681">
    <cfRule type="duplicateValues" dxfId="7" priority="40"/>
  </conditionalFormatting>
  <pageMargins left="0.7" right="0.7" top="0.75" bottom="0.75" header="0.3" footer="0.3"/>
  <pageSetup paperSize="3" scale="94" fitToHeight="0" orientation="landscape" r:id="rId1"/>
  <headerFooter>
    <oddHeader>&amp;C&amp;"Tahoma,Bold"&amp;12Appendix C. REER Calculations - Actual Emissions</oddHeader>
    <oddFooter>&amp;L&amp;"Tahoma,Regular"&amp;10Covanta Marion, Inc.&amp;CPage &amp;P of &amp;N&amp;R&amp;"Tahoma,Regular"&amp;10Trinity Consultants</oddFooter>
  </headerFooter>
  <rowBreaks count="4" manualBreakCount="4">
    <brk id="212" max="11" man="1"/>
    <brk id="262" max="11" man="1"/>
    <brk id="312" max="11" man="1"/>
    <brk id="36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EE2E-1DEA-4FD9-8143-FBEA6923DA05}">
  <sheetPr>
    <tabColor rgb="FF7030A0"/>
    <pageSetUpPr fitToPage="1"/>
  </sheetPr>
  <dimension ref="A1:U681"/>
  <sheetViews>
    <sheetView tabSelected="1" view="pageBreakPreview" topLeftCell="E620" zoomScaleNormal="100" zoomScaleSheetLayoutView="100" workbookViewId="0">
      <selection activeCell="F24" sqref="F24"/>
    </sheetView>
  </sheetViews>
  <sheetFormatPr defaultColWidth="8.7265625" defaultRowHeight="13" x14ac:dyDescent="0.25"/>
  <cols>
    <col min="1" max="1" width="1.7265625" style="86" customWidth="1"/>
    <col min="2" max="2" width="53.7265625" style="86" customWidth="1"/>
    <col min="3" max="3" width="24.7265625" style="85" customWidth="1"/>
    <col min="4" max="4" width="14.26953125" style="86" customWidth="1"/>
    <col min="5" max="5" width="14.54296875" style="86" customWidth="1"/>
    <col min="6" max="6" width="13.81640625" style="86" bestFit="1" customWidth="1"/>
    <col min="7" max="7" width="20.6328125" style="86" customWidth="1"/>
    <col min="8" max="8" width="13.7265625" style="86" customWidth="1"/>
    <col min="9" max="9" width="18.453125" style="86" customWidth="1"/>
    <col min="10" max="10" width="20.54296875" style="86" customWidth="1"/>
    <col min="11" max="11" width="16.08984375" style="86" customWidth="1"/>
    <col min="12" max="12" width="12.7265625" style="86" bestFit="1" customWidth="1"/>
    <col min="13" max="13" width="8.7265625" style="86"/>
    <col min="14" max="16" width="12.7265625" style="85" customWidth="1"/>
    <col min="17" max="17" width="17.26953125" style="86" customWidth="1"/>
    <col min="18" max="18" width="14.453125" style="86" customWidth="1"/>
    <col min="19" max="19" width="20" style="86" customWidth="1"/>
    <col min="20" max="21" width="11.54296875" style="86" customWidth="1"/>
    <col min="22" max="16384" width="8.7265625" style="86"/>
  </cols>
  <sheetData>
    <row r="1" spans="2:19" ht="13.5" thickBot="1" x14ac:dyDescent="0.3">
      <c r="B1" s="84" t="s">
        <v>1653</v>
      </c>
    </row>
    <row r="2" spans="2:19" ht="15.65" customHeight="1" x14ac:dyDescent="0.25">
      <c r="B2" s="236" t="s">
        <v>350</v>
      </c>
      <c r="C2" s="239" t="s">
        <v>351</v>
      </c>
      <c r="D2" s="242" t="s">
        <v>1626</v>
      </c>
      <c r="E2" s="242" t="s">
        <v>1627</v>
      </c>
      <c r="F2" s="244" t="s">
        <v>1628</v>
      </c>
      <c r="G2" s="245"/>
      <c r="H2" s="264"/>
      <c r="I2" s="264"/>
      <c r="J2" s="264"/>
      <c r="K2" s="264"/>
      <c r="L2" s="265"/>
    </row>
    <row r="3" spans="2:19" ht="13.9" customHeight="1" x14ac:dyDescent="0.25">
      <c r="B3" s="237"/>
      <c r="C3" s="240"/>
      <c r="D3" s="243"/>
      <c r="E3" s="243"/>
      <c r="F3" s="247" t="s">
        <v>352</v>
      </c>
      <c r="G3" s="249"/>
      <c r="H3" s="247" t="s">
        <v>353</v>
      </c>
      <c r="I3" s="249"/>
      <c r="J3" s="249"/>
      <c r="K3" s="248"/>
      <c r="L3" s="266" t="s">
        <v>354</v>
      </c>
    </row>
    <row r="4" spans="2:19" ht="26" x14ac:dyDescent="0.25">
      <c r="B4" s="238"/>
      <c r="C4" s="241"/>
      <c r="D4" s="243"/>
      <c r="E4" s="243"/>
      <c r="F4" s="158" t="s">
        <v>355</v>
      </c>
      <c r="G4" s="158" t="s">
        <v>356</v>
      </c>
      <c r="H4" s="152" t="s">
        <v>357</v>
      </c>
      <c r="I4" s="152" t="s">
        <v>358</v>
      </c>
      <c r="J4" s="152" t="s">
        <v>359</v>
      </c>
      <c r="K4" s="152" t="s">
        <v>360</v>
      </c>
      <c r="L4" s="243"/>
      <c r="N4" s="177"/>
      <c r="O4" s="177"/>
      <c r="P4" s="177"/>
      <c r="Q4" s="178"/>
      <c r="R4" s="178"/>
    </row>
    <row r="5" spans="2:19" x14ac:dyDescent="0.25">
      <c r="B5" s="145" t="str">
        <f>'All Pollutants'!B5</f>
        <v>1,1,1-Trichloroethane</v>
      </c>
      <c r="C5" s="146" t="str">
        <f>'All Pollutants'!C5</f>
        <v>71-55-6</v>
      </c>
      <c r="D5" s="153" t="str">
        <f>_xlfn.IFNA(IF(MATCH(C5,'REF Table 2'!B:B, 0)&gt;0, "Yes"), "No")</f>
        <v>Yes</v>
      </c>
      <c r="E5" s="153" t="str">
        <f>IF(SUM(F5:L5)&lt;&gt;0, "Yes", "No")</f>
        <v>Yes</v>
      </c>
      <c r="F5" s="153" t="str">
        <f>_xlfn.IFNA(IF(INDEX('RBC Table 4'!F:F,MATCH($C5,'RBC Table 4'!$A:$A,0))=0,"--",INDEX('RBC Table 4'!F:F,MATCH($C5,'RBC Table 4'!$A:$A,0))),"--")</f>
        <v>--</v>
      </c>
      <c r="G5" s="153">
        <f>_xlfn.IFNA(IF(INDEX('RBC Table 4'!H:H,MATCH($C5,'RBC Table 4'!$A:$A,0))=0,"--",INDEX('RBC Table 4'!H:H,MATCH($C5,'RBC Table 4'!$A:$A,0))),"--")</f>
        <v>5000</v>
      </c>
      <c r="H5" s="153" t="str">
        <f>_xlfn.IFNA(IF(INDEX('RBC Table 4'!J:J,MATCH($C5,'RBC Table 4'!$A:$A,0))=0,"--",INDEX('RBC Table 4'!J:J,MATCH($C5,'RBC Table 4'!$A:$A,0))),"--")</f>
        <v>--</v>
      </c>
      <c r="I5" s="153">
        <f>_xlfn.IFNA(IF(INDEX('RBC Table 4'!L:L,MATCH($C5,'RBC Table 4'!$A:$A,0))=0,"--",INDEX('RBC Table 4'!L:L,MATCH($C5,'RBC Table 4'!$A:$A,0))),"--")</f>
        <v>22000</v>
      </c>
      <c r="J5" s="153" t="str">
        <f>_xlfn.IFNA(IF(INDEX('RBC Table 4'!N:N,MATCH($C5,'RBC Table 4'!$A:$A,0))=0,"--",INDEX('RBC Table 4'!N:N,MATCH($C5,'RBC Table 4'!$A:$A,0))),"--")</f>
        <v>--</v>
      </c>
      <c r="K5" s="153">
        <f>_xlfn.IFNA(IF(INDEX('RBC Table 4'!P:P,MATCH($C5,'RBC Table 4'!$A:$A,0))=0,"--",INDEX('RBC Table 4'!P:P,MATCH($C5,'RBC Table 4'!$A:$A,0))),"--")</f>
        <v>22000</v>
      </c>
      <c r="L5" s="159">
        <f>_xlfn.IFNA(IF(INDEX('RBC Table 4'!R:R,MATCH($C5,'RBC Table 4'!$A:$A,0))=0,"--",INDEX('RBC Table 4'!R:R,MATCH($C5,'RBC Table 4'!$A:$A,0))),"--")</f>
        <v>11000</v>
      </c>
      <c r="N5" s="177"/>
      <c r="O5" s="177"/>
      <c r="P5" s="177"/>
      <c r="Q5" s="177"/>
      <c r="R5" s="177"/>
    </row>
    <row r="6" spans="2:19" x14ac:dyDescent="0.25">
      <c r="B6" s="147" t="str">
        <f>'All Pollutants'!B6</f>
        <v>1,1,2,2-Tetrachloroethane</v>
      </c>
      <c r="C6" s="148" t="str">
        <f>'All Pollutants'!C6</f>
        <v>79-34-5</v>
      </c>
      <c r="D6" s="149" t="str">
        <f>_xlfn.IFNA(IF(MATCH(C6,'REF Table 2'!B:B, 0)&gt;0, "Yes"), "No")</f>
        <v>Yes</v>
      </c>
      <c r="E6" s="149" t="str">
        <f t="shared" ref="E6:E59" si="0">IF(SUM(F6:L6)&lt;&gt;0, "Yes", "No")</f>
        <v>Yes</v>
      </c>
      <c r="F6" s="149">
        <f>_xlfn.IFNA(IF(INDEX('RBC Table 4'!F:F,MATCH($C6,'RBC Table 4'!$A:$A,0))=0,"--",INDEX('RBC Table 4'!F:F,MATCH($C6,'RBC Table 4'!$A:$A,0))),"--")</f>
        <v>1.7000000000000001E-2</v>
      </c>
      <c r="G6" s="149" t="str">
        <f>_xlfn.IFNA(IF(INDEX('RBC Table 4'!H:H,MATCH($C6,'RBC Table 4'!$A:$A,0))=0,"--",INDEX('RBC Table 4'!H:H,MATCH($C6,'RBC Table 4'!$A:$A,0))),"--")</f>
        <v>--</v>
      </c>
      <c r="H6" s="149">
        <f>_xlfn.IFNA(IF(INDEX('RBC Table 4'!J:J,MATCH($C6,'RBC Table 4'!$A:$A,0))=0,"--",INDEX('RBC Table 4'!J:J,MATCH($C6,'RBC Table 4'!$A:$A,0))),"--")</f>
        <v>0.45</v>
      </c>
      <c r="I6" s="149" t="str">
        <f>_xlfn.IFNA(IF(INDEX('RBC Table 4'!L:L,MATCH($C6,'RBC Table 4'!$A:$A,0))=0,"--",INDEX('RBC Table 4'!L:L,MATCH($C6,'RBC Table 4'!$A:$A,0))),"--")</f>
        <v>--</v>
      </c>
      <c r="J6" s="149">
        <f>_xlfn.IFNA(IF(INDEX('RBC Table 4'!N:N,MATCH($C6,'RBC Table 4'!$A:$A,0))=0,"--",INDEX('RBC Table 4'!N:N,MATCH($C6,'RBC Table 4'!$A:$A,0))),"--")</f>
        <v>0.21</v>
      </c>
      <c r="K6" s="149" t="str">
        <f>_xlfn.IFNA(IF(INDEX('RBC Table 4'!P:P,MATCH($C6,'RBC Table 4'!$A:$A,0))=0,"--",INDEX('RBC Table 4'!P:P,MATCH($C6,'RBC Table 4'!$A:$A,0))),"--")</f>
        <v>--</v>
      </c>
      <c r="L6" s="160" t="str">
        <f>_xlfn.IFNA(IF(INDEX('RBC Table 4'!R:R,MATCH($C6,'RBC Table 4'!$A:$A,0))=0,"--",INDEX('RBC Table 4'!R:R,MATCH($C6,'RBC Table 4'!$A:$A,0))),"--")</f>
        <v>--</v>
      </c>
      <c r="N6" s="177"/>
      <c r="O6" s="177"/>
      <c r="P6" s="177"/>
      <c r="Q6" s="85"/>
      <c r="R6" s="177"/>
      <c r="S6" s="177"/>
    </row>
    <row r="7" spans="2:19" x14ac:dyDescent="0.25">
      <c r="B7" s="147" t="str">
        <f>'All Pollutants'!B7</f>
        <v>1,1,1,2-Tetrachloroethane</v>
      </c>
      <c r="C7" s="148" t="str">
        <f>'All Pollutants'!C7</f>
        <v>630-20-6</v>
      </c>
      <c r="D7" s="149" t="str">
        <f>_xlfn.IFNA(IF(MATCH(C7,'REF Table 2'!B:B, 0)&gt;0, "Yes"), "No")</f>
        <v>Yes</v>
      </c>
      <c r="E7" s="149" t="str">
        <f t="shared" si="0"/>
        <v>Yes</v>
      </c>
      <c r="F7" s="149">
        <f>_xlfn.IFNA(IF(INDEX('RBC Table 4'!F:F,MATCH($C7,'RBC Table 4'!$A:$A,0))=0,"--",INDEX('RBC Table 4'!F:F,MATCH($C7,'RBC Table 4'!$A:$A,0))),"--")</f>
        <v>0.14000000000000001</v>
      </c>
      <c r="G7" s="149" t="str">
        <f>_xlfn.IFNA(IF(INDEX('RBC Table 4'!H:H,MATCH($C7,'RBC Table 4'!$A:$A,0))=0,"--",INDEX('RBC Table 4'!H:H,MATCH($C7,'RBC Table 4'!$A:$A,0))),"--")</f>
        <v>--</v>
      </c>
      <c r="H7" s="149">
        <f>_xlfn.IFNA(IF(INDEX('RBC Table 4'!J:J,MATCH($C7,'RBC Table 4'!$A:$A,0))=0,"--",INDEX('RBC Table 4'!J:J,MATCH($C7,'RBC Table 4'!$A:$A,0))),"--")</f>
        <v>3.5</v>
      </c>
      <c r="I7" s="149" t="str">
        <f>_xlfn.IFNA(IF(INDEX('RBC Table 4'!L:L,MATCH($C7,'RBC Table 4'!$A:$A,0))=0,"--",INDEX('RBC Table 4'!L:L,MATCH($C7,'RBC Table 4'!$A:$A,0))),"--")</f>
        <v>--</v>
      </c>
      <c r="J7" s="149">
        <f>_xlfn.IFNA(IF(INDEX('RBC Table 4'!N:N,MATCH($C7,'RBC Table 4'!$A:$A,0))=0,"--",INDEX('RBC Table 4'!N:N,MATCH($C7,'RBC Table 4'!$A:$A,0))),"--")</f>
        <v>1.6</v>
      </c>
      <c r="K7" s="149" t="str">
        <f>_xlfn.IFNA(IF(INDEX('RBC Table 4'!P:P,MATCH($C7,'RBC Table 4'!$A:$A,0))=0,"--",INDEX('RBC Table 4'!P:P,MATCH($C7,'RBC Table 4'!$A:$A,0))),"--")</f>
        <v>--</v>
      </c>
      <c r="L7" s="160" t="str">
        <f>_xlfn.IFNA(IF(INDEX('RBC Table 4'!R:R,MATCH($C7,'RBC Table 4'!$A:$A,0))=0,"--",INDEX('RBC Table 4'!R:R,MATCH($C7,'RBC Table 4'!$A:$A,0))),"--")</f>
        <v>--</v>
      </c>
      <c r="N7" s="177"/>
      <c r="O7" s="177"/>
      <c r="P7" s="177"/>
      <c r="Q7" s="85"/>
      <c r="R7" s="177"/>
      <c r="S7" s="177"/>
    </row>
    <row r="8" spans="2:19" x14ac:dyDescent="0.25">
      <c r="B8" s="147" t="str">
        <f>'All Pollutants'!B8</f>
        <v>1,1,2-Trichloroethane</v>
      </c>
      <c r="C8" s="148" t="str">
        <f>'All Pollutants'!C8</f>
        <v>79-00-5</v>
      </c>
      <c r="D8" s="149" t="str">
        <f>_xlfn.IFNA(IF(MATCH(C8,'REF Table 2'!B:B, 0)&gt;0, "Yes"), "No")</f>
        <v>Yes</v>
      </c>
      <c r="E8" s="149" t="str">
        <f t="shared" si="0"/>
        <v>Yes</v>
      </c>
      <c r="F8" s="149">
        <f>_xlfn.IFNA(IF(INDEX('RBC Table 4'!F:F,MATCH($C8,'RBC Table 4'!$A:$A,0))=0,"--",INDEX('RBC Table 4'!F:F,MATCH($C8,'RBC Table 4'!$A:$A,0))),"--")</f>
        <v>6.3E-2</v>
      </c>
      <c r="G8" s="149" t="str">
        <f>_xlfn.IFNA(IF(INDEX('RBC Table 4'!H:H,MATCH($C8,'RBC Table 4'!$A:$A,0))=0,"--",INDEX('RBC Table 4'!H:H,MATCH($C8,'RBC Table 4'!$A:$A,0))),"--")</f>
        <v>--</v>
      </c>
      <c r="H8" s="149">
        <f>_xlfn.IFNA(IF(INDEX('RBC Table 4'!J:J,MATCH($C8,'RBC Table 4'!$A:$A,0))=0,"--",INDEX('RBC Table 4'!J:J,MATCH($C8,'RBC Table 4'!$A:$A,0))),"--")</f>
        <v>1.6</v>
      </c>
      <c r="I8" s="149" t="str">
        <f>_xlfn.IFNA(IF(INDEX('RBC Table 4'!L:L,MATCH($C8,'RBC Table 4'!$A:$A,0))=0,"--",INDEX('RBC Table 4'!L:L,MATCH($C8,'RBC Table 4'!$A:$A,0))),"--")</f>
        <v>--</v>
      </c>
      <c r="J8" s="149">
        <f>_xlfn.IFNA(IF(INDEX('RBC Table 4'!N:N,MATCH($C8,'RBC Table 4'!$A:$A,0))=0,"--",INDEX('RBC Table 4'!N:N,MATCH($C8,'RBC Table 4'!$A:$A,0))),"--")</f>
        <v>0.75</v>
      </c>
      <c r="K8" s="149" t="str">
        <f>_xlfn.IFNA(IF(INDEX('RBC Table 4'!P:P,MATCH($C8,'RBC Table 4'!$A:$A,0))=0,"--",INDEX('RBC Table 4'!P:P,MATCH($C8,'RBC Table 4'!$A:$A,0))),"--")</f>
        <v>--</v>
      </c>
      <c r="L8" s="160" t="str">
        <f>_xlfn.IFNA(IF(INDEX('RBC Table 4'!R:R,MATCH($C8,'RBC Table 4'!$A:$A,0))=0,"--",INDEX('RBC Table 4'!R:R,MATCH($C8,'RBC Table 4'!$A:$A,0))),"--")</f>
        <v>--</v>
      </c>
      <c r="N8" s="177"/>
      <c r="O8" s="177"/>
      <c r="P8" s="177"/>
      <c r="Q8" s="85"/>
      <c r="R8" s="177"/>
      <c r="S8" s="177"/>
    </row>
    <row r="9" spans="2:19" x14ac:dyDescent="0.25">
      <c r="B9" s="147" t="str">
        <f>'All Pollutants'!B9</f>
        <v>1,1-Dichloroethane</v>
      </c>
      <c r="C9" s="148" t="str">
        <f>'All Pollutants'!C9</f>
        <v>75-34-3</v>
      </c>
      <c r="D9" s="149" t="str">
        <f>_xlfn.IFNA(IF(MATCH(C9,'REF Table 2'!B:B, 0)&gt;0, "Yes"), "No")</f>
        <v>Yes</v>
      </c>
      <c r="E9" s="149" t="str">
        <f t="shared" si="0"/>
        <v>Yes</v>
      </c>
      <c r="F9" s="149">
        <f>_xlfn.IFNA(IF(INDEX('RBC Table 4'!F:F,MATCH($C9,'RBC Table 4'!$A:$A,0))=0,"--",INDEX('RBC Table 4'!F:F,MATCH($C9,'RBC Table 4'!$A:$A,0))),"--")</f>
        <v>0.63</v>
      </c>
      <c r="G9" s="149" t="str">
        <f>_xlfn.IFNA(IF(INDEX('RBC Table 4'!H:H,MATCH($C9,'RBC Table 4'!$A:$A,0))=0,"--",INDEX('RBC Table 4'!H:H,MATCH($C9,'RBC Table 4'!$A:$A,0))),"--")</f>
        <v>--</v>
      </c>
      <c r="H9" s="149">
        <f>_xlfn.IFNA(IF(INDEX('RBC Table 4'!J:J,MATCH($C9,'RBC Table 4'!$A:$A,0))=0,"--",INDEX('RBC Table 4'!J:J,MATCH($C9,'RBC Table 4'!$A:$A,0))),"--")</f>
        <v>16</v>
      </c>
      <c r="I9" s="149" t="str">
        <f>_xlfn.IFNA(IF(INDEX('RBC Table 4'!L:L,MATCH($C9,'RBC Table 4'!$A:$A,0))=0,"--",INDEX('RBC Table 4'!L:L,MATCH($C9,'RBC Table 4'!$A:$A,0))),"--")</f>
        <v>--</v>
      </c>
      <c r="J9" s="149">
        <f>_xlfn.IFNA(IF(INDEX('RBC Table 4'!N:N,MATCH($C9,'RBC Table 4'!$A:$A,0))=0,"--",INDEX('RBC Table 4'!N:N,MATCH($C9,'RBC Table 4'!$A:$A,0))),"--")</f>
        <v>7.5</v>
      </c>
      <c r="K9" s="149" t="str">
        <f>_xlfn.IFNA(IF(INDEX('RBC Table 4'!P:P,MATCH($C9,'RBC Table 4'!$A:$A,0))=0,"--",INDEX('RBC Table 4'!P:P,MATCH($C9,'RBC Table 4'!$A:$A,0))),"--")</f>
        <v>--</v>
      </c>
      <c r="L9" s="160" t="str">
        <f>_xlfn.IFNA(IF(INDEX('RBC Table 4'!R:R,MATCH($C9,'RBC Table 4'!$A:$A,0))=0,"--",INDEX('RBC Table 4'!R:R,MATCH($C9,'RBC Table 4'!$A:$A,0))),"--")</f>
        <v>--</v>
      </c>
      <c r="N9" s="177"/>
      <c r="O9" s="177"/>
      <c r="P9" s="177"/>
      <c r="Q9" s="85"/>
      <c r="R9" s="177"/>
      <c r="S9" s="177"/>
    </row>
    <row r="10" spans="2:19" x14ac:dyDescent="0.25">
      <c r="B10" s="147" t="str">
        <f>'All Pollutants'!B10</f>
        <v>1,1-Dichloroethene</v>
      </c>
      <c r="C10" s="148" t="str">
        <f>'All Pollutants'!C10</f>
        <v>75-35-4</v>
      </c>
      <c r="D10" s="149" t="str">
        <f>_xlfn.IFNA(IF(MATCH(C10,'REF Table 2'!B:B, 0)&gt;0, "Yes"), "No")</f>
        <v>Yes</v>
      </c>
      <c r="E10" s="149" t="str">
        <f t="shared" si="0"/>
        <v>Yes</v>
      </c>
      <c r="F10" s="149" t="str">
        <f>_xlfn.IFNA(IF(INDEX('RBC Table 4'!F:F,MATCH($C10,'RBC Table 4'!$A:$A,0))=0,"--",INDEX('RBC Table 4'!F:F,MATCH($C10,'RBC Table 4'!$A:$A,0))),"--")</f>
        <v>--</v>
      </c>
      <c r="G10" s="149">
        <f>_xlfn.IFNA(IF(INDEX('RBC Table 4'!H:H,MATCH($C10,'RBC Table 4'!$A:$A,0))=0,"--",INDEX('RBC Table 4'!H:H,MATCH($C10,'RBC Table 4'!$A:$A,0))),"--")</f>
        <v>200</v>
      </c>
      <c r="H10" s="149" t="str">
        <f>_xlfn.IFNA(IF(INDEX('RBC Table 4'!J:J,MATCH($C10,'RBC Table 4'!$A:$A,0))=0,"--",INDEX('RBC Table 4'!J:J,MATCH($C10,'RBC Table 4'!$A:$A,0))),"--")</f>
        <v>--</v>
      </c>
      <c r="I10" s="149">
        <f>_xlfn.IFNA(IF(INDEX('RBC Table 4'!L:L,MATCH($C10,'RBC Table 4'!$A:$A,0))=0,"--",INDEX('RBC Table 4'!L:L,MATCH($C10,'RBC Table 4'!$A:$A,0))),"--")</f>
        <v>880</v>
      </c>
      <c r="J10" s="149" t="str">
        <f>_xlfn.IFNA(IF(INDEX('RBC Table 4'!N:N,MATCH($C10,'RBC Table 4'!$A:$A,0))=0,"--",INDEX('RBC Table 4'!N:N,MATCH($C10,'RBC Table 4'!$A:$A,0))),"--")</f>
        <v>--</v>
      </c>
      <c r="K10" s="149">
        <f>_xlfn.IFNA(IF(INDEX('RBC Table 4'!P:P,MATCH($C10,'RBC Table 4'!$A:$A,0))=0,"--",INDEX('RBC Table 4'!P:P,MATCH($C10,'RBC Table 4'!$A:$A,0))),"--")</f>
        <v>880</v>
      </c>
      <c r="L10" s="160">
        <f>_xlfn.IFNA(IF(INDEX('RBC Table 4'!R:R,MATCH($C10,'RBC Table 4'!$A:$A,0))=0,"--",INDEX('RBC Table 4'!R:R,MATCH($C10,'RBC Table 4'!$A:$A,0))),"--")</f>
        <v>200</v>
      </c>
      <c r="N10" s="177"/>
      <c r="O10" s="177"/>
      <c r="P10" s="177"/>
      <c r="Q10" s="85"/>
      <c r="R10" s="177"/>
      <c r="S10" s="177"/>
    </row>
    <row r="11" spans="2:19" x14ac:dyDescent="0.25">
      <c r="B11" s="147" t="str">
        <f>'All Pollutants'!B13</f>
        <v>1,2,3-Trichloropropane</v>
      </c>
      <c r="C11" s="148" t="str">
        <f>'All Pollutants'!C13</f>
        <v>96-18-4</v>
      </c>
      <c r="D11" s="149" t="str">
        <f>_xlfn.IFNA(IF(MATCH(C11,'REF Table 2'!B:B, 0)&gt;0, "Yes"), "No")</f>
        <v>Yes</v>
      </c>
      <c r="E11" s="149" t="str">
        <f t="shared" si="0"/>
        <v>Yes</v>
      </c>
      <c r="F11" s="149" t="str">
        <f>_xlfn.IFNA(IF(INDEX('RBC Table 4'!F:F,MATCH($C11,'RBC Table 4'!$A:$A,0))=0,"--",INDEX('RBC Table 4'!F:F,MATCH($C11,'RBC Table 4'!$A:$A,0))),"--")</f>
        <v>--</v>
      </c>
      <c r="G11" s="149">
        <f>_xlfn.IFNA(IF(INDEX('RBC Table 4'!H:H,MATCH($C11,'RBC Table 4'!$A:$A,0))=0,"--",INDEX('RBC Table 4'!H:H,MATCH($C11,'RBC Table 4'!$A:$A,0))),"--")</f>
        <v>0.3</v>
      </c>
      <c r="H11" s="149" t="str">
        <f>_xlfn.IFNA(IF(INDEX('RBC Table 4'!J:J,MATCH($C11,'RBC Table 4'!$A:$A,0))=0,"--",INDEX('RBC Table 4'!J:J,MATCH($C11,'RBC Table 4'!$A:$A,0))),"--")</f>
        <v>--</v>
      </c>
      <c r="I11" s="149">
        <f>_xlfn.IFNA(IF(INDEX('RBC Table 4'!L:L,MATCH($C11,'RBC Table 4'!$A:$A,0))=0,"--",INDEX('RBC Table 4'!L:L,MATCH($C11,'RBC Table 4'!$A:$A,0))),"--")</f>
        <v>1.3</v>
      </c>
      <c r="J11" s="149" t="str">
        <f>_xlfn.IFNA(IF(INDEX('RBC Table 4'!N:N,MATCH($C11,'RBC Table 4'!$A:$A,0))=0,"--",INDEX('RBC Table 4'!N:N,MATCH($C11,'RBC Table 4'!$A:$A,0))),"--")</f>
        <v>--</v>
      </c>
      <c r="K11" s="149">
        <f>_xlfn.IFNA(IF(INDEX('RBC Table 4'!P:P,MATCH($C11,'RBC Table 4'!$A:$A,0))=0,"--",INDEX('RBC Table 4'!P:P,MATCH($C11,'RBC Table 4'!$A:$A,0))),"--")</f>
        <v>1.3</v>
      </c>
      <c r="L11" s="160">
        <f>_xlfn.IFNA(IF(INDEX('RBC Table 4'!R:R,MATCH($C11,'RBC Table 4'!$A:$A,0))=0,"--",INDEX('RBC Table 4'!R:R,MATCH($C11,'RBC Table 4'!$A:$A,0))),"--")</f>
        <v>1.8</v>
      </c>
      <c r="N11" s="177"/>
      <c r="O11" s="177"/>
      <c r="P11" s="177"/>
      <c r="Q11" s="85"/>
      <c r="R11" s="177"/>
      <c r="S11" s="177"/>
    </row>
    <row r="12" spans="2:19" x14ac:dyDescent="0.25">
      <c r="B12" s="147" t="str">
        <f>'All Pollutants'!B14</f>
        <v>1,2,4-Trichlorobenzene</v>
      </c>
      <c r="C12" s="148" t="str">
        <f>'All Pollutants'!C14</f>
        <v>120-82-1</v>
      </c>
      <c r="D12" s="149" t="str">
        <f>_xlfn.IFNA(IF(MATCH(C12,'REF Table 2'!B:B, 0)&gt;0, "Yes"), "No")</f>
        <v>Yes</v>
      </c>
      <c r="E12" s="149" t="str">
        <f t="shared" si="0"/>
        <v>No</v>
      </c>
      <c r="F12" s="149" t="str">
        <f>_xlfn.IFNA(IF(INDEX('RBC Table 4'!F:F,MATCH($C12,'RBC Table 4'!$A:$A,0))=0,"--",INDEX('RBC Table 4'!F:F,MATCH($C12,'RBC Table 4'!$A:$A,0))),"--")</f>
        <v>--</v>
      </c>
      <c r="G12" s="149" t="str">
        <f>_xlfn.IFNA(IF(INDEX('RBC Table 4'!H:H,MATCH($C12,'RBC Table 4'!$A:$A,0))=0,"--",INDEX('RBC Table 4'!H:H,MATCH($C12,'RBC Table 4'!$A:$A,0))),"--")</f>
        <v>--</v>
      </c>
      <c r="H12" s="149" t="str">
        <f>_xlfn.IFNA(IF(INDEX('RBC Table 4'!J:J,MATCH($C12,'RBC Table 4'!$A:$A,0))=0,"--",INDEX('RBC Table 4'!J:J,MATCH($C12,'RBC Table 4'!$A:$A,0))),"--")</f>
        <v>--</v>
      </c>
      <c r="I12" s="149" t="str">
        <f>_xlfn.IFNA(IF(INDEX('RBC Table 4'!L:L,MATCH($C12,'RBC Table 4'!$A:$A,0))=0,"--",INDEX('RBC Table 4'!L:L,MATCH($C12,'RBC Table 4'!$A:$A,0))),"--")</f>
        <v>--</v>
      </c>
      <c r="J12" s="149" t="str">
        <f>_xlfn.IFNA(IF(INDEX('RBC Table 4'!N:N,MATCH($C12,'RBC Table 4'!$A:$A,0))=0,"--",INDEX('RBC Table 4'!N:N,MATCH($C12,'RBC Table 4'!$A:$A,0))),"--")</f>
        <v>--</v>
      </c>
      <c r="K12" s="149" t="str">
        <f>_xlfn.IFNA(IF(INDEX('RBC Table 4'!P:P,MATCH($C12,'RBC Table 4'!$A:$A,0))=0,"--",INDEX('RBC Table 4'!P:P,MATCH($C12,'RBC Table 4'!$A:$A,0))),"--")</f>
        <v>--</v>
      </c>
      <c r="L12" s="160" t="str">
        <f>_xlfn.IFNA(IF(INDEX('RBC Table 4'!R:R,MATCH($C12,'RBC Table 4'!$A:$A,0))=0,"--",INDEX('RBC Table 4'!R:R,MATCH($C12,'RBC Table 4'!$A:$A,0))),"--")</f>
        <v>--</v>
      </c>
      <c r="N12" s="177"/>
      <c r="O12" s="177"/>
      <c r="P12" s="177"/>
      <c r="Q12" s="85"/>
      <c r="R12" s="177"/>
      <c r="S12" s="177"/>
    </row>
    <row r="13" spans="2:19" x14ac:dyDescent="0.25">
      <c r="B13" s="147" t="str">
        <f>'All Pollutants'!B15</f>
        <v>2,4,6-Trichlorophenol</v>
      </c>
      <c r="C13" s="148" t="str">
        <f>'All Pollutants'!C15</f>
        <v>88-06-2</v>
      </c>
      <c r="D13" s="149" t="str">
        <f>_xlfn.IFNA(IF(MATCH(C13,'REF Table 2'!B:B, 0)&gt;0, "Yes"), "No")</f>
        <v>Yes</v>
      </c>
      <c r="E13" s="149" t="str">
        <f t="shared" si="0"/>
        <v>Yes</v>
      </c>
      <c r="F13" s="149">
        <f>_xlfn.IFNA(IF(INDEX('RBC Table 4'!F:F,MATCH($C13,'RBC Table 4'!$A:$A,0))=0,"--",INDEX('RBC Table 4'!F:F,MATCH($C13,'RBC Table 4'!$A:$A,0))),"--")</f>
        <v>0.05</v>
      </c>
      <c r="G13" s="149" t="str">
        <f>_xlfn.IFNA(IF(INDEX('RBC Table 4'!H:H,MATCH($C13,'RBC Table 4'!$A:$A,0))=0,"--",INDEX('RBC Table 4'!H:H,MATCH($C13,'RBC Table 4'!$A:$A,0))),"--")</f>
        <v>--</v>
      </c>
      <c r="H13" s="149">
        <f>_xlfn.IFNA(IF(INDEX('RBC Table 4'!J:J,MATCH($C13,'RBC Table 4'!$A:$A,0))=0,"--",INDEX('RBC Table 4'!J:J,MATCH($C13,'RBC Table 4'!$A:$A,0))),"--")</f>
        <v>1.3</v>
      </c>
      <c r="I13" s="149" t="str">
        <f>_xlfn.IFNA(IF(INDEX('RBC Table 4'!L:L,MATCH($C13,'RBC Table 4'!$A:$A,0))=0,"--",INDEX('RBC Table 4'!L:L,MATCH($C13,'RBC Table 4'!$A:$A,0))),"--")</f>
        <v>--</v>
      </c>
      <c r="J13" s="149">
        <f>_xlfn.IFNA(IF(INDEX('RBC Table 4'!N:N,MATCH($C13,'RBC Table 4'!$A:$A,0))=0,"--",INDEX('RBC Table 4'!N:N,MATCH($C13,'RBC Table 4'!$A:$A,0))),"--")</f>
        <v>0.6</v>
      </c>
      <c r="K13" s="149" t="str">
        <f>_xlfn.IFNA(IF(INDEX('RBC Table 4'!P:P,MATCH($C13,'RBC Table 4'!$A:$A,0))=0,"--",INDEX('RBC Table 4'!P:P,MATCH($C13,'RBC Table 4'!$A:$A,0))),"--")</f>
        <v>--</v>
      </c>
      <c r="L13" s="160" t="str">
        <f>_xlfn.IFNA(IF(INDEX('RBC Table 4'!R:R,MATCH($C13,'RBC Table 4'!$A:$A,0))=0,"--",INDEX('RBC Table 4'!R:R,MATCH($C13,'RBC Table 4'!$A:$A,0))),"--")</f>
        <v>--</v>
      </c>
      <c r="N13" s="177"/>
      <c r="O13" s="177"/>
      <c r="P13" s="177"/>
      <c r="Q13" s="85"/>
      <c r="R13" s="177"/>
      <c r="S13" s="177"/>
    </row>
    <row r="14" spans="2:19" x14ac:dyDescent="0.25">
      <c r="B14" s="147" t="str">
        <f>'All Pollutants'!B16</f>
        <v>1,2,4-Trimethylbenzene</v>
      </c>
      <c r="C14" s="148" t="str">
        <f>'All Pollutants'!C16</f>
        <v>95-63-6</v>
      </c>
      <c r="D14" s="149" t="str">
        <f>_xlfn.IFNA(IF(MATCH(C14,'REF Table 2'!B:B, 0)&gt;0, "Yes"), "No")</f>
        <v>Yes</v>
      </c>
      <c r="E14" s="149" t="str">
        <f t="shared" si="0"/>
        <v>Yes</v>
      </c>
      <c r="F14" s="149" t="str">
        <f>_xlfn.IFNA(IF(INDEX('RBC Table 4'!F:F,MATCH($C14,'RBC Table 4'!$A:$A,0))=0,"--",INDEX('RBC Table 4'!F:F,MATCH($C14,'RBC Table 4'!$A:$A,0))),"--")</f>
        <v>--</v>
      </c>
      <c r="G14" s="149">
        <f>_xlfn.IFNA(IF(INDEX('RBC Table 4'!H:H,MATCH($C14,'RBC Table 4'!$A:$A,0))=0,"--",INDEX('RBC Table 4'!H:H,MATCH($C14,'RBC Table 4'!$A:$A,0))),"--")</f>
        <v>60</v>
      </c>
      <c r="H14" s="149" t="str">
        <f>_xlfn.IFNA(IF(INDEX('RBC Table 4'!J:J,MATCH($C14,'RBC Table 4'!$A:$A,0))=0,"--",INDEX('RBC Table 4'!J:J,MATCH($C14,'RBC Table 4'!$A:$A,0))),"--")</f>
        <v>--</v>
      </c>
      <c r="I14" s="149">
        <f>_xlfn.IFNA(IF(INDEX('RBC Table 4'!L:L,MATCH($C14,'RBC Table 4'!$A:$A,0))=0,"--",INDEX('RBC Table 4'!L:L,MATCH($C14,'RBC Table 4'!$A:$A,0))),"--")</f>
        <v>260</v>
      </c>
      <c r="J14" s="149" t="str">
        <f>_xlfn.IFNA(IF(INDEX('RBC Table 4'!N:N,MATCH($C14,'RBC Table 4'!$A:$A,0))=0,"--",INDEX('RBC Table 4'!N:N,MATCH($C14,'RBC Table 4'!$A:$A,0))),"--")</f>
        <v>--</v>
      </c>
      <c r="K14" s="149">
        <f>_xlfn.IFNA(IF(INDEX('RBC Table 4'!P:P,MATCH($C14,'RBC Table 4'!$A:$A,0))=0,"--",INDEX('RBC Table 4'!P:P,MATCH($C14,'RBC Table 4'!$A:$A,0))),"--")</f>
        <v>260</v>
      </c>
      <c r="L14" s="160" t="str">
        <f>_xlfn.IFNA(IF(INDEX('RBC Table 4'!R:R,MATCH($C14,'RBC Table 4'!$A:$A,0))=0,"--",INDEX('RBC Table 4'!R:R,MATCH($C14,'RBC Table 4'!$A:$A,0))),"--")</f>
        <v>--</v>
      </c>
      <c r="N14" s="177"/>
      <c r="O14" s="177"/>
      <c r="P14" s="177"/>
      <c r="Q14" s="85"/>
      <c r="R14" s="177"/>
      <c r="S14" s="177"/>
    </row>
    <row r="15" spans="2:19" x14ac:dyDescent="0.25">
      <c r="B15" s="147" t="str">
        <f>'All Pollutants'!B17</f>
        <v>1,2-Dibromo-3-Chloropropane</v>
      </c>
      <c r="C15" s="148" t="str">
        <f>'All Pollutants'!C17</f>
        <v>96-12-8</v>
      </c>
      <c r="D15" s="149" t="str">
        <f>_xlfn.IFNA(IF(MATCH(C15,'REF Table 2'!B:B, 0)&gt;0, "Yes"), "No")</f>
        <v>Yes</v>
      </c>
      <c r="E15" s="149" t="str">
        <f t="shared" si="0"/>
        <v>Yes</v>
      </c>
      <c r="F15" s="149">
        <f>_xlfn.IFNA(IF(INDEX('RBC Table 4'!F:F,MATCH($C15,'RBC Table 4'!$A:$A,0))=0,"--",INDEX('RBC Table 4'!F:F,MATCH($C15,'RBC Table 4'!$A:$A,0))),"--")</f>
        <v>9.7999999999999997E-5</v>
      </c>
      <c r="G15" s="149">
        <f>_xlfn.IFNA(IF(INDEX('RBC Table 4'!H:H,MATCH($C15,'RBC Table 4'!$A:$A,0))=0,"--",INDEX('RBC Table 4'!H:H,MATCH($C15,'RBC Table 4'!$A:$A,0))),"--")</f>
        <v>0.2</v>
      </c>
      <c r="H15" s="149">
        <f>_xlfn.IFNA(IF(INDEX('RBC Table 4'!J:J,MATCH($C15,'RBC Table 4'!$A:$A,0))=0,"--",INDEX('RBC Table 4'!J:J,MATCH($C15,'RBC Table 4'!$A:$A,0))),"--")</f>
        <v>1E-3</v>
      </c>
      <c r="I15" s="149">
        <f>_xlfn.IFNA(IF(INDEX('RBC Table 4'!L:L,MATCH($C15,'RBC Table 4'!$A:$A,0))=0,"--",INDEX('RBC Table 4'!L:L,MATCH($C15,'RBC Table 4'!$A:$A,0))),"--")</f>
        <v>0.88</v>
      </c>
      <c r="J15" s="149">
        <f>_xlfn.IFNA(IF(INDEX('RBC Table 4'!N:N,MATCH($C15,'RBC Table 4'!$A:$A,0))=0,"--",INDEX('RBC Table 4'!N:N,MATCH($C15,'RBC Table 4'!$A:$A,0))),"--")</f>
        <v>2E-3</v>
      </c>
      <c r="K15" s="149">
        <f>_xlfn.IFNA(IF(INDEX('RBC Table 4'!P:P,MATCH($C15,'RBC Table 4'!$A:$A,0))=0,"--",INDEX('RBC Table 4'!P:P,MATCH($C15,'RBC Table 4'!$A:$A,0))),"--")</f>
        <v>0.88</v>
      </c>
      <c r="L15" s="160">
        <f>_xlfn.IFNA(IF(INDEX('RBC Table 4'!R:R,MATCH($C15,'RBC Table 4'!$A:$A,0))=0,"--",INDEX('RBC Table 4'!R:R,MATCH($C15,'RBC Table 4'!$A:$A,0))),"--")</f>
        <v>1.9</v>
      </c>
      <c r="N15" s="177"/>
      <c r="O15" s="177"/>
      <c r="P15" s="177"/>
      <c r="Q15" s="85"/>
      <c r="R15" s="177"/>
      <c r="S15" s="177"/>
    </row>
    <row r="16" spans="2:19" x14ac:dyDescent="0.25">
      <c r="B16" s="147" t="str">
        <f>'All Pollutants'!B18</f>
        <v>1,2-Dibromoethane</v>
      </c>
      <c r="C16" s="148" t="str">
        <f>'All Pollutants'!C18</f>
        <v>106-93-4</v>
      </c>
      <c r="D16" s="149" t="str">
        <f>_xlfn.IFNA(IF(MATCH(C16,'REF Table 2'!B:B, 0)&gt;0, "Yes"), "No")</f>
        <v>Yes</v>
      </c>
      <c r="E16" s="149" t="str">
        <f t="shared" si="0"/>
        <v>Yes</v>
      </c>
      <c r="F16" s="149">
        <f>_xlfn.IFNA(IF(INDEX('RBC Table 4'!F:F,MATCH($C16,'RBC Table 4'!$A:$A,0))=0,"--",INDEX('RBC Table 4'!F:F,MATCH($C16,'RBC Table 4'!$A:$A,0))),"--")</f>
        <v>1.6999999999999999E-3</v>
      </c>
      <c r="G16" s="149">
        <f>_xlfn.IFNA(IF(INDEX('RBC Table 4'!H:H,MATCH($C16,'RBC Table 4'!$A:$A,0))=0,"--",INDEX('RBC Table 4'!H:H,MATCH($C16,'RBC Table 4'!$A:$A,0))),"--")</f>
        <v>9</v>
      </c>
      <c r="H16" s="149">
        <f>_xlfn.IFNA(IF(INDEX('RBC Table 4'!J:J,MATCH($C16,'RBC Table 4'!$A:$A,0))=0,"--",INDEX('RBC Table 4'!J:J,MATCH($C16,'RBC Table 4'!$A:$A,0))),"--")</f>
        <v>4.2999999999999997E-2</v>
      </c>
      <c r="I16" s="149">
        <f>_xlfn.IFNA(IF(INDEX('RBC Table 4'!L:L,MATCH($C16,'RBC Table 4'!$A:$A,0))=0,"--",INDEX('RBC Table 4'!L:L,MATCH($C16,'RBC Table 4'!$A:$A,0))),"--")</f>
        <v>40</v>
      </c>
      <c r="J16" s="149">
        <f>_xlfn.IFNA(IF(INDEX('RBC Table 4'!N:N,MATCH($C16,'RBC Table 4'!$A:$A,0))=0,"--",INDEX('RBC Table 4'!N:N,MATCH($C16,'RBC Table 4'!$A:$A,0))),"--")</f>
        <v>0.02</v>
      </c>
      <c r="K16" s="149">
        <f>_xlfn.IFNA(IF(INDEX('RBC Table 4'!P:P,MATCH($C16,'RBC Table 4'!$A:$A,0))=0,"--",INDEX('RBC Table 4'!P:P,MATCH($C16,'RBC Table 4'!$A:$A,0))),"--")</f>
        <v>40</v>
      </c>
      <c r="L16" s="160" t="str">
        <f>_xlfn.IFNA(IF(INDEX('RBC Table 4'!R:R,MATCH($C16,'RBC Table 4'!$A:$A,0))=0,"--",INDEX('RBC Table 4'!R:R,MATCH($C16,'RBC Table 4'!$A:$A,0))),"--")</f>
        <v>--</v>
      </c>
      <c r="N16" s="177"/>
      <c r="O16" s="177"/>
      <c r="P16" s="177"/>
      <c r="Q16" s="85"/>
      <c r="R16" s="177"/>
      <c r="S16" s="177"/>
    </row>
    <row r="17" spans="2:19" x14ac:dyDescent="0.25">
      <c r="B17" s="147" t="str">
        <f>'All Pollutants'!B19</f>
        <v>1,2-Dichlorobenzene</v>
      </c>
      <c r="C17" s="148" t="str">
        <f>'All Pollutants'!C19</f>
        <v>95-50-1</v>
      </c>
      <c r="D17" s="149" t="str">
        <f>_xlfn.IFNA(IF(MATCH(C17,'REF Table 2'!B:B, 0)&gt;0, "Yes"), "No")</f>
        <v>Yes</v>
      </c>
      <c r="E17" s="149" t="str">
        <f t="shared" si="0"/>
        <v>No</v>
      </c>
      <c r="F17" s="149" t="str">
        <f>_xlfn.IFNA(IF(INDEX('RBC Table 4'!F:F,MATCH($C17,'RBC Table 4'!$A:$A,0))=0,"--",INDEX('RBC Table 4'!F:F,MATCH($C17,'RBC Table 4'!$A:$A,0))),"--")</f>
        <v>--</v>
      </c>
      <c r="G17" s="149" t="str">
        <f>_xlfn.IFNA(IF(INDEX('RBC Table 4'!H:H,MATCH($C17,'RBC Table 4'!$A:$A,0))=0,"--",INDEX('RBC Table 4'!H:H,MATCH($C17,'RBC Table 4'!$A:$A,0))),"--")</f>
        <v>--</v>
      </c>
      <c r="H17" s="149" t="str">
        <f>_xlfn.IFNA(IF(INDEX('RBC Table 4'!J:J,MATCH($C17,'RBC Table 4'!$A:$A,0))=0,"--",INDEX('RBC Table 4'!J:J,MATCH($C17,'RBC Table 4'!$A:$A,0))),"--")</f>
        <v>--</v>
      </c>
      <c r="I17" s="149" t="str">
        <f>_xlfn.IFNA(IF(INDEX('RBC Table 4'!L:L,MATCH($C17,'RBC Table 4'!$A:$A,0))=0,"--",INDEX('RBC Table 4'!L:L,MATCH($C17,'RBC Table 4'!$A:$A,0))),"--")</f>
        <v>--</v>
      </c>
      <c r="J17" s="149" t="str">
        <f>_xlfn.IFNA(IF(INDEX('RBC Table 4'!N:N,MATCH($C17,'RBC Table 4'!$A:$A,0))=0,"--",INDEX('RBC Table 4'!N:N,MATCH($C17,'RBC Table 4'!$A:$A,0))),"--")</f>
        <v>--</v>
      </c>
      <c r="K17" s="149" t="str">
        <f>_xlfn.IFNA(IF(INDEX('RBC Table 4'!P:P,MATCH($C17,'RBC Table 4'!$A:$A,0))=0,"--",INDEX('RBC Table 4'!P:P,MATCH($C17,'RBC Table 4'!$A:$A,0))),"--")</f>
        <v>--</v>
      </c>
      <c r="L17" s="160" t="str">
        <f>_xlfn.IFNA(IF(INDEX('RBC Table 4'!R:R,MATCH($C17,'RBC Table 4'!$A:$A,0))=0,"--",INDEX('RBC Table 4'!R:R,MATCH($C17,'RBC Table 4'!$A:$A,0))),"--")</f>
        <v>--</v>
      </c>
      <c r="N17" s="177"/>
      <c r="O17" s="177"/>
      <c r="P17" s="177"/>
      <c r="Q17" s="85"/>
      <c r="R17" s="177"/>
      <c r="S17" s="177"/>
    </row>
    <row r="18" spans="2:19" x14ac:dyDescent="0.25">
      <c r="B18" s="147" t="str">
        <f>'All Pollutants'!B20</f>
        <v>1,2-Dichloroethane</v>
      </c>
      <c r="C18" s="148" t="str">
        <f>'All Pollutants'!C20</f>
        <v>107-06-2</v>
      </c>
      <c r="D18" s="149" t="str">
        <f>_xlfn.IFNA(IF(MATCH(C18,'REF Table 2'!B:B, 0)&gt;0, "Yes"), "No")</f>
        <v>Yes</v>
      </c>
      <c r="E18" s="149" t="str">
        <f t="shared" si="0"/>
        <v>Yes</v>
      </c>
      <c r="F18" s="149">
        <f>_xlfn.IFNA(IF(INDEX('RBC Table 4'!F:F,MATCH($C18,'RBC Table 4'!$A:$A,0))=0,"--",INDEX('RBC Table 4'!F:F,MATCH($C18,'RBC Table 4'!$A:$A,0))),"--")</f>
        <v>3.7999999999999999E-2</v>
      </c>
      <c r="G18" s="149">
        <f>_xlfn.IFNA(IF(INDEX('RBC Table 4'!H:H,MATCH($C18,'RBC Table 4'!$A:$A,0))=0,"--",INDEX('RBC Table 4'!H:H,MATCH($C18,'RBC Table 4'!$A:$A,0))),"--")</f>
        <v>7</v>
      </c>
      <c r="H18" s="149">
        <f>_xlfn.IFNA(IF(INDEX('RBC Table 4'!J:J,MATCH($C18,'RBC Table 4'!$A:$A,0))=0,"--",INDEX('RBC Table 4'!J:J,MATCH($C18,'RBC Table 4'!$A:$A,0))),"--")</f>
        <v>1</v>
      </c>
      <c r="I18" s="149">
        <f>_xlfn.IFNA(IF(INDEX('RBC Table 4'!L:L,MATCH($C18,'RBC Table 4'!$A:$A,0))=0,"--",INDEX('RBC Table 4'!L:L,MATCH($C18,'RBC Table 4'!$A:$A,0))),"--")</f>
        <v>31</v>
      </c>
      <c r="J18" s="149">
        <f>_xlfn.IFNA(IF(INDEX('RBC Table 4'!N:N,MATCH($C18,'RBC Table 4'!$A:$A,0))=0,"--",INDEX('RBC Table 4'!N:N,MATCH($C18,'RBC Table 4'!$A:$A,0))),"--")</f>
        <v>0.46</v>
      </c>
      <c r="K18" s="149">
        <f>_xlfn.IFNA(IF(INDEX('RBC Table 4'!P:P,MATCH($C18,'RBC Table 4'!$A:$A,0))=0,"--",INDEX('RBC Table 4'!P:P,MATCH($C18,'RBC Table 4'!$A:$A,0))),"--")</f>
        <v>31</v>
      </c>
      <c r="L18" s="160" t="str">
        <f>_xlfn.IFNA(IF(INDEX('RBC Table 4'!R:R,MATCH($C18,'RBC Table 4'!$A:$A,0))=0,"--",INDEX('RBC Table 4'!R:R,MATCH($C18,'RBC Table 4'!$A:$A,0))),"--")</f>
        <v>--</v>
      </c>
      <c r="N18" s="177"/>
      <c r="O18" s="177"/>
      <c r="P18" s="177"/>
      <c r="Q18" s="85"/>
      <c r="R18" s="177"/>
      <c r="S18" s="177"/>
    </row>
    <row r="19" spans="2:19" x14ac:dyDescent="0.25">
      <c r="B19" s="147" t="str">
        <f>'All Pollutants'!B21</f>
        <v>1,2-Dichloropropane</v>
      </c>
      <c r="C19" s="148" t="str">
        <f>'All Pollutants'!C21</f>
        <v>78-87-5</v>
      </c>
      <c r="D19" s="149" t="str">
        <f>_xlfn.IFNA(IF(MATCH(C19,'REF Table 2'!B:B, 0)&gt;0, "Yes"), "No")</f>
        <v>Yes</v>
      </c>
      <c r="E19" s="149" t="str">
        <f t="shared" si="0"/>
        <v>Yes</v>
      </c>
      <c r="F19" s="149" t="str">
        <f>_xlfn.IFNA(IF(INDEX('RBC Table 4'!F:F,MATCH($C19,'RBC Table 4'!$A:$A,0))=0,"--",INDEX('RBC Table 4'!F:F,MATCH($C19,'RBC Table 4'!$A:$A,0))),"--")</f>
        <v>--</v>
      </c>
      <c r="G19" s="149">
        <f>_xlfn.IFNA(IF(INDEX('RBC Table 4'!H:H,MATCH($C19,'RBC Table 4'!$A:$A,0))=0,"--",INDEX('RBC Table 4'!H:H,MATCH($C19,'RBC Table 4'!$A:$A,0))),"--")</f>
        <v>4</v>
      </c>
      <c r="H19" s="149" t="str">
        <f>_xlfn.IFNA(IF(INDEX('RBC Table 4'!J:J,MATCH($C19,'RBC Table 4'!$A:$A,0))=0,"--",INDEX('RBC Table 4'!J:J,MATCH($C19,'RBC Table 4'!$A:$A,0))),"--")</f>
        <v>--</v>
      </c>
      <c r="I19" s="149">
        <f>_xlfn.IFNA(IF(INDEX('RBC Table 4'!L:L,MATCH($C19,'RBC Table 4'!$A:$A,0))=0,"--",INDEX('RBC Table 4'!L:L,MATCH($C19,'RBC Table 4'!$A:$A,0))),"--")</f>
        <v>18</v>
      </c>
      <c r="J19" s="149" t="str">
        <f>_xlfn.IFNA(IF(INDEX('RBC Table 4'!N:N,MATCH($C19,'RBC Table 4'!$A:$A,0))=0,"--",INDEX('RBC Table 4'!N:N,MATCH($C19,'RBC Table 4'!$A:$A,0))),"--")</f>
        <v>--</v>
      </c>
      <c r="K19" s="149">
        <f>_xlfn.IFNA(IF(INDEX('RBC Table 4'!P:P,MATCH($C19,'RBC Table 4'!$A:$A,0))=0,"--",INDEX('RBC Table 4'!P:P,MATCH($C19,'RBC Table 4'!$A:$A,0))),"--")</f>
        <v>18</v>
      </c>
      <c r="L19" s="160">
        <f>_xlfn.IFNA(IF(INDEX('RBC Table 4'!R:R,MATCH($C19,'RBC Table 4'!$A:$A,0))=0,"--",INDEX('RBC Table 4'!R:R,MATCH($C19,'RBC Table 4'!$A:$A,0))),"--")</f>
        <v>230</v>
      </c>
      <c r="N19" s="177"/>
      <c r="O19" s="177"/>
      <c r="P19" s="177"/>
      <c r="Q19" s="85"/>
      <c r="R19" s="177"/>
      <c r="S19" s="177"/>
    </row>
    <row r="20" spans="2:19" x14ac:dyDescent="0.25">
      <c r="B20" s="147" t="str">
        <f>'All Pollutants'!B22</f>
        <v>1,3,5-Trimethylbenzene</v>
      </c>
      <c r="C20" s="148" t="str">
        <f>'All Pollutants'!C22</f>
        <v>108-67-8</v>
      </c>
      <c r="D20" s="149" t="str">
        <f>_xlfn.IFNA(IF(MATCH(C20,'REF Table 2'!B:B, 0)&gt;0, "Yes"), "No")</f>
        <v>Yes</v>
      </c>
      <c r="E20" s="149" t="str">
        <f t="shared" si="0"/>
        <v>Yes</v>
      </c>
      <c r="F20" s="149" t="str">
        <f>_xlfn.IFNA(IF(INDEX('RBC Table 4'!F:F,MATCH($C20,'RBC Table 4'!$A:$A,0))=0,"--",INDEX('RBC Table 4'!F:F,MATCH($C20,'RBC Table 4'!$A:$A,0))),"--")</f>
        <v>--</v>
      </c>
      <c r="G20" s="149">
        <f>_xlfn.IFNA(IF(INDEX('RBC Table 4'!H:H,MATCH($C20,'RBC Table 4'!$A:$A,0))=0,"--",INDEX('RBC Table 4'!H:H,MATCH($C20,'RBC Table 4'!$A:$A,0))),"--")</f>
        <v>60</v>
      </c>
      <c r="H20" s="149" t="str">
        <f>_xlfn.IFNA(IF(INDEX('RBC Table 4'!J:J,MATCH($C20,'RBC Table 4'!$A:$A,0))=0,"--",INDEX('RBC Table 4'!J:J,MATCH($C20,'RBC Table 4'!$A:$A,0))),"--")</f>
        <v>--</v>
      </c>
      <c r="I20" s="149">
        <f>_xlfn.IFNA(IF(INDEX('RBC Table 4'!L:L,MATCH($C20,'RBC Table 4'!$A:$A,0))=0,"--",INDEX('RBC Table 4'!L:L,MATCH($C20,'RBC Table 4'!$A:$A,0))),"--")</f>
        <v>260</v>
      </c>
      <c r="J20" s="149" t="str">
        <f>_xlfn.IFNA(IF(INDEX('RBC Table 4'!N:N,MATCH($C20,'RBC Table 4'!$A:$A,0))=0,"--",INDEX('RBC Table 4'!N:N,MATCH($C20,'RBC Table 4'!$A:$A,0))),"--")</f>
        <v>--</v>
      </c>
      <c r="K20" s="149">
        <f>_xlfn.IFNA(IF(INDEX('RBC Table 4'!P:P,MATCH($C20,'RBC Table 4'!$A:$A,0))=0,"--",INDEX('RBC Table 4'!P:P,MATCH($C20,'RBC Table 4'!$A:$A,0))),"--")</f>
        <v>260</v>
      </c>
      <c r="L20" s="160" t="str">
        <f>_xlfn.IFNA(IF(INDEX('RBC Table 4'!R:R,MATCH($C20,'RBC Table 4'!$A:$A,0))=0,"--",INDEX('RBC Table 4'!R:R,MATCH($C20,'RBC Table 4'!$A:$A,0))),"--")</f>
        <v>--</v>
      </c>
      <c r="N20" s="177"/>
      <c r="O20" s="177"/>
      <c r="P20" s="177"/>
      <c r="Q20" s="85"/>
      <c r="R20" s="177"/>
      <c r="S20" s="177"/>
    </row>
    <row r="21" spans="2:19" x14ac:dyDescent="0.25">
      <c r="B21" s="147" t="str">
        <f>'All Pollutants'!B23</f>
        <v>1,3-Butadiene</v>
      </c>
      <c r="C21" s="148" t="str">
        <f>'All Pollutants'!C23</f>
        <v>106-99-0</v>
      </c>
      <c r="D21" s="149" t="str">
        <f>_xlfn.IFNA(IF(MATCH(C21,'REF Table 2'!B:B, 0)&gt;0, "Yes"), "No")</f>
        <v>Yes</v>
      </c>
      <c r="E21" s="149" t="str">
        <f t="shared" si="0"/>
        <v>Yes</v>
      </c>
      <c r="F21" s="149">
        <f>_xlfn.IFNA(IF(INDEX('RBC Table 4'!F:F,MATCH($C21,'RBC Table 4'!$A:$A,0))=0,"--",INDEX('RBC Table 4'!F:F,MATCH($C21,'RBC Table 4'!$A:$A,0))),"--")</f>
        <v>3.3000000000000002E-2</v>
      </c>
      <c r="G21" s="149">
        <f>_xlfn.IFNA(IF(INDEX('RBC Table 4'!H:H,MATCH($C21,'RBC Table 4'!$A:$A,0))=0,"--",INDEX('RBC Table 4'!H:H,MATCH($C21,'RBC Table 4'!$A:$A,0))),"--")</f>
        <v>2</v>
      </c>
      <c r="H21" s="149">
        <f>_xlfn.IFNA(IF(INDEX('RBC Table 4'!J:J,MATCH($C21,'RBC Table 4'!$A:$A,0))=0,"--",INDEX('RBC Table 4'!J:J,MATCH($C21,'RBC Table 4'!$A:$A,0))),"--")</f>
        <v>0.86</v>
      </c>
      <c r="I21" s="149">
        <f>_xlfn.IFNA(IF(INDEX('RBC Table 4'!L:L,MATCH($C21,'RBC Table 4'!$A:$A,0))=0,"--",INDEX('RBC Table 4'!L:L,MATCH($C21,'RBC Table 4'!$A:$A,0))),"--")</f>
        <v>8.8000000000000007</v>
      </c>
      <c r="J21" s="149">
        <f>_xlfn.IFNA(IF(INDEX('RBC Table 4'!N:N,MATCH($C21,'RBC Table 4'!$A:$A,0))=0,"--",INDEX('RBC Table 4'!N:N,MATCH($C21,'RBC Table 4'!$A:$A,0))),"--")</f>
        <v>0.4</v>
      </c>
      <c r="K21" s="149">
        <f>_xlfn.IFNA(IF(INDEX('RBC Table 4'!P:P,MATCH($C21,'RBC Table 4'!$A:$A,0))=0,"--",INDEX('RBC Table 4'!P:P,MATCH($C21,'RBC Table 4'!$A:$A,0))),"--")</f>
        <v>8.8000000000000007</v>
      </c>
      <c r="L21" s="160">
        <f>_xlfn.IFNA(IF(INDEX('RBC Table 4'!R:R,MATCH($C21,'RBC Table 4'!$A:$A,0))=0,"--",INDEX('RBC Table 4'!R:R,MATCH($C21,'RBC Table 4'!$A:$A,0))),"--")</f>
        <v>660</v>
      </c>
      <c r="N21" s="177"/>
      <c r="O21" s="177"/>
      <c r="P21" s="177"/>
      <c r="Q21" s="85"/>
      <c r="R21" s="177"/>
      <c r="S21" s="177"/>
    </row>
    <row r="22" spans="2:19" x14ac:dyDescent="0.25">
      <c r="B22" s="147" t="str">
        <f>'All Pollutants'!B24</f>
        <v>1,3-Dichlorobenzene</v>
      </c>
      <c r="C22" s="148" t="str">
        <f>'All Pollutants'!C24</f>
        <v>541-73-1</v>
      </c>
      <c r="D22" s="149" t="str">
        <f>_xlfn.IFNA(IF(MATCH(C22,'REF Table 2'!B:B, 0)&gt;0, "Yes"), "No")</f>
        <v>Yes</v>
      </c>
      <c r="E22" s="149" t="str">
        <f t="shared" si="0"/>
        <v>No</v>
      </c>
      <c r="F22" s="149" t="str">
        <f>_xlfn.IFNA(IF(INDEX('RBC Table 4'!F:F,MATCH($C22,'RBC Table 4'!$A:$A,0))=0,"--",INDEX('RBC Table 4'!F:F,MATCH($C22,'RBC Table 4'!$A:$A,0))),"--")</f>
        <v>--</v>
      </c>
      <c r="G22" s="149" t="str">
        <f>_xlfn.IFNA(IF(INDEX('RBC Table 4'!H:H,MATCH($C22,'RBC Table 4'!$A:$A,0))=0,"--",INDEX('RBC Table 4'!H:H,MATCH($C22,'RBC Table 4'!$A:$A,0))),"--")</f>
        <v>--</v>
      </c>
      <c r="H22" s="149" t="str">
        <f>_xlfn.IFNA(IF(INDEX('RBC Table 4'!J:J,MATCH($C22,'RBC Table 4'!$A:$A,0))=0,"--",INDEX('RBC Table 4'!J:J,MATCH($C22,'RBC Table 4'!$A:$A,0))),"--")</f>
        <v>--</v>
      </c>
      <c r="I22" s="149" t="str">
        <f>_xlfn.IFNA(IF(INDEX('RBC Table 4'!L:L,MATCH($C22,'RBC Table 4'!$A:$A,0))=0,"--",INDEX('RBC Table 4'!L:L,MATCH($C22,'RBC Table 4'!$A:$A,0))),"--")</f>
        <v>--</v>
      </c>
      <c r="J22" s="149" t="str">
        <f>_xlfn.IFNA(IF(INDEX('RBC Table 4'!N:N,MATCH($C22,'RBC Table 4'!$A:$A,0))=0,"--",INDEX('RBC Table 4'!N:N,MATCH($C22,'RBC Table 4'!$A:$A,0))),"--")</f>
        <v>--</v>
      </c>
      <c r="K22" s="149" t="str">
        <f>_xlfn.IFNA(IF(INDEX('RBC Table 4'!P:P,MATCH($C22,'RBC Table 4'!$A:$A,0))=0,"--",INDEX('RBC Table 4'!P:P,MATCH($C22,'RBC Table 4'!$A:$A,0))),"--")</f>
        <v>--</v>
      </c>
      <c r="L22" s="160" t="str">
        <f>_xlfn.IFNA(IF(INDEX('RBC Table 4'!R:R,MATCH($C22,'RBC Table 4'!$A:$A,0))=0,"--",INDEX('RBC Table 4'!R:R,MATCH($C22,'RBC Table 4'!$A:$A,0))),"--")</f>
        <v>--</v>
      </c>
      <c r="N22" s="177"/>
      <c r="O22" s="177"/>
      <c r="P22" s="177"/>
      <c r="Q22" s="85"/>
      <c r="R22" s="177"/>
      <c r="S22" s="177"/>
    </row>
    <row r="23" spans="2:19" x14ac:dyDescent="0.25">
      <c r="B23" s="147" t="str">
        <f>'All Pollutants'!B26</f>
        <v>1,4-Dichlorobenzene</v>
      </c>
      <c r="C23" s="148" t="str">
        <f>'All Pollutants'!C26</f>
        <v>106-46-7</v>
      </c>
      <c r="D23" s="149" t="str">
        <f>_xlfn.IFNA(IF(MATCH(C23,'REF Table 2'!B:B, 0)&gt;0, "Yes"), "No")</f>
        <v>Yes</v>
      </c>
      <c r="E23" s="149" t="str">
        <f t="shared" si="0"/>
        <v>Yes</v>
      </c>
      <c r="F23" s="149">
        <f>_xlfn.IFNA(IF(INDEX('RBC Table 4'!F:F,MATCH($C23,'RBC Table 4'!$A:$A,0))=0,"--",INDEX('RBC Table 4'!F:F,MATCH($C23,'RBC Table 4'!$A:$A,0))),"--")</f>
        <v>9.0999999999999998E-2</v>
      </c>
      <c r="G23" s="149">
        <f>_xlfn.IFNA(IF(INDEX('RBC Table 4'!H:H,MATCH($C23,'RBC Table 4'!$A:$A,0))=0,"--",INDEX('RBC Table 4'!H:H,MATCH($C23,'RBC Table 4'!$A:$A,0))),"--")</f>
        <v>60</v>
      </c>
      <c r="H23" s="149">
        <f>_xlfn.IFNA(IF(INDEX('RBC Table 4'!J:J,MATCH($C23,'RBC Table 4'!$A:$A,0))=0,"--",INDEX('RBC Table 4'!J:J,MATCH($C23,'RBC Table 4'!$A:$A,0))),"--")</f>
        <v>2.4</v>
      </c>
      <c r="I23" s="149">
        <f>_xlfn.IFNA(IF(INDEX('RBC Table 4'!L:L,MATCH($C23,'RBC Table 4'!$A:$A,0))=0,"--",INDEX('RBC Table 4'!L:L,MATCH($C23,'RBC Table 4'!$A:$A,0))),"--")</f>
        <v>260</v>
      </c>
      <c r="J23" s="149">
        <f>_xlfn.IFNA(IF(INDEX('RBC Table 4'!N:N,MATCH($C23,'RBC Table 4'!$A:$A,0))=0,"--",INDEX('RBC Table 4'!N:N,MATCH($C23,'RBC Table 4'!$A:$A,0))),"--")</f>
        <v>1.1000000000000001</v>
      </c>
      <c r="K23" s="149">
        <f>_xlfn.IFNA(IF(INDEX('RBC Table 4'!P:P,MATCH($C23,'RBC Table 4'!$A:$A,0))=0,"--",INDEX('RBC Table 4'!P:P,MATCH($C23,'RBC Table 4'!$A:$A,0))),"--")</f>
        <v>260</v>
      </c>
      <c r="L23" s="160">
        <f>_xlfn.IFNA(IF(INDEX('RBC Table 4'!R:R,MATCH($C23,'RBC Table 4'!$A:$A,0))=0,"--",INDEX('RBC Table 4'!R:R,MATCH($C23,'RBC Table 4'!$A:$A,0))),"--")</f>
        <v>12000</v>
      </c>
      <c r="N23" s="177"/>
      <c r="O23" s="177"/>
      <c r="P23" s="177"/>
      <c r="Q23" s="85"/>
      <c r="R23" s="177"/>
      <c r="S23" s="177"/>
    </row>
    <row r="24" spans="2:19" x14ac:dyDescent="0.25">
      <c r="B24" s="147" t="str">
        <f>'All Pollutants'!B28</f>
        <v>2,3,4,6-Tetrachlorophenol</v>
      </c>
      <c r="C24" s="148" t="str">
        <f>'All Pollutants'!C28</f>
        <v>58-90-2</v>
      </c>
      <c r="D24" s="149" t="str">
        <f>_xlfn.IFNA(IF(MATCH(C24,'REF Table 2'!B:B, 0)&gt;0, "Yes"), "No")</f>
        <v>Yes</v>
      </c>
      <c r="E24" s="149" t="str">
        <f t="shared" si="0"/>
        <v>No</v>
      </c>
      <c r="F24" s="149" t="str">
        <f>_xlfn.IFNA(IF(INDEX('RBC Table 4'!F:F,MATCH($C24,'RBC Table 4'!$A:$A,0))=0,"--",INDEX('RBC Table 4'!F:F,MATCH($C24,'RBC Table 4'!$A:$A,0))),"--")</f>
        <v>--</v>
      </c>
      <c r="G24" s="149" t="str">
        <f>_xlfn.IFNA(IF(INDEX('RBC Table 4'!H:H,MATCH($C24,'RBC Table 4'!$A:$A,0))=0,"--",INDEX('RBC Table 4'!H:H,MATCH($C24,'RBC Table 4'!$A:$A,0))),"--")</f>
        <v>--</v>
      </c>
      <c r="H24" s="149" t="str">
        <f>_xlfn.IFNA(IF(INDEX('RBC Table 4'!J:J,MATCH($C24,'RBC Table 4'!$A:$A,0))=0,"--",INDEX('RBC Table 4'!J:J,MATCH($C24,'RBC Table 4'!$A:$A,0))),"--")</f>
        <v>--</v>
      </c>
      <c r="I24" s="149" t="str">
        <f>_xlfn.IFNA(IF(INDEX('RBC Table 4'!L:L,MATCH($C24,'RBC Table 4'!$A:$A,0))=0,"--",INDEX('RBC Table 4'!L:L,MATCH($C24,'RBC Table 4'!$A:$A,0))),"--")</f>
        <v>--</v>
      </c>
      <c r="J24" s="149" t="str">
        <f>_xlfn.IFNA(IF(INDEX('RBC Table 4'!N:N,MATCH($C24,'RBC Table 4'!$A:$A,0))=0,"--",INDEX('RBC Table 4'!N:N,MATCH($C24,'RBC Table 4'!$A:$A,0))),"--")</f>
        <v>--</v>
      </c>
      <c r="K24" s="149" t="str">
        <f>_xlfn.IFNA(IF(INDEX('RBC Table 4'!P:P,MATCH($C24,'RBC Table 4'!$A:$A,0))=0,"--",INDEX('RBC Table 4'!P:P,MATCH($C24,'RBC Table 4'!$A:$A,0))),"--")</f>
        <v>--</v>
      </c>
      <c r="L24" s="160" t="str">
        <f>_xlfn.IFNA(IF(INDEX('RBC Table 4'!R:R,MATCH($C24,'RBC Table 4'!$A:$A,0))=0,"--",INDEX('RBC Table 4'!R:R,MATCH($C24,'RBC Table 4'!$A:$A,0))),"--")</f>
        <v>--</v>
      </c>
      <c r="N24" s="177"/>
      <c r="O24" s="177"/>
      <c r="P24" s="177"/>
      <c r="Q24" s="85"/>
      <c r="R24" s="177"/>
      <c r="S24" s="177"/>
    </row>
    <row r="25" spans="2:19" x14ac:dyDescent="0.25">
      <c r="B25" s="147" t="str">
        <f>'All Pollutants'!B29</f>
        <v>2,4,5-Trichlorophenol</v>
      </c>
      <c r="C25" s="148" t="str">
        <f>'All Pollutants'!C29</f>
        <v>95-95-4</v>
      </c>
      <c r="D25" s="149" t="str">
        <f>_xlfn.IFNA(IF(MATCH(C25,'REF Table 2'!B:B, 0)&gt;0, "Yes"), "No")</f>
        <v>Yes</v>
      </c>
      <c r="E25" s="149" t="str">
        <f t="shared" si="0"/>
        <v>No</v>
      </c>
      <c r="F25" s="149" t="str">
        <f>_xlfn.IFNA(IF(INDEX('RBC Table 4'!F:F,MATCH($C25,'RBC Table 4'!$A:$A,0))=0,"--",INDEX('RBC Table 4'!F:F,MATCH($C25,'RBC Table 4'!$A:$A,0))),"--")</f>
        <v>--</v>
      </c>
      <c r="G25" s="149" t="str">
        <f>_xlfn.IFNA(IF(INDEX('RBC Table 4'!H:H,MATCH($C25,'RBC Table 4'!$A:$A,0))=0,"--",INDEX('RBC Table 4'!H:H,MATCH($C25,'RBC Table 4'!$A:$A,0))),"--")</f>
        <v>--</v>
      </c>
      <c r="H25" s="149" t="str">
        <f>_xlfn.IFNA(IF(INDEX('RBC Table 4'!J:J,MATCH($C25,'RBC Table 4'!$A:$A,0))=0,"--",INDEX('RBC Table 4'!J:J,MATCH($C25,'RBC Table 4'!$A:$A,0))),"--")</f>
        <v>--</v>
      </c>
      <c r="I25" s="149" t="str">
        <f>_xlfn.IFNA(IF(INDEX('RBC Table 4'!L:L,MATCH($C25,'RBC Table 4'!$A:$A,0))=0,"--",INDEX('RBC Table 4'!L:L,MATCH($C25,'RBC Table 4'!$A:$A,0))),"--")</f>
        <v>--</v>
      </c>
      <c r="J25" s="149" t="str">
        <f>_xlfn.IFNA(IF(INDEX('RBC Table 4'!N:N,MATCH($C25,'RBC Table 4'!$A:$A,0))=0,"--",INDEX('RBC Table 4'!N:N,MATCH($C25,'RBC Table 4'!$A:$A,0))),"--")</f>
        <v>--</v>
      </c>
      <c r="K25" s="149" t="str">
        <f>_xlfn.IFNA(IF(INDEX('RBC Table 4'!P:P,MATCH($C25,'RBC Table 4'!$A:$A,0))=0,"--",INDEX('RBC Table 4'!P:P,MATCH($C25,'RBC Table 4'!$A:$A,0))),"--")</f>
        <v>--</v>
      </c>
      <c r="L25" s="160" t="str">
        <f>_xlfn.IFNA(IF(INDEX('RBC Table 4'!R:R,MATCH($C25,'RBC Table 4'!$A:$A,0))=0,"--",INDEX('RBC Table 4'!R:R,MATCH($C25,'RBC Table 4'!$A:$A,0))),"--")</f>
        <v>--</v>
      </c>
      <c r="N25" s="177"/>
      <c r="O25" s="177"/>
      <c r="P25" s="177"/>
      <c r="Q25" s="85"/>
      <c r="R25" s="177"/>
      <c r="S25" s="177"/>
    </row>
    <row r="26" spans="2:19" x14ac:dyDescent="0.25">
      <c r="B26" s="147" t="str">
        <f>'All Pollutants'!B30</f>
        <v>2,4-Dichlorophenol</v>
      </c>
      <c r="C26" s="148" t="str">
        <f>'All Pollutants'!C30</f>
        <v>120-83-2</v>
      </c>
      <c r="D26" s="149" t="str">
        <f>_xlfn.IFNA(IF(MATCH(C26,'REF Table 2'!B:B, 0)&gt;0, "Yes"), "No")</f>
        <v>Yes</v>
      </c>
      <c r="E26" s="149" t="str">
        <f t="shared" si="0"/>
        <v>No</v>
      </c>
      <c r="F26" s="149" t="str">
        <f>_xlfn.IFNA(IF(INDEX('RBC Table 4'!F:F,MATCH($C26,'RBC Table 4'!$A:$A,0))=0,"--",INDEX('RBC Table 4'!F:F,MATCH($C26,'RBC Table 4'!$A:$A,0))),"--")</f>
        <v>--</v>
      </c>
      <c r="G26" s="149" t="str">
        <f>_xlfn.IFNA(IF(INDEX('RBC Table 4'!H:H,MATCH($C26,'RBC Table 4'!$A:$A,0))=0,"--",INDEX('RBC Table 4'!H:H,MATCH($C26,'RBC Table 4'!$A:$A,0))),"--")</f>
        <v>--</v>
      </c>
      <c r="H26" s="149" t="str">
        <f>_xlfn.IFNA(IF(INDEX('RBC Table 4'!J:J,MATCH($C26,'RBC Table 4'!$A:$A,0))=0,"--",INDEX('RBC Table 4'!J:J,MATCH($C26,'RBC Table 4'!$A:$A,0))),"--")</f>
        <v>--</v>
      </c>
      <c r="I26" s="149" t="str">
        <f>_xlfn.IFNA(IF(INDEX('RBC Table 4'!L:L,MATCH($C26,'RBC Table 4'!$A:$A,0))=0,"--",INDEX('RBC Table 4'!L:L,MATCH($C26,'RBC Table 4'!$A:$A,0))),"--")</f>
        <v>--</v>
      </c>
      <c r="J26" s="149" t="str">
        <f>_xlfn.IFNA(IF(INDEX('RBC Table 4'!N:N,MATCH($C26,'RBC Table 4'!$A:$A,0))=0,"--",INDEX('RBC Table 4'!N:N,MATCH($C26,'RBC Table 4'!$A:$A,0))),"--")</f>
        <v>--</v>
      </c>
      <c r="K26" s="149" t="str">
        <f>_xlfn.IFNA(IF(INDEX('RBC Table 4'!P:P,MATCH($C26,'RBC Table 4'!$A:$A,0))=0,"--",INDEX('RBC Table 4'!P:P,MATCH($C26,'RBC Table 4'!$A:$A,0))),"--")</f>
        <v>--</v>
      </c>
      <c r="L26" s="160" t="str">
        <f>_xlfn.IFNA(IF(INDEX('RBC Table 4'!R:R,MATCH($C26,'RBC Table 4'!$A:$A,0))=0,"--",INDEX('RBC Table 4'!R:R,MATCH($C26,'RBC Table 4'!$A:$A,0))),"--")</f>
        <v>--</v>
      </c>
      <c r="N26" s="177"/>
      <c r="O26" s="177"/>
      <c r="P26" s="177"/>
      <c r="Q26" s="85"/>
      <c r="R26" s="177"/>
      <c r="S26" s="177"/>
    </row>
    <row r="27" spans="2:19" x14ac:dyDescent="0.25">
      <c r="B27" s="147" t="str">
        <f>'All Pollutants'!B31</f>
        <v>2-Butanone</v>
      </c>
      <c r="C27" s="148" t="str">
        <f>'All Pollutants'!C31</f>
        <v>78-93-3</v>
      </c>
      <c r="D27" s="149" t="str">
        <f>_xlfn.IFNA(IF(MATCH(C27,'REF Table 2'!B:B, 0)&gt;0, "Yes"), "No")</f>
        <v>Yes</v>
      </c>
      <c r="E27" s="149" t="str">
        <f t="shared" si="0"/>
        <v>Yes</v>
      </c>
      <c r="F27" s="149" t="str">
        <f>_xlfn.IFNA(IF(INDEX('RBC Table 4'!F:F,MATCH($C27,'RBC Table 4'!$A:$A,0))=0,"--",INDEX('RBC Table 4'!F:F,MATCH($C27,'RBC Table 4'!$A:$A,0))),"--")</f>
        <v>--</v>
      </c>
      <c r="G27" s="149">
        <f>_xlfn.IFNA(IF(INDEX('RBC Table 4'!H:H,MATCH($C27,'RBC Table 4'!$A:$A,0))=0,"--",INDEX('RBC Table 4'!H:H,MATCH($C27,'RBC Table 4'!$A:$A,0))),"--")</f>
        <v>5000</v>
      </c>
      <c r="H27" s="149" t="str">
        <f>_xlfn.IFNA(IF(INDEX('RBC Table 4'!J:J,MATCH($C27,'RBC Table 4'!$A:$A,0))=0,"--",INDEX('RBC Table 4'!J:J,MATCH($C27,'RBC Table 4'!$A:$A,0))),"--")</f>
        <v>--</v>
      </c>
      <c r="I27" s="149">
        <f>_xlfn.IFNA(IF(INDEX('RBC Table 4'!L:L,MATCH($C27,'RBC Table 4'!$A:$A,0))=0,"--",INDEX('RBC Table 4'!L:L,MATCH($C27,'RBC Table 4'!$A:$A,0))),"--")</f>
        <v>22000</v>
      </c>
      <c r="J27" s="149" t="str">
        <f>_xlfn.IFNA(IF(INDEX('RBC Table 4'!N:N,MATCH($C27,'RBC Table 4'!$A:$A,0))=0,"--",INDEX('RBC Table 4'!N:N,MATCH($C27,'RBC Table 4'!$A:$A,0))),"--")</f>
        <v>--</v>
      </c>
      <c r="K27" s="149">
        <f>_xlfn.IFNA(IF(INDEX('RBC Table 4'!P:P,MATCH($C27,'RBC Table 4'!$A:$A,0))=0,"--",INDEX('RBC Table 4'!P:P,MATCH($C27,'RBC Table 4'!$A:$A,0))),"--")</f>
        <v>22000</v>
      </c>
      <c r="L27" s="160">
        <f>_xlfn.IFNA(IF(INDEX('RBC Table 4'!R:R,MATCH($C27,'RBC Table 4'!$A:$A,0))=0,"--",INDEX('RBC Table 4'!R:R,MATCH($C27,'RBC Table 4'!$A:$A,0))),"--")</f>
        <v>5000</v>
      </c>
      <c r="N27" s="177"/>
      <c r="O27" s="177"/>
      <c r="P27" s="177"/>
      <c r="Q27" s="85"/>
      <c r="R27" s="177"/>
      <c r="S27" s="177"/>
    </row>
    <row r="28" spans="2:19" x14ac:dyDescent="0.25">
      <c r="B28" s="147" t="str">
        <f>'All Pollutants'!B32</f>
        <v>2-Chlorophenol</v>
      </c>
      <c r="C28" s="148" t="str">
        <f>'All Pollutants'!C32</f>
        <v>95-57-8</v>
      </c>
      <c r="D28" s="149" t="str">
        <f>_xlfn.IFNA(IF(MATCH(C28,'REF Table 2'!B:B, 0)&gt;0, "Yes"), "No")</f>
        <v>Yes</v>
      </c>
      <c r="E28" s="149" t="str">
        <f t="shared" si="0"/>
        <v>No</v>
      </c>
      <c r="F28" s="149" t="str">
        <f>_xlfn.IFNA(IF(INDEX('RBC Table 4'!F:F,MATCH($C28,'RBC Table 4'!$A:$A,0))=0,"--",INDEX('RBC Table 4'!F:F,MATCH($C28,'RBC Table 4'!$A:$A,0))),"--")</f>
        <v>--</v>
      </c>
      <c r="G28" s="149" t="str">
        <f>_xlfn.IFNA(IF(INDEX('RBC Table 4'!H:H,MATCH($C28,'RBC Table 4'!$A:$A,0))=0,"--",INDEX('RBC Table 4'!H:H,MATCH($C28,'RBC Table 4'!$A:$A,0))),"--")</f>
        <v>--</v>
      </c>
      <c r="H28" s="149" t="str">
        <f>_xlfn.IFNA(IF(INDEX('RBC Table 4'!J:J,MATCH($C28,'RBC Table 4'!$A:$A,0))=0,"--",INDEX('RBC Table 4'!J:J,MATCH($C28,'RBC Table 4'!$A:$A,0))),"--")</f>
        <v>--</v>
      </c>
      <c r="I28" s="149" t="str">
        <f>_xlfn.IFNA(IF(INDEX('RBC Table 4'!L:L,MATCH($C28,'RBC Table 4'!$A:$A,0))=0,"--",INDEX('RBC Table 4'!L:L,MATCH($C28,'RBC Table 4'!$A:$A,0))),"--")</f>
        <v>--</v>
      </c>
      <c r="J28" s="149" t="str">
        <f>_xlfn.IFNA(IF(INDEX('RBC Table 4'!N:N,MATCH($C28,'RBC Table 4'!$A:$A,0))=0,"--",INDEX('RBC Table 4'!N:N,MATCH($C28,'RBC Table 4'!$A:$A,0))),"--")</f>
        <v>--</v>
      </c>
      <c r="K28" s="149" t="str">
        <f>_xlfn.IFNA(IF(INDEX('RBC Table 4'!P:P,MATCH($C28,'RBC Table 4'!$A:$A,0))=0,"--",INDEX('RBC Table 4'!P:P,MATCH($C28,'RBC Table 4'!$A:$A,0))),"--")</f>
        <v>--</v>
      </c>
      <c r="L28" s="160" t="str">
        <f>_xlfn.IFNA(IF(INDEX('RBC Table 4'!R:R,MATCH($C28,'RBC Table 4'!$A:$A,0))=0,"--",INDEX('RBC Table 4'!R:R,MATCH($C28,'RBC Table 4'!$A:$A,0))),"--")</f>
        <v>--</v>
      </c>
      <c r="N28" s="177"/>
      <c r="O28" s="177"/>
      <c r="P28" s="177"/>
      <c r="Q28" s="85"/>
      <c r="R28" s="177"/>
      <c r="S28" s="177"/>
    </row>
    <row r="29" spans="2:19" x14ac:dyDescent="0.25">
      <c r="B29" s="147" t="str">
        <f>'All Pollutants'!B37</f>
        <v>4-Methyl-2-pentanone</v>
      </c>
      <c r="C29" s="148" t="str">
        <f>'All Pollutants'!C37</f>
        <v>108-10-1</v>
      </c>
      <c r="D29" s="149" t="str">
        <f>_xlfn.IFNA(IF(MATCH(C29,'REF Table 2'!B:B, 0)&gt;0, "Yes"), "No")</f>
        <v>Yes</v>
      </c>
      <c r="E29" s="149" t="str">
        <f t="shared" si="0"/>
        <v>Yes</v>
      </c>
      <c r="F29" s="149" t="str">
        <f>_xlfn.IFNA(IF(INDEX('RBC Table 4'!F:F,MATCH($C29,'RBC Table 4'!$A:$A,0))=0,"--",INDEX('RBC Table 4'!F:F,MATCH($C29,'RBC Table 4'!$A:$A,0))),"--")</f>
        <v>--</v>
      </c>
      <c r="G29" s="149">
        <f>_xlfn.IFNA(IF(INDEX('RBC Table 4'!H:H,MATCH($C29,'RBC Table 4'!$A:$A,0))=0,"--",INDEX('RBC Table 4'!H:H,MATCH($C29,'RBC Table 4'!$A:$A,0))),"--")</f>
        <v>3000</v>
      </c>
      <c r="H29" s="149" t="str">
        <f>_xlfn.IFNA(IF(INDEX('RBC Table 4'!J:J,MATCH($C29,'RBC Table 4'!$A:$A,0))=0,"--",INDEX('RBC Table 4'!J:J,MATCH($C29,'RBC Table 4'!$A:$A,0))),"--")</f>
        <v>--</v>
      </c>
      <c r="I29" s="149">
        <f>_xlfn.IFNA(IF(INDEX('RBC Table 4'!L:L,MATCH($C29,'RBC Table 4'!$A:$A,0))=0,"--",INDEX('RBC Table 4'!L:L,MATCH($C29,'RBC Table 4'!$A:$A,0))),"--")</f>
        <v>13000</v>
      </c>
      <c r="J29" s="149" t="str">
        <f>_xlfn.IFNA(IF(INDEX('RBC Table 4'!N:N,MATCH($C29,'RBC Table 4'!$A:$A,0))=0,"--",INDEX('RBC Table 4'!N:N,MATCH($C29,'RBC Table 4'!$A:$A,0))),"--")</f>
        <v>--</v>
      </c>
      <c r="K29" s="149">
        <f>_xlfn.IFNA(IF(INDEX('RBC Table 4'!P:P,MATCH($C29,'RBC Table 4'!$A:$A,0))=0,"--",INDEX('RBC Table 4'!P:P,MATCH($C29,'RBC Table 4'!$A:$A,0))),"--")</f>
        <v>13000</v>
      </c>
      <c r="L29" s="160" t="str">
        <f>_xlfn.IFNA(IF(INDEX('RBC Table 4'!R:R,MATCH($C29,'RBC Table 4'!$A:$A,0))=0,"--",INDEX('RBC Table 4'!R:R,MATCH($C29,'RBC Table 4'!$A:$A,0))),"--")</f>
        <v>--</v>
      </c>
      <c r="N29" s="177"/>
      <c r="O29" s="177"/>
      <c r="P29" s="177"/>
      <c r="Q29" s="85"/>
      <c r="R29" s="177"/>
      <c r="S29" s="177"/>
    </row>
    <row r="30" spans="2:19" x14ac:dyDescent="0.25">
      <c r="B30" s="147" t="str">
        <f>'All Pollutants'!B38</f>
        <v>2-Methyl napthalene</v>
      </c>
      <c r="C30" s="148" t="str">
        <f>'All Pollutants'!C38</f>
        <v>91-57-6</v>
      </c>
      <c r="D30" s="149" t="str">
        <f>_xlfn.IFNA(IF(MATCH(C30,'REF Table 2'!B:B, 0)&gt;0, "Yes"), "No")</f>
        <v>Yes</v>
      </c>
      <c r="E30" s="149" t="str">
        <f t="shared" si="0"/>
        <v>No</v>
      </c>
      <c r="F30" s="149" t="str">
        <f>_xlfn.IFNA(IF(INDEX('RBC Table 4'!F:F,MATCH($C30,'RBC Table 4'!$A:$A,0))=0,"--",INDEX('RBC Table 4'!F:F,MATCH($C30,'RBC Table 4'!$A:$A,0))),"--")</f>
        <v>--</v>
      </c>
      <c r="G30" s="149" t="str">
        <f>_xlfn.IFNA(IF(INDEX('RBC Table 4'!H:H,MATCH($C30,'RBC Table 4'!$A:$A,0))=0,"--",INDEX('RBC Table 4'!H:H,MATCH($C30,'RBC Table 4'!$A:$A,0))),"--")</f>
        <v>--</v>
      </c>
      <c r="H30" s="149" t="str">
        <f>_xlfn.IFNA(IF(INDEX('RBC Table 4'!J:J,MATCH($C30,'RBC Table 4'!$A:$A,0))=0,"--",INDEX('RBC Table 4'!J:J,MATCH($C30,'RBC Table 4'!$A:$A,0))),"--")</f>
        <v>--</v>
      </c>
      <c r="I30" s="149" t="str">
        <f>_xlfn.IFNA(IF(INDEX('RBC Table 4'!L:L,MATCH($C30,'RBC Table 4'!$A:$A,0))=0,"--",INDEX('RBC Table 4'!L:L,MATCH($C30,'RBC Table 4'!$A:$A,0))),"--")</f>
        <v>--</v>
      </c>
      <c r="J30" s="149" t="str">
        <f>_xlfn.IFNA(IF(INDEX('RBC Table 4'!N:N,MATCH($C30,'RBC Table 4'!$A:$A,0))=0,"--",INDEX('RBC Table 4'!N:N,MATCH($C30,'RBC Table 4'!$A:$A,0))),"--")</f>
        <v>--</v>
      </c>
      <c r="K30" s="149" t="str">
        <f>_xlfn.IFNA(IF(INDEX('RBC Table 4'!P:P,MATCH($C30,'RBC Table 4'!$A:$A,0))=0,"--",INDEX('RBC Table 4'!P:P,MATCH($C30,'RBC Table 4'!$A:$A,0))),"--")</f>
        <v>--</v>
      </c>
      <c r="L30" s="160" t="str">
        <f>_xlfn.IFNA(IF(INDEX('RBC Table 4'!R:R,MATCH($C30,'RBC Table 4'!$A:$A,0))=0,"--",INDEX('RBC Table 4'!R:R,MATCH($C30,'RBC Table 4'!$A:$A,0))),"--")</f>
        <v>--</v>
      </c>
      <c r="N30" s="177"/>
      <c r="O30" s="177"/>
      <c r="P30" s="177"/>
      <c r="Q30" s="85"/>
      <c r="R30" s="177"/>
      <c r="S30" s="177"/>
    </row>
    <row r="31" spans="2:19" x14ac:dyDescent="0.25">
      <c r="B31" s="147" t="str">
        <f>'All Pollutants'!B39</f>
        <v>Acetaldehyde</v>
      </c>
      <c r="C31" s="148" t="str">
        <f>'All Pollutants'!C39</f>
        <v>75-07-0</v>
      </c>
      <c r="D31" s="149" t="str">
        <f>_xlfn.IFNA(IF(MATCH(C31,'REF Table 2'!B:B, 0)&gt;0, "Yes"), "No")</f>
        <v>Yes</v>
      </c>
      <c r="E31" s="149" t="str">
        <f t="shared" si="0"/>
        <v>Yes</v>
      </c>
      <c r="F31" s="149">
        <f>_xlfn.IFNA(IF(INDEX('RBC Table 4'!F:F,MATCH($C31,'RBC Table 4'!$A:$A,0))=0,"--",INDEX('RBC Table 4'!F:F,MATCH($C31,'RBC Table 4'!$A:$A,0))),"--")</f>
        <v>0.45</v>
      </c>
      <c r="G31" s="149">
        <f>_xlfn.IFNA(IF(INDEX('RBC Table 4'!H:H,MATCH($C31,'RBC Table 4'!$A:$A,0))=0,"--",INDEX('RBC Table 4'!H:H,MATCH($C31,'RBC Table 4'!$A:$A,0))),"--")</f>
        <v>140</v>
      </c>
      <c r="H31" s="149">
        <f>_xlfn.IFNA(IF(INDEX('RBC Table 4'!J:J,MATCH($C31,'RBC Table 4'!$A:$A,0))=0,"--",INDEX('RBC Table 4'!J:J,MATCH($C31,'RBC Table 4'!$A:$A,0))),"--")</f>
        <v>12</v>
      </c>
      <c r="I31" s="149">
        <f>_xlfn.IFNA(IF(INDEX('RBC Table 4'!L:L,MATCH($C31,'RBC Table 4'!$A:$A,0))=0,"--",INDEX('RBC Table 4'!L:L,MATCH($C31,'RBC Table 4'!$A:$A,0))),"--")</f>
        <v>620</v>
      </c>
      <c r="J31" s="149">
        <f>_xlfn.IFNA(IF(INDEX('RBC Table 4'!N:N,MATCH($C31,'RBC Table 4'!$A:$A,0))=0,"--",INDEX('RBC Table 4'!N:N,MATCH($C31,'RBC Table 4'!$A:$A,0))),"--")</f>
        <v>5.5</v>
      </c>
      <c r="K31" s="149">
        <f>_xlfn.IFNA(IF(INDEX('RBC Table 4'!P:P,MATCH($C31,'RBC Table 4'!$A:$A,0))=0,"--",INDEX('RBC Table 4'!P:P,MATCH($C31,'RBC Table 4'!$A:$A,0))),"--")</f>
        <v>620</v>
      </c>
      <c r="L31" s="160">
        <f>_xlfn.IFNA(IF(INDEX('RBC Table 4'!R:R,MATCH($C31,'RBC Table 4'!$A:$A,0))=0,"--",INDEX('RBC Table 4'!R:R,MATCH($C31,'RBC Table 4'!$A:$A,0))),"--")</f>
        <v>470</v>
      </c>
      <c r="N31" s="177"/>
      <c r="O31" s="177"/>
      <c r="P31" s="177"/>
      <c r="Q31" s="85"/>
      <c r="R31" s="177"/>
      <c r="S31" s="177"/>
    </row>
    <row r="32" spans="2:19" x14ac:dyDescent="0.25">
      <c r="B32" s="147" t="str">
        <f>'All Pollutants'!B40</f>
        <v>Acenaphthylene</v>
      </c>
      <c r="C32" s="148" t="str">
        <f>'All Pollutants'!C40</f>
        <v>208-96-8</v>
      </c>
      <c r="D32" s="149" t="str">
        <f>_xlfn.IFNA(IF(MATCH(C32,'REF Table 2'!B:B, 0)&gt;0, "Yes"), "No")</f>
        <v>Yes</v>
      </c>
      <c r="E32" s="149" t="str">
        <f t="shared" si="0"/>
        <v>No</v>
      </c>
      <c r="F32" s="149" t="str">
        <f>_xlfn.IFNA(IF(INDEX('RBC Table 4'!F:F,MATCH($C32,'RBC Table 4'!$A:$A,0))=0,"--",INDEX('RBC Table 4'!F:F,MATCH($C32,'RBC Table 4'!$A:$A,0))),"--")</f>
        <v>--</v>
      </c>
      <c r="G32" s="149" t="str">
        <f>_xlfn.IFNA(IF(INDEX('RBC Table 4'!H:H,MATCH($C32,'RBC Table 4'!$A:$A,0))=0,"--",INDEX('RBC Table 4'!H:H,MATCH($C32,'RBC Table 4'!$A:$A,0))),"--")</f>
        <v>--</v>
      </c>
      <c r="H32" s="149" t="str">
        <f>_xlfn.IFNA(IF(INDEX('RBC Table 4'!J:J,MATCH($C32,'RBC Table 4'!$A:$A,0))=0,"--",INDEX('RBC Table 4'!J:J,MATCH($C32,'RBC Table 4'!$A:$A,0))),"--")</f>
        <v>--</v>
      </c>
      <c r="I32" s="149" t="str">
        <f>_xlfn.IFNA(IF(INDEX('RBC Table 4'!L:L,MATCH($C32,'RBC Table 4'!$A:$A,0))=0,"--",INDEX('RBC Table 4'!L:L,MATCH($C32,'RBC Table 4'!$A:$A,0))),"--")</f>
        <v>--</v>
      </c>
      <c r="J32" s="149" t="str">
        <f>_xlfn.IFNA(IF(INDEX('RBC Table 4'!N:N,MATCH($C32,'RBC Table 4'!$A:$A,0))=0,"--",INDEX('RBC Table 4'!N:N,MATCH($C32,'RBC Table 4'!$A:$A,0))),"--")</f>
        <v>--</v>
      </c>
      <c r="K32" s="149" t="str">
        <f>_xlfn.IFNA(IF(INDEX('RBC Table 4'!P:P,MATCH($C32,'RBC Table 4'!$A:$A,0))=0,"--",INDEX('RBC Table 4'!P:P,MATCH($C32,'RBC Table 4'!$A:$A,0))),"--")</f>
        <v>--</v>
      </c>
      <c r="L32" s="160" t="str">
        <f>_xlfn.IFNA(IF(INDEX('RBC Table 4'!R:R,MATCH($C32,'RBC Table 4'!$A:$A,0))=0,"--",INDEX('RBC Table 4'!R:R,MATCH($C32,'RBC Table 4'!$A:$A,0))),"--")</f>
        <v>--</v>
      </c>
      <c r="N32" s="177"/>
      <c r="O32" s="177"/>
      <c r="P32" s="177"/>
      <c r="Q32" s="85"/>
      <c r="R32" s="177"/>
      <c r="S32" s="177"/>
    </row>
    <row r="33" spans="2:19" x14ac:dyDescent="0.25">
      <c r="B33" s="147" t="str">
        <f>'All Pollutants'!B41</f>
        <v>Acenaphthene</v>
      </c>
      <c r="C33" s="148" t="str">
        <f>'All Pollutants'!C41</f>
        <v>83-32-9</v>
      </c>
      <c r="D33" s="149" t="str">
        <f>_xlfn.IFNA(IF(MATCH(C33,'REF Table 2'!B:B, 0)&gt;0, "Yes"), "No")</f>
        <v>Yes</v>
      </c>
      <c r="E33" s="149" t="str">
        <f t="shared" si="0"/>
        <v>No</v>
      </c>
      <c r="F33" s="149" t="str">
        <f>_xlfn.IFNA(IF(INDEX('RBC Table 4'!F:F,MATCH($C33,'RBC Table 4'!$A:$A,0))=0,"--",INDEX('RBC Table 4'!F:F,MATCH($C33,'RBC Table 4'!$A:$A,0))),"--")</f>
        <v>--</v>
      </c>
      <c r="G33" s="149" t="str">
        <f>_xlfn.IFNA(IF(INDEX('RBC Table 4'!H:H,MATCH($C33,'RBC Table 4'!$A:$A,0))=0,"--",INDEX('RBC Table 4'!H:H,MATCH($C33,'RBC Table 4'!$A:$A,0))),"--")</f>
        <v>--</v>
      </c>
      <c r="H33" s="149" t="str">
        <f>_xlfn.IFNA(IF(INDEX('RBC Table 4'!J:J,MATCH($C33,'RBC Table 4'!$A:$A,0))=0,"--",INDEX('RBC Table 4'!J:J,MATCH($C33,'RBC Table 4'!$A:$A,0))),"--")</f>
        <v>--</v>
      </c>
      <c r="I33" s="149" t="str">
        <f>_xlfn.IFNA(IF(INDEX('RBC Table 4'!L:L,MATCH($C33,'RBC Table 4'!$A:$A,0))=0,"--",INDEX('RBC Table 4'!L:L,MATCH($C33,'RBC Table 4'!$A:$A,0))),"--")</f>
        <v>--</v>
      </c>
      <c r="J33" s="149" t="str">
        <f>_xlfn.IFNA(IF(INDEX('RBC Table 4'!N:N,MATCH($C33,'RBC Table 4'!$A:$A,0))=0,"--",INDEX('RBC Table 4'!N:N,MATCH($C33,'RBC Table 4'!$A:$A,0))),"--")</f>
        <v>--</v>
      </c>
      <c r="K33" s="149" t="str">
        <f>_xlfn.IFNA(IF(INDEX('RBC Table 4'!P:P,MATCH($C33,'RBC Table 4'!$A:$A,0))=0,"--",INDEX('RBC Table 4'!P:P,MATCH($C33,'RBC Table 4'!$A:$A,0))),"--")</f>
        <v>--</v>
      </c>
      <c r="L33" s="160" t="str">
        <f>_xlfn.IFNA(IF(INDEX('RBC Table 4'!R:R,MATCH($C33,'RBC Table 4'!$A:$A,0))=0,"--",INDEX('RBC Table 4'!R:R,MATCH($C33,'RBC Table 4'!$A:$A,0))),"--")</f>
        <v>--</v>
      </c>
      <c r="N33" s="177"/>
      <c r="O33" s="177"/>
      <c r="P33" s="177"/>
      <c r="Q33" s="85"/>
      <c r="R33" s="177"/>
      <c r="S33" s="177"/>
    </row>
    <row r="34" spans="2:19" x14ac:dyDescent="0.25">
      <c r="B34" s="147" t="str">
        <f>'All Pollutants'!B42</f>
        <v>Acetone</v>
      </c>
      <c r="C34" s="148" t="str">
        <f>'All Pollutants'!C42</f>
        <v>67-64-1</v>
      </c>
      <c r="D34" s="149" t="str">
        <f>_xlfn.IFNA(IF(MATCH(C34,'REF Table 2'!B:B, 0)&gt;0, "Yes"), "No")</f>
        <v>Yes</v>
      </c>
      <c r="E34" s="149" t="str">
        <f t="shared" si="0"/>
        <v>Yes</v>
      </c>
      <c r="F34" s="149" t="str">
        <f>_xlfn.IFNA(IF(INDEX('RBC Table 4'!F:F,MATCH($C34,'RBC Table 4'!$A:$A,0))=0,"--",INDEX('RBC Table 4'!F:F,MATCH($C34,'RBC Table 4'!$A:$A,0))),"--")</f>
        <v>--</v>
      </c>
      <c r="G34" s="149">
        <f>_xlfn.IFNA(IF(INDEX('RBC Table 4'!H:H,MATCH($C34,'RBC Table 4'!$A:$A,0))=0,"--",INDEX('RBC Table 4'!H:H,MATCH($C34,'RBC Table 4'!$A:$A,0))),"--")</f>
        <v>31000</v>
      </c>
      <c r="H34" s="149" t="str">
        <f>_xlfn.IFNA(IF(INDEX('RBC Table 4'!J:J,MATCH($C34,'RBC Table 4'!$A:$A,0))=0,"--",INDEX('RBC Table 4'!J:J,MATCH($C34,'RBC Table 4'!$A:$A,0))),"--")</f>
        <v>--</v>
      </c>
      <c r="I34" s="149">
        <f>_xlfn.IFNA(IF(INDEX('RBC Table 4'!L:L,MATCH($C34,'RBC Table 4'!$A:$A,0))=0,"--",INDEX('RBC Table 4'!L:L,MATCH($C34,'RBC Table 4'!$A:$A,0))),"--")</f>
        <v>140000</v>
      </c>
      <c r="J34" s="149" t="str">
        <f>_xlfn.IFNA(IF(INDEX('RBC Table 4'!N:N,MATCH($C34,'RBC Table 4'!$A:$A,0))=0,"--",INDEX('RBC Table 4'!N:N,MATCH($C34,'RBC Table 4'!$A:$A,0))),"--")</f>
        <v>--</v>
      </c>
      <c r="K34" s="149">
        <f>_xlfn.IFNA(IF(INDEX('RBC Table 4'!P:P,MATCH($C34,'RBC Table 4'!$A:$A,0))=0,"--",INDEX('RBC Table 4'!P:P,MATCH($C34,'RBC Table 4'!$A:$A,0))),"--")</f>
        <v>140000</v>
      </c>
      <c r="L34" s="160">
        <f>_xlfn.IFNA(IF(INDEX('RBC Table 4'!R:R,MATCH($C34,'RBC Table 4'!$A:$A,0))=0,"--",INDEX('RBC Table 4'!R:R,MATCH($C34,'RBC Table 4'!$A:$A,0))),"--")</f>
        <v>62000</v>
      </c>
      <c r="N34" s="177"/>
      <c r="O34" s="177"/>
      <c r="P34" s="177"/>
      <c r="Q34" s="85"/>
      <c r="R34" s="177"/>
      <c r="S34" s="177"/>
    </row>
    <row r="35" spans="2:19" x14ac:dyDescent="0.25">
      <c r="B35" s="147" t="str">
        <f>'All Pollutants'!B43</f>
        <v>Acrolein</v>
      </c>
      <c r="C35" s="148" t="str">
        <f>'All Pollutants'!C43</f>
        <v>107-02-8</v>
      </c>
      <c r="D35" s="149" t="str">
        <f>_xlfn.IFNA(IF(MATCH(C35,'REF Table 2'!B:B, 0)&gt;0, "Yes"), "No")</f>
        <v>Yes</v>
      </c>
      <c r="E35" s="149" t="str">
        <f t="shared" si="0"/>
        <v>Yes</v>
      </c>
      <c r="F35" s="149" t="str">
        <f>_xlfn.IFNA(IF(INDEX('RBC Table 4'!F:F,MATCH($C35,'RBC Table 4'!$A:$A,0))=0,"--",INDEX('RBC Table 4'!F:F,MATCH($C35,'RBC Table 4'!$A:$A,0))),"--")</f>
        <v>--</v>
      </c>
      <c r="G35" s="149">
        <f>_xlfn.IFNA(IF(INDEX('RBC Table 4'!H:H,MATCH($C35,'RBC Table 4'!$A:$A,0))=0,"--",INDEX('RBC Table 4'!H:H,MATCH($C35,'RBC Table 4'!$A:$A,0))),"--")</f>
        <v>0.35</v>
      </c>
      <c r="H35" s="149" t="str">
        <f>_xlfn.IFNA(IF(INDEX('RBC Table 4'!J:J,MATCH($C35,'RBC Table 4'!$A:$A,0))=0,"--",INDEX('RBC Table 4'!J:J,MATCH($C35,'RBC Table 4'!$A:$A,0))),"--")</f>
        <v>--</v>
      </c>
      <c r="I35" s="149">
        <f>_xlfn.IFNA(IF(INDEX('RBC Table 4'!L:L,MATCH($C35,'RBC Table 4'!$A:$A,0))=0,"--",INDEX('RBC Table 4'!L:L,MATCH($C35,'RBC Table 4'!$A:$A,0))),"--")</f>
        <v>1.5</v>
      </c>
      <c r="J35" s="149" t="str">
        <f>_xlfn.IFNA(IF(INDEX('RBC Table 4'!N:N,MATCH($C35,'RBC Table 4'!$A:$A,0))=0,"--",INDEX('RBC Table 4'!N:N,MATCH($C35,'RBC Table 4'!$A:$A,0))),"--")</f>
        <v>--</v>
      </c>
      <c r="K35" s="149">
        <f>_xlfn.IFNA(IF(INDEX('RBC Table 4'!P:P,MATCH($C35,'RBC Table 4'!$A:$A,0))=0,"--",INDEX('RBC Table 4'!P:P,MATCH($C35,'RBC Table 4'!$A:$A,0))),"--")</f>
        <v>1.5</v>
      </c>
      <c r="L35" s="160">
        <f>_xlfn.IFNA(IF(INDEX('RBC Table 4'!R:R,MATCH($C35,'RBC Table 4'!$A:$A,0))=0,"--",INDEX('RBC Table 4'!R:R,MATCH($C35,'RBC Table 4'!$A:$A,0))),"--")</f>
        <v>6.9</v>
      </c>
      <c r="N35" s="177"/>
      <c r="O35" s="177"/>
      <c r="P35" s="177"/>
      <c r="Q35" s="85"/>
      <c r="R35" s="177"/>
      <c r="S35" s="177"/>
    </row>
    <row r="36" spans="2:19" x14ac:dyDescent="0.25">
      <c r="B36" s="147" t="str">
        <f>'All Pollutants'!B44</f>
        <v>Aluminum</v>
      </c>
      <c r="C36" s="148" t="str">
        <f>'All Pollutants'!C44</f>
        <v>7429-90-5</v>
      </c>
      <c r="D36" s="149" t="str">
        <f>_xlfn.IFNA(IF(MATCH(C36,'REF Table 2'!B:B, 0)&gt;0, "Yes"), "No")</f>
        <v>Yes</v>
      </c>
      <c r="E36" s="149" t="str">
        <f t="shared" si="0"/>
        <v>Yes</v>
      </c>
      <c r="F36" s="149" t="str">
        <f>_xlfn.IFNA(IF(INDEX('RBC Table 4'!F:F,MATCH($C36,'RBC Table 4'!$A:$A,0))=0,"--",INDEX('RBC Table 4'!F:F,MATCH($C36,'RBC Table 4'!$A:$A,0))),"--")</f>
        <v>--</v>
      </c>
      <c r="G36" s="149">
        <f>_xlfn.IFNA(IF(INDEX('RBC Table 4'!H:H,MATCH($C36,'RBC Table 4'!$A:$A,0))=0,"--",INDEX('RBC Table 4'!H:H,MATCH($C36,'RBC Table 4'!$A:$A,0))),"--")</f>
        <v>5</v>
      </c>
      <c r="H36" s="149" t="str">
        <f>_xlfn.IFNA(IF(INDEX('RBC Table 4'!J:J,MATCH($C36,'RBC Table 4'!$A:$A,0))=0,"--",INDEX('RBC Table 4'!J:J,MATCH($C36,'RBC Table 4'!$A:$A,0))),"--")</f>
        <v>--</v>
      </c>
      <c r="I36" s="149">
        <f>_xlfn.IFNA(IF(INDEX('RBC Table 4'!L:L,MATCH($C36,'RBC Table 4'!$A:$A,0))=0,"--",INDEX('RBC Table 4'!L:L,MATCH($C36,'RBC Table 4'!$A:$A,0))),"--")</f>
        <v>22</v>
      </c>
      <c r="J36" s="149" t="str">
        <f>_xlfn.IFNA(IF(INDEX('RBC Table 4'!N:N,MATCH($C36,'RBC Table 4'!$A:$A,0))=0,"--",INDEX('RBC Table 4'!N:N,MATCH($C36,'RBC Table 4'!$A:$A,0))),"--")</f>
        <v>--</v>
      </c>
      <c r="K36" s="149">
        <f>_xlfn.IFNA(IF(INDEX('RBC Table 4'!P:P,MATCH($C36,'RBC Table 4'!$A:$A,0))=0,"--",INDEX('RBC Table 4'!P:P,MATCH($C36,'RBC Table 4'!$A:$A,0))),"--")</f>
        <v>22</v>
      </c>
      <c r="L36" s="160" t="str">
        <f>_xlfn.IFNA(IF(INDEX('RBC Table 4'!R:R,MATCH($C36,'RBC Table 4'!$A:$A,0))=0,"--",INDEX('RBC Table 4'!R:R,MATCH($C36,'RBC Table 4'!$A:$A,0))),"--")</f>
        <v>--</v>
      </c>
      <c r="N36" s="177"/>
      <c r="O36" s="177"/>
      <c r="P36" s="177"/>
      <c r="Q36" s="85"/>
      <c r="R36" s="177"/>
      <c r="S36" s="177"/>
    </row>
    <row r="37" spans="2:19" x14ac:dyDescent="0.25">
      <c r="B37" s="147" t="str">
        <f>'All Pollutants'!B45</f>
        <v>Ammonia</v>
      </c>
      <c r="C37" s="148" t="str">
        <f>'All Pollutants'!C45</f>
        <v>7664-41-7</v>
      </c>
      <c r="D37" s="149" t="str">
        <f>_xlfn.IFNA(IF(MATCH(C37,'REF Table 2'!B:B, 0)&gt;0, "Yes"), "No")</f>
        <v>Yes</v>
      </c>
      <c r="E37" s="149" t="str">
        <f t="shared" si="0"/>
        <v>Yes</v>
      </c>
      <c r="F37" s="149" t="str">
        <f>_xlfn.IFNA(IF(INDEX('RBC Table 4'!F:F,MATCH($C37,'RBC Table 4'!$A:$A,0))=0,"--",INDEX('RBC Table 4'!F:F,MATCH($C37,'RBC Table 4'!$A:$A,0))),"--")</f>
        <v>--</v>
      </c>
      <c r="G37" s="149">
        <f>_xlfn.IFNA(IF(INDEX('RBC Table 4'!H:H,MATCH($C37,'RBC Table 4'!$A:$A,0))=0,"--",INDEX('RBC Table 4'!H:H,MATCH($C37,'RBC Table 4'!$A:$A,0))),"--")</f>
        <v>500</v>
      </c>
      <c r="H37" s="149" t="str">
        <f>_xlfn.IFNA(IF(INDEX('RBC Table 4'!J:J,MATCH($C37,'RBC Table 4'!$A:$A,0))=0,"--",INDEX('RBC Table 4'!J:J,MATCH($C37,'RBC Table 4'!$A:$A,0))),"--")</f>
        <v>--</v>
      </c>
      <c r="I37" s="149">
        <f>_xlfn.IFNA(IF(INDEX('RBC Table 4'!L:L,MATCH($C37,'RBC Table 4'!$A:$A,0))=0,"--",INDEX('RBC Table 4'!L:L,MATCH($C37,'RBC Table 4'!$A:$A,0))),"--")</f>
        <v>2200</v>
      </c>
      <c r="J37" s="149" t="str">
        <f>_xlfn.IFNA(IF(INDEX('RBC Table 4'!N:N,MATCH($C37,'RBC Table 4'!$A:$A,0))=0,"--",INDEX('RBC Table 4'!N:N,MATCH($C37,'RBC Table 4'!$A:$A,0))),"--")</f>
        <v>--</v>
      </c>
      <c r="K37" s="149">
        <f>_xlfn.IFNA(IF(INDEX('RBC Table 4'!P:P,MATCH($C37,'RBC Table 4'!$A:$A,0))=0,"--",INDEX('RBC Table 4'!P:P,MATCH($C37,'RBC Table 4'!$A:$A,0))),"--")</f>
        <v>2200</v>
      </c>
      <c r="L37" s="160">
        <f>_xlfn.IFNA(IF(INDEX('RBC Table 4'!R:R,MATCH($C37,'RBC Table 4'!$A:$A,0))=0,"--",INDEX('RBC Table 4'!R:R,MATCH($C37,'RBC Table 4'!$A:$A,0))),"--")</f>
        <v>1200</v>
      </c>
      <c r="N37" s="177"/>
      <c r="O37" s="177"/>
      <c r="P37" s="177"/>
      <c r="Q37" s="85"/>
      <c r="R37" s="177"/>
      <c r="S37" s="177"/>
    </row>
    <row r="38" spans="2:19" x14ac:dyDescent="0.25">
      <c r="B38" s="147" t="str">
        <f>'All Pollutants'!B46</f>
        <v>Anthracene</v>
      </c>
      <c r="C38" s="148" t="str">
        <f>'All Pollutants'!C46</f>
        <v>120-12-7</v>
      </c>
      <c r="D38" s="149" t="str">
        <f>_xlfn.IFNA(IF(MATCH(C38,'REF Table 2'!B:B, 0)&gt;0, "Yes"), "No")</f>
        <v>Yes</v>
      </c>
      <c r="E38" s="149" t="str">
        <f t="shared" si="0"/>
        <v>No</v>
      </c>
      <c r="F38" s="149" t="str">
        <f>_xlfn.IFNA(IF(INDEX('RBC Table 4'!F:F,MATCH($C38,'RBC Table 4'!$A:$A,0))=0,"--",INDEX('RBC Table 4'!F:F,MATCH($C38,'RBC Table 4'!$A:$A,0))),"--")</f>
        <v>--</v>
      </c>
      <c r="G38" s="149" t="str">
        <f>_xlfn.IFNA(IF(INDEX('RBC Table 4'!H:H,MATCH($C38,'RBC Table 4'!$A:$A,0))=0,"--",INDEX('RBC Table 4'!H:H,MATCH($C38,'RBC Table 4'!$A:$A,0))),"--")</f>
        <v>--</v>
      </c>
      <c r="H38" s="149" t="str">
        <f>_xlfn.IFNA(IF(INDEX('RBC Table 4'!J:J,MATCH($C38,'RBC Table 4'!$A:$A,0))=0,"--",INDEX('RBC Table 4'!J:J,MATCH($C38,'RBC Table 4'!$A:$A,0))),"--")</f>
        <v>--</v>
      </c>
      <c r="I38" s="149" t="str">
        <f>_xlfn.IFNA(IF(INDEX('RBC Table 4'!L:L,MATCH($C38,'RBC Table 4'!$A:$A,0))=0,"--",INDEX('RBC Table 4'!L:L,MATCH($C38,'RBC Table 4'!$A:$A,0))),"--")</f>
        <v>--</v>
      </c>
      <c r="J38" s="149" t="str">
        <f>_xlfn.IFNA(IF(INDEX('RBC Table 4'!N:N,MATCH($C38,'RBC Table 4'!$A:$A,0))=0,"--",INDEX('RBC Table 4'!N:N,MATCH($C38,'RBC Table 4'!$A:$A,0))),"--")</f>
        <v>--</v>
      </c>
      <c r="K38" s="149" t="str">
        <f>_xlfn.IFNA(IF(INDEX('RBC Table 4'!P:P,MATCH($C38,'RBC Table 4'!$A:$A,0))=0,"--",INDEX('RBC Table 4'!P:P,MATCH($C38,'RBC Table 4'!$A:$A,0))),"--")</f>
        <v>--</v>
      </c>
      <c r="L38" s="160" t="str">
        <f>_xlfn.IFNA(IF(INDEX('RBC Table 4'!R:R,MATCH($C38,'RBC Table 4'!$A:$A,0))=0,"--",INDEX('RBC Table 4'!R:R,MATCH($C38,'RBC Table 4'!$A:$A,0))),"--")</f>
        <v>--</v>
      </c>
      <c r="N38" s="177"/>
      <c r="O38" s="177"/>
      <c r="P38" s="177"/>
      <c r="Q38" s="85"/>
      <c r="R38" s="177"/>
      <c r="S38" s="177"/>
    </row>
    <row r="39" spans="2:19" x14ac:dyDescent="0.25">
      <c r="B39" s="147" t="str">
        <f>'All Pollutants'!B47</f>
        <v>Antimony</v>
      </c>
      <c r="C39" s="148" t="str">
        <f>'All Pollutants'!C47</f>
        <v>7440-36-0</v>
      </c>
      <c r="D39" s="149" t="str">
        <f>_xlfn.IFNA(IF(MATCH(C39,'REF Table 2'!B:B, 0)&gt;0, "Yes"), "No")</f>
        <v>Yes</v>
      </c>
      <c r="E39" s="149" t="str">
        <f t="shared" si="0"/>
        <v>Yes</v>
      </c>
      <c r="F39" s="149" t="str">
        <f>_xlfn.IFNA(IF(INDEX('RBC Table 4'!F:F,MATCH($C39,'RBC Table 4'!$A:$A,0))=0,"--",INDEX('RBC Table 4'!F:F,MATCH($C39,'RBC Table 4'!$A:$A,0))),"--")</f>
        <v>--</v>
      </c>
      <c r="G39" s="149">
        <f>_xlfn.IFNA(IF(INDEX('RBC Table 4'!H:H,MATCH($C39,'RBC Table 4'!$A:$A,0))=0,"--",INDEX('RBC Table 4'!H:H,MATCH($C39,'RBC Table 4'!$A:$A,0))),"--")</f>
        <v>0.3</v>
      </c>
      <c r="H39" s="149" t="str">
        <f>_xlfn.IFNA(IF(INDEX('RBC Table 4'!J:J,MATCH($C39,'RBC Table 4'!$A:$A,0))=0,"--",INDEX('RBC Table 4'!J:J,MATCH($C39,'RBC Table 4'!$A:$A,0))),"--")</f>
        <v>--</v>
      </c>
      <c r="I39" s="149">
        <f>_xlfn.IFNA(IF(INDEX('RBC Table 4'!L:L,MATCH($C39,'RBC Table 4'!$A:$A,0))=0,"--",INDEX('RBC Table 4'!L:L,MATCH($C39,'RBC Table 4'!$A:$A,0))),"--")</f>
        <v>1.3</v>
      </c>
      <c r="J39" s="149" t="str">
        <f>_xlfn.IFNA(IF(INDEX('RBC Table 4'!N:N,MATCH($C39,'RBC Table 4'!$A:$A,0))=0,"--",INDEX('RBC Table 4'!N:N,MATCH($C39,'RBC Table 4'!$A:$A,0))),"--")</f>
        <v>--</v>
      </c>
      <c r="K39" s="149">
        <f>_xlfn.IFNA(IF(INDEX('RBC Table 4'!P:P,MATCH($C39,'RBC Table 4'!$A:$A,0))=0,"--",INDEX('RBC Table 4'!P:P,MATCH($C39,'RBC Table 4'!$A:$A,0))),"--")</f>
        <v>1.3</v>
      </c>
      <c r="L39" s="160">
        <f>_xlfn.IFNA(IF(INDEX('RBC Table 4'!R:R,MATCH($C39,'RBC Table 4'!$A:$A,0))=0,"--",INDEX('RBC Table 4'!R:R,MATCH($C39,'RBC Table 4'!$A:$A,0))),"--")</f>
        <v>1</v>
      </c>
      <c r="N39" s="177"/>
      <c r="O39" s="177"/>
      <c r="P39" s="177"/>
      <c r="Q39" s="85"/>
      <c r="R39" s="177"/>
      <c r="S39" s="177"/>
    </row>
    <row r="40" spans="2:19" x14ac:dyDescent="0.25">
      <c r="B40" s="147" t="str">
        <f>'All Pollutants'!B48</f>
        <v>Arsenic and compounds</v>
      </c>
      <c r="C40" s="148" t="str">
        <f>'All Pollutants'!C48</f>
        <v>7440-38-2</v>
      </c>
      <c r="D40" s="149" t="str">
        <f>_xlfn.IFNA(IF(MATCH(C40,'REF Table 2'!B:B, 0)&gt;0, "Yes"), "No")</f>
        <v>Yes</v>
      </c>
      <c r="E40" s="149" t="str">
        <f t="shared" si="0"/>
        <v>Yes</v>
      </c>
      <c r="F40" s="149">
        <f>_xlfn.IFNA(IF(INDEX('RBC Table 4'!F:F,MATCH($C40,'RBC Table 4'!$A:$A,0))=0,"--",INDEX('RBC Table 4'!F:F,MATCH($C40,'RBC Table 4'!$A:$A,0))),"--")</f>
        <v>2.4000000000000001E-5</v>
      </c>
      <c r="G40" s="149">
        <f>_xlfn.IFNA(IF(INDEX('RBC Table 4'!H:H,MATCH($C40,'RBC Table 4'!$A:$A,0))=0,"--",INDEX('RBC Table 4'!H:H,MATCH($C40,'RBC Table 4'!$A:$A,0))),"--")</f>
        <v>1.7000000000000001E-4</v>
      </c>
      <c r="H40" s="149">
        <f>_xlfn.IFNA(IF(INDEX('RBC Table 4'!J:J,MATCH($C40,'RBC Table 4'!$A:$A,0))=0,"--",INDEX('RBC Table 4'!J:J,MATCH($C40,'RBC Table 4'!$A:$A,0))),"--")</f>
        <v>1.2999999999999999E-3</v>
      </c>
      <c r="I40" s="149">
        <f>_xlfn.IFNA(IF(INDEX('RBC Table 4'!L:L,MATCH($C40,'RBC Table 4'!$A:$A,0))=0,"--",INDEX('RBC Table 4'!L:L,MATCH($C40,'RBC Table 4'!$A:$A,0))),"--")</f>
        <v>2.3999999999999998E-3</v>
      </c>
      <c r="J40" s="149">
        <f>_xlfn.IFNA(IF(INDEX('RBC Table 4'!N:N,MATCH($C40,'RBC Table 4'!$A:$A,0))=0,"--",INDEX('RBC Table 4'!N:N,MATCH($C40,'RBC Table 4'!$A:$A,0))),"--")</f>
        <v>6.2E-4</v>
      </c>
      <c r="K40" s="149">
        <f>_xlfn.IFNA(IF(INDEX('RBC Table 4'!P:P,MATCH($C40,'RBC Table 4'!$A:$A,0))=0,"--",INDEX('RBC Table 4'!P:P,MATCH($C40,'RBC Table 4'!$A:$A,0))),"--")</f>
        <v>2.3999999999999998E-3</v>
      </c>
      <c r="L40" s="160">
        <f>_xlfn.IFNA(IF(INDEX('RBC Table 4'!R:R,MATCH($C40,'RBC Table 4'!$A:$A,0))=0,"--",INDEX('RBC Table 4'!R:R,MATCH($C40,'RBC Table 4'!$A:$A,0))),"--")</f>
        <v>0.2</v>
      </c>
      <c r="N40" s="177"/>
      <c r="O40" s="177"/>
      <c r="P40" s="177"/>
      <c r="Q40" s="85"/>
      <c r="R40" s="177"/>
      <c r="S40" s="177"/>
    </row>
    <row r="41" spans="2:19" x14ac:dyDescent="0.25">
      <c r="B41" s="147" t="str">
        <f>'All Pollutants'!B49</f>
        <v>Barium and compounds</v>
      </c>
      <c r="C41" s="148" t="str">
        <f>'All Pollutants'!C49</f>
        <v>7440-39-3</v>
      </c>
      <c r="D41" s="149" t="str">
        <f>_xlfn.IFNA(IF(MATCH(C41,'REF Table 2'!B:B, 0)&gt;0, "Yes"), "No")</f>
        <v>Yes</v>
      </c>
      <c r="E41" s="149" t="str">
        <f t="shared" si="0"/>
        <v>No</v>
      </c>
      <c r="F41" s="149" t="str">
        <f>_xlfn.IFNA(IF(INDEX('RBC Table 4'!F:F,MATCH($C41,'RBC Table 4'!$A:$A,0))=0,"--",INDEX('RBC Table 4'!F:F,MATCH($C41,'RBC Table 4'!$A:$A,0))),"--")</f>
        <v>--</v>
      </c>
      <c r="G41" s="149" t="str">
        <f>_xlfn.IFNA(IF(INDEX('RBC Table 4'!H:H,MATCH($C41,'RBC Table 4'!$A:$A,0))=0,"--",INDEX('RBC Table 4'!H:H,MATCH($C41,'RBC Table 4'!$A:$A,0))),"--")</f>
        <v>--</v>
      </c>
      <c r="H41" s="149" t="str">
        <f>_xlfn.IFNA(IF(INDEX('RBC Table 4'!J:J,MATCH($C41,'RBC Table 4'!$A:$A,0))=0,"--",INDEX('RBC Table 4'!J:J,MATCH($C41,'RBC Table 4'!$A:$A,0))),"--")</f>
        <v>--</v>
      </c>
      <c r="I41" s="149" t="str">
        <f>_xlfn.IFNA(IF(INDEX('RBC Table 4'!L:L,MATCH($C41,'RBC Table 4'!$A:$A,0))=0,"--",INDEX('RBC Table 4'!L:L,MATCH($C41,'RBC Table 4'!$A:$A,0))),"--")</f>
        <v>--</v>
      </c>
      <c r="J41" s="149" t="str">
        <f>_xlfn.IFNA(IF(INDEX('RBC Table 4'!N:N,MATCH($C41,'RBC Table 4'!$A:$A,0))=0,"--",INDEX('RBC Table 4'!N:N,MATCH($C41,'RBC Table 4'!$A:$A,0))),"--")</f>
        <v>--</v>
      </c>
      <c r="K41" s="149" t="str">
        <f>_xlfn.IFNA(IF(INDEX('RBC Table 4'!P:P,MATCH($C41,'RBC Table 4'!$A:$A,0))=0,"--",INDEX('RBC Table 4'!P:P,MATCH($C41,'RBC Table 4'!$A:$A,0))),"--")</f>
        <v>--</v>
      </c>
      <c r="L41" s="160" t="str">
        <f>_xlfn.IFNA(IF(INDEX('RBC Table 4'!R:R,MATCH($C41,'RBC Table 4'!$A:$A,0))=0,"--",INDEX('RBC Table 4'!R:R,MATCH($C41,'RBC Table 4'!$A:$A,0))),"--")</f>
        <v>--</v>
      </c>
      <c r="N41" s="177"/>
      <c r="O41" s="177"/>
      <c r="P41" s="177"/>
      <c r="Q41" s="85"/>
      <c r="R41" s="177"/>
      <c r="S41" s="177"/>
    </row>
    <row r="42" spans="2:19" x14ac:dyDescent="0.25">
      <c r="B42" s="147" t="str">
        <f>'All Pollutants'!B50</f>
        <v>Benzene</v>
      </c>
      <c r="C42" s="148" t="str">
        <f>'All Pollutants'!C50</f>
        <v>71-43-2</v>
      </c>
      <c r="D42" s="149" t="str">
        <f>_xlfn.IFNA(IF(MATCH(C42,'REF Table 2'!B:B, 0)&gt;0, "Yes"), "No")</f>
        <v>Yes</v>
      </c>
      <c r="E42" s="149" t="str">
        <f t="shared" si="0"/>
        <v>Yes</v>
      </c>
      <c r="F42" s="149">
        <f>_xlfn.IFNA(IF(INDEX('RBC Table 4'!F:F,MATCH($C42,'RBC Table 4'!$A:$A,0))=0,"--",INDEX('RBC Table 4'!F:F,MATCH($C42,'RBC Table 4'!$A:$A,0))),"--")</f>
        <v>0.13</v>
      </c>
      <c r="G42" s="149">
        <f>_xlfn.IFNA(IF(INDEX('RBC Table 4'!H:H,MATCH($C42,'RBC Table 4'!$A:$A,0))=0,"--",INDEX('RBC Table 4'!H:H,MATCH($C42,'RBC Table 4'!$A:$A,0))),"--")</f>
        <v>3</v>
      </c>
      <c r="H42" s="149">
        <f>_xlfn.IFNA(IF(INDEX('RBC Table 4'!J:J,MATCH($C42,'RBC Table 4'!$A:$A,0))=0,"--",INDEX('RBC Table 4'!J:J,MATCH($C42,'RBC Table 4'!$A:$A,0))),"--")</f>
        <v>3.3</v>
      </c>
      <c r="I42" s="149">
        <f>_xlfn.IFNA(IF(INDEX('RBC Table 4'!L:L,MATCH($C42,'RBC Table 4'!$A:$A,0))=0,"--",INDEX('RBC Table 4'!L:L,MATCH($C42,'RBC Table 4'!$A:$A,0))),"--")</f>
        <v>13</v>
      </c>
      <c r="J42" s="149">
        <f>_xlfn.IFNA(IF(INDEX('RBC Table 4'!N:N,MATCH($C42,'RBC Table 4'!$A:$A,0))=0,"--",INDEX('RBC Table 4'!N:N,MATCH($C42,'RBC Table 4'!$A:$A,0))),"--")</f>
        <v>1.5</v>
      </c>
      <c r="K42" s="149">
        <f>_xlfn.IFNA(IF(INDEX('RBC Table 4'!P:P,MATCH($C42,'RBC Table 4'!$A:$A,0))=0,"--",INDEX('RBC Table 4'!P:P,MATCH($C42,'RBC Table 4'!$A:$A,0))),"--")</f>
        <v>13</v>
      </c>
      <c r="L42" s="160">
        <f>_xlfn.IFNA(IF(INDEX('RBC Table 4'!R:R,MATCH($C42,'RBC Table 4'!$A:$A,0))=0,"--",INDEX('RBC Table 4'!R:R,MATCH($C42,'RBC Table 4'!$A:$A,0))),"--")</f>
        <v>29</v>
      </c>
      <c r="N42" s="177"/>
      <c r="O42" s="177"/>
      <c r="P42" s="177"/>
      <c r="Q42" s="85"/>
      <c r="R42" s="177"/>
      <c r="S42" s="177"/>
    </row>
    <row r="43" spans="2:19" x14ac:dyDescent="0.25">
      <c r="B43" s="147" t="str">
        <f>'All Pollutants'!B51</f>
        <v>Benz[a]anthracene</v>
      </c>
      <c r="C43" s="148" t="str">
        <f>'All Pollutants'!C51</f>
        <v>56-55-3</v>
      </c>
      <c r="D43" s="149" t="str">
        <f>_xlfn.IFNA(IF(MATCH(C43,'REF Table 2'!B:B, 0)&gt;0, "Yes"), "No")</f>
        <v>Yes</v>
      </c>
      <c r="E43" s="149" t="str">
        <f t="shared" si="0"/>
        <v>Yes</v>
      </c>
      <c r="F43" s="149">
        <f>_xlfn.IFNA(IF(INDEX('RBC Table 4'!F:F,MATCH($C43,'RBC Table 4'!$A:$A,0))=0,"--",INDEX('RBC Table 4'!F:F,MATCH($C43,'RBC Table 4'!$A:$A,0))),"--")</f>
        <v>2.1000000000000001E-4</v>
      </c>
      <c r="G43" s="149" t="str">
        <f>_xlfn.IFNA(IF(INDEX('RBC Table 4'!H:H,MATCH($C43,'RBC Table 4'!$A:$A,0))=0,"--",INDEX('RBC Table 4'!H:H,MATCH($C43,'RBC Table 4'!$A:$A,0))),"--")</f>
        <v>--</v>
      </c>
      <c r="H43" s="149">
        <f>_xlfn.IFNA(IF(INDEX('RBC Table 4'!J:J,MATCH($C43,'RBC Table 4'!$A:$A,0))=0,"--",INDEX('RBC Table 4'!J:J,MATCH($C43,'RBC Table 4'!$A:$A,0))),"--")</f>
        <v>7.7999999999999996E-3</v>
      </c>
      <c r="I43" s="149" t="str">
        <f>_xlfn.IFNA(IF(INDEX('RBC Table 4'!L:L,MATCH($C43,'RBC Table 4'!$A:$A,0))=0,"--",INDEX('RBC Table 4'!L:L,MATCH($C43,'RBC Table 4'!$A:$A,0))),"--")</f>
        <v>--</v>
      </c>
      <c r="J43" s="149">
        <f>_xlfn.IFNA(IF(INDEX('RBC Table 4'!N:N,MATCH($C43,'RBC Table 4'!$A:$A,0))=0,"--",INDEX('RBC Table 4'!N:N,MATCH($C43,'RBC Table 4'!$A:$A,0))),"--")</f>
        <v>1.4999999999999999E-2</v>
      </c>
      <c r="K43" s="149" t="str">
        <f>_xlfn.IFNA(IF(INDEX('RBC Table 4'!P:P,MATCH($C43,'RBC Table 4'!$A:$A,0))=0,"--",INDEX('RBC Table 4'!P:P,MATCH($C43,'RBC Table 4'!$A:$A,0))),"--")</f>
        <v>--</v>
      </c>
      <c r="L43" s="160" t="str">
        <f>_xlfn.IFNA(IF(INDEX('RBC Table 4'!R:R,MATCH($C43,'RBC Table 4'!$A:$A,0))=0,"--",INDEX('RBC Table 4'!R:R,MATCH($C43,'RBC Table 4'!$A:$A,0))),"--")</f>
        <v>--</v>
      </c>
      <c r="N43" s="177"/>
      <c r="O43" s="177"/>
      <c r="P43" s="177"/>
      <c r="Q43" s="85"/>
      <c r="R43" s="177"/>
      <c r="S43" s="177"/>
    </row>
    <row r="44" spans="2:19" x14ac:dyDescent="0.25">
      <c r="B44" s="147" t="str">
        <f>'All Pollutants'!B52</f>
        <v>Benzo(a)pyrene</v>
      </c>
      <c r="C44" s="148" t="str">
        <f>'All Pollutants'!C52</f>
        <v>50-32-8</v>
      </c>
      <c r="D44" s="149" t="str">
        <f>_xlfn.IFNA(IF(MATCH(C44,'REF Table 2'!B:B, 0)&gt;0, "Yes"), "No")</f>
        <v>Yes</v>
      </c>
      <c r="E44" s="149" t="str">
        <f t="shared" si="0"/>
        <v>Yes</v>
      </c>
      <c r="F44" s="149">
        <f>_xlfn.IFNA(IF(INDEX('RBC Table 4'!F:F,MATCH($C44,'RBC Table 4'!$A:$A,0))=0,"--",INDEX('RBC Table 4'!F:F,MATCH($C44,'RBC Table 4'!$A:$A,0))),"--")</f>
        <v>4.3000000000000002E-5</v>
      </c>
      <c r="G44" s="149">
        <f>_xlfn.IFNA(IF(INDEX('RBC Table 4'!H:H,MATCH($C44,'RBC Table 4'!$A:$A,0))=0,"--",INDEX('RBC Table 4'!H:H,MATCH($C44,'RBC Table 4'!$A:$A,0))),"--")</f>
        <v>2E-3</v>
      </c>
      <c r="H44" s="149">
        <f>_xlfn.IFNA(IF(INDEX('RBC Table 4'!J:J,MATCH($C44,'RBC Table 4'!$A:$A,0))=0,"--",INDEX('RBC Table 4'!J:J,MATCH($C44,'RBC Table 4'!$A:$A,0))),"--")</f>
        <v>1.6000000000000001E-3</v>
      </c>
      <c r="I44" s="149">
        <f>_xlfn.IFNA(IF(INDEX('RBC Table 4'!L:L,MATCH($C44,'RBC Table 4'!$A:$A,0))=0,"--",INDEX('RBC Table 4'!L:L,MATCH($C44,'RBC Table 4'!$A:$A,0))),"--")</f>
        <v>8.8000000000000005E-3</v>
      </c>
      <c r="J44" s="149">
        <f>_xlfn.IFNA(IF(INDEX('RBC Table 4'!N:N,MATCH($C44,'RBC Table 4'!$A:$A,0))=0,"--",INDEX('RBC Table 4'!N:N,MATCH($C44,'RBC Table 4'!$A:$A,0))),"--")</f>
        <v>3.0000000000000001E-3</v>
      </c>
      <c r="K44" s="149">
        <f>_xlfn.IFNA(IF(INDEX('RBC Table 4'!P:P,MATCH($C44,'RBC Table 4'!$A:$A,0))=0,"--",INDEX('RBC Table 4'!P:P,MATCH($C44,'RBC Table 4'!$A:$A,0))),"--")</f>
        <v>8.8000000000000005E-3</v>
      </c>
      <c r="L44" s="160">
        <f>_xlfn.IFNA(IF(INDEX('RBC Table 4'!R:R,MATCH($C44,'RBC Table 4'!$A:$A,0))=0,"--",INDEX('RBC Table 4'!R:R,MATCH($C44,'RBC Table 4'!$A:$A,0))),"--")</f>
        <v>2E-3</v>
      </c>
      <c r="N44" s="177"/>
      <c r="O44" s="177"/>
      <c r="P44" s="177"/>
      <c r="Q44" s="85"/>
      <c r="R44" s="177"/>
      <c r="S44" s="177"/>
    </row>
    <row r="45" spans="2:19" x14ac:dyDescent="0.25">
      <c r="B45" s="147" t="str">
        <f>'All Pollutants'!B53</f>
        <v>Benzo[b]fluoranthene</v>
      </c>
      <c r="C45" s="148" t="str">
        <f>'All Pollutants'!C53</f>
        <v>205-99-2</v>
      </c>
      <c r="D45" s="149" t="str">
        <f>_xlfn.IFNA(IF(MATCH(C45,'REF Table 2'!B:B, 0)&gt;0, "Yes"), "No")</f>
        <v>Yes</v>
      </c>
      <c r="E45" s="149" t="str">
        <f t="shared" si="0"/>
        <v>Yes</v>
      </c>
      <c r="F45" s="149">
        <f>_xlfn.IFNA(IF(INDEX('RBC Table 4'!F:F,MATCH($C45,'RBC Table 4'!$A:$A,0))=0,"--",INDEX('RBC Table 4'!F:F,MATCH($C45,'RBC Table 4'!$A:$A,0))),"--")</f>
        <v>5.3000000000000001E-5</v>
      </c>
      <c r="G45" s="149" t="str">
        <f>_xlfn.IFNA(IF(INDEX('RBC Table 4'!H:H,MATCH($C45,'RBC Table 4'!$A:$A,0))=0,"--",INDEX('RBC Table 4'!H:H,MATCH($C45,'RBC Table 4'!$A:$A,0))),"--")</f>
        <v>--</v>
      </c>
      <c r="H45" s="149">
        <f>_xlfn.IFNA(IF(INDEX('RBC Table 4'!J:J,MATCH($C45,'RBC Table 4'!$A:$A,0))=0,"--",INDEX('RBC Table 4'!J:J,MATCH($C45,'RBC Table 4'!$A:$A,0))),"--")</f>
        <v>2E-3</v>
      </c>
      <c r="I45" s="149" t="str">
        <f>_xlfn.IFNA(IF(INDEX('RBC Table 4'!L:L,MATCH($C45,'RBC Table 4'!$A:$A,0))=0,"--",INDEX('RBC Table 4'!L:L,MATCH($C45,'RBC Table 4'!$A:$A,0))),"--")</f>
        <v>--</v>
      </c>
      <c r="J45" s="149">
        <f>_xlfn.IFNA(IF(INDEX('RBC Table 4'!N:N,MATCH($C45,'RBC Table 4'!$A:$A,0))=0,"--",INDEX('RBC Table 4'!N:N,MATCH($C45,'RBC Table 4'!$A:$A,0))),"--")</f>
        <v>3.8E-3</v>
      </c>
      <c r="K45" s="149" t="str">
        <f>_xlfn.IFNA(IF(INDEX('RBC Table 4'!P:P,MATCH($C45,'RBC Table 4'!$A:$A,0))=0,"--",INDEX('RBC Table 4'!P:P,MATCH($C45,'RBC Table 4'!$A:$A,0))),"--")</f>
        <v>--</v>
      </c>
      <c r="L45" s="160" t="str">
        <f>_xlfn.IFNA(IF(INDEX('RBC Table 4'!R:R,MATCH($C45,'RBC Table 4'!$A:$A,0))=0,"--",INDEX('RBC Table 4'!R:R,MATCH($C45,'RBC Table 4'!$A:$A,0))),"--")</f>
        <v>--</v>
      </c>
      <c r="N45" s="177"/>
      <c r="O45" s="177"/>
      <c r="P45" s="177"/>
      <c r="Q45" s="85"/>
      <c r="R45" s="177"/>
      <c r="S45" s="177"/>
    </row>
    <row r="46" spans="2:19" x14ac:dyDescent="0.25">
      <c r="B46" s="147" t="str">
        <f>'All Pollutants'!B54</f>
        <v>Benzo[k]fluoranthene</v>
      </c>
      <c r="C46" s="148" t="str">
        <f>'All Pollutants'!C54</f>
        <v>207-08-9</v>
      </c>
      <c r="D46" s="149" t="str">
        <f>_xlfn.IFNA(IF(MATCH(C46,'REF Table 2'!B:B, 0)&gt;0, "Yes"), "No")</f>
        <v>Yes</v>
      </c>
      <c r="E46" s="149" t="str">
        <f t="shared" si="0"/>
        <v>Yes</v>
      </c>
      <c r="F46" s="149">
        <f>_xlfn.IFNA(IF(INDEX('RBC Table 4'!F:F,MATCH($C46,'RBC Table 4'!$A:$A,0))=0,"--",INDEX('RBC Table 4'!F:F,MATCH($C46,'RBC Table 4'!$A:$A,0))),"--")</f>
        <v>1.4E-3</v>
      </c>
      <c r="G46" s="149" t="str">
        <f>_xlfn.IFNA(IF(INDEX('RBC Table 4'!H:H,MATCH($C46,'RBC Table 4'!$A:$A,0))=0,"--",INDEX('RBC Table 4'!H:H,MATCH($C46,'RBC Table 4'!$A:$A,0))),"--")</f>
        <v>--</v>
      </c>
      <c r="H46" s="149">
        <f>_xlfn.IFNA(IF(INDEX('RBC Table 4'!J:J,MATCH($C46,'RBC Table 4'!$A:$A,0))=0,"--",INDEX('RBC Table 4'!J:J,MATCH($C46,'RBC Table 4'!$A:$A,0))),"--")</f>
        <v>5.1999999999999998E-2</v>
      </c>
      <c r="I46" s="149" t="str">
        <f>_xlfn.IFNA(IF(INDEX('RBC Table 4'!L:L,MATCH($C46,'RBC Table 4'!$A:$A,0))=0,"--",INDEX('RBC Table 4'!L:L,MATCH($C46,'RBC Table 4'!$A:$A,0))),"--")</f>
        <v>--</v>
      </c>
      <c r="J46" s="149">
        <f>_xlfn.IFNA(IF(INDEX('RBC Table 4'!N:N,MATCH($C46,'RBC Table 4'!$A:$A,0))=0,"--",INDEX('RBC Table 4'!N:N,MATCH($C46,'RBC Table 4'!$A:$A,0))),"--")</f>
        <v>0.1</v>
      </c>
      <c r="K46" s="149" t="str">
        <f>_xlfn.IFNA(IF(INDEX('RBC Table 4'!P:P,MATCH($C46,'RBC Table 4'!$A:$A,0))=0,"--",INDEX('RBC Table 4'!P:P,MATCH($C46,'RBC Table 4'!$A:$A,0))),"--")</f>
        <v>--</v>
      </c>
      <c r="L46" s="160" t="str">
        <f>_xlfn.IFNA(IF(INDEX('RBC Table 4'!R:R,MATCH($C46,'RBC Table 4'!$A:$A,0))=0,"--",INDEX('RBC Table 4'!R:R,MATCH($C46,'RBC Table 4'!$A:$A,0))),"--")</f>
        <v>--</v>
      </c>
      <c r="N46" s="177"/>
      <c r="O46" s="177"/>
      <c r="P46" s="177"/>
      <c r="Q46" s="85"/>
      <c r="R46" s="177"/>
      <c r="S46" s="177"/>
    </row>
    <row r="47" spans="2:19" x14ac:dyDescent="0.25">
      <c r="B47" s="147" t="str">
        <f>'All Pollutants'!B55</f>
        <v>Benzo[e]pyrene</v>
      </c>
      <c r="C47" s="148" t="str">
        <f>'All Pollutants'!C55</f>
        <v>192-97-2</v>
      </c>
      <c r="D47" s="149" t="str">
        <f>_xlfn.IFNA(IF(MATCH(C47,'REF Table 2'!B:B, 0)&gt;0, "Yes"), "No")</f>
        <v>Yes</v>
      </c>
      <c r="E47" s="149" t="str">
        <f t="shared" si="0"/>
        <v>No</v>
      </c>
      <c r="F47" s="149" t="str">
        <f>_xlfn.IFNA(IF(INDEX('RBC Table 4'!F:F,MATCH($C47,'RBC Table 4'!$A:$A,0))=0,"--",INDEX('RBC Table 4'!F:F,MATCH($C47,'RBC Table 4'!$A:$A,0))),"--")</f>
        <v>--</v>
      </c>
      <c r="G47" s="149" t="str">
        <f>_xlfn.IFNA(IF(INDEX('RBC Table 4'!H:H,MATCH($C47,'RBC Table 4'!$A:$A,0))=0,"--",INDEX('RBC Table 4'!H:H,MATCH($C47,'RBC Table 4'!$A:$A,0))),"--")</f>
        <v>--</v>
      </c>
      <c r="H47" s="149" t="str">
        <f>_xlfn.IFNA(IF(INDEX('RBC Table 4'!J:J,MATCH($C47,'RBC Table 4'!$A:$A,0))=0,"--",INDEX('RBC Table 4'!J:J,MATCH($C47,'RBC Table 4'!$A:$A,0))),"--")</f>
        <v>--</v>
      </c>
      <c r="I47" s="149" t="str">
        <f>_xlfn.IFNA(IF(INDEX('RBC Table 4'!L:L,MATCH($C47,'RBC Table 4'!$A:$A,0))=0,"--",INDEX('RBC Table 4'!L:L,MATCH($C47,'RBC Table 4'!$A:$A,0))),"--")</f>
        <v>--</v>
      </c>
      <c r="J47" s="149" t="str">
        <f>_xlfn.IFNA(IF(INDEX('RBC Table 4'!N:N,MATCH($C47,'RBC Table 4'!$A:$A,0))=0,"--",INDEX('RBC Table 4'!N:N,MATCH($C47,'RBC Table 4'!$A:$A,0))),"--")</f>
        <v>--</v>
      </c>
      <c r="K47" s="149" t="str">
        <f>_xlfn.IFNA(IF(INDEX('RBC Table 4'!P:P,MATCH($C47,'RBC Table 4'!$A:$A,0))=0,"--",INDEX('RBC Table 4'!P:P,MATCH($C47,'RBC Table 4'!$A:$A,0))),"--")</f>
        <v>--</v>
      </c>
      <c r="L47" s="160" t="str">
        <f>_xlfn.IFNA(IF(INDEX('RBC Table 4'!R:R,MATCH($C47,'RBC Table 4'!$A:$A,0))=0,"--",INDEX('RBC Table 4'!R:R,MATCH($C47,'RBC Table 4'!$A:$A,0))),"--")</f>
        <v>--</v>
      </c>
      <c r="N47" s="177"/>
      <c r="O47" s="177"/>
      <c r="P47" s="177"/>
      <c r="Q47" s="85"/>
      <c r="R47" s="177"/>
      <c r="S47" s="177"/>
    </row>
    <row r="48" spans="2:19" x14ac:dyDescent="0.25">
      <c r="B48" s="147" t="str">
        <f>'All Pollutants'!B56</f>
        <v>Benzo[g,h,i]perylene</v>
      </c>
      <c r="C48" s="148" t="str">
        <f>'All Pollutants'!C56</f>
        <v>191-24-2</v>
      </c>
      <c r="D48" s="149" t="str">
        <f>_xlfn.IFNA(IF(MATCH(C48,'REF Table 2'!B:B, 0)&gt;0, "Yes"), "No")</f>
        <v>Yes</v>
      </c>
      <c r="E48" s="149" t="str">
        <f t="shared" si="0"/>
        <v>Yes</v>
      </c>
      <c r="F48" s="149">
        <f>_xlfn.IFNA(IF(INDEX('RBC Table 4'!F:F,MATCH($C48,'RBC Table 4'!$A:$A,0))=0,"--",INDEX('RBC Table 4'!F:F,MATCH($C48,'RBC Table 4'!$A:$A,0))),"--")</f>
        <v>4.7000000000000002E-3</v>
      </c>
      <c r="G48" s="149" t="str">
        <f>_xlfn.IFNA(IF(INDEX('RBC Table 4'!H:H,MATCH($C48,'RBC Table 4'!$A:$A,0))=0,"--",INDEX('RBC Table 4'!H:H,MATCH($C48,'RBC Table 4'!$A:$A,0))),"--")</f>
        <v>--</v>
      </c>
      <c r="H48" s="149">
        <f>_xlfn.IFNA(IF(INDEX('RBC Table 4'!J:J,MATCH($C48,'RBC Table 4'!$A:$A,0))=0,"--",INDEX('RBC Table 4'!J:J,MATCH($C48,'RBC Table 4'!$A:$A,0))),"--")</f>
        <v>0.17</v>
      </c>
      <c r="I48" s="149" t="str">
        <f>_xlfn.IFNA(IF(INDEX('RBC Table 4'!L:L,MATCH($C48,'RBC Table 4'!$A:$A,0))=0,"--",INDEX('RBC Table 4'!L:L,MATCH($C48,'RBC Table 4'!$A:$A,0))),"--")</f>
        <v>--</v>
      </c>
      <c r="J48" s="149">
        <f>_xlfn.IFNA(IF(INDEX('RBC Table 4'!N:N,MATCH($C48,'RBC Table 4'!$A:$A,0))=0,"--",INDEX('RBC Table 4'!N:N,MATCH($C48,'RBC Table 4'!$A:$A,0))),"--")</f>
        <v>0.34</v>
      </c>
      <c r="K48" s="149" t="str">
        <f>_xlfn.IFNA(IF(INDEX('RBC Table 4'!P:P,MATCH($C48,'RBC Table 4'!$A:$A,0))=0,"--",INDEX('RBC Table 4'!P:P,MATCH($C48,'RBC Table 4'!$A:$A,0))),"--")</f>
        <v>--</v>
      </c>
      <c r="L48" s="160" t="str">
        <f>_xlfn.IFNA(IF(INDEX('RBC Table 4'!R:R,MATCH($C48,'RBC Table 4'!$A:$A,0))=0,"--",INDEX('RBC Table 4'!R:R,MATCH($C48,'RBC Table 4'!$A:$A,0))),"--")</f>
        <v>--</v>
      </c>
      <c r="N48" s="177"/>
      <c r="O48" s="177"/>
      <c r="P48" s="177"/>
      <c r="Q48" s="85"/>
      <c r="R48" s="177"/>
      <c r="S48" s="177"/>
    </row>
    <row r="49" spans="2:19" x14ac:dyDescent="0.25">
      <c r="B49" s="147" t="str">
        <f>'All Pollutants'!B57</f>
        <v>Beryllium and compounds</v>
      </c>
      <c r="C49" s="148" t="str">
        <f>'All Pollutants'!C57</f>
        <v>7440-41-7</v>
      </c>
      <c r="D49" s="149" t="str">
        <f>_xlfn.IFNA(IF(MATCH(C49,'REF Table 2'!B:B, 0)&gt;0, "Yes"), "No")</f>
        <v>Yes</v>
      </c>
      <c r="E49" s="149" t="str">
        <f t="shared" si="0"/>
        <v>Yes</v>
      </c>
      <c r="F49" s="149">
        <f>_xlfn.IFNA(IF(INDEX('RBC Table 4'!F:F,MATCH($C49,'RBC Table 4'!$A:$A,0))=0,"--",INDEX('RBC Table 4'!F:F,MATCH($C49,'RBC Table 4'!$A:$A,0))),"--")</f>
        <v>4.2000000000000002E-4</v>
      </c>
      <c r="G49" s="149">
        <f>_xlfn.IFNA(IF(INDEX('RBC Table 4'!H:H,MATCH($C49,'RBC Table 4'!$A:$A,0))=0,"--",INDEX('RBC Table 4'!H:H,MATCH($C49,'RBC Table 4'!$A:$A,0))),"--")</f>
        <v>7.0000000000000001E-3</v>
      </c>
      <c r="H49" s="149">
        <f>_xlfn.IFNA(IF(INDEX('RBC Table 4'!J:J,MATCH($C49,'RBC Table 4'!$A:$A,0))=0,"--",INDEX('RBC Table 4'!J:J,MATCH($C49,'RBC Table 4'!$A:$A,0))),"--")</f>
        <v>1.0999999999999999E-2</v>
      </c>
      <c r="I49" s="149">
        <f>_xlfn.IFNA(IF(INDEX('RBC Table 4'!L:L,MATCH($C49,'RBC Table 4'!$A:$A,0))=0,"--",INDEX('RBC Table 4'!L:L,MATCH($C49,'RBC Table 4'!$A:$A,0))),"--")</f>
        <v>3.1E-2</v>
      </c>
      <c r="J49" s="149">
        <f>_xlfn.IFNA(IF(INDEX('RBC Table 4'!N:N,MATCH($C49,'RBC Table 4'!$A:$A,0))=0,"--",INDEX('RBC Table 4'!N:N,MATCH($C49,'RBC Table 4'!$A:$A,0))),"--")</f>
        <v>5.0000000000000001E-3</v>
      </c>
      <c r="K49" s="149">
        <f>_xlfn.IFNA(IF(INDEX('RBC Table 4'!P:P,MATCH($C49,'RBC Table 4'!$A:$A,0))=0,"--",INDEX('RBC Table 4'!P:P,MATCH($C49,'RBC Table 4'!$A:$A,0))),"--")</f>
        <v>3.1E-2</v>
      </c>
      <c r="L49" s="160">
        <f>_xlfn.IFNA(IF(INDEX('RBC Table 4'!R:R,MATCH($C49,'RBC Table 4'!$A:$A,0))=0,"--",INDEX('RBC Table 4'!R:R,MATCH($C49,'RBC Table 4'!$A:$A,0))),"--")</f>
        <v>0.02</v>
      </c>
      <c r="N49" s="177"/>
      <c r="O49" s="177"/>
      <c r="P49" s="177"/>
      <c r="Q49" s="85"/>
      <c r="R49" s="177"/>
      <c r="S49" s="177"/>
    </row>
    <row r="50" spans="2:19" x14ac:dyDescent="0.25">
      <c r="B50" s="147" t="str">
        <f>'All Pollutants'!B58</f>
        <v>Bromine</v>
      </c>
      <c r="C50" s="148" t="str">
        <f>'All Pollutants'!C58</f>
        <v>7726-95-6</v>
      </c>
      <c r="D50" s="149" t="str">
        <f>_xlfn.IFNA(IF(MATCH(C50,'REF Table 2'!B:B, 0)&gt;0, "Yes"), "No")</f>
        <v>Yes</v>
      </c>
      <c r="E50" s="149" t="str">
        <f t="shared" si="0"/>
        <v>No</v>
      </c>
      <c r="F50" s="149" t="str">
        <f>_xlfn.IFNA(IF(INDEX('RBC Table 4'!F:F,MATCH($C50,'RBC Table 4'!$A:$A,0))=0,"--",INDEX('RBC Table 4'!F:F,MATCH($C50,'RBC Table 4'!$A:$A,0))),"--")</f>
        <v>--</v>
      </c>
      <c r="G50" s="149" t="str">
        <f>_xlfn.IFNA(IF(INDEX('RBC Table 4'!H:H,MATCH($C50,'RBC Table 4'!$A:$A,0))=0,"--",INDEX('RBC Table 4'!H:H,MATCH($C50,'RBC Table 4'!$A:$A,0))),"--")</f>
        <v>--</v>
      </c>
      <c r="H50" s="149" t="str">
        <f>_xlfn.IFNA(IF(INDEX('RBC Table 4'!J:J,MATCH($C50,'RBC Table 4'!$A:$A,0))=0,"--",INDEX('RBC Table 4'!J:J,MATCH($C50,'RBC Table 4'!$A:$A,0))),"--")</f>
        <v>--</v>
      </c>
      <c r="I50" s="149" t="str">
        <f>_xlfn.IFNA(IF(INDEX('RBC Table 4'!L:L,MATCH($C50,'RBC Table 4'!$A:$A,0))=0,"--",INDEX('RBC Table 4'!L:L,MATCH($C50,'RBC Table 4'!$A:$A,0))),"--")</f>
        <v>--</v>
      </c>
      <c r="J50" s="149" t="str">
        <f>_xlfn.IFNA(IF(INDEX('RBC Table 4'!N:N,MATCH($C50,'RBC Table 4'!$A:$A,0))=0,"--",INDEX('RBC Table 4'!N:N,MATCH($C50,'RBC Table 4'!$A:$A,0))),"--")</f>
        <v>--</v>
      </c>
      <c r="K50" s="149" t="str">
        <f>_xlfn.IFNA(IF(INDEX('RBC Table 4'!P:P,MATCH($C50,'RBC Table 4'!$A:$A,0))=0,"--",INDEX('RBC Table 4'!P:P,MATCH($C50,'RBC Table 4'!$A:$A,0))),"--")</f>
        <v>--</v>
      </c>
      <c r="L50" s="160" t="str">
        <f>_xlfn.IFNA(IF(INDEX('RBC Table 4'!R:R,MATCH($C50,'RBC Table 4'!$A:$A,0))=0,"--",INDEX('RBC Table 4'!R:R,MATCH($C50,'RBC Table 4'!$A:$A,0))),"--")</f>
        <v>--</v>
      </c>
      <c r="N50" s="177"/>
      <c r="O50" s="177"/>
      <c r="P50" s="177"/>
      <c r="Q50" s="85"/>
      <c r="R50" s="177"/>
      <c r="S50" s="177"/>
    </row>
    <row r="51" spans="2:19" x14ac:dyDescent="0.25">
      <c r="B51" s="147" t="str">
        <f>'All Pollutants'!B61</f>
        <v>Bromodichloromethane</v>
      </c>
      <c r="C51" s="148" t="str">
        <f>'All Pollutants'!C61</f>
        <v>75-27-4</v>
      </c>
      <c r="D51" s="149" t="str">
        <f>_xlfn.IFNA(IF(MATCH(C51,'REF Table 2'!B:B, 0)&gt;0, "Yes"), "No")</f>
        <v>Yes</v>
      </c>
      <c r="E51" s="149" t="str">
        <f t="shared" si="0"/>
        <v>No</v>
      </c>
      <c r="F51" s="149" t="str">
        <f>_xlfn.IFNA(IF(INDEX('RBC Table 4'!F:F,MATCH($C51,'RBC Table 4'!$A:$A,0))=0,"--",INDEX('RBC Table 4'!F:F,MATCH($C51,'RBC Table 4'!$A:$A,0))),"--")</f>
        <v>--</v>
      </c>
      <c r="G51" s="149" t="str">
        <f>_xlfn.IFNA(IF(INDEX('RBC Table 4'!H:H,MATCH($C51,'RBC Table 4'!$A:$A,0))=0,"--",INDEX('RBC Table 4'!H:H,MATCH($C51,'RBC Table 4'!$A:$A,0))),"--")</f>
        <v>--</v>
      </c>
      <c r="H51" s="149" t="str">
        <f>_xlfn.IFNA(IF(INDEX('RBC Table 4'!J:J,MATCH($C51,'RBC Table 4'!$A:$A,0))=0,"--",INDEX('RBC Table 4'!J:J,MATCH($C51,'RBC Table 4'!$A:$A,0))),"--")</f>
        <v>--</v>
      </c>
      <c r="I51" s="149" t="str">
        <f>_xlfn.IFNA(IF(INDEX('RBC Table 4'!L:L,MATCH($C51,'RBC Table 4'!$A:$A,0))=0,"--",INDEX('RBC Table 4'!L:L,MATCH($C51,'RBC Table 4'!$A:$A,0))),"--")</f>
        <v>--</v>
      </c>
      <c r="J51" s="149" t="str">
        <f>_xlfn.IFNA(IF(INDEX('RBC Table 4'!N:N,MATCH($C51,'RBC Table 4'!$A:$A,0))=0,"--",INDEX('RBC Table 4'!N:N,MATCH($C51,'RBC Table 4'!$A:$A,0))),"--")</f>
        <v>--</v>
      </c>
      <c r="K51" s="149" t="str">
        <f>_xlfn.IFNA(IF(INDEX('RBC Table 4'!P:P,MATCH($C51,'RBC Table 4'!$A:$A,0))=0,"--",INDEX('RBC Table 4'!P:P,MATCH($C51,'RBC Table 4'!$A:$A,0))),"--")</f>
        <v>--</v>
      </c>
      <c r="L51" s="160" t="str">
        <f>_xlfn.IFNA(IF(INDEX('RBC Table 4'!R:R,MATCH($C51,'RBC Table 4'!$A:$A,0))=0,"--",INDEX('RBC Table 4'!R:R,MATCH($C51,'RBC Table 4'!$A:$A,0))),"--")</f>
        <v>--</v>
      </c>
      <c r="N51" s="177"/>
      <c r="O51" s="177"/>
      <c r="P51" s="177"/>
      <c r="Q51" s="85"/>
      <c r="R51" s="177"/>
      <c r="S51" s="177"/>
    </row>
    <row r="52" spans="2:19" x14ac:dyDescent="0.25">
      <c r="B52" s="147" t="str">
        <f>'All Pollutants'!B62</f>
        <v>Bromoform</v>
      </c>
      <c r="C52" s="148" t="str">
        <f>'All Pollutants'!C62</f>
        <v>75-25-2</v>
      </c>
      <c r="D52" s="149" t="str">
        <f>_xlfn.IFNA(IF(MATCH(C52,'REF Table 2'!B:B, 0)&gt;0, "Yes"), "No")</f>
        <v>Yes</v>
      </c>
      <c r="E52" s="149" t="str">
        <f t="shared" si="0"/>
        <v>Yes</v>
      </c>
      <c r="F52" s="149">
        <f>_xlfn.IFNA(IF(INDEX('RBC Table 4'!F:F,MATCH($C52,'RBC Table 4'!$A:$A,0))=0,"--",INDEX('RBC Table 4'!F:F,MATCH($C52,'RBC Table 4'!$A:$A,0))),"--")</f>
        <v>0.91</v>
      </c>
      <c r="G52" s="149" t="str">
        <f>_xlfn.IFNA(IF(INDEX('RBC Table 4'!H:H,MATCH($C52,'RBC Table 4'!$A:$A,0))=0,"--",INDEX('RBC Table 4'!H:H,MATCH($C52,'RBC Table 4'!$A:$A,0))),"--")</f>
        <v>--</v>
      </c>
      <c r="H52" s="149">
        <f>_xlfn.IFNA(IF(INDEX('RBC Table 4'!J:J,MATCH($C52,'RBC Table 4'!$A:$A,0))=0,"--",INDEX('RBC Table 4'!J:J,MATCH($C52,'RBC Table 4'!$A:$A,0))),"--")</f>
        <v>24</v>
      </c>
      <c r="I52" s="149" t="str">
        <f>_xlfn.IFNA(IF(INDEX('RBC Table 4'!L:L,MATCH($C52,'RBC Table 4'!$A:$A,0))=0,"--",INDEX('RBC Table 4'!L:L,MATCH($C52,'RBC Table 4'!$A:$A,0))),"--")</f>
        <v>--</v>
      </c>
      <c r="J52" s="149">
        <f>_xlfn.IFNA(IF(INDEX('RBC Table 4'!N:N,MATCH($C52,'RBC Table 4'!$A:$A,0))=0,"--",INDEX('RBC Table 4'!N:N,MATCH($C52,'RBC Table 4'!$A:$A,0))),"--")</f>
        <v>11</v>
      </c>
      <c r="K52" s="149" t="str">
        <f>_xlfn.IFNA(IF(INDEX('RBC Table 4'!P:P,MATCH($C52,'RBC Table 4'!$A:$A,0))=0,"--",INDEX('RBC Table 4'!P:P,MATCH($C52,'RBC Table 4'!$A:$A,0))),"--")</f>
        <v>--</v>
      </c>
      <c r="L52" s="160" t="str">
        <f>_xlfn.IFNA(IF(INDEX('RBC Table 4'!R:R,MATCH($C52,'RBC Table 4'!$A:$A,0))=0,"--",INDEX('RBC Table 4'!R:R,MATCH($C52,'RBC Table 4'!$A:$A,0))),"--")</f>
        <v>--</v>
      </c>
      <c r="N52" s="177"/>
      <c r="O52" s="177"/>
      <c r="P52" s="177"/>
      <c r="Q52" s="85"/>
      <c r="R52" s="177"/>
      <c r="S52" s="177"/>
    </row>
    <row r="53" spans="2:19" x14ac:dyDescent="0.25">
      <c r="B53" s="147" t="str">
        <f>'All Pollutants'!B63</f>
        <v>Bromomethane</v>
      </c>
      <c r="C53" s="148" t="str">
        <f>'All Pollutants'!C63</f>
        <v>74-83-9</v>
      </c>
      <c r="D53" s="149" t="str">
        <f>_xlfn.IFNA(IF(MATCH(C53,'REF Table 2'!B:B, 0)&gt;0, "Yes"), "No")</f>
        <v>Yes</v>
      </c>
      <c r="E53" s="149" t="str">
        <f t="shared" si="0"/>
        <v>Yes</v>
      </c>
      <c r="F53" s="149" t="str">
        <f>_xlfn.IFNA(IF(INDEX('RBC Table 4'!F:F,MATCH($C53,'RBC Table 4'!$A:$A,0))=0,"--",INDEX('RBC Table 4'!F:F,MATCH($C53,'RBC Table 4'!$A:$A,0))),"--")</f>
        <v>--</v>
      </c>
      <c r="G53" s="149">
        <f>_xlfn.IFNA(IF(INDEX('RBC Table 4'!H:H,MATCH($C53,'RBC Table 4'!$A:$A,0))=0,"--",INDEX('RBC Table 4'!H:H,MATCH($C53,'RBC Table 4'!$A:$A,0))),"--")</f>
        <v>5</v>
      </c>
      <c r="H53" s="149" t="str">
        <f>_xlfn.IFNA(IF(INDEX('RBC Table 4'!J:J,MATCH($C53,'RBC Table 4'!$A:$A,0))=0,"--",INDEX('RBC Table 4'!J:J,MATCH($C53,'RBC Table 4'!$A:$A,0))),"--")</f>
        <v>--</v>
      </c>
      <c r="I53" s="149">
        <f>_xlfn.IFNA(IF(INDEX('RBC Table 4'!L:L,MATCH($C53,'RBC Table 4'!$A:$A,0))=0,"--",INDEX('RBC Table 4'!L:L,MATCH($C53,'RBC Table 4'!$A:$A,0))),"--")</f>
        <v>22</v>
      </c>
      <c r="J53" s="149" t="str">
        <f>_xlfn.IFNA(IF(INDEX('RBC Table 4'!N:N,MATCH($C53,'RBC Table 4'!$A:$A,0))=0,"--",INDEX('RBC Table 4'!N:N,MATCH($C53,'RBC Table 4'!$A:$A,0))),"--")</f>
        <v>--</v>
      </c>
      <c r="K53" s="149">
        <f>_xlfn.IFNA(IF(INDEX('RBC Table 4'!P:P,MATCH($C53,'RBC Table 4'!$A:$A,0))=0,"--",INDEX('RBC Table 4'!P:P,MATCH($C53,'RBC Table 4'!$A:$A,0))),"--")</f>
        <v>22</v>
      </c>
      <c r="L53" s="160">
        <f>_xlfn.IFNA(IF(INDEX('RBC Table 4'!R:R,MATCH($C53,'RBC Table 4'!$A:$A,0))=0,"--",INDEX('RBC Table 4'!R:R,MATCH($C53,'RBC Table 4'!$A:$A,0))),"--")</f>
        <v>3900</v>
      </c>
      <c r="N53" s="177"/>
      <c r="O53" s="177"/>
      <c r="P53" s="177"/>
      <c r="Q53" s="85"/>
      <c r="R53" s="177"/>
      <c r="S53" s="177"/>
    </row>
    <row r="54" spans="2:19" x14ac:dyDescent="0.25">
      <c r="B54" s="147" t="str">
        <f>'All Pollutants'!B64</f>
        <v>Cadmium and compounds</v>
      </c>
      <c r="C54" s="148" t="str">
        <f>'All Pollutants'!C64</f>
        <v>7440-43-9</v>
      </c>
      <c r="D54" s="149" t="str">
        <f>_xlfn.IFNA(IF(MATCH(C54,'REF Table 2'!B:B, 0)&gt;0, "Yes"), "No")</f>
        <v>Yes</v>
      </c>
      <c r="E54" s="149" t="str">
        <f t="shared" si="0"/>
        <v>Yes</v>
      </c>
      <c r="F54" s="149">
        <f>_xlfn.IFNA(IF(INDEX('RBC Table 4'!F:F,MATCH($C54,'RBC Table 4'!$A:$A,0))=0,"--",INDEX('RBC Table 4'!F:F,MATCH($C54,'RBC Table 4'!$A:$A,0))),"--")</f>
        <v>5.5999999999999995E-4</v>
      </c>
      <c r="G54" s="149">
        <f>_xlfn.IFNA(IF(INDEX('RBC Table 4'!H:H,MATCH($C54,'RBC Table 4'!$A:$A,0))=0,"--",INDEX('RBC Table 4'!H:H,MATCH($C54,'RBC Table 4'!$A:$A,0))),"--")</f>
        <v>5.0000000000000001E-3</v>
      </c>
      <c r="H54" s="149">
        <f>_xlfn.IFNA(IF(INDEX('RBC Table 4'!J:J,MATCH($C54,'RBC Table 4'!$A:$A,0))=0,"--",INDEX('RBC Table 4'!J:J,MATCH($C54,'RBC Table 4'!$A:$A,0))),"--")</f>
        <v>1.4E-2</v>
      </c>
      <c r="I54" s="149">
        <f>_xlfn.IFNA(IF(INDEX('RBC Table 4'!L:L,MATCH($C54,'RBC Table 4'!$A:$A,0))=0,"--",INDEX('RBC Table 4'!L:L,MATCH($C54,'RBC Table 4'!$A:$A,0))),"--")</f>
        <v>3.6999999999999998E-2</v>
      </c>
      <c r="J54" s="149">
        <f>_xlfn.IFNA(IF(INDEX('RBC Table 4'!N:N,MATCH($C54,'RBC Table 4'!$A:$A,0))=0,"--",INDEX('RBC Table 4'!N:N,MATCH($C54,'RBC Table 4'!$A:$A,0))),"--")</f>
        <v>6.7000000000000002E-3</v>
      </c>
      <c r="K54" s="149">
        <f>_xlfn.IFNA(IF(INDEX('RBC Table 4'!P:P,MATCH($C54,'RBC Table 4'!$A:$A,0))=0,"--",INDEX('RBC Table 4'!P:P,MATCH($C54,'RBC Table 4'!$A:$A,0))),"--")</f>
        <v>3.6999999999999998E-2</v>
      </c>
      <c r="L54" s="160">
        <f>_xlfn.IFNA(IF(INDEX('RBC Table 4'!R:R,MATCH($C54,'RBC Table 4'!$A:$A,0))=0,"--",INDEX('RBC Table 4'!R:R,MATCH($C54,'RBC Table 4'!$A:$A,0))),"--")</f>
        <v>0.03</v>
      </c>
      <c r="N54" s="177"/>
      <c r="O54" s="177"/>
      <c r="P54" s="177"/>
      <c r="Q54" s="85"/>
      <c r="R54" s="177"/>
      <c r="S54" s="177"/>
    </row>
    <row r="55" spans="2:19" x14ac:dyDescent="0.25">
      <c r="B55" s="147" t="str">
        <f>'All Pollutants'!B65</f>
        <v>Carbon Disulfide</v>
      </c>
      <c r="C55" s="148" t="str">
        <f>'All Pollutants'!C65</f>
        <v>75-15-0</v>
      </c>
      <c r="D55" s="149" t="str">
        <f>_xlfn.IFNA(IF(MATCH(C55,'REF Table 2'!B:B, 0)&gt;0, "Yes"), "No")</f>
        <v>Yes</v>
      </c>
      <c r="E55" s="149" t="str">
        <f t="shared" si="0"/>
        <v>Yes</v>
      </c>
      <c r="F55" s="149" t="str">
        <f>_xlfn.IFNA(IF(INDEX('RBC Table 4'!F:F,MATCH($C55,'RBC Table 4'!$A:$A,0))=0,"--",INDEX('RBC Table 4'!F:F,MATCH($C55,'RBC Table 4'!$A:$A,0))),"--")</f>
        <v>--</v>
      </c>
      <c r="G55" s="149">
        <f>_xlfn.IFNA(IF(INDEX('RBC Table 4'!H:H,MATCH($C55,'RBC Table 4'!$A:$A,0))=0,"--",INDEX('RBC Table 4'!H:H,MATCH($C55,'RBC Table 4'!$A:$A,0))),"--")</f>
        <v>800</v>
      </c>
      <c r="H55" s="149" t="str">
        <f>_xlfn.IFNA(IF(INDEX('RBC Table 4'!J:J,MATCH($C55,'RBC Table 4'!$A:$A,0))=0,"--",INDEX('RBC Table 4'!J:J,MATCH($C55,'RBC Table 4'!$A:$A,0))),"--")</f>
        <v>--</v>
      </c>
      <c r="I55" s="149">
        <f>_xlfn.IFNA(IF(INDEX('RBC Table 4'!L:L,MATCH($C55,'RBC Table 4'!$A:$A,0))=0,"--",INDEX('RBC Table 4'!L:L,MATCH($C55,'RBC Table 4'!$A:$A,0))),"--")</f>
        <v>3500</v>
      </c>
      <c r="J55" s="149" t="str">
        <f>_xlfn.IFNA(IF(INDEX('RBC Table 4'!N:N,MATCH($C55,'RBC Table 4'!$A:$A,0))=0,"--",INDEX('RBC Table 4'!N:N,MATCH($C55,'RBC Table 4'!$A:$A,0))),"--")</f>
        <v>--</v>
      </c>
      <c r="K55" s="149">
        <f>_xlfn.IFNA(IF(INDEX('RBC Table 4'!P:P,MATCH($C55,'RBC Table 4'!$A:$A,0))=0,"--",INDEX('RBC Table 4'!P:P,MATCH($C55,'RBC Table 4'!$A:$A,0))),"--")</f>
        <v>3500</v>
      </c>
      <c r="L55" s="160">
        <f>_xlfn.IFNA(IF(INDEX('RBC Table 4'!R:R,MATCH($C55,'RBC Table 4'!$A:$A,0))=0,"--",INDEX('RBC Table 4'!R:R,MATCH($C55,'RBC Table 4'!$A:$A,0))),"--")</f>
        <v>6200</v>
      </c>
      <c r="N55" s="177"/>
      <c r="O55" s="177"/>
      <c r="P55" s="177"/>
      <c r="Q55" s="85"/>
      <c r="R55" s="177"/>
      <c r="S55" s="177"/>
    </row>
    <row r="56" spans="2:19" x14ac:dyDescent="0.25">
      <c r="B56" s="147" t="str">
        <f>'All Pollutants'!B66</f>
        <v>Carbon Tetrachloride</v>
      </c>
      <c r="C56" s="148" t="str">
        <f>'All Pollutants'!C66</f>
        <v>56-23-5</v>
      </c>
      <c r="D56" s="149" t="str">
        <f>_xlfn.IFNA(IF(MATCH(C56,'REF Table 2'!B:B, 0)&gt;0, "Yes"), "No")</f>
        <v>Yes</v>
      </c>
      <c r="E56" s="149" t="str">
        <f t="shared" si="0"/>
        <v>Yes</v>
      </c>
      <c r="F56" s="149">
        <f>_xlfn.IFNA(IF(INDEX('RBC Table 4'!F:F,MATCH($C56,'RBC Table 4'!$A:$A,0))=0,"--",INDEX('RBC Table 4'!F:F,MATCH($C56,'RBC Table 4'!$A:$A,0))),"--")</f>
        <v>0.17</v>
      </c>
      <c r="G56" s="149">
        <f>_xlfn.IFNA(IF(INDEX('RBC Table 4'!H:H,MATCH($C56,'RBC Table 4'!$A:$A,0))=0,"--",INDEX('RBC Table 4'!H:H,MATCH($C56,'RBC Table 4'!$A:$A,0))),"--")</f>
        <v>100</v>
      </c>
      <c r="H56" s="149">
        <f>_xlfn.IFNA(IF(INDEX('RBC Table 4'!J:J,MATCH($C56,'RBC Table 4'!$A:$A,0))=0,"--",INDEX('RBC Table 4'!J:J,MATCH($C56,'RBC Table 4'!$A:$A,0))),"--")</f>
        <v>4.3</v>
      </c>
      <c r="I56" s="149">
        <f>_xlfn.IFNA(IF(INDEX('RBC Table 4'!L:L,MATCH($C56,'RBC Table 4'!$A:$A,0))=0,"--",INDEX('RBC Table 4'!L:L,MATCH($C56,'RBC Table 4'!$A:$A,0))),"--")</f>
        <v>440</v>
      </c>
      <c r="J56" s="149">
        <f>_xlfn.IFNA(IF(INDEX('RBC Table 4'!N:N,MATCH($C56,'RBC Table 4'!$A:$A,0))=0,"--",INDEX('RBC Table 4'!N:N,MATCH($C56,'RBC Table 4'!$A:$A,0))),"--")</f>
        <v>2</v>
      </c>
      <c r="K56" s="149">
        <f>_xlfn.IFNA(IF(INDEX('RBC Table 4'!P:P,MATCH($C56,'RBC Table 4'!$A:$A,0))=0,"--",INDEX('RBC Table 4'!P:P,MATCH($C56,'RBC Table 4'!$A:$A,0))),"--")</f>
        <v>440</v>
      </c>
      <c r="L56" s="160">
        <f>_xlfn.IFNA(IF(INDEX('RBC Table 4'!R:R,MATCH($C56,'RBC Table 4'!$A:$A,0))=0,"--",INDEX('RBC Table 4'!R:R,MATCH($C56,'RBC Table 4'!$A:$A,0))),"--")</f>
        <v>1900</v>
      </c>
      <c r="N56" s="177"/>
      <c r="O56" s="177"/>
      <c r="P56" s="177"/>
      <c r="Q56" s="85"/>
      <c r="R56" s="177"/>
      <c r="S56" s="177"/>
    </row>
    <row r="57" spans="2:19" x14ac:dyDescent="0.25">
      <c r="B57" s="147" t="str">
        <f>'All Pollutants'!B67</f>
        <v>Chlorine</v>
      </c>
      <c r="C57" s="148" t="str">
        <f>'All Pollutants'!C67</f>
        <v>7782-50-5</v>
      </c>
      <c r="D57" s="149" t="str">
        <f>_xlfn.IFNA(IF(MATCH(C57,'REF Table 2'!B:B, 0)&gt;0, "Yes"), "No")</f>
        <v>Yes</v>
      </c>
      <c r="E57" s="149" t="str">
        <f t="shared" si="0"/>
        <v>Yes</v>
      </c>
      <c r="F57" s="149" t="str">
        <f>_xlfn.IFNA(IF(INDEX('RBC Table 4'!F:F,MATCH($C57,'RBC Table 4'!$A:$A,0))=0,"--",INDEX('RBC Table 4'!F:F,MATCH($C57,'RBC Table 4'!$A:$A,0))),"--")</f>
        <v>--</v>
      </c>
      <c r="G57" s="149">
        <f>_xlfn.IFNA(IF(INDEX('RBC Table 4'!H:H,MATCH($C57,'RBC Table 4'!$A:$A,0))=0,"--",INDEX('RBC Table 4'!H:H,MATCH($C57,'RBC Table 4'!$A:$A,0))),"--")</f>
        <v>0.15</v>
      </c>
      <c r="H57" s="149" t="str">
        <f>_xlfn.IFNA(IF(INDEX('RBC Table 4'!J:J,MATCH($C57,'RBC Table 4'!$A:$A,0))=0,"--",INDEX('RBC Table 4'!J:J,MATCH($C57,'RBC Table 4'!$A:$A,0))),"--")</f>
        <v>--</v>
      </c>
      <c r="I57" s="149">
        <f>_xlfn.IFNA(IF(INDEX('RBC Table 4'!L:L,MATCH($C57,'RBC Table 4'!$A:$A,0))=0,"--",INDEX('RBC Table 4'!L:L,MATCH($C57,'RBC Table 4'!$A:$A,0))),"--")</f>
        <v>0.66</v>
      </c>
      <c r="J57" s="149" t="str">
        <f>_xlfn.IFNA(IF(INDEX('RBC Table 4'!N:N,MATCH($C57,'RBC Table 4'!$A:$A,0))=0,"--",INDEX('RBC Table 4'!N:N,MATCH($C57,'RBC Table 4'!$A:$A,0))),"--")</f>
        <v>--</v>
      </c>
      <c r="K57" s="149">
        <f>_xlfn.IFNA(IF(INDEX('RBC Table 4'!P:P,MATCH($C57,'RBC Table 4'!$A:$A,0))=0,"--",INDEX('RBC Table 4'!P:P,MATCH($C57,'RBC Table 4'!$A:$A,0))),"--")</f>
        <v>0.66</v>
      </c>
      <c r="L57" s="160">
        <f>_xlfn.IFNA(IF(INDEX('RBC Table 4'!R:R,MATCH($C57,'RBC Table 4'!$A:$A,0))=0,"--",INDEX('RBC Table 4'!R:R,MATCH($C57,'RBC Table 4'!$A:$A,0))),"--")</f>
        <v>170</v>
      </c>
      <c r="N57" s="177"/>
      <c r="O57" s="177"/>
      <c r="P57" s="177"/>
      <c r="Q57" s="85"/>
      <c r="R57" s="177"/>
      <c r="S57" s="177"/>
    </row>
    <row r="58" spans="2:19" x14ac:dyDescent="0.25">
      <c r="B58" s="147" t="str">
        <f>'All Pollutants'!B68</f>
        <v>Chlorobenzene</v>
      </c>
      <c r="C58" s="148" t="str">
        <f>'All Pollutants'!C68</f>
        <v>108-90-7</v>
      </c>
      <c r="D58" s="149" t="str">
        <f>_xlfn.IFNA(IF(MATCH(C58,'REF Table 2'!B:B, 0)&gt;0, "Yes"), "No")</f>
        <v>Yes</v>
      </c>
      <c r="E58" s="149" t="str">
        <f t="shared" si="0"/>
        <v>Yes</v>
      </c>
      <c r="F58" s="149" t="str">
        <f>_xlfn.IFNA(IF(INDEX('RBC Table 4'!F:F,MATCH($C58,'RBC Table 4'!$A:$A,0))=0,"--",INDEX('RBC Table 4'!F:F,MATCH($C58,'RBC Table 4'!$A:$A,0))),"--")</f>
        <v>--</v>
      </c>
      <c r="G58" s="149">
        <f>_xlfn.IFNA(IF(INDEX('RBC Table 4'!H:H,MATCH($C58,'RBC Table 4'!$A:$A,0))=0,"--",INDEX('RBC Table 4'!H:H,MATCH($C58,'RBC Table 4'!$A:$A,0))),"--")</f>
        <v>50</v>
      </c>
      <c r="H58" s="149" t="str">
        <f>_xlfn.IFNA(IF(INDEX('RBC Table 4'!J:J,MATCH($C58,'RBC Table 4'!$A:$A,0))=0,"--",INDEX('RBC Table 4'!J:J,MATCH($C58,'RBC Table 4'!$A:$A,0))),"--")</f>
        <v>--</v>
      </c>
      <c r="I58" s="149">
        <f>_xlfn.IFNA(IF(INDEX('RBC Table 4'!L:L,MATCH($C58,'RBC Table 4'!$A:$A,0))=0,"--",INDEX('RBC Table 4'!L:L,MATCH($C58,'RBC Table 4'!$A:$A,0))),"--")</f>
        <v>220</v>
      </c>
      <c r="J58" s="149" t="str">
        <f>_xlfn.IFNA(IF(INDEX('RBC Table 4'!N:N,MATCH($C58,'RBC Table 4'!$A:$A,0))=0,"--",INDEX('RBC Table 4'!N:N,MATCH($C58,'RBC Table 4'!$A:$A,0))),"--")</f>
        <v>--</v>
      </c>
      <c r="K58" s="149">
        <f>_xlfn.IFNA(IF(INDEX('RBC Table 4'!P:P,MATCH($C58,'RBC Table 4'!$A:$A,0))=0,"--",INDEX('RBC Table 4'!P:P,MATCH($C58,'RBC Table 4'!$A:$A,0))),"--")</f>
        <v>220</v>
      </c>
      <c r="L58" s="160" t="str">
        <f>_xlfn.IFNA(IF(INDEX('RBC Table 4'!R:R,MATCH($C58,'RBC Table 4'!$A:$A,0))=0,"--",INDEX('RBC Table 4'!R:R,MATCH($C58,'RBC Table 4'!$A:$A,0))),"--")</f>
        <v>--</v>
      </c>
      <c r="N58" s="177"/>
      <c r="O58" s="177"/>
      <c r="P58" s="177"/>
      <c r="Q58" s="85"/>
      <c r="R58" s="177"/>
      <c r="S58" s="177"/>
    </row>
    <row r="59" spans="2:19" x14ac:dyDescent="0.25">
      <c r="B59" s="147" t="str">
        <f>'All Pollutants'!B69</f>
        <v>Chlorodibromomethane</v>
      </c>
      <c r="C59" s="148" t="str">
        <f>'All Pollutants'!C69</f>
        <v>124-48-1</v>
      </c>
      <c r="D59" s="149" t="str">
        <f>_xlfn.IFNA(IF(MATCH(C59,'REF Table 2'!B:B, 0)&gt;0, "Yes"), "No")</f>
        <v>Yes</v>
      </c>
      <c r="E59" s="149" t="str">
        <f t="shared" si="0"/>
        <v>No</v>
      </c>
      <c r="F59" s="149" t="str">
        <f>_xlfn.IFNA(IF(INDEX('RBC Table 4'!F:F,MATCH($C59,'RBC Table 4'!$A:$A,0))=0,"--",INDEX('RBC Table 4'!F:F,MATCH($C59,'RBC Table 4'!$A:$A,0))),"--")</f>
        <v>--</v>
      </c>
      <c r="G59" s="149" t="str">
        <f>_xlfn.IFNA(IF(INDEX('RBC Table 4'!H:H,MATCH($C59,'RBC Table 4'!$A:$A,0))=0,"--",INDEX('RBC Table 4'!H:H,MATCH($C59,'RBC Table 4'!$A:$A,0))),"--")</f>
        <v>--</v>
      </c>
      <c r="H59" s="149" t="str">
        <f>_xlfn.IFNA(IF(INDEX('RBC Table 4'!J:J,MATCH($C59,'RBC Table 4'!$A:$A,0))=0,"--",INDEX('RBC Table 4'!J:J,MATCH($C59,'RBC Table 4'!$A:$A,0))),"--")</f>
        <v>--</v>
      </c>
      <c r="I59" s="149" t="str">
        <f>_xlfn.IFNA(IF(INDEX('RBC Table 4'!L:L,MATCH($C59,'RBC Table 4'!$A:$A,0))=0,"--",INDEX('RBC Table 4'!L:L,MATCH($C59,'RBC Table 4'!$A:$A,0))),"--")</f>
        <v>--</v>
      </c>
      <c r="J59" s="149" t="str">
        <f>_xlfn.IFNA(IF(INDEX('RBC Table 4'!N:N,MATCH($C59,'RBC Table 4'!$A:$A,0))=0,"--",INDEX('RBC Table 4'!N:N,MATCH($C59,'RBC Table 4'!$A:$A,0))),"--")</f>
        <v>--</v>
      </c>
      <c r="K59" s="149" t="str">
        <f>_xlfn.IFNA(IF(INDEX('RBC Table 4'!P:P,MATCH($C59,'RBC Table 4'!$A:$A,0))=0,"--",INDEX('RBC Table 4'!P:P,MATCH($C59,'RBC Table 4'!$A:$A,0))),"--")</f>
        <v>--</v>
      </c>
      <c r="L59" s="160" t="str">
        <f>_xlfn.IFNA(IF(INDEX('RBC Table 4'!R:R,MATCH($C59,'RBC Table 4'!$A:$A,0))=0,"--",INDEX('RBC Table 4'!R:R,MATCH($C59,'RBC Table 4'!$A:$A,0))),"--")</f>
        <v>--</v>
      </c>
      <c r="N59" s="177"/>
      <c r="O59" s="177"/>
      <c r="P59" s="177"/>
      <c r="Q59" s="85"/>
      <c r="R59" s="177"/>
      <c r="S59" s="177"/>
    </row>
    <row r="60" spans="2:19" x14ac:dyDescent="0.25">
      <c r="B60" s="147" t="str">
        <f>'All Pollutants'!B70</f>
        <v>Chloroethane</v>
      </c>
      <c r="C60" s="148" t="str">
        <f>'All Pollutants'!C70</f>
        <v>75-00-3</v>
      </c>
      <c r="D60" s="149" t="str">
        <f>_xlfn.IFNA(IF(MATCH(C60,'REF Table 2'!B:B, 0)&gt;0, "Yes"), "No")</f>
        <v>Yes</v>
      </c>
      <c r="E60" s="149" t="str">
        <f t="shared" ref="E60:E110" si="1">IF(SUM(F60:L60)&lt;&gt;0, "Yes", "No")</f>
        <v>Yes</v>
      </c>
      <c r="F60" s="149" t="str">
        <f>_xlfn.IFNA(IF(INDEX('RBC Table 4'!F:F,MATCH($C60,'RBC Table 4'!$A:$A,0))=0,"--",INDEX('RBC Table 4'!F:F,MATCH($C60,'RBC Table 4'!$A:$A,0))),"--")</f>
        <v>--</v>
      </c>
      <c r="G60" s="149">
        <f>_xlfn.IFNA(IF(INDEX('RBC Table 4'!H:H,MATCH($C60,'RBC Table 4'!$A:$A,0))=0,"--",INDEX('RBC Table 4'!H:H,MATCH($C60,'RBC Table 4'!$A:$A,0))),"--")</f>
        <v>30000</v>
      </c>
      <c r="H60" s="149" t="str">
        <f>_xlfn.IFNA(IF(INDEX('RBC Table 4'!J:J,MATCH($C60,'RBC Table 4'!$A:$A,0))=0,"--",INDEX('RBC Table 4'!J:J,MATCH($C60,'RBC Table 4'!$A:$A,0))),"--")</f>
        <v>--</v>
      </c>
      <c r="I60" s="149">
        <f>_xlfn.IFNA(IF(INDEX('RBC Table 4'!L:L,MATCH($C60,'RBC Table 4'!$A:$A,0))=0,"--",INDEX('RBC Table 4'!L:L,MATCH($C60,'RBC Table 4'!$A:$A,0))),"--")</f>
        <v>130000</v>
      </c>
      <c r="J60" s="149" t="str">
        <f>_xlfn.IFNA(IF(INDEX('RBC Table 4'!N:N,MATCH($C60,'RBC Table 4'!$A:$A,0))=0,"--",INDEX('RBC Table 4'!N:N,MATCH($C60,'RBC Table 4'!$A:$A,0))),"--")</f>
        <v>--</v>
      </c>
      <c r="K60" s="149">
        <f>_xlfn.IFNA(IF(INDEX('RBC Table 4'!P:P,MATCH($C60,'RBC Table 4'!$A:$A,0))=0,"--",INDEX('RBC Table 4'!P:P,MATCH($C60,'RBC Table 4'!$A:$A,0))),"--")</f>
        <v>130000</v>
      </c>
      <c r="L60" s="160">
        <f>_xlfn.IFNA(IF(INDEX('RBC Table 4'!R:R,MATCH($C60,'RBC Table 4'!$A:$A,0))=0,"--",INDEX('RBC Table 4'!R:R,MATCH($C60,'RBC Table 4'!$A:$A,0))),"--")</f>
        <v>40000</v>
      </c>
      <c r="N60" s="177"/>
      <c r="O60" s="177"/>
      <c r="P60" s="177"/>
      <c r="Q60" s="85"/>
      <c r="R60" s="177"/>
      <c r="S60" s="177"/>
    </row>
    <row r="61" spans="2:19" x14ac:dyDescent="0.25">
      <c r="B61" s="147" t="str">
        <f>'All Pollutants'!B71</f>
        <v>Chloroform</v>
      </c>
      <c r="C61" s="148" t="str">
        <f>'All Pollutants'!C71</f>
        <v>67-66-3</v>
      </c>
      <c r="D61" s="149" t="str">
        <f>_xlfn.IFNA(IF(MATCH(C61,'REF Table 2'!B:B, 0)&gt;0, "Yes"), "No")</f>
        <v>Yes</v>
      </c>
      <c r="E61" s="149" t="str">
        <f t="shared" si="1"/>
        <v>Yes</v>
      </c>
      <c r="F61" s="149" t="str">
        <f>_xlfn.IFNA(IF(INDEX('RBC Table 4'!F:F,MATCH($C61,'RBC Table 4'!$A:$A,0))=0,"--",INDEX('RBC Table 4'!F:F,MATCH($C61,'RBC Table 4'!$A:$A,0))),"--")</f>
        <v>--</v>
      </c>
      <c r="G61" s="149">
        <f>_xlfn.IFNA(IF(INDEX('RBC Table 4'!H:H,MATCH($C61,'RBC Table 4'!$A:$A,0))=0,"--",INDEX('RBC Table 4'!H:H,MATCH($C61,'RBC Table 4'!$A:$A,0))),"--")</f>
        <v>300</v>
      </c>
      <c r="H61" s="149" t="str">
        <f>_xlfn.IFNA(IF(INDEX('RBC Table 4'!J:J,MATCH($C61,'RBC Table 4'!$A:$A,0))=0,"--",INDEX('RBC Table 4'!J:J,MATCH($C61,'RBC Table 4'!$A:$A,0))),"--")</f>
        <v>--</v>
      </c>
      <c r="I61" s="149">
        <f>_xlfn.IFNA(IF(INDEX('RBC Table 4'!L:L,MATCH($C61,'RBC Table 4'!$A:$A,0))=0,"--",INDEX('RBC Table 4'!L:L,MATCH($C61,'RBC Table 4'!$A:$A,0))),"--")</f>
        <v>1300</v>
      </c>
      <c r="J61" s="149" t="str">
        <f>_xlfn.IFNA(IF(INDEX('RBC Table 4'!N:N,MATCH($C61,'RBC Table 4'!$A:$A,0))=0,"--",INDEX('RBC Table 4'!N:N,MATCH($C61,'RBC Table 4'!$A:$A,0))),"--")</f>
        <v>--</v>
      </c>
      <c r="K61" s="149">
        <f>_xlfn.IFNA(IF(INDEX('RBC Table 4'!P:P,MATCH($C61,'RBC Table 4'!$A:$A,0))=0,"--",INDEX('RBC Table 4'!P:P,MATCH($C61,'RBC Table 4'!$A:$A,0))),"--")</f>
        <v>1300</v>
      </c>
      <c r="L61" s="160">
        <f>_xlfn.IFNA(IF(INDEX('RBC Table 4'!R:R,MATCH($C61,'RBC Table 4'!$A:$A,0))=0,"--",INDEX('RBC Table 4'!R:R,MATCH($C61,'RBC Table 4'!$A:$A,0))),"--")</f>
        <v>490</v>
      </c>
      <c r="N61" s="177"/>
      <c r="O61" s="177"/>
      <c r="P61" s="177"/>
      <c r="Q61" s="85"/>
      <c r="R61" s="177"/>
      <c r="S61" s="177"/>
    </row>
    <row r="62" spans="2:19" x14ac:dyDescent="0.25">
      <c r="B62" s="147" t="str">
        <f>'All Pollutants'!B72</f>
        <v>Chloromethane</v>
      </c>
      <c r="C62" s="148" t="str">
        <f>'All Pollutants'!C72</f>
        <v>74-87-3</v>
      </c>
      <c r="D62" s="149" t="str">
        <f>_xlfn.IFNA(IF(MATCH(C62,'REF Table 2'!B:B, 0)&gt;0, "Yes"), "No")</f>
        <v>Yes</v>
      </c>
      <c r="E62" s="149" t="str">
        <f t="shared" si="1"/>
        <v>Yes</v>
      </c>
      <c r="F62" s="149" t="str">
        <f>_xlfn.IFNA(IF(INDEX('RBC Table 4'!F:F,MATCH($C62,'RBC Table 4'!$A:$A,0))=0,"--",INDEX('RBC Table 4'!F:F,MATCH($C62,'RBC Table 4'!$A:$A,0))),"--")</f>
        <v>--</v>
      </c>
      <c r="G62" s="149">
        <f>_xlfn.IFNA(IF(INDEX('RBC Table 4'!H:H,MATCH($C62,'RBC Table 4'!$A:$A,0))=0,"--",INDEX('RBC Table 4'!H:H,MATCH($C62,'RBC Table 4'!$A:$A,0))),"--")</f>
        <v>90</v>
      </c>
      <c r="H62" s="149" t="str">
        <f>_xlfn.IFNA(IF(INDEX('RBC Table 4'!J:J,MATCH($C62,'RBC Table 4'!$A:$A,0))=0,"--",INDEX('RBC Table 4'!J:J,MATCH($C62,'RBC Table 4'!$A:$A,0))),"--")</f>
        <v>--</v>
      </c>
      <c r="I62" s="149">
        <f>_xlfn.IFNA(IF(INDEX('RBC Table 4'!L:L,MATCH($C62,'RBC Table 4'!$A:$A,0))=0,"--",INDEX('RBC Table 4'!L:L,MATCH($C62,'RBC Table 4'!$A:$A,0))),"--")</f>
        <v>400</v>
      </c>
      <c r="J62" s="149" t="str">
        <f>_xlfn.IFNA(IF(INDEX('RBC Table 4'!N:N,MATCH($C62,'RBC Table 4'!$A:$A,0))=0,"--",INDEX('RBC Table 4'!N:N,MATCH($C62,'RBC Table 4'!$A:$A,0))),"--")</f>
        <v>--</v>
      </c>
      <c r="K62" s="149">
        <f>_xlfn.IFNA(IF(INDEX('RBC Table 4'!P:P,MATCH($C62,'RBC Table 4'!$A:$A,0))=0,"--",INDEX('RBC Table 4'!P:P,MATCH($C62,'RBC Table 4'!$A:$A,0))),"--")</f>
        <v>400</v>
      </c>
      <c r="L62" s="160">
        <f>_xlfn.IFNA(IF(INDEX('RBC Table 4'!R:R,MATCH($C62,'RBC Table 4'!$A:$A,0))=0,"--",INDEX('RBC Table 4'!R:R,MATCH($C62,'RBC Table 4'!$A:$A,0))),"--")</f>
        <v>1000</v>
      </c>
      <c r="N62" s="177"/>
      <c r="O62" s="177"/>
      <c r="P62" s="177"/>
      <c r="Q62" s="85"/>
      <c r="R62" s="177"/>
      <c r="S62" s="177"/>
    </row>
    <row r="63" spans="2:19" x14ac:dyDescent="0.25">
      <c r="B63" s="147" t="str">
        <f>'All Pollutants'!B74</f>
        <v>Chrysene</v>
      </c>
      <c r="C63" s="148" t="str">
        <f>'All Pollutants'!C74</f>
        <v>218-01-9</v>
      </c>
      <c r="D63" s="149" t="str">
        <f>_xlfn.IFNA(IF(MATCH(C63,'REF Table 2'!B:B, 0)&gt;0, "Yes"), "No")</f>
        <v>Yes</v>
      </c>
      <c r="E63" s="149" t="str">
        <f t="shared" si="1"/>
        <v>Yes</v>
      </c>
      <c r="F63" s="149">
        <f>_xlfn.IFNA(IF(INDEX('RBC Table 4'!F:F,MATCH($C63,'RBC Table 4'!$A:$A,0))=0,"--",INDEX('RBC Table 4'!F:F,MATCH($C63,'RBC Table 4'!$A:$A,0))),"--")</f>
        <v>4.2999999999999999E-4</v>
      </c>
      <c r="G63" s="149" t="str">
        <f>_xlfn.IFNA(IF(INDEX('RBC Table 4'!H:H,MATCH($C63,'RBC Table 4'!$A:$A,0))=0,"--",INDEX('RBC Table 4'!H:H,MATCH($C63,'RBC Table 4'!$A:$A,0))),"--")</f>
        <v>--</v>
      </c>
      <c r="H63" s="149">
        <f>_xlfn.IFNA(IF(INDEX('RBC Table 4'!J:J,MATCH($C63,'RBC Table 4'!$A:$A,0))=0,"--",INDEX('RBC Table 4'!J:J,MATCH($C63,'RBC Table 4'!$A:$A,0))),"--")</f>
        <v>1.6E-2</v>
      </c>
      <c r="I63" s="149" t="str">
        <f>_xlfn.IFNA(IF(INDEX('RBC Table 4'!L:L,MATCH($C63,'RBC Table 4'!$A:$A,0))=0,"--",INDEX('RBC Table 4'!L:L,MATCH($C63,'RBC Table 4'!$A:$A,0))),"--")</f>
        <v>--</v>
      </c>
      <c r="J63" s="149">
        <f>_xlfn.IFNA(IF(INDEX('RBC Table 4'!N:N,MATCH($C63,'RBC Table 4'!$A:$A,0))=0,"--",INDEX('RBC Table 4'!N:N,MATCH($C63,'RBC Table 4'!$A:$A,0))),"--")</f>
        <v>0.03</v>
      </c>
      <c r="K63" s="149" t="str">
        <f>_xlfn.IFNA(IF(INDEX('RBC Table 4'!P:P,MATCH($C63,'RBC Table 4'!$A:$A,0))=0,"--",INDEX('RBC Table 4'!P:P,MATCH($C63,'RBC Table 4'!$A:$A,0))),"--")</f>
        <v>--</v>
      </c>
      <c r="L63" s="160" t="str">
        <f>_xlfn.IFNA(IF(INDEX('RBC Table 4'!R:R,MATCH($C63,'RBC Table 4'!$A:$A,0))=0,"--",INDEX('RBC Table 4'!R:R,MATCH($C63,'RBC Table 4'!$A:$A,0))),"--")</f>
        <v>--</v>
      </c>
      <c r="N63" s="177"/>
      <c r="O63" s="177"/>
      <c r="P63" s="177"/>
      <c r="Q63" s="85"/>
      <c r="R63" s="177"/>
      <c r="S63" s="177"/>
    </row>
    <row r="64" spans="2:19" x14ac:dyDescent="0.25">
      <c r="B64" s="147" t="str">
        <f>'All Pollutants'!B77</f>
        <v>Cobalt and compounds</v>
      </c>
      <c r="C64" s="148" t="str">
        <f>'All Pollutants'!C77</f>
        <v>7440-48-4</v>
      </c>
      <c r="D64" s="149" t="str">
        <f>_xlfn.IFNA(IF(MATCH(C64,'REF Table 2'!B:B, 0)&gt;0, "Yes"), "No")</f>
        <v>Yes</v>
      </c>
      <c r="E64" s="149" t="str">
        <f t="shared" si="1"/>
        <v>Yes</v>
      </c>
      <c r="F64" s="149" t="str">
        <f>_xlfn.IFNA(IF(INDEX('RBC Table 4'!F:F,MATCH($C64,'RBC Table 4'!$A:$A,0))=0,"--",INDEX('RBC Table 4'!F:F,MATCH($C64,'RBC Table 4'!$A:$A,0))),"--")</f>
        <v>--</v>
      </c>
      <c r="G64" s="149">
        <f>_xlfn.IFNA(IF(INDEX('RBC Table 4'!H:H,MATCH($C64,'RBC Table 4'!$A:$A,0))=0,"--",INDEX('RBC Table 4'!H:H,MATCH($C64,'RBC Table 4'!$A:$A,0))),"--")</f>
        <v>0.1</v>
      </c>
      <c r="H64" s="149" t="str">
        <f>_xlfn.IFNA(IF(INDEX('RBC Table 4'!J:J,MATCH($C64,'RBC Table 4'!$A:$A,0))=0,"--",INDEX('RBC Table 4'!J:J,MATCH($C64,'RBC Table 4'!$A:$A,0))),"--")</f>
        <v>--</v>
      </c>
      <c r="I64" s="149">
        <f>_xlfn.IFNA(IF(INDEX('RBC Table 4'!L:L,MATCH($C64,'RBC Table 4'!$A:$A,0))=0,"--",INDEX('RBC Table 4'!L:L,MATCH($C64,'RBC Table 4'!$A:$A,0))),"--")</f>
        <v>0.44</v>
      </c>
      <c r="J64" s="149" t="str">
        <f>_xlfn.IFNA(IF(INDEX('RBC Table 4'!N:N,MATCH($C64,'RBC Table 4'!$A:$A,0))=0,"--",INDEX('RBC Table 4'!N:N,MATCH($C64,'RBC Table 4'!$A:$A,0))),"--")</f>
        <v>--</v>
      </c>
      <c r="K64" s="149">
        <f>_xlfn.IFNA(IF(INDEX('RBC Table 4'!P:P,MATCH($C64,'RBC Table 4'!$A:$A,0))=0,"--",INDEX('RBC Table 4'!P:P,MATCH($C64,'RBC Table 4'!$A:$A,0))),"--")</f>
        <v>0.44</v>
      </c>
      <c r="L64" s="160" t="str">
        <f>_xlfn.IFNA(IF(INDEX('RBC Table 4'!R:R,MATCH($C64,'RBC Table 4'!$A:$A,0))=0,"--",INDEX('RBC Table 4'!R:R,MATCH($C64,'RBC Table 4'!$A:$A,0))),"--")</f>
        <v>--</v>
      </c>
      <c r="N64" s="177"/>
      <c r="O64" s="177"/>
      <c r="P64" s="177"/>
      <c r="Q64" s="85"/>
      <c r="R64" s="177"/>
      <c r="S64" s="177"/>
    </row>
    <row r="65" spans="2:19" x14ac:dyDescent="0.25">
      <c r="B65" s="147" t="str">
        <f>'All Pollutants'!B78</f>
        <v>Copper and compounds</v>
      </c>
      <c r="C65" s="148" t="str">
        <f>'All Pollutants'!C78</f>
        <v>7440-50-8</v>
      </c>
      <c r="D65" s="149" t="str">
        <f>_xlfn.IFNA(IF(MATCH(C65,'REF Table 2'!B:B, 0)&gt;0, "Yes"), "No")</f>
        <v>Yes</v>
      </c>
      <c r="E65" s="149" t="str">
        <f t="shared" si="1"/>
        <v>Yes</v>
      </c>
      <c r="F65" s="149" t="str">
        <f>_xlfn.IFNA(IF(INDEX('RBC Table 4'!F:F,MATCH($C65,'RBC Table 4'!$A:$A,0))=0,"--",INDEX('RBC Table 4'!F:F,MATCH($C65,'RBC Table 4'!$A:$A,0))),"--")</f>
        <v>--</v>
      </c>
      <c r="G65" s="149" t="str">
        <f>_xlfn.IFNA(IF(INDEX('RBC Table 4'!H:H,MATCH($C65,'RBC Table 4'!$A:$A,0))=0,"--",INDEX('RBC Table 4'!H:H,MATCH($C65,'RBC Table 4'!$A:$A,0))),"--")</f>
        <v>--</v>
      </c>
      <c r="H65" s="149" t="str">
        <f>_xlfn.IFNA(IF(INDEX('RBC Table 4'!J:J,MATCH($C65,'RBC Table 4'!$A:$A,0))=0,"--",INDEX('RBC Table 4'!J:J,MATCH($C65,'RBC Table 4'!$A:$A,0))),"--")</f>
        <v>--</v>
      </c>
      <c r="I65" s="149" t="str">
        <f>_xlfn.IFNA(IF(INDEX('RBC Table 4'!L:L,MATCH($C65,'RBC Table 4'!$A:$A,0))=0,"--",INDEX('RBC Table 4'!L:L,MATCH($C65,'RBC Table 4'!$A:$A,0))),"--")</f>
        <v>--</v>
      </c>
      <c r="J65" s="149" t="str">
        <f>_xlfn.IFNA(IF(INDEX('RBC Table 4'!N:N,MATCH($C65,'RBC Table 4'!$A:$A,0))=0,"--",INDEX('RBC Table 4'!N:N,MATCH($C65,'RBC Table 4'!$A:$A,0))),"--")</f>
        <v>--</v>
      </c>
      <c r="K65" s="149" t="str">
        <f>_xlfn.IFNA(IF(INDEX('RBC Table 4'!P:P,MATCH($C65,'RBC Table 4'!$A:$A,0))=0,"--",INDEX('RBC Table 4'!P:P,MATCH($C65,'RBC Table 4'!$A:$A,0))),"--")</f>
        <v>--</v>
      </c>
      <c r="L65" s="160">
        <f>_xlfn.IFNA(IF(INDEX('RBC Table 4'!R:R,MATCH($C65,'RBC Table 4'!$A:$A,0))=0,"--",INDEX('RBC Table 4'!R:R,MATCH($C65,'RBC Table 4'!$A:$A,0))),"--")</f>
        <v>100</v>
      </c>
      <c r="N65" s="177"/>
      <c r="O65" s="177"/>
      <c r="P65" s="177"/>
      <c r="Q65" s="85"/>
      <c r="R65" s="177"/>
      <c r="S65" s="177"/>
    </row>
    <row r="66" spans="2:19" x14ac:dyDescent="0.25">
      <c r="B66" s="147" t="str">
        <f>'All Pollutants'!B79</f>
        <v>Dibenz[a,h]anthracene</v>
      </c>
      <c r="C66" s="148" t="str">
        <f>'All Pollutants'!C79</f>
        <v>53-70-3</v>
      </c>
      <c r="D66" s="149" t="str">
        <f>_xlfn.IFNA(IF(MATCH(C66,'REF Table 2'!B:B, 0)&gt;0, "Yes"), "No")</f>
        <v>Yes</v>
      </c>
      <c r="E66" s="149" t="str">
        <f t="shared" si="1"/>
        <v>Yes</v>
      </c>
      <c r="F66" s="149">
        <f>_xlfn.IFNA(IF(INDEX('RBC Table 4'!F:F,MATCH($C66,'RBC Table 4'!$A:$A,0))=0,"--",INDEX('RBC Table 4'!F:F,MATCH($C66,'RBC Table 4'!$A:$A,0))),"--")</f>
        <v>4.3000000000000003E-6</v>
      </c>
      <c r="G66" s="149" t="str">
        <f>_xlfn.IFNA(IF(INDEX('RBC Table 4'!H:H,MATCH($C66,'RBC Table 4'!$A:$A,0))=0,"--",INDEX('RBC Table 4'!H:H,MATCH($C66,'RBC Table 4'!$A:$A,0))),"--")</f>
        <v>--</v>
      </c>
      <c r="H66" s="149">
        <f>_xlfn.IFNA(IF(INDEX('RBC Table 4'!J:J,MATCH($C66,'RBC Table 4'!$A:$A,0))=0,"--",INDEX('RBC Table 4'!J:J,MATCH($C66,'RBC Table 4'!$A:$A,0))),"--")</f>
        <v>1.6000000000000001E-4</v>
      </c>
      <c r="I66" s="149" t="str">
        <f>_xlfn.IFNA(IF(INDEX('RBC Table 4'!L:L,MATCH($C66,'RBC Table 4'!$A:$A,0))=0,"--",INDEX('RBC Table 4'!L:L,MATCH($C66,'RBC Table 4'!$A:$A,0))),"--")</f>
        <v>--</v>
      </c>
      <c r="J66" s="149">
        <f>_xlfn.IFNA(IF(INDEX('RBC Table 4'!N:N,MATCH($C66,'RBC Table 4'!$A:$A,0))=0,"--",INDEX('RBC Table 4'!N:N,MATCH($C66,'RBC Table 4'!$A:$A,0))),"--")</f>
        <v>2.9999999999999997E-4</v>
      </c>
      <c r="K66" s="149" t="str">
        <f>_xlfn.IFNA(IF(INDEX('RBC Table 4'!P:P,MATCH($C66,'RBC Table 4'!$A:$A,0))=0,"--",INDEX('RBC Table 4'!P:P,MATCH($C66,'RBC Table 4'!$A:$A,0))),"--")</f>
        <v>--</v>
      </c>
      <c r="L66" s="160" t="str">
        <f>_xlfn.IFNA(IF(INDEX('RBC Table 4'!R:R,MATCH($C66,'RBC Table 4'!$A:$A,0))=0,"--",INDEX('RBC Table 4'!R:R,MATCH($C66,'RBC Table 4'!$A:$A,0))),"--")</f>
        <v>--</v>
      </c>
      <c r="N66" s="177"/>
      <c r="O66" s="177"/>
      <c r="P66" s="177"/>
      <c r="Q66" s="85"/>
      <c r="R66" s="177"/>
      <c r="S66" s="177"/>
    </row>
    <row r="67" spans="2:19" x14ac:dyDescent="0.25">
      <c r="B67" s="147" t="str">
        <f>'All Pollutants'!B81</f>
        <v>Dichlorodifluoromethane</v>
      </c>
      <c r="C67" s="148" t="str">
        <f>'All Pollutants'!C81</f>
        <v>75-71-8</v>
      </c>
      <c r="D67" s="149" t="str">
        <f>_xlfn.IFNA(IF(MATCH(C67,'REF Table 2'!B:B, 0)&gt;0, "Yes"), "No")</f>
        <v>Yes</v>
      </c>
      <c r="E67" s="149" t="str">
        <f t="shared" si="1"/>
        <v>No</v>
      </c>
      <c r="F67" s="149" t="str">
        <f>_xlfn.IFNA(IF(INDEX('RBC Table 4'!F:F,MATCH($C67,'RBC Table 4'!$A:$A,0))=0,"--",INDEX('RBC Table 4'!F:F,MATCH($C67,'RBC Table 4'!$A:$A,0))),"--")</f>
        <v>--</v>
      </c>
      <c r="G67" s="149" t="str">
        <f>_xlfn.IFNA(IF(INDEX('RBC Table 4'!H:H,MATCH($C67,'RBC Table 4'!$A:$A,0))=0,"--",INDEX('RBC Table 4'!H:H,MATCH($C67,'RBC Table 4'!$A:$A,0))),"--")</f>
        <v>--</v>
      </c>
      <c r="H67" s="149" t="str">
        <f>_xlfn.IFNA(IF(INDEX('RBC Table 4'!J:J,MATCH($C67,'RBC Table 4'!$A:$A,0))=0,"--",INDEX('RBC Table 4'!J:J,MATCH($C67,'RBC Table 4'!$A:$A,0))),"--")</f>
        <v>--</v>
      </c>
      <c r="I67" s="149" t="str">
        <f>_xlfn.IFNA(IF(INDEX('RBC Table 4'!L:L,MATCH($C67,'RBC Table 4'!$A:$A,0))=0,"--",INDEX('RBC Table 4'!L:L,MATCH($C67,'RBC Table 4'!$A:$A,0))),"--")</f>
        <v>--</v>
      </c>
      <c r="J67" s="149" t="str">
        <f>_xlfn.IFNA(IF(INDEX('RBC Table 4'!N:N,MATCH($C67,'RBC Table 4'!$A:$A,0))=0,"--",INDEX('RBC Table 4'!N:N,MATCH($C67,'RBC Table 4'!$A:$A,0))),"--")</f>
        <v>--</v>
      </c>
      <c r="K67" s="149" t="str">
        <f>_xlfn.IFNA(IF(INDEX('RBC Table 4'!P:P,MATCH($C67,'RBC Table 4'!$A:$A,0))=0,"--",INDEX('RBC Table 4'!P:P,MATCH($C67,'RBC Table 4'!$A:$A,0))),"--")</f>
        <v>--</v>
      </c>
      <c r="L67" s="160" t="str">
        <f>_xlfn.IFNA(IF(INDEX('RBC Table 4'!R:R,MATCH($C67,'RBC Table 4'!$A:$A,0))=0,"--",INDEX('RBC Table 4'!R:R,MATCH($C67,'RBC Table 4'!$A:$A,0))),"--")</f>
        <v>--</v>
      </c>
      <c r="N67" s="177"/>
      <c r="O67" s="177"/>
      <c r="P67" s="177"/>
      <c r="Q67" s="85"/>
      <c r="R67" s="177"/>
      <c r="S67" s="177"/>
    </row>
    <row r="68" spans="2:19" x14ac:dyDescent="0.25">
      <c r="B68" s="147" t="str">
        <f>'All Pollutants'!B82</f>
        <v>Diesel Particulate Matter</v>
      </c>
      <c r="C68" s="148">
        <f>'All Pollutants'!C82</f>
        <v>200</v>
      </c>
      <c r="D68" s="149" t="str">
        <f>_xlfn.IFNA(IF(MATCH(C68,'REF Table 2'!B:B, 0)&gt;0, "Yes"), "No")</f>
        <v>Yes</v>
      </c>
      <c r="E68" s="149" t="str">
        <f t="shared" si="1"/>
        <v>Yes</v>
      </c>
      <c r="F68" s="149">
        <f>_xlfn.IFNA(IF(INDEX('RBC Table 4'!F:F,MATCH($C68,'RBC Table 4'!$A:$A,0))=0,"--",INDEX('RBC Table 4'!F:F,MATCH($C68,'RBC Table 4'!$A:$A,0))),"--")</f>
        <v>0.1</v>
      </c>
      <c r="G68" s="149">
        <f>_xlfn.IFNA(IF(INDEX('RBC Table 4'!H:H,MATCH($C68,'RBC Table 4'!$A:$A,0))=0,"--",INDEX('RBC Table 4'!H:H,MATCH($C68,'RBC Table 4'!$A:$A,0))),"--")</f>
        <v>5</v>
      </c>
      <c r="H68" s="149">
        <f>_xlfn.IFNA(IF(INDEX('RBC Table 4'!J:J,MATCH($C68,'RBC Table 4'!$A:$A,0))=0,"--",INDEX('RBC Table 4'!J:J,MATCH($C68,'RBC Table 4'!$A:$A,0))),"--")</f>
        <v>2.6</v>
      </c>
      <c r="I68" s="149">
        <f>_xlfn.IFNA(IF(INDEX('RBC Table 4'!L:L,MATCH($C68,'RBC Table 4'!$A:$A,0))=0,"--",INDEX('RBC Table 4'!L:L,MATCH($C68,'RBC Table 4'!$A:$A,0))),"--")</f>
        <v>22</v>
      </c>
      <c r="J68" s="149">
        <f>_xlfn.IFNA(IF(INDEX('RBC Table 4'!N:N,MATCH($C68,'RBC Table 4'!$A:$A,0))=0,"--",INDEX('RBC Table 4'!N:N,MATCH($C68,'RBC Table 4'!$A:$A,0))),"--")</f>
        <v>1.2</v>
      </c>
      <c r="K68" s="149">
        <f>_xlfn.IFNA(IF(INDEX('RBC Table 4'!P:P,MATCH($C68,'RBC Table 4'!$A:$A,0))=0,"--",INDEX('RBC Table 4'!P:P,MATCH($C68,'RBC Table 4'!$A:$A,0))),"--")</f>
        <v>22</v>
      </c>
      <c r="L68" s="160" t="str">
        <f>_xlfn.IFNA(IF(INDEX('RBC Table 4'!R:R,MATCH($C68,'RBC Table 4'!$A:$A,0))=0,"--",INDEX('RBC Table 4'!R:R,MATCH($C68,'RBC Table 4'!$A:$A,0))),"--")</f>
        <v>--</v>
      </c>
      <c r="N68" s="177"/>
      <c r="O68" s="177"/>
      <c r="P68" s="177"/>
      <c r="Q68" s="85"/>
      <c r="R68" s="177"/>
      <c r="S68" s="177"/>
    </row>
    <row r="69" spans="2:19" x14ac:dyDescent="0.25">
      <c r="B69" s="147" t="str">
        <f>'All Pollutants'!B83</f>
        <v>Ethylbenzene</v>
      </c>
      <c r="C69" s="148" t="str">
        <f>'All Pollutants'!C83</f>
        <v>100-41-4</v>
      </c>
      <c r="D69" s="149" t="str">
        <f>_xlfn.IFNA(IF(MATCH(C69,'REF Table 2'!B:B, 0)&gt;0, "Yes"), "No")</f>
        <v>Yes</v>
      </c>
      <c r="E69" s="149" t="str">
        <f t="shared" si="1"/>
        <v>Yes</v>
      </c>
      <c r="F69" s="149">
        <f>_xlfn.IFNA(IF(INDEX('RBC Table 4'!F:F,MATCH($C69,'RBC Table 4'!$A:$A,0))=0,"--",INDEX('RBC Table 4'!F:F,MATCH($C69,'RBC Table 4'!$A:$A,0))),"--")</f>
        <v>0.4</v>
      </c>
      <c r="G69" s="149">
        <f>_xlfn.IFNA(IF(INDEX('RBC Table 4'!H:H,MATCH($C69,'RBC Table 4'!$A:$A,0))=0,"--",INDEX('RBC Table 4'!H:H,MATCH($C69,'RBC Table 4'!$A:$A,0))),"--")</f>
        <v>260</v>
      </c>
      <c r="H69" s="149">
        <f>_xlfn.IFNA(IF(INDEX('RBC Table 4'!J:J,MATCH($C69,'RBC Table 4'!$A:$A,0))=0,"--",INDEX('RBC Table 4'!J:J,MATCH($C69,'RBC Table 4'!$A:$A,0))),"--")</f>
        <v>10</v>
      </c>
      <c r="I69" s="149">
        <f>_xlfn.IFNA(IF(INDEX('RBC Table 4'!L:L,MATCH($C69,'RBC Table 4'!$A:$A,0))=0,"--",INDEX('RBC Table 4'!L:L,MATCH($C69,'RBC Table 4'!$A:$A,0))),"--")</f>
        <v>1100</v>
      </c>
      <c r="J69" s="149">
        <f>_xlfn.IFNA(IF(INDEX('RBC Table 4'!N:N,MATCH($C69,'RBC Table 4'!$A:$A,0))=0,"--",INDEX('RBC Table 4'!N:N,MATCH($C69,'RBC Table 4'!$A:$A,0))),"--")</f>
        <v>4.8</v>
      </c>
      <c r="K69" s="149">
        <f>_xlfn.IFNA(IF(INDEX('RBC Table 4'!P:P,MATCH($C69,'RBC Table 4'!$A:$A,0))=0,"--",INDEX('RBC Table 4'!P:P,MATCH($C69,'RBC Table 4'!$A:$A,0))),"--")</f>
        <v>1100</v>
      </c>
      <c r="L69" s="160">
        <f>_xlfn.IFNA(IF(INDEX('RBC Table 4'!R:R,MATCH($C69,'RBC Table 4'!$A:$A,0))=0,"--",INDEX('RBC Table 4'!R:R,MATCH($C69,'RBC Table 4'!$A:$A,0))),"--")</f>
        <v>22000</v>
      </c>
      <c r="N69" s="177"/>
      <c r="O69" s="177"/>
      <c r="P69" s="177"/>
      <c r="Q69" s="85"/>
      <c r="R69" s="177"/>
      <c r="S69" s="177"/>
    </row>
    <row r="70" spans="2:19" x14ac:dyDescent="0.25">
      <c r="B70" s="147" t="str">
        <f>'All Pollutants'!B84</f>
        <v>Formaldehyde</v>
      </c>
      <c r="C70" s="148" t="str">
        <f>'All Pollutants'!C84</f>
        <v>50-00-0</v>
      </c>
      <c r="D70" s="149" t="str">
        <f>_xlfn.IFNA(IF(MATCH(C70,'REF Table 2'!B:B, 0)&gt;0, "Yes"), "No")</f>
        <v>Yes</v>
      </c>
      <c r="E70" s="149" t="str">
        <f t="shared" si="1"/>
        <v>Yes</v>
      </c>
      <c r="F70" s="149">
        <f>_xlfn.IFNA(IF(INDEX('RBC Table 4'!F:F,MATCH($C70,'RBC Table 4'!$A:$A,0))=0,"--",INDEX('RBC Table 4'!F:F,MATCH($C70,'RBC Table 4'!$A:$A,0))),"--")</f>
        <v>0.17</v>
      </c>
      <c r="G70" s="149">
        <f>_xlfn.IFNA(IF(INDEX('RBC Table 4'!H:H,MATCH($C70,'RBC Table 4'!$A:$A,0))=0,"--",INDEX('RBC Table 4'!H:H,MATCH($C70,'RBC Table 4'!$A:$A,0))),"--")</f>
        <v>9</v>
      </c>
      <c r="H70" s="149">
        <f>_xlfn.IFNA(IF(INDEX('RBC Table 4'!J:J,MATCH($C70,'RBC Table 4'!$A:$A,0))=0,"--",INDEX('RBC Table 4'!J:J,MATCH($C70,'RBC Table 4'!$A:$A,0))),"--")</f>
        <v>4.3</v>
      </c>
      <c r="I70" s="149">
        <f>_xlfn.IFNA(IF(INDEX('RBC Table 4'!L:L,MATCH($C70,'RBC Table 4'!$A:$A,0))=0,"--",INDEX('RBC Table 4'!L:L,MATCH($C70,'RBC Table 4'!$A:$A,0))),"--")</f>
        <v>40</v>
      </c>
      <c r="J70" s="149">
        <f>_xlfn.IFNA(IF(INDEX('RBC Table 4'!N:N,MATCH($C70,'RBC Table 4'!$A:$A,0))=0,"--",INDEX('RBC Table 4'!N:N,MATCH($C70,'RBC Table 4'!$A:$A,0))),"--")</f>
        <v>2</v>
      </c>
      <c r="K70" s="149">
        <f>_xlfn.IFNA(IF(INDEX('RBC Table 4'!P:P,MATCH($C70,'RBC Table 4'!$A:$A,0))=0,"--",INDEX('RBC Table 4'!P:P,MATCH($C70,'RBC Table 4'!$A:$A,0))),"--")</f>
        <v>40</v>
      </c>
      <c r="L70" s="160">
        <f>_xlfn.IFNA(IF(INDEX('RBC Table 4'!R:R,MATCH($C70,'RBC Table 4'!$A:$A,0))=0,"--",INDEX('RBC Table 4'!R:R,MATCH($C70,'RBC Table 4'!$A:$A,0))),"--")</f>
        <v>49</v>
      </c>
      <c r="N70" s="177"/>
      <c r="O70" s="177"/>
      <c r="P70" s="177"/>
      <c r="Q70" s="85"/>
      <c r="R70" s="177"/>
      <c r="S70" s="177"/>
    </row>
    <row r="71" spans="2:19" x14ac:dyDescent="0.25">
      <c r="B71" s="147" t="str">
        <f>'All Pollutants'!B85</f>
        <v>Fluoranthene</v>
      </c>
      <c r="C71" s="148" t="str">
        <f>'All Pollutants'!C85</f>
        <v>206-44-0</v>
      </c>
      <c r="D71" s="149" t="str">
        <f>_xlfn.IFNA(IF(MATCH(C71,'REF Table 2'!B:B, 0)&gt;0, "Yes"), "No")</f>
        <v>Yes</v>
      </c>
      <c r="E71" s="149" t="str">
        <f t="shared" si="1"/>
        <v>Yes</v>
      </c>
      <c r="F71" s="149">
        <f>_xlfn.IFNA(IF(INDEX('RBC Table 4'!F:F,MATCH($C71,'RBC Table 4'!$A:$A,0))=0,"--",INDEX('RBC Table 4'!F:F,MATCH($C71,'RBC Table 4'!$A:$A,0))),"--")</f>
        <v>5.2999999999999998E-4</v>
      </c>
      <c r="G71" s="149" t="str">
        <f>_xlfn.IFNA(IF(INDEX('RBC Table 4'!H:H,MATCH($C71,'RBC Table 4'!$A:$A,0))=0,"--",INDEX('RBC Table 4'!H:H,MATCH($C71,'RBC Table 4'!$A:$A,0))),"--")</f>
        <v>--</v>
      </c>
      <c r="H71" s="149">
        <f>_xlfn.IFNA(IF(INDEX('RBC Table 4'!J:J,MATCH($C71,'RBC Table 4'!$A:$A,0))=0,"--",INDEX('RBC Table 4'!J:J,MATCH($C71,'RBC Table 4'!$A:$A,0))),"--")</f>
        <v>0.02</v>
      </c>
      <c r="I71" s="149" t="str">
        <f>_xlfn.IFNA(IF(INDEX('RBC Table 4'!L:L,MATCH($C71,'RBC Table 4'!$A:$A,0))=0,"--",INDEX('RBC Table 4'!L:L,MATCH($C71,'RBC Table 4'!$A:$A,0))),"--")</f>
        <v>--</v>
      </c>
      <c r="J71" s="149">
        <f>_xlfn.IFNA(IF(INDEX('RBC Table 4'!N:N,MATCH($C71,'RBC Table 4'!$A:$A,0))=0,"--",INDEX('RBC Table 4'!N:N,MATCH($C71,'RBC Table 4'!$A:$A,0))),"--")</f>
        <v>3.7999999999999999E-2</v>
      </c>
      <c r="K71" s="149" t="str">
        <f>_xlfn.IFNA(IF(INDEX('RBC Table 4'!P:P,MATCH($C71,'RBC Table 4'!$A:$A,0))=0,"--",INDEX('RBC Table 4'!P:P,MATCH($C71,'RBC Table 4'!$A:$A,0))),"--")</f>
        <v>--</v>
      </c>
      <c r="L71" s="160" t="str">
        <f>_xlfn.IFNA(IF(INDEX('RBC Table 4'!R:R,MATCH($C71,'RBC Table 4'!$A:$A,0))=0,"--",INDEX('RBC Table 4'!R:R,MATCH($C71,'RBC Table 4'!$A:$A,0))),"--")</f>
        <v>--</v>
      </c>
      <c r="N71" s="177"/>
      <c r="O71" s="177"/>
      <c r="P71" s="177"/>
      <c r="Q71" s="85"/>
      <c r="R71" s="177"/>
      <c r="S71" s="177"/>
    </row>
    <row r="72" spans="2:19" x14ac:dyDescent="0.25">
      <c r="B72" s="147" t="str">
        <f>'All Pollutants'!B86</f>
        <v>Fluorene</v>
      </c>
      <c r="C72" s="148" t="str">
        <f>'All Pollutants'!C86</f>
        <v>86-73-7</v>
      </c>
      <c r="D72" s="149" t="str">
        <f>_xlfn.IFNA(IF(MATCH(C72,'REF Table 2'!B:B, 0)&gt;0, "Yes"), "No")</f>
        <v>Yes</v>
      </c>
      <c r="E72" s="149" t="str">
        <f t="shared" si="1"/>
        <v>No</v>
      </c>
      <c r="F72" s="149" t="str">
        <f>_xlfn.IFNA(IF(INDEX('RBC Table 4'!F:F,MATCH($C72,'RBC Table 4'!$A:$A,0))=0,"--",INDEX('RBC Table 4'!F:F,MATCH($C72,'RBC Table 4'!$A:$A,0))),"--")</f>
        <v>--</v>
      </c>
      <c r="G72" s="149" t="str">
        <f>_xlfn.IFNA(IF(INDEX('RBC Table 4'!H:H,MATCH($C72,'RBC Table 4'!$A:$A,0))=0,"--",INDEX('RBC Table 4'!H:H,MATCH($C72,'RBC Table 4'!$A:$A,0))),"--")</f>
        <v>--</v>
      </c>
      <c r="H72" s="149" t="str">
        <f>_xlfn.IFNA(IF(INDEX('RBC Table 4'!J:J,MATCH($C72,'RBC Table 4'!$A:$A,0))=0,"--",INDEX('RBC Table 4'!J:J,MATCH($C72,'RBC Table 4'!$A:$A,0))),"--")</f>
        <v>--</v>
      </c>
      <c r="I72" s="149" t="str">
        <f>_xlfn.IFNA(IF(INDEX('RBC Table 4'!L:L,MATCH($C72,'RBC Table 4'!$A:$A,0))=0,"--",INDEX('RBC Table 4'!L:L,MATCH($C72,'RBC Table 4'!$A:$A,0))),"--")</f>
        <v>--</v>
      </c>
      <c r="J72" s="149" t="str">
        <f>_xlfn.IFNA(IF(INDEX('RBC Table 4'!N:N,MATCH($C72,'RBC Table 4'!$A:$A,0))=0,"--",INDEX('RBC Table 4'!N:N,MATCH($C72,'RBC Table 4'!$A:$A,0))),"--")</f>
        <v>--</v>
      </c>
      <c r="K72" s="149" t="str">
        <f>_xlfn.IFNA(IF(INDEX('RBC Table 4'!P:P,MATCH($C72,'RBC Table 4'!$A:$A,0))=0,"--",INDEX('RBC Table 4'!P:P,MATCH($C72,'RBC Table 4'!$A:$A,0))),"--")</f>
        <v>--</v>
      </c>
      <c r="L72" s="160" t="str">
        <f>_xlfn.IFNA(IF(INDEX('RBC Table 4'!R:R,MATCH($C72,'RBC Table 4'!$A:$A,0))=0,"--",INDEX('RBC Table 4'!R:R,MATCH($C72,'RBC Table 4'!$A:$A,0))),"--")</f>
        <v>--</v>
      </c>
      <c r="N72" s="177"/>
      <c r="O72" s="177"/>
      <c r="P72" s="177"/>
      <c r="Q72" s="85"/>
      <c r="R72" s="177"/>
      <c r="S72" s="177"/>
    </row>
    <row r="73" spans="2:19" x14ac:dyDescent="0.25">
      <c r="B73" s="147" t="str">
        <f>'All Pollutants'!B87</f>
        <v>Hexachlorobenzene</v>
      </c>
      <c r="C73" s="148" t="str">
        <f>'All Pollutants'!C87</f>
        <v>118-74-1</v>
      </c>
      <c r="D73" s="149" t="str">
        <f>_xlfn.IFNA(IF(MATCH(C73,'REF Table 2'!B:B, 0)&gt;0, "Yes"), "No")</f>
        <v>Yes</v>
      </c>
      <c r="E73" s="149" t="str">
        <f t="shared" si="1"/>
        <v>Yes</v>
      </c>
      <c r="F73" s="149">
        <f>_xlfn.IFNA(IF(INDEX('RBC Table 4'!F:F,MATCH($C73,'RBC Table 4'!$A:$A,0))=0,"--",INDEX('RBC Table 4'!F:F,MATCH($C73,'RBC Table 4'!$A:$A,0))),"--")</f>
        <v>2E-3</v>
      </c>
      <c r="G73" s="149" t="str">
        <f>_xlfn.IFNA(IF(INDEX('RBC Table 4'!H:H,MATCH($C73,'RBC Table 4'!$A:$A,0))=0,"--",INDEX('RBC Table 4'!H:H,MATCH($C73,'RBC Table 4'!$A:$A,0))),"--")</f>
        <v>--</v>
      </c>
      <c r="H73" s="149">
        <f>_xlfn.IFNA(IF(INDEX('RBC Table 4'!J:J,MATCH($C73,'RBC Table 4'!$A:$A,0))=0,"--",INDEX('RBC Table 4'!J:J,MATCH($C73,'RBC Table 4'!$A:$A,0))),"--")</f>
        <v>5.0999999999999997E-2</v>
      </c>
      <c r="I73" s="149" t="str">
        <f>_xlfn.IFNA(IF(INDEX('RBC Table 4'!L:L,MATCH($C73,'RBC Table 4'!$A:$A,0))=0,"--",INDEX('RBC Table 4'!L:L,MATCH($C73,'RBC Table 4'!$A:$A,0))),"--")</f>
        <v>--</v>
      </c>
      <c r="J73" s="149">
        <f>_xlfn.IFNA(IF(INDEX('RBC Table 4'!N:N,MATCH($C73,'RBC Table 4'!$A:$A,0))=0,"--",INDEX('RBC Table 4'!N:N,MATCH($C73,'RBC Table 4'!$A:$A,0))),"--")</f>
        <v>2.4E-2</v>
      </c>
      <c r="K73" s="149" t="str">
        <f>_xlfn.IFNA(IF(INDEX('RBC Table 4'!P:P,MATCH($C73,'RBC Table 4'!$A:$A,0))=0,"--",INDEX('RBC Table 4'!P:P,MATCH($C73,'RBC Table 4'!$A:$A,0))),"--")</f>
        <v>--</v>
      </c>
      <c r="L73" s="160" t="str">
        <f>_xlfn.IFNA(IF(INDEX('RBC Table 4'!R:R,MATCH($C73,'RBC Table 4'!$A:$A,0))=0,"--",INDEX('RBC Table 4'!R:R,MATCH($C73,'RBC Table 4'!$A:$A,0))),"--")</f>
        <v>--</v>
      </c>
      <c r="N73" s="177"/>
      <c r="O73" s="177"/>
      <c r="P73" s="177"/>
      <c r="Q73" s="85"/>
      <c r="R73" s="177"/>
      <c r="S73" s="177"/>
    </row>
    <row r="74" spans="2:19" x14ac:dyDescent="0.25">
      <c r="B74" s="147" t="str">
        <f>'All Pollutants'!B88</f>
        <v>Hexachlorobutadiene</v>
      </c>
      <c r="C74" s="148" t="str">
        <f>'All Pollutants'!C88</f>
        <v>87-68-3</v>
      </c>
      <c r="D74" s="149" t="str">
        <f>_xlfn.IFNA(IF(MATCH(C74,'REF Table 2'!B:B, 0)&gt;0, "Yes"), "No")</f>
        <v>Yes</v>
      </c>
      <c r="E74" s="149" t="str">
        <f t="shared" si="1"/>
        <v>Yes</v>
      </c>
      <c r="F74" s="149">
        <f>_xlfn.IFNA(IF(INDEX('RBC Table 4'!F:F,MATCH($C74,'RBC Table 4'!$A:$A,0))=0,"--",INDEX('RBC Table 4'!F:F,MATCH($C74,'RBC Table 4'!$A:$A,0))),"--")</f>
        <v>4.4999999999999998E-2</v>
      </c>
      <c r="G74" s="149" t="str">
        <f>_xlfn.IFNA(IF(INDEX('RBC Table 4'!H:H,MATCH($C74,'RBC Table 4'!$A:$A,0))=0,"--",INDEX('RBC Table 4'!H:H,MATCH($C74,'RBC Table 4'!$A:$A,0))),"--")</f>
        <v>--</v>
      </c>
      <c r="H74" s="149">
        <f>_xlfn.IFNA(IF(INDEX('RBC Table 4'!J:J,MATCH($C74,'RBC Table 4'!$A:$A,0))=0,"--",INDEX('RBC Table 4'!J:J,MATCH($C74,'RBC Table 4'!$A:$A,0))),"--")</f>
        <v>1.2</v>
      </c>
      <c r="I74" s="149" t="str">
        <f>_xlfn.IFNA(IF(INDEX('RBC Table 4'!L:L,MATCH($C74,'RBC Table 4'!$A:$A,0))=0,"--",INDEX('RBC Table 4'!L:L,MATCH($C74,'RBC Table 4'!$A:$A,0))),"--")</f>
        <v>--</v>
      </c>
      <c r="J74" s="149">
        <f>_xlfn.IFNA(IF(INDEX('RBC Table 4'!N:N,MATCH($C74,'RBC Table 4'!$A:$A,0))=0,"--",INDEX('RBC Table 4'!N:N,MATCH($C74,'RBC Table 4'!$A:$A,0))),"--")</f>
        <v>0.55000000000000004</v>
      </c>
      <c r="K74" s="149" t="str">
        <f>_xlfn.IFNA(IF(INDEX('RBC Table 4'!P:P,MATCH($C74,'RBC Table 4'!$A:$A,0))=0,"--",INDEX('RBC Table 4'!P:P,MATCH($C74,'RBC Table 4'!$A:$A,0))),"--")</f>
        <v>--</v>
      </c>
      <c r="L74" s="160" t="str">
        <f>_xlfn.IFNA(IF(INDEX('RBC Table 4'!R:R,MATCH($C74,'RBC Table 4'!$A:$A,0))=0,"--",INDEX('RBC Table 4'!R:R,MATCH($C74,'RBC Table 4'!$A:$A,0))),"--")</f>
        <v>--</v>
      </c>
      <c r="N74" s="177"/>
      <c r="O74" s="177"/>
      <c r="P74" s="177"/>
      <c r="Q74" s="85"/>
      <c r="R74" s="177"/>
      <c r="S74" s="177"/>
    </row>
    <row r="75" spans="2:19" x14ac:dyDescent="0.25">
      <c r="B75" s="147" t="str">
        <f>'All Pollutants'!B89</f>
        <v>Hexane</v>
      </c>
      <c r="C75" s="148" t="str">
        <f>'All Pollutants'!C89</f>
        <v>110-54-3</v>
      </c>
      <c r="D75" s="149" t="str">
        <f>_xlfn.IFNA(IF(MATCH(C75,'REF Table 2'!B:B, 0)&gt;0, "Yes"), "No")</f>
        <v>Yes</v>
      </c>
      <c r="E75" s="149" t="str">
        <f t="shared" si="1"/>
        <v>Yes</v>
      </c>
      <c r="F75" s="149" t="str">
        <f>_xlfn.IFNA(IF(INDEX('RBC Table 4'!F:F,MATCH($C75,'RBC Table 4'!$A:$A,0))=0,"--",INDEX('RBC Table 4'!F:F,MATCH($C75,'RBC Table 4'!$A:$A,0))),"--")</f>
        <v>--</v>
      </c>
      <c r="G75" s="149">
        <f>_xlfn.IFNA(IF(INDEX('RBC Table 4'!H:H,MATCH($C75,'RBC Table 4'!$A:$A,0))=0,"--",INDEX('RBC Table 4'!H:H,MATCH($C75,'RBC Table 4'!$A:$A,0))),"--")</f>
        <v>700</v>
      </c>
      <c r="H75" s="149" t="str">
        <f>_xlfn.IFNA(IF(INDEX('RBC Table 4'!J:J,MATCH($C75,'RBC Table 4'!$A:$A,0))=0,"--",INDEX('RBC Table 4'!J:J,MATCH($C75,'RBC Table 4'!$A:$A,0))),"--")</f>
        <v>--</v>
      </c>
      <c r="I75" s="149">
        <f>_xlfn.IFNA(IF(INDEX('RBC Table 4'!L:L,MATCH($C75,'RBC Table 4'!$A:$A,0))=0,"--",INDEX('RBC Table 4'!L:L,MATCH($C75,'RBC Table 4'!$A:$A,0))),"--")</f>
        <v>3100</v>
      </c>
      <c r="J75" s="149" t="str">
        <f>_xlfn.IFNA(IF(INDEX('RBC Table 4'!N:N,MATCH($C75,'RBC Table 4'!$A:$A,0))=0,"--",INDEX('RBC Table 4'!N:N,MATCH($C75,'RBC Table 4'!$A:$A,0))),"--")</f>
        <v>--</v>
      </c>
      <c r="K75" s="149">
        <f>_xlfn.IFNA(IF(INDEX('RBC Table 4'!P:P,MATCH($C75,'RBC Table 4'!$A:$A,0))=0,"--",INDEX('RBC Table 4'!P:P,MATCH($C75,'RBC Table 4'!$A:$A,0))),"--")</f>
        <v>3100</v>
      </c>
      <c r="L75" s="160" t="str">
        <f>_xlfn.IFNA(IF(INDEX('RBC Table 4'!R:R,MATCH($C75,'RBC Table 4'!$A:$A,0))=0,"--",INDEX('RBC Table 4'!R:R,MATCH($C75,'RBC Table 4'!$A:$A,0))),"--")</f>
        <v>--</v>
      </c>
      <c r="N75" s="177"/>
      <c r="O75" s="177"/>
      <c r="P75" s="177"/>
      <c r="Q75" s="85"/>
      <c r="R75" s="177"/>
      <c r="S75" s="177"/>
    </row>
    <row r="76" spans="2:19" x14ac:dyDescent="0.25">
      <c r="B76" s="147" t="str">
        <f>'All Pollutants'!B90</f>
        <v>Hexavalent Chromium (Cr+6)</v>
      </c>
      <c r="C76" s="148" t="str">
        <f>'All Pollutants'!C90</f>
        <v>18540-29-9</v>
      </c>
      <c r="D76" s="149" t="str">
        <f>_xlfn.IFNA(IF(MATCH(C76,'REF Table 2'!B:B, 0)&gt;0, "Yes"), "No")</f>
        <v>Yes</v>
      </c>
      <c r="E76" s="149" t="str">
        <f t="shared" si="1"/>
        <v>Yes</v>
      </c>
      <c r="F76" s="149">
        <f>_xlfn.IFNA(IF(INDEX('RBC Table 4'!F:F,MATCH($C76,'RBC Table 4'!$A:$A,0))=0,"--",INDEX('RBC Table 4'!F:F,MATCH($C76,'RBC Table 4'!$A:$A,0))),"--")</f>
        <v>3.1000000000000001E-5</v>
      </c>
      <c r="G76" s="149">
        <f>_xlfn.IFNA(IF(INDEX('RBC Table 4'!H:H,MATCH($C76,'RBC Table 4'!$A:$A,0))=0,"--",INDEX('RBC Table 4'!H:H,MATCH($C76,'RBC Table 4'!$A:$A,0))),"--")</f>
        <v>8.3000000000000004E-2</v>
      </c>
      <c r="H76" s="149">
        <f>_xlfn.IFNA(IF(INDEX('RBC Table 4'!J:J,MATCH($C76,'RBC Table 4'!$A:$A,0))=0,"--",INDEX('RBC Table 4'!J:J,MATCH($C76,'RBC Table 4'!$A:$A,0))),"--")</f>
        <v>5.1999999999999995E-4</v>
      </c>
      <c r="I76" s="149">
        <f>_xlfn.IFNA(IF(INDEX('RBC Table 4'!L:L,MATCH($C76,'RBC Table 4'!$A:$A,0))=0,"--",INDEX('RBC Table 4'!L:L,MATCH($C76,'RBC Table 4'!$A:$A,0))),"--")</f>
        <v>0.88</v>
      </c>
      <c r="J76" s="149">
        <f>_xlfn.IFNA(IF(INDEX('RBC Table 4'!N:N,MATCH($C76,'RBC Table 4'!$A:$A,0))=0,"--",INDEX('RBC Table 4'!N:N,MATCH($C76,'RBC Table 4'!$A:$A,0))),"--")</f>
        <v>1E-3</v>
      </c>
      <c r="K76" s="149">
        <f>_xlfn.IFNA(IF(INDEX('RBC Table 4'!P:P,MATCH($C76,'RBC Table 4'!$A:$A,0))=0,"--",INDEX('RBC Table 4'!P:P,MATCH($C76,'RBC Table 4'!$A:$A,0))),"--")</f>
        <v>0.88</v>
      </c>
      <c r="L76" s="160">
        <f>_xlfn.IFNA(IF(INDEX('RBC Table 4'!R:R,MATCH($C76,'RBC Table 4'!$A:$A,0))=0,"--",INDEX('RBC Table 4'!R:R,MATCH($C76,'RBC Table 4'!$A:$A,0))),"--")</f>
        <v>0.3</v>
      </c>
      <c r="N76" s="177"/>
      <c r="O76" s="177"/>
      <c r="P76" s="177"/>
      <c r="Q76" s="85"/>
      <c r="R76" s="177"/>
      <c r="S76" s="177"/>
    </row>
    <row r="77" spans="2:19" x14ac:dyDescent="0.25">
      <c r="B77" s="147" t="str">
        <f>'All Pollutants'!B91</f>
        <v>Hydrochloric acid</v>
      </c>
      <c r="C77" s="148" t="str">
        <f>'All Pollutants'!C91</f>
        <v>7647-01-0</v>
      </c>
      <c r="D77" s="149" t="str">
        <f>_xlfn.IFNA(IF(MATCH(C77,'REF Table 2'!B:B, 0)&gt;0, "Yes"), "No")</f>
        <v>Yes</v>
      </c>
      <c r="E77" s="149" t="str">
        <f t="shared" si="1"/>
        <v>Yes</v>
      </c>
      <c r="F77" s="149" t="str">
        <f>_xlfn.IFNA(IF(INDEX('RBC Table 4'!F:F,MATCH($C77,'RBC Table 4'!$A:$A,0))=0,"--",INDEX('RBC Table 4'!F:F,MATCH($C77,'RBC Table 4'!$A:$A,0))),"--")</f>
        <v>--</v>
      </c>
      <c r="G77" s="149">
        <f>_xlfn.IFNA(IF(INDEX('RBC Table 4'!H:H,MATCH($C77,'RBC Table 4'!$A:$A,0))=0,"--",INDEX('RBC Table 4'!H:H,MATCH($C77,'RBC Table 4'!$A:$A,0))),"--")</f>
        <v>20</v>
      </c>
      <c r="H77" s="149" t="str">
        <f>_xlfn.IFNA(IF(INDEX('RBC Table 4'!J:J,MATCH($C77,'RBC Table 4'!$A:$A,0))=0,"--",INDEX('RBC Table 4'!J:J,MATCH($C77,'RBC Table 4'!$A:$A,0))),"--")</f>
        <v>--</v>
      </c>
      <c r="I77" s="149">
        <f>_xlfn.IFNA(IF(INDEX('RBC Table 4'!L:L,MATCH($C77,'RBC Table 4'!$A:$A,0))=0,"--",INDEX('RBC Table 4'!L:L,MATCH($C77,'RBC Table 4'!$A:$A,0))),"--")</f>
        <v>88</v>
      </c>
      <c r="J77" s="149" t="str">
        <f>_xlfn.IFNA(IF(INDEX('RBC Table 4'!N:N,MATCH($C77,'RBC Table 4'!$A:$A,0))=0,"--",INDEX('RBC Table 4'!N:N,MATCH($C77,'RBC Table 4'!$A:$A,0))),"--")</f>
        <v>--</v>
      </c>
      <c r="K77" s="149">
        <f>_xlfn.IFNA(IF(INDEX('RBC Table 4'!P:P,MATCH($C77,'RBC Table 4'!$A:$A,0))=0,"--",INDEX('RBC Table 4'!P:P,MATCH($C77,'RBC Table 4'!$A:$A,0))),"--")</f>
        <v>88</v>
      </c>
      <c r="L77" s="160">
        <f>_xlfn.IFNA(IF(INDEX('RBC Table 4'!R:R,MATCH($C77,'RBC Table 4'!$A:$A,0))=0,"--",INDEX('RBC Table 4'!R:R,MATCH($C77,'RBC Table 4'!$A:$A,0))),"--")</f>
        <v>2100</v>
      </c>
      <c r="N77" s="177"/>
      <c r="O77" s="177"/>
      <c r="P77" s="177"/>
      <c r="Q77" s="85"/>
      <c r="R77" s="177"/>
      <c r="S77" s="177"/>
    </row>
    <row r="78" spans="2:19" x14ac:dyDescent="0.25">
      <c r="B78" s="147" t="str">
        <f>'All Pollutants'!B92</f>
        <v>Hydrogen Bromide</v>
      </c>
      <c r="C78" s="148" t="str">
        <f>'All Pollutants'!C92</f>
        <v>10035-10-6</v>
      </c>
      <c r="D78" s="149" t="str">
        <f>_xlfn.IFNA(IF(MATCH(C78,'REF Table 2'!B:B, 0)&gt;0, "Yes"), "No")</f>
        <v>Yes</v>
      </c>
      <c r="E78" s="149" t="str">
        <f t="shared" si="1"/>
        <v>No</v>
      </c>
      <c r="F78" s="149" t="str">
        <f>_xlfn.IFNA(IF(INDEX('RBC Table 4'!F:F,MATCH($C78,'RBC Table 4'!$A:$A,0))=0,"--",INDEX('RBC Table 4'!F:F,MATCH($C78,'RBC Table 4'!$A:$A,0))),"--")</f>
        <v>--</v>
      </c>
      <c r="G78" s="149" t="str">
        <f>_xlfn.IFNA(IF(INDEX('RBC Table 4'!H:H,MATCH($C78,'RBC Table 4'!$A:$A,0))=0,"--",INDEX('RBC Table 4'!H:H,MATCH($C78,'RBC Table 4'!$A:$A,0))),"--")</f>
        <v>--</v>
      </c>
      <c r="H78" s="149" t="str">
        <f>_xlfn.IFNA(IF(INDEX('RBC Table 4'!J:J,MATCH($C78,'RBC Table 4'!$A:$A,0))=0,"--",INDEX('RBC Table 4'!J:J,MATCH($C78,'RBC Table 4'!$A:$A,0))),"--")</f>
        <v>--</v>
      </c>
      <c r="I78" s="149" t="str">
        <f>_xlfn.IFNA(IF(INDEX('RBC Table 4'!L:L,MATCH($C78,'RBC Table 4'!$A:$A,0))=0,"--",INDEX('RBC Table 4'!L:L,MATCH($C78,'RBC Table 4'!$A:$A,0))),"--")</f>
        <v>--</v>
      </c>
      <c r="J78" s="149" t="str">
        <f>_xlfn.IFNA(IF(INDEX('RBC Table 4'!N:N,MATCH($C78,'RBC Table 4'!$A:$A,0))=0,"--",INDEX('RBC Table 4'!N:N,MATCH($C78,'RBC Table 4'!$A:$A,0))),"--")</f>
        <v>--</v>
      </c>
      <c r="K78" s="149" t="str">
        <f>_xlfn.IFNA(IF(INDEX('RBC Table 4'!P:P,MATCH($C78,'RBC Table 4'!$A:$A,0))=0,"--",INDEX('RBC Table 4'!P:P,MATCH($C78,'RBC Table 4'!$A:$A,0))),"--")</f>
        <v>--</v>
      </c>
      <c r="L78" s="160" t="str">
        <f>_xlfn.IFNA(IF(INDEX('RBC Table 4'!R:R,MATCH($C78,'RBC Table 4'!$A:$A,0))=0,"--",INDEX('RBC Table 4'!R:R,MATCH($C78,'RBC Table 4'!$A:$A,0))),"--")</f>
        <v>--</v>
      </c>
      <c r="N78" s="177"/>
      <c r="O78" s="177"/>
      <c r="P78" s="177"/>
      <c r="Q78" s="85"/>
      <c r="R78" s="177"/>
      <c r="S78" s="177"/>
    </row>
    <row r="79" spans="2:19" x14ac:dyDescent="0.25">
      <c r="B79" s="147" t="str">
        <f>'All Pollutants'!B93</f>
        <v>Hydrogen Fluoride</v>
      </c>
      <c r="C79" s="148" t="str">
        <f>'All Pollutants'!C93</f>
        <v>7664-39-3</v>
      </c>
      <c r="D79" s="149" t="str">
        <f>_xlfn.IFNA(IF(MATCH(C79,'REF Table 2'!B:B, 0)&gt;0, "Yes"), "No")</f>
        <v>Yes</v>
      </c>
      <c r="E79" s="149" t="str">
        <f t="shared" si="1"/>
        <v>Yes</v>
      </c>
      <c r="F79" s="149" t="str">
        <f>_xlfn.IFNA(IF(INDEX('RBC Table 4'!F:F,MATCH($C79,'RBC Table 4'!$A:$A,0))=0,"--",INDEX('RBC Table 4'!F:F,MATCH($C79,'RBC Table 4'!$A:$A,0))),"--")</f>
        <v>--</v>
      </c>
      <c r="G79" s="149">
        <f>_xlfn.IFNA(IF(INDEX('RBC Table 4'!H:H,MATCH($C79,'RBC Table 4'!$A:$A,0))=0,"--",INDEX('RBC Table 4'!H:H,MATCH($C79,'RBC Table 4'!$A:$A,0))),"--")</f>
        <v>2.1</v>
      </c>
      <c r="H79" s="149" t="str">
        <f>_xlfn.IFNA(IF(INDEX('RBC Table 4'!J:J,MATCH($C79,'RBC Table 4'!$A:$A,0))=0,"--",INDEX('RBC Table 4'!J:J,MATCH($C79,'RBC Table 4'!$A:$A,0))),"--")</f>
        <v>--</v>
      </c>
      <c r="I79" s="149">
        <f>_xlfn.IFNA(IF(INDEX('RBC Table 4'!L:L,MATCH($C79,'RBC Table 4'!$A:$A,0))=0,"--",INDEX('RBC Table 4'!L:L,MATCH($C79,'RBC Table 4'!$A:$A,0))),"--")</f>
        <v>19</v>
      </c>
      <c r="J79" s="149" t="str">
        <f>_xlfn.IFNA(IF(INDEX('RBC Table 4'!N:N,MATCH($C79,'RBC Table 4'!$A:$A,0))=0,"--",INDEX('RBC Table 4'!N:N,MATCH($C79,'RBC Table 4'!$A:$A,0))),"--")</f>
        <v>--</v>
      </c>
      <c r="K79" s="149">
        <f>_xlfn.IFNA(IF(INDEX('RBC Table 4'!P:P,MATCH($C79,'RBC Table 4'!$A:$A,0))=0,"--",INDEX('RBC Table 4'!P:P,MATCH($C79,'RBC Table 4'!$A:$A,0))),"--")</f>
        <v>19</v>
      </c>
      <c r="L79" s="160">
        <f>_xlfn.IFNA(IF(INDEX('RBC Table 4'!R:R,MATCH($C79,'RBC Table 4'!$A:$A,0))=0,"--",INDEX('RBC Table 4'!R:R,MATCH($C79,'RBC Table 4'!$A:$A,0))),"--")</f>
        <v>16</v>
      </c>
      <c r="N79" s="177"/>
      <c r="O79" s="177"/>
      <c r="P79" s="177"/>
      <c r="Q79" s="85"/>
      <c r="R79" s="177"/>
      <c r="S79" s="177"/>
    </row>
    <row r="80" spans="2:19" x14ac:dyDescent="0.25">
      <c r="B80" s="147" t="str">
        <f>'All Pollutants'!B94</f>
        <v>Indeno[1,2,3-cd]pyrene</v>
      </c>
      <c r="C80" s="148" t="str">
        <f>'All Pollutants'!C94</f>
        <v>193-39-5</v>
      </c>
      <c r="D80" s="149" t="str">
        <f>_xlfn.IFNA(IF(MATCH(C80,'REF Table 2'!B:B, 0)&gt;0, "Yes"), "No")</f>
        <v>Yes</v>
      </c>
      <c r="E80" s="149" t="str">
        <f t="shared" si="1"/>
        <v>Yes</v>
      </c>
      <c r="F80" s="149">
        <f>_xlfn.IFNA(IF(INDEX('RBC Table 4'!F:F,MATCH($C80,'RBC Table 4'!$A:$A,0))=0,"--",INDEX('RBC Table 4'!F:F,MATCH($C80,'RBC Table 4'!$A:$A,0))),"--")</f>
        <v>6.0999999999999997E-4</v>
      </c>
      <c r="G80" s="149" t="str">
        <f>_xlfn.IFNA(IF(INDEX('RBC Table 4'!H:H,MATCH($C80,'RBC Table 4'!$A:$A,0))=0,"--",INDEX('RBC Table 4'!H:H,MATCH($C80,'RBC Table 4'!$A:$A,0))),"--")</f>
        <v>--</v>
      </c>
      <c r="H80" s="149">
        <f>_xlfn.IFNA(IF(INDEX('RBC Table 4'!J:J,MATCH($C80,'RBC Table 4'!$A:$A,0))=0,"--",INDEX('RBC Table 4'!J:J,MATCH($C80,'RBC Table 4'!$A:$A,0))),"--")</f>
        <v>2.1999999999999999E-2</v>
      </c>
      <c r="I80" s="149" t="str">
        <f>_xlfn.IFNA(IF(INDEX('RBC Table 4'!L:L,MATCH($C80,'RBC Table 4'!$A:$A,0))=0,"--",INDEX('RBC Table 4'!L:L,MATCH($C80,'RBC Table 4'!$A:$A,0))),"--")</f>
        <v>--</v>
      </c>
      <c r="J80" s="149">
        <f>_xlfn.IFNA(IF(INDEX('RBC Table 4'!N:N,MATCH($C80,'RBC Table 4'!$A:$A,0))=0,"--",INDEX('RBC Table 4'!N:N,MATCH($C80,'RBC Table 4'!$A:$A,0))),"--")</f>
        <v>4.2999999999999997E-2</v>
      </c>
      <c r="K80" s="149" t="str">
        <f>_xlfn.IFNA(IF(INDEX('RBC Table 4'!P:P,MATCH($C80,'RBC Table 4'!$A:$A,0))=0,"--",INDEX('RBC Table 4'!P:P,MATCH($C80,'RBC Table 4'!$A:$A,0))),"--")</f>
        <v>--</v>
      </c>
      <c r="L80" s="160" t="str">
        <f>_xlfn.IFNA(IF(INDEX('RBC Table 4'!R:R,MATCH($C80,'RBC Table 4'!$A:$A,0))=0,"--",INDEX('RBC Table 4'!R:R,MATCH($C80,'RBC Table 4'!$A:$A,0))),"--")</f>
        <v>--</v>
      </c>
      <c r="N80" s="177"/>
      <c r="O80" s="177"/>
      <c r="P80" s="177"/>
      <c r="Q80" s="85"/>
      <c r="R80" s="177"/>
      <c r="S80" s="177"/>
    </row>
    <row r="81" spans="2:19" x14ac:dyDescent="0.25">
      <c r="B81" s="147" t="str">
        <f>'All Pollutants'!B97</f>
        <v>Lead and compounds</v>
      </c>
      <c r="C81" s="148" t="str">
        <f>'All Pollutants'!C97</f>
        <v>7439-92-1</v>
      </c>
      <c r="D81" s="149" t="str">
        <f>_xlfn.IFNA(IF(MATCH(C81,'REF Table 2'!B:B, 0)&gt;0, "Yes"), "No")</f>
        <v>Yes</v>
      </c>
      <c r="E81" s="149" t="str">
        <f t="shared" si="1"/>
        <v>Yes</v>
      </c>
      <c r="F81" s="149" t="str">
        <f>_xlfn.IFNA(IF(INDEX('RBC Table 4'!F:F,MATCH($C81,'RBC Table 4'!$A:$A,0))=0,"--",INDEX('RBC Table 4'!F:F,MATCH($C81,'RBC Table 4'!$A:$A,0))),"--")</f>
        <v>--</v>
      </c>
      <c r="G81" s="149">
        <f>_xlfn.IFNA(IF(INDEX('RBC Table 4'!H:H,MATCH($C81,'RBC Table 4'!$A:$A,0))=0,"--",INDEX('RBC Table 4'!H:H,MATCH($C81,'RBC Table 4'!$A:$A,0))),"--")</f>
        <v>0.15</v>
      </c>
      <c r="H81" s="149" t="str">
        <f>_xlfn.IFNA(IF(INDEX('RBC Table 4'!J:J,MATCH($C81,'RBC Table 4'!$A:$A,0))=0,"--",INDEX('RBC Table 4'!J:J,MATCH($C81,'RBC Table 4'!$A:$A,0))),"--")</f>
        <v>--</v>
      </c>
      <c r="I81" s="149">
        <f>_xlfn.IFNA(IF(INDEX('RBC Table 4'!L:L,MATCH($C81,'RBC Table 4'!$A:$A,0))=0,"--",INDEX('RBC Table 4'!L:L,MATCH($C81,'RBC Table 4'!$A:$A,0))),"--")</f>
        <v>0.66</v>
      </c>
      <c r="J81" s="149" t="str">
        <f>_xlfn.IFNA(IF(INDEX('RBC Table 4'!N:N,MATCH($C81,'RBC Table 4'!$A:$A,0))=0,"--",INDEX('RBC Table 4'!N:N,MATCH($C81,'RBC Table 4'!$A:$A,0))),"--")</f>
        <v>--</v>
      </c>
      <c r="K81" s="149">
        <f>_xlfn.IFNA(IF(INDEX('RBC Table 4'!P:P,MATCH($C81,'RBC Table 4'!$A:$A,0))=0,"--",INDEX('RBC Table 4'!P:P,MATCH($C81,'RBC Table 4'!$A:$A,0))),"--")</f>
        <v>0.66</v>
      </c>
      <c r="L81" s="160">
        <f>_xlfn.IFNA(IF(INDEX('RBC Table 4'!R:R,MATCH($C81,'RBC Table 4'!$A:$A,0))=0,"--",INDEX('RBC Table 4'!R:R,MATCH($C81,'RBC Table 4'!$A:$A,0))),"--")</f>
        <v>0.15</v>
      </c>
      <c r="N81" s="177"/>
      <c r="O81" s="177"/>
      <c r="P81" s="177"/>
      <c r="Q81" s="85"/>
      <c r="R81" s="177"/>
      <c r="S81" s="177"/>
    </row>
    <row r="82" spans="2:19" x14ac:dyDescent="0.25">
      <c r="B82" s="147" t="str">
        <f>'All Pollutants'!B99</f>
        <v>Manganese and compounds</v>
      </c>
      <c r="C82" s="148" t="str">
        <f>'All Pollutants'!C99</f>
        <v>7439-96-5</v>
      </c>
      <c r="D82" s="149" t="str">
        <f>_xlfn.IFNA(IF(MATCH(C82,'REF Table 2'!B:B, 0)&gt;0, "Yes"), "No")</f>
        <v>Yes</v>
      </c>
      <c r="E82" s="149" t="str">
        <f t="shared" si="1"/>
        <v>Yes</v>
      </c>
      <c r="F82" s="149" t="str">
        <f>_xlfn.IFNA(IF(INDEX('RBC Table 4'!F:F,MATCH($C82,'RBC Table 4'!$A:$A,0))=0,"--",INDEX('RBC Table 4'!F:F,MATCH($C82,'RBC Table 4'!$A:$A,0))),"--")</f>
        <v>--</v>
      </c>
      <c r="G82" s="149">
        <f>_xlfn.IFNA(IF(INDEX('RBC Table 4'!H:H,MATCH($C82,'RBC Table 4'!$A:$A,0))=0,"--",INDEX('RBC Table 4'!H:H,MATCH($C82,'RBC Table 4'!$A:$A,0))),"--")</f>
        <v>0.09</v>
      </c>
      <c r="H82" s="149" t="str">
        <f>_xlfn.IFNA(IF(INDEX('RBC Table 4'!J:J,MATCH($C82,'RBC Table 4'!$A:$A,0))=0,"--",INDEX('RBC Table 4'!J:J,MATCH($C82,'RBC Table 4'!$A:$A,0))),"--")</f>
        <v>--</v>
      </c>
      <c r="I82" s="149">
        <f>_xlfn.IFNA(IF(INDEX('RBC Table 4'!L:L,MATCH($C82,'RBC Table 4'!$A:$A,0))=0,"--",INDEX('RBC Table 4'!L:L,MATCH($C82,'RBC Table 4'!$A:$A,0))),"--")</f>
        <v>0.4</v>
      </c>
      <c r="J82" s="149" t="str">
        <f>_xlfn.IFNA(IF(INDEX('RBC Table 4'!N:N,MATCH($C82,'RBC Table 4'!$A:$A,0))=0,"--",INDEX('RBC Table 4'!N:N,MATCH($C82,'RBC Table 4'!$A:$A,0))),"--")</f>
        <v>--</v>
      </c>
      <c r="K82" s="149">
        <f>_xlfn.IFNA(IF(INDEX('RBC Table 4'!P:P,MATCH($C82,'RBC Table 4'!$A:$A,0))=0,"--",INDEX('RBC Table 4'!P:P,MATCH($C82,'RBC Table 4'!$A:$A,0))),"--")</f>
        <v>0.4</v>
      </c>
      <c r="L82" s="160">
        <f>_xlfn.IFNA(IF(INDEX('RBC Table 4'!R:R,MATCH($C82,'RBC Table 4'!$A:$A,0))=0,"--",INDEX('RBC Table 4'!R:R,MATCH($C82,'RBC Table 4'!$A:$A,0))),"--")</f>
        <v>0.3</v>
      </c>
      <c r="N82" s="177"/>
      <c r="O82" s="177"/>
      <c r="P82" s="177"/>
      <c r="Q82" s="85"/>
      <c r="R82" s="177"/>
      <c r="S82" s="177"/>
    </row>
    <row r="83" spans="2:19" x14ac:dyDescent="0.25">
      <c r="B83" s="147" t="str">
        <f>'All Pollutants'!B100</f>
        <v>Mercury and compounds</v>
      </c>
      <c r="C83" s="148" t="str">
        <f>'All Pollutants'!C100</f>
        <v>7439-97-6</v>
      </c>
      <c r="D83" s="149" t="str">
        <f>_xlfn.IFNA(IF(MATCH(C83,'REF Table 2'!B:B, 0)&gt;0, "Yes"), "No")</f>
        <v>Yes</v>
      </c>
      <c r="E83" s="149" t="str">
        <f t="shared" si="1"/>
        <v>Yes</v>
      </c>
      <c r="F83" s="149" t="str">
        <f>_xlfn.IFNA(IF(INDEX('RBC Table 4'!F:F,MATCH($C83,'RBC Table 4'!$A:$A,0))=0,"--",INDEX('RBC Table 4'!F:F,MATCH($C83,'RBC Table 4'!$A:$A,0))),"--")</f>
        <v>--</v>
      </c>
      <c r="G83" s="149">
        <f>_xlfn.IFNA(IF(INDEX('RBC Table 4'!H:H,MATCH($C83,'RBC Table 4'!$A:$A,0))=0,"--",INDEX('RBC Table 4'!H:H,MATCH($C83,'RBC Table 4'!$A:$A,0))),"--")</f>
        <v>7.6999999999999999E-2</v>
      </c>
      <c r="H83" s="149" t="str">
        <f>_xlfn.IFNA(IF(INDEX('RBC Table 4'!J:J,MATCH($C83,'RBC Table 4'!$A:$A,0))=0,"--",INDEX('RBC Table 4'!J:J,MATCH($C83,'RBC Table 4'!$A:$A,0))),"--")</f>
        <v>--</v>
      </c>
      <c r="I83" s="149">
        <f>_xlfn.IFNA(IF(INDEX('RBC Table 4'!L:L,MATCH($C83,'RBC Table 4'!$A:$A,0))=0,"--",INDEX('RBC Table 4'!L:L,MATCH($C83,'RBC Table 4'!$A:$A,0))),"--")</f>
        <v>0.63</v>
      </c>
      <c r="J83" s="149" t="str">
        <f>_xlfn.IFNA(IF(INDEX('RBC Table 4'!N:N,MATCH($C83,'RBC Table 4'!$A:$A,0))=0,"--",INDEX('RBC Table 4'!N:N,MATCH($C83,'RBC Table 4'!$A:$A,0))),"--")</f>
        <v>--</v>
      </c>
      <c r="K83" s="149">
        <f>_xlfn.IFNA(IF(INDEX('RBC Table 4'!P:P,MATCH($C83,'RBC Table 4'!$A:$A,0))=0,"--",INDEX('RBC Table 4'!P:P,MATCH($C83,'RBC Table 4'!$A:$A,0))),"--")</f>
        <v>0.63</v>
      </c>
      <c r="L83" s="160">
        <f>_xlfn.IFNA(IF(INDEX('RBC Table 4'!R:R,MATCH($C83,'RBC Table 4'!$A:$A,0))=0,"--",INDEX('RBC Table 4'!R:R,MATCH($C83,'RBC Table 4'!$A:$A,0))),"--")</f>
        <v>0.6</v>
      </c>
      <c r="N83" s="177"/>
      <c r="O83" s="177"/>
      <c r="P83" s="177"/>
      <c r="Q83" s="85"/>
      <c r="R83" s="177"/>
      <c r="S83" s="177"/>
    </row>
    <row r="84" spans="2:19" x14ac:dyDescent="0.25">
      <c r="B84" s="147" t="str">
        <f>'All Pollutants'!B101</f>
        <v>Methylene Chloride</v>
      </c>
      <c r="C84" s="148" t="str">
        <f>'All Pollutants'!C101</f>
        <v>75-09-2</v>
      </c>
      <c r="D84" s="149" t="str">
        <f>_xlfn.IFNA(IF(MATCH(C84,'REF Table 2'!B:B, 0)&gt;0, "Yes"), "No")</f>
        <v>Yes</v>
      </c>
      <c r="E84" s="149" t="str">
        <f t="shared" si="1"/>
        <v>Yes</v>
      </c>
      <c r="F84" s="149">
        <f>_xlfn.IFNA(IF(INDEX('RBC Table 4'!F:F,MATCH($C84,'RBC Table 4'!$A:$A,0))=0,"--",INDEX('RBC Table 4'!F:F,MATCH($C84,'RBC Table 4'!$A:$A,0))),"--")</f>
        <v>59</v>
      </c>
      <c r="G84" s="149">
        <f>_xlfn.IFNA(IF(INDEX('RBC Table 4'!H:H,MATCH($C84,'RBC Table 4'!$A:$A,0))=0,"--",INDEX('RBC Table 4'!H:H,MATCH($C84,'RBC Table 4'!$A:$A,0))),"--")</f>
        <v>600</v>
      </c>
      <c r="H84" s="149">
        <f>_xlfn.IFNA(IF(INDEX('RBC Table 4'!J:J,MATCH($C84,'RBC Table 4'!$A:$A,0))=0,"--",INDEX('RBC Table 4'!J:J,MATCH($C84,'RBC Table 4'!$A:$A,0))),"--")</f>
        <v>620</v>
      </c>
      <c r="I84" s="149">
        <f>_xlfn.IFNA(IF(INDEX('RBC Table 4'!L:L,MATCH($C84,'RBC Table 4'!$A:$A,0))=0,"--",INDEX('RBC Table 4'!L:L,MATCH($C84,'RBC Table 4'!$A:$A,0))),"--")</f>
        <v>2600</v>
      </c>
      <c r="J84" s="149">
        <f>_xlfn.IFNA(IF(INDEX('RBC Table 4'!N:N,MATCH($C84,'RBC Table 4'!$A:$A,0))=0,"--",INDEX('RBC Table 4'!N:N,MATCH($C84,'RBC Table 4'!$A:$A,0))),"--")</f>
        <v>1200</v>
      </c>
      <c r="K84" s="149">
        <f>_xlfn.IFNA(IF(INDEX('RBC Table 4'!P:P,MATCH($C84,'RBC Table 4'!$A:$A,0))=0,"--",INDEX('RBC Table 4'!P:P,MATCH($C84,'RBC Table 4'!$A:$A,0))),"--")</f>
        <v>2600</v>
      </c>
      <c r="L84" s="160">
        <f>_xlfn.IFNA(IF(INDEX('RBC Table 4'!R:R,MATCH($C84,'RBC Table 4'!$A:$A,0))=0,"--",INDEX('RBC Table 4'!R:R,MATCH($C84,'RBC Table 4'!$A:$A,0))),"--")</f>
        <v>2100</v>
      </c>
      <c r="N84" s="177"/>
      <c r="O84" s="177"/>
      <c r="P84" s="177"/>
      <c r="Q84" s="85"/>
      <c r="R84" s="177"/>
      <c r="S84" s="177"/>
    </row>
    <row r="85" spans="2:19" x14ac:dyDescent="0.25">
      <c r="B85" s="147" t="str">
        <f>'All Pollutants'!B103</f>
        <v>Molybdenum trioxide</v>
      </c>
      <c r="C85" s="148" t="str">
        <f>'All Pollutants'!C103</f>
        <v>1313-27-5</v>
      </c>
      <c r="D85" s="149" t="str">
        <f>_xlfn.IFNA(IF(MATCH(C85,'REF Table 2'!B:B, 0)&gt;0, "Yes"), "No")</f>
        <v>Yes</v>
      </c>
      <c r="E85" s="149" t="str">
        <f t="shared" si="1"/>
        <v>No</v>
      </c>
      <c r="F85" s="149" t="str">
        <f>_xlfn.IFNA(IF(INDEX('RBC Table 4'!F:F,MATCH($C85,'RBC Table 4'!$A:$A,0))=0,"--",INDEX('RBC Table 4'!F:F,MATCH($C85,'RBC Table 4'!$A:$A,0))),"--")</f>
        <v>--</v>
      </c>
      <c r="G85" s="149" t="str">
        <f>_xlfn.IFNA(IF(INDEX('RBC Table 4'!H:H,MATCH($C85,'RBC Table 4'!$A:$A,0))=0,"--",INDEX('RBC Table 4'!H:H,MATCH($C85,'RBC Table 4'!$A:$A,0))),"--")</f>
        <v>--</v>
      </c>
      <c r="H85" s="149" t="str">
        <f>_xlfn.IFNA(IF(INDEX('RBC Table 4'!J:J,MATCH($C85,'RBC Table 4'!$A:$A,0))=0,"--",INDEX('RBC Table 4'!J:J,MATCH($C85,'RBC Table 4'!$A:$A,0))),"--")</f>
        <v>--</v>
      </c>
      <c r="I85" s="149" t="str">
        <f>_xlfn.IFNA(IF(INDEX('RBC Table 4'!L:L,MATCH($C85,'RBC Table 4'!$A:$A,0))=0,"--",INDEX('RBC Table 4'!L:L,MATCH($C85,'RBC Table 4'!$A:$A,0))),"--")</f>
        <v>--</v>
      </c>
      <c r="J85" s="149" t="str">
        <f>_xlfn.IFNA(IF(INDEX('RBC Table 4'!N:N,MATCH($C85,'RBC Table 4'!$A:$A,0))=0,"--",INDEX('RBC Table 4'!N:N,MATCH($C85,'RBC Table 4'!$A:$A,0))),"--")</f>
        <v>--</v>
      </c>
      <c r="K85" s="149" t="str">
        <f>_xlfn.IFNA(IF(INDEX('RBC Table 4'!P:P,MATCH($C85,'RBC Table 4'!$A:$A,0))=0,"--",INDEX('RBC Table 4'!P:P,MATCH($C85,'RBC Table 4'!$A:$A,0))),"--")</f>
        <v>--</v>
      </c>
      <c r="L85" s="160" t="str">
        <f>_xlfn.IFNA(IF(INDEX('RBC Table 4'!R:R,MATCH($C85,'RBC Table 4'!$A:$A,0))=0,"--",INDEX('RBC Table 4'!R:R,MATCH($C85,'RBC Table 4'!$A:$A,0))),"--")</f>
        <v>--</v>
      </c>
      <c r="N85" s="177"/>
      <c r="O85" s="177"/>
      <c r="P85" s="177"/>
      <c r="Q85" s="85"/>
      <c r="R85" s="177"/>
      <c r="S85" s="177"/>
    </row>
    <row r="86" spans="2:19" x14ac:dyDescent="0.25">
      <c r="B86" s="147" t="str">
        <f>'All Pollutants'!B104</f>
        <v>Naphthalene</v>
      </c>
      <c r="C86" s="148" t="str">
        <f>'All Pollutants'!C104</f>
        <v>91-20-3</v>
      </c>
      <c r="D86" s="149" t="str">
        <f>_xlfn.IFNA(IF(MATCH(C86,'REF Table 2'!B:B, 0)&gt;0, "Yes"), "No")</f>
        <v>Yes</v>
      </c>
      <c r="E86" s="149" t="str">
        <f t="shared" si="1"/>
        <v>Yes</v>
      </c>
      <c r="F86" s="149">
        <f>_xlfn.IFNA(IF(INDEX('RBC Table 4'!F:F,MATCH($C86,'RBC Table 4'!$A:$A,0))=0,"--",INDEX('RBC Table 4'!F:F,MATCH($C86,'RBC Table 4'!$A:$A,0))),"--")</f>
        <v>2.9000000000000001E-2</v>
      </c>
      <c r="G86" s="149">
        <f>_xlfn.IFNA(IF(INDEX('RBC Table 4'!H:H,MATCH($C86,'RBC Table 4'!$A:$A,0))=0,"--",INDEX('RBC Table 4'!H:H,MATCH($C86,'RBC Table 4'!$A:$A,0))),"--")</f>
        <v>3.7</v>
      </c>
      <c r="H86" s="149">
        <f>_xlfn.IFNA(IF(INDEX('RBC Table 4'!J:J,MATCH($C86,'RBC Table 4'!$A:$A,0))=0,"--",INDEX('RBC Table 4'!J:J,MATCH($C86,'RBC Table 4'!$A:$A,0))),"--")</f>
        <v>0.76</v>
      </c>
      <c r="I86" s="149">
        <f>_xlfn.IFNA(IF(INDEX('RBC Table 4'!L:L,MATCH($C86,'RBC Table 4'!$A:$A,0))=0,"--",INDEX('RBC Table 4'!L:L,MATCH($C86,'RBC Table 4'!$A:$A,0))),"--")</f>
        <v>16</v>
      </c>
      <c r="J86" s="149">
        <f>_xlfn.IFNA(IF(INDEX('RBC Table 4'!N:N,MATCH($C86,'RBC Table 4'!$A:$A,0))=0,"--",INDEX('RBC Table 4'!N:N,MATCH($C86,'RBC Table 4'!$A:$A,0))),"--")</f>
        <v>0.35</v>
      </c>
      <c r="K86" s="149">
        <f>_xlfn.IFNA(IF(INDEX('RBC Table 4'!P:P,MATCH($C86,'RBC Table 4'!$A:$A,0))=0,"--",INDEX('RBC Table 4'!P:P,MATCH($C86,'RBC Table 4'!$A:$A,0))),"--")</f>
        <v>16</v>
      </c>
      <c r="L86" s="160">
        <f>_xlfn.IFNA(IF(INDEX('RBC Table 4'!R:R,MATCH($C86,'RBC Table 4'!$A:$A,0))=0,"--",INDEX('RBC Table 4'!R:R,MATCH($C86,'RBC Table 4'!$A:$A,0))),"--")</f>
        <v>200</v>
      </c>
      <c r="N86" s="177"/>
      <c r="O86" s="177"/>
      <c r="P86" s="177"/>
      <c r="Q86" s="85"/>
      <c r="R86" s="177"/>
      <c r="S86" s="177"/>
    </row>
    <row r="87" spans="2:19" x14ac:dyDescent="0.25">
      <c r="B87" s="147" t="str">
        <f>'All Pollutants'!B106</f>
        <v>Nickel and compounds</v>
      </c>
      <c r="C87" s="148" t="str">
        <f>'All Pollutants'!C106</f>
        <v>7440-02-0</v>
      </c>
      <c r="D87" s="149" t="str">
        <f>_xlfn.IFNA(IF(MATCH(C87,'REF Table 2'!B:B, 0)&gt;0, "Yes"), "No")</f>
        <v>Yes</v>
      </c>
      <c r="E87" s="149" t="str">
        <f t="shared" si="1"/>
        <v>Yes</v>
      </c>
      <c r="F87" s="149">
        <f>_xlfn.IFNA(IF(INDEX('RBC Table 4'!F:F,MATCH($C87,'RBC Table 4'!$A:$A,0))=0,"--",INDEX('RBC Table 4'!F:F,MATCH($C87,'RBC Table 4'!$A:$A,0))),"--")</f>
        <v>3.8E-3</v>
      </c>
      <c r="G87" s="149">
        <f>_xlfn.IFNA(IF(INDEX('RBC Table 4'!H:H,MATCH($C87,'RBC Table 4'!$A:$A,0))=0,"--",INDEX('RBC Table 4'!H:H,MATCH($C87,'RBC Table 4'!$A:$A,0))),"--")</f>
        <v>1.4E-2</v>
      </c>
      <c r="H87" s="149">
        <f>_xlfn.IFNA(IF(INDEX('RBC Table 4'!J:J,MATCH($C87,'RBC Table 4'!$A:$A,0))=0,"--",INDEX('RBC Table 4'!J:J,MATCH($C87,'RBC Table 4'!$A:$A,0))),"--")</f>
        <v>0.1</v>
      </c>
      <c r="I87" s="149">
        <f>_xlfn.IFNA(IF(INDEX('RBC Table 4'!L:L,MATCH($C87,'RBC Table 4'!$A:$A,0))=0,"--",INDEX('RBC Table 4'!L:L,MATCH($C87,'RBC Table 4'!$A:$A,0))),"--")</f>
        <v>6.2E-2</v>
      </c>
      <c r="J87" s="149">
        <f>_xlfn.IFNA(IF(INDEX('RBC Table 4'!N:N,MATCH($C87,'RBC Table 4'!$A:$A,0))=0,"--",INDEX('RBC Table 4'!N:N,MATCH($C87,'RBC Table 4'!$A:$A,0))),"--")</f>
        <v>4.5999999999999999E-2</v>
      </c>
      <c r="K87" s="149">
        <f>_xlfn.IFNA(IF(INDEX('RBC Table 4'!P:P,MATCH($C87,'RBC Table 4'!$A:$A,0))=0,"--",INDEX('RBC Table 4'!P:P,MATCH($C87,'RBC Table 4'!$A:$A,0))),"--")</f>
        <v>6.2E-2</v>
      </c>
      <c r="L87" s="160">
        <f>_xlfn.IFNA(IF(INDEX('RBC Table 4'!R:R,MATCH($C87,'RBC Table 4'!$A:$A,0))=0,"--",INDEX('RBC Table 4'!R:R,MATCH($C87,'RBC Table 4'!$A:$A,0))),"--")</f>
        <v>0.2</v>
      </c>
      <c r="N87" s="177"/>
      <c r="O87" s="177"/>
      <c r="P87" s="177"/>
      <c r="Q87" s="85"/>
      <c r="R87" s="177"/>
      <c r="S87" s="177"/>
    </row>
    <row r="88" spans="2:19" x14ac:dyDescent="0.25">
      <c r="B88" s="147" t="str">
        <f>'All Pollutants'!B108</f>
        <v>o-Xylene</v>
      </c>
      <c r="C88" s="148" t="str">
        <f>'All Pollutants'!C108</f>
        <v>95-47-6</v>
      </c>
      <c r="D88" s="149" t="str">
        <f>_xlfn.IFNA(IF(MATCH(C88,'REF Table 2'!B:B, 0)&gt;0, "Yes"), "No")</f>
        <v>Yes</v>
      </c>
      <c r="E88" s="149" t="str">
        <f t="shared" si="1"/>
        <v>Yes</v>
      </c>
      <c r="F88" s="149" t="str">
        <f>_xlfn.IFNA(IF(INDEX('RBC Table 4'!F:F,MATCH($C88,'RBC Table 4'!$A:$A,0))=0,"--",INDEX('RBC Table 4'!F:F,MATCH($C88,'RBC Table 4'!$A:$A,0))),"--")</f>
        <v>--</v>
      </c>
      <c r="G88" s="149">
        <f>_xlfn.IFNA(IF(INDEX('RBC Table 4'!H:H,MATCH($C88,'RBC Table 4'!$A:$A,0))=0,"--",INDEX('RBC Table 4'!H:H,MATCH($C88,'RBC Table 4'!$A:$A,0))),"--")</f>
        <v>200</v>
      </c>
      <c r="H88" s="149" t="str">
        <f>_xlfn.IFNA(IF(INDEX('RBC Table 4'!J:J,MATCH($C88,'RBC Table 4'!$A:$A,0))=0,"--",INDEX('RBC Table 4'!J:J,MATCH($C88,'RBC Table 4'!$A:$A,0))),"--")</f>
        <v>--</v>
      </c>
      <c r="I88" s="149">
        <f>_xlfn.IFNA(IF(INDEX('RBC Table 4'!L:L,MATCH($C88,'RBC Table 4'!$A:$A,0))=0,"--",INDEX('RBC Table 4'!L:L,MATCH($C88,'RBC Table 4'!$A:$A,0))),"--")</f>
        <v>880</v>
      </c>
      <c r="J88" s="149" t="str">
        <f>_xlfn.IFNA(IF(INDEX('RBC Table 4'!N:N,MATCH($C88,'RBC Table 4'!$A:$A,0))=0,"--",INDEX('RBC Table 4'!N:N,MATCH($C88,'RBC Table 4'!$A:$A,0))),"--")</f>
        <v>--</v>
      </c>
      <c r="K88" s="149">
        <f>_xlfn.IFNA(IF(INDEX('RBC Table 4'!P:P,MATCH($C88,'RBC Table 4'!$A:$A,0))=0,"--",INDEX('RBC Table 4'!P:P,MATCH($C88,'RBC Table 4'!$A:$A,0))),"--")</f>
        <v>880</v>
      </c>
      <c r="L88" s="160">
        <f>_xlfn.IFNA(IF(INDEX('RBC Table 4'!R:R,MATCH($C88,'RBC Table 4'!$A:$A,0))=0,"--",INDEX('RBC Table 4'!R:R,MATCH($C88,'RBC Table 4'!$A:$A,0))),"--")</f>
        <v>8700</v>
      </c>
      <c r="N88" s="177"/>
      <c r="O88" s="177"/>
      <c r="P88" s="177"/>
      <c r="Q88" s="85"/>
      <c r="R88" s="177"/>
      <c r="S88" s="177"/>
    </row>
    <row r="89" spans="2:19" x14ac:dyDescent="0.25">
      <c r="B89" s="147" t="str">
        <f>'All Pollutants'!B109</f>
        <v>Pentachlorophenol (CCC)</v>
      </c>
      <c r="C89" s="148" t="str">
        <f>'All Pollutants'!C109</f>
        <v>87-86-5</v>
      </c>
      <c r="D89" s="149" t="str">
        <f>_xlfn.IFNA(IF(MATCH(C89,'REF Table 2'!B:B, 0)&gt;0, "Yes"), "No")</f>
        <v>Yes</v>
      </c>
      <c r="E89" s="149" t="str">
        <f t="shared" si="1"/>
        <v>Yes</v>
      </c>
      <c r="F89" s="149">
        <f>_xlfn.IFNA(IF(INDEX('RBC Table 4'!F:F,MATCH($C89,'RBC Table 4'!$A:$A,0))=0,"--",INDEX('RBC Table 4'!F:F,MATCH($C89,'RBC Table 4'!$A:$A,0))),"--")</f>
        <v>0.2</v>
      </c>
      <c r="G89" s="149" t="str">
        <f>_xlfn.IFNA(IF(INDEX('RBC Table 4'!H:H,MATCH($C89,'RBC Table 4'!$A:$A,0))=0,"--",INDEX('RBC Table 4'!H:H,MATCH($C89,'RBC Table 4'!$A:$A,0))),"--")</f>
        <v>--</v>
      </c>
      <c r="H89" s="149">
        <f>_xlfn.IFNA(IF(INDEX('RBC Table 4'!J:J,MATCH($C89,'RBC Table 4'!$A:$A,0))=0,"--",INDEX('RBC Table 4'!J:J,MATCH($C89,'RBC Table 4'!$A:$A,0))),"--")</f>
        <v>5.0999999999999996</v>
      </c>
      <c r="I89" s="149" t="str">
        <f>_xlfn.IFNA(IF(INDEX('RBC Table 4'!L:L,MATCH($C89,'RBC Table 4'!$A:$A,0))=0,"--",INDEX('RBC Table 4'!L:L,MATCH($C89,'RBC Table 4'!$A:$A,0))),"--")</f>
        <v>--</v>
      </c>
      <c r="J89" s="149">
        <f>_xlfn.IFNA(IF(INDEX('RBC Table 4'!N:N,MATCH($C89,'RBC Table 4'!$A:$A,0))=0,"--",INDEX('RBC Table 4'!N:N,MATCH($C89,'RBC Table 4'!$A:$A,0))),"--")</f>
        <v>2.4</v>
      </c>
      <c r="K89" s="149" t="str">
        <f>_xlfn.IFNA(IF(INDEX('RBC Table 4'!P:P,MATCH($C89,'RBC Table 4'!$A:$A,0))=0,"--",INDEX('RBC Table 4'!P:P,MATCH($C89,'RBC Table 4'!$A:$A,0))),"--")</f>
        <v>--</v>
      </c>
      <c r="L89" s="160" t="str">
        <f>_xlfn.IFNA(IF(INDEX('RBC Table 4'!R:R,MATCH($C89,'RBC Table 4'!$A:$A,0))=0,"--",INDEX('RBC Table 4'!R:R,MATCH($C89,'RBC Table 4'!$A:$A,0))),"--")</f>
        <v>--</v>
      </c>
      <c r="N89" s="177"/>
      <c r="O89" s="177"/>
      <c r="P89" s="177"/>
      <c r="Q89" s="85"/>
      <c r="R89" s="177"/>
      <c r="S89" s="177"/>
    </row>
    <row r="90" spans="2:19" x14ac:dyDescent="0.25">
      <c r="B90" s="147" t="str">
        <f>'All Pollutants'!B110</f>
        <v>Perylene</v>
      </c>
      <c r="C90" s="148" t="str">
        <f>'All Pollutants'!C110</f>
        <v>198-55-0</v>
      </c>
      <c r="D90" s="149" t="str">
        <f>_xlfn.IFNA(IF(MATCH(C90,'REF Table 2'!B:B, 0)&gt;0, "Yes"), "No")</f>
        <v>Yes</v>
      </c>
      <c r="E90" s="149" t="str">
        <f t="shared" si="1"/>
        <v>No</v>
      </c>
      <c r="F90" s="149" t="str">
        <f>_xlfn.IFNA(IF(INDEX('RBC Table 4'!F:F,MATCH($C90,'RBC Table 4'!$A:$A,0))=0,"--",INDEX('RBC Table 4'!F:F,MATCH($C90,'RBC Table 4'!$A:$A,0))),"--")</f>
        <v>--</v>
      </c>
      <c r="G90" s="149" t="str">
        <f>_xlfn.IFNA(IF(INDEX('RBC Table 4'!H:H,MATCH($C90,'RBC Table 4'!$A:$A,0))=0,"--",INDEX('RBC Table 4'!H:H,MATCH($C90,'RBC Table 4'!$A:$A,0))),"--")</f>
        <v>--</v>
      </c>
      <c r="H90" s="149" t="str">
        <f>_xlfn.IFNA(IF(INDEX('RBC Table 4'!J:J,MATCH($C90,'RBC Table 4'!$A:$A,0))=0,"--",INDEX('RBC Table 4'!J:J,MATCH($C90,'RBC Table 4'!$A:$A,0))),"--")</f>
        <v>--</v>
      </c>
      <c r="I90" s="149" t="str">
        <f>_xlfn.IFNA(IF(INDEX('RBC Table 4'!L:L,MATCH($C90,'RBC Table 4'!$A:$A,0))=0,"--",INDEX('RBC Table 4'!L:L,MATCH($C90,'RBC Table 4'!$A:$A,0))),"--")</f>
        <v>--</v>
      </c>
      <c r="J90" s="149" t="str">
        <f>_xlfn.IFNA(IF(INDEX('RBC Table 4'!N:N,MATCH($C90,'RBC Table 4'!$A:$A,0))=0,"--",INDEX('RBC Table 4'!N:N,MATCH($C90,'RBC Table 4'!$A:$A,0))),"--")</f>
        <v>--</v>
      </c>
      <c r="K90" s="149" t="str">
        <f>_xlfn.IFNA(IF(INDEX('RBC Table 4'!P:P,MATCH($C90,'RBC Table 4'!$A:$A,0))=0,"--",INDEX('RBC Table 4'!P:P,MATCH($C90,'RBC Table 4'!$A:$A,0))),"--")</f>
        <v>--</v>
      </c>
      <c r="L90" s="160" t="str">
        <f>_xlfn.IFNA(IF(INDEX('RBC Table 4'!R:R,MATCH($C90,'RBC Table 4'!$A:$A,0))=0,"--",INDEX('RBC Table 4'!R:R,MATCH($C90,'RBC Table 4'!$A:$A,0))),"--")</f>
        <v>--</v>
      </c>
      <c r="N90" s="177"/>
      <c r="O90" s="177"/>
      <c r="P90" s="177"/>
      <c r="Q90" s="85"/>
      <c r="R90" s="177"/>
      <c r="S90" s="177"/>
    </row>
    <row r="91" spans="2:19" x14ac:dyDescent="0.25">
      <c r="B91" s="147" t="str">
        <f>'All Pollutants'!B111</f>
        <v>Phenanthrene</v>
      </c>
      <c r="C91" s="148" t="str">
        <f>'All Pollutants'!C111</f>
        <v>85-01-8</v>
      </c>
      <c r="D91" s="149" t="str">
        <f>_xlfn.IFNA(IF(MATCH(C91,'REF Table 2'!B:B, 0)&gt;0, "Yes"), "No")</f>
        <v>Yes</v>
      </c>
      <c r="E91" s="149" t="str">
        <f t="shared" si="1"/>
        <v>No</v>
      </c>
      <c r="F91" s="149" t="str">
        <f>_xlfn.IFNA(IF(INDEX('RBC Table 4'!F:F,MATCH($C91,'RBC Table 4'!$A:$A,0))=0,"--",INDEX('RBC Table 4'!F:F,MATCH($C91,'RBC Table 4'!$A:$A,0))),"--")</f>
        <v>--</v>
      </c>
      <c r="G91" s="149" t="str">
        <f>_xlfn.IFNA(IF(INDEX('RBC Table 4'!H:H,MATCH($C91,'RBC Table 4'!$A:$A,0))=0,"--",INDEX('RBC Table 4'!H:H,MATCH($C91,'RBC Table 4'!$A:$A,0))),"--")</f>
        <v>--</v>
      </c>
      <c r="H91" s="149" t="str">
        <f>_xlfn.IFNA(IF(INDEX('RBC Table 4'!J:J,MATCH($C91,'RBC Table 4'!$A:$A,0))=0,"--",INDEX('RBC Table 4'!J:J,MATCH($C91,'RBC Table 4'!$A:$A,0))),"--")</f>
        <v>--</v>
      </c>
      <c r="I91" s="149" t="str">
        <f>_xlfn.IFNA(IF(INDEX('RBC Table 4'!L:L,MATCH($C91,'RBC Table 4'!$A:$A,0))=0,"--",INDEX('RBC Table 4'!L:L,MATCH($C91,'RBC Table 4'!$A:$A,0))),"--")</f>
        <v>--</v>
      </c>
      <c r="J91" s="149" t="str">
        <f>_xlfn.IFNA(IF(INDEX('RBC Table 4'!N:N,MATCH($C91,'RBC Table 4'!$A:$A,0))=0,"--",INDEX('RBC Table 4'!N:N,MATCH($C91,'RBC Table 4'!$A:$A,0))),"--")</f>
        <v>--</v>
      </c>
      <c r="K91" s="149" t="str">
        <f>_xlfn.IFNA(IF(INDEX('RBC Table 4'!P:P,MATCH($C91,'RBC Table 4'!$A:$A,0))=0,"--",INDEX('RBC Table 4'!P:P,MATCH($C91,'RBC Table 4'!$A:$A,0))),"--")</f>
        <v>--</v>
      </c>
      <c r="L91" s="160" t="str">
        <f>_xlfn.IFNA(IF(INDEX('RBC Table 4'!R:R,MATCH($C91,'RBC Table 4'!$A:$A,0))=0,"--",INDEX('RBC Table 4'!R:R,MATCH($C91,'RBC Table 4'!$A:$A,0))),"--")</f>
        <v>--</v>
      </c>
      <c r="N91" s="177"/>
      <c r="O91" s="177"/>
      <c r="P91" s="177"/>
      <c r="Q91" s="85"/>
      <c r="R91" s="177"/>
      <c r="S91" s="177"/>
    </row>
    <row r="92" spans="2:19" x14ac:dyDescent="0.25">
      <c r="B92" s="147" t="str">
        <f>'All Pollutants'!B112</f>
        <v>Phosphorous and compounds</v>
      </c>
      <c r="C92" s="148">
        <f>'All Pollutants'!C112</f>
        <v>504</v>
      </c>
      <c r="D92" s="149" t="str">
        <f>_xlfn.IFNA(IF(MATCH(C92,'REF Table 2'!B:B, 0)&gt;0, "Yes"), "No")</f>
        <v>Yes</v>
      </c>
      <c r="E92" s="149" t="str">
        <f t="shared" si="1"/>
        <v>No</v>
      </c>
      <c r="F92" s="149" t="str">
        <f>_xlfn.IFNA(IF(INDEX('RBC Table 4'!F:F,MATCH($C92,'RBC Table 4'!$A:$A,0))=0,"--",INDEX('RBC Table 4'!F:F,MATCH($C92,'RBC Table 4'!$A:$A,0))),"--")</f>
        <v>--</v>
      </c>
      <c r="G92" s="149" t="str">
        <f>_xlfn.IFNA(IF(INDEX('RBC Table 4'!H:H,MATCH($C92,'RBC Table 4'!$A:$A,0))=0,"--",INDEX('RBC Table 4'!H:H,MATCH($C92,'RBC Table 4'!$A:$A,0))),"--")</f>
        <v>--</v>
      </c>
      <c r="H92" s="149" t="str">
        <f>_xlfn.IFNA(IF(INDEX('RBC Table 4'!J:J,MATCH($C92,'RBC Table 4'!$A:$A,0))=0,"--",INDEX('RBC Table 4'!J:J,MATCH($C92,'RBC Table 4'!$A:$A,0))),"--")</f>
        <v>--</v>
      </c>
      <c r="I92" s="149" t="str">
        <f>_xlfn.IFNA(IF(INDEX('RBC Table 4'!L:L,MATCH($C92,'RBC Table 4'!$A:$A,0))=0,"--",INDEX('RBC Table 4'!L:L,MATCH($C92,'RBC Table 4'!$A:$A,0))),"--")</f>
        <v>--</v>
      </c>
      <c r="J92" s="149" t="str">
        <f>_xlfn.IFNA(IF(INDEX('RBC Table 4'!N:N,MATCH($C92,'RBC Table 4'!$A:$A,0))=0,"--",INDEX('RBC Table 4'!N:N,MATCH($C92,'RBC Table 4'!$A:$A,0))),"--")</f>
        <v>--</v>
      </c>
      <c r="K92" s="149" t="str">
        <f>_xlfn.IFNA(IF(INDEX('RBC Table 4'!P:P,MATCH($C92,'RBC Table 4'!$A:$A,0))=0,"--",INDEX('RBC Table 4'!P:P,MATCH($C92,'RBC Table 4'!$A:$A,0))),"--")</f>
        <v>--</v>
      </c>
      <c r="L92" s="160" t="str">
        <f>_xlfn.IFNA(IF(INDEX('RBC Table 4'!R:R,MATCH($C92,'RBC Table 4'!$A:$A,0))=0,"--",INDEX('RBC Table 4'!R:R,MATCH($C92,'RBC Table 4'!$A:$A,0))),"--")</f>
        <v>--</v>
      </c>
      <c r="N92" s="177"/>
      <c r="O92" s="177"/>
      <c r="P92" s="177"/>
      <c r="Q92" s="85"/>
      <c r="R92" s="177"/>
      <c r="S92" s="177"/>
    </row>
    <row r="93" spans="2:19" x14ac:dyDescent="0.25">
      <c r="B93" s="147" t="str">
        <f>'All Pollutants'!B114</f>
        <v>Pyrene</v>
      </c>
      <c r="C93" s="148" t="str">
        <f>'All Pollutants'!C114</f>
        <v>129-00-0</v>
      </c>
      <c r="D93" s="149" t="str">
        <f>_xlfn.IFNA(IF(MATCH(C93,'REF Table 2'!B:B, 0)&gt;0, "Yes"), "No")</f>
        <v>Yes</v>
      </c>
      <c r="E93" s="149" t="str">
        <f t="shared" si="1"/>
        <v>No</v>
      </c>
      <c r="F93" s="149" t="str">
        <f>_xlfn.IFNA(IF(INDEX('RBC Table 4'!F:F,MATCH($C93,'RBC Table 4'!$A:$A,0))=0,"--",INDEX('RBC Table 4'!F:F,MATCH($C93,'RBC Table 4'!$A:$A,0))),"--")</f>
        <v>--</v>
      </c>
      <c r="G93" s="149" t="str">
        <f>_xlfn.IFNA(IF(INDEX('RBC Table 4'!H:H,MATCH($C93,'RBC Table 4'!$A:$A,0))=0,"--",INDEX('RBC Table 4'!H:H,MATCH($C93,'RBC Table 4'!$A:$A,0))),"--")</f>
        <v>--</v>
      </c>
      <c r="H93" s="149" t="str">
        <f>_xlfn.IFNA(IF(INDEX('RBC Table 4'!J:J,MATCH($C93,'RBC Table 4'!$A:$A,0))=0,"--",INDEX('RBC Table 4'!J:J,MATCH($C93,'RBC Table 4'!$A:$A,0))),"--")</f>
        <v>--</v>
      </c>
      <c r="I93" s="149" t="str">
        <f>_xlfn.IFNA(IF(INDEX('RBC Table 4'!L:L,MATCH($C93,'RBC Table 4'!$A:$A,0))=0,"--",INDEX('RBC Table 4'!L:L,MATCH($C93,'RBC Table 4'!$A:$A,0))),"--")</f>
        <v>--</v>
      </c>
      <c r="J93" s="149" t="str">
        <f>_xlfn.IFNA(IF(INDEX('RBC Table 4'!N:N,MATCH($C93,'RBC Table 4'!$A:$A,0))=0,"--",INDEX('RBC Table 4'!N:N,MATCH($C93,'RBC Table 4'!$A:$A,0))),"--")</f>
        <v>--</v>
      </c>
      <c r="K93" s="149" t="str">
        <f>_xlfn.IFNA(IF(INDEX('RBC Table 4'!P:P,MATCH($C93,'RBC Table 4'!$A:$A,0))=0,"--",INDEX('RBC Table 4'!P:P,MATCH($C93,'RBC Table 4'!$A:$A,0))),"--")</f>
        <v>--</v>
      </c>
      <c r="L93" s="160" t="str">
        <f>_xlfn.IFNA(IF(INDEX('RBC Table 4'!R:R,MATCH($C93,'RBC Table 4'!$A:$A,0))=0,"--",INDEX('RBC Table 4'!R:R,MATCH($C93,'RBC Table 4'!$A:$A,0))),"--")</f>
        <v>--</v>
      </c>
      <c r="N93" s="177"/>
      <c r="O93" s="177"/>
      <c r="P93" s="177"/>
      <c r="Q93" s="85"/>
      <c r="R93" s="177"/>
      <c r="S93" s="177"/>
    </row>
    <row r="94" spans="2:19" x14ac:dyDescent="0.25">
      <c r="B94" s="147" t="str">
        <f>'All Pollutants'!B116</f>
        <v>Selenium and compounds</v>
      </c>
      <c r="C94" s="148" t="str">
        <f>'All Pollutants'!C116</f>
        <v>7782-49-2</v>
      </c>
      <c r="D94" s="149" t="str">
        <f>_xlfn.IFNA(IF(MATCH(C94,'REF Table 2'!B:B, 0)&gt;0, "Yes"), "No")</f>
        <v>Yes</v>
      </c>
      <c r="E94" s="149" t="str">
        <f t="shared" si="1"/>
        <v>Yes</v>
      </c>
      <c r="F94" s="149" t="str">
        <f>_xlfn.IFNA(IF(INDEX('RBC Table 4'!F:F,MATCH($C94,'RBC Table 4'!$A:$A,0))=0,"--",INDEX('RBC Table 4'!F:F,MATCH($C94,'RBC Table 4'!$A:$A,0))),"--")</f>
        <v>--</v>
      </c>
      <c r="G94" s="149" t="str">
        <f>_xlfn.IFNA(IF(INDEX('RBC Table 4'!H:H,MATCH($C94,'RBC Table 4'!$A:$A,0))=0,"--",INDEX('RBC Table 4'!H:H,MATCH($C94,'RBC Table 4'!$A:$A,0))),"--")</f>
        <v>--</v>
      </c>
      <c r="H94" s="149" t="str">
        <f>_xlfn.IFNA(IF(INDEX('RBC Table 4'!J:J,MATCH($C94,'RBC Table 4'!$A:$A,0))=0,"--",INDEX('RBC Table 4'!J:J,MATCH($C94,'RBC Table 4'!$A:$A,0))),"--")</f>
        <v>--</v>
      </c>
      <c r="I94" s="149" t="str">
        <f>_xlfn.IFNA(IF(INDEX('RBC Table 4'!L:L,MATCH($C94,'RBC Table 4'!$A:$A,0))=0,"--",INDEX('RBC Table 4'!L:L,MATCH($C94,'RBC Table 4'!$A:$A,0))),"--")</f>
        <v>--</v>
      </c>
      <c r="J94" s="149" t="str">
        <f>_xlfn.IFNA(IF(INDEX('RBC Table 4'!N:N,MATCH($C94,'RBC Table 4'!$A:$A,0))=0,"--",INDEX('RBC Table 4'!N:N,MATCH($C94,'RBC Table 4'!$A:$A,0))),"--")</f>
        <v>--</v>
      </c>
      <c r="K94" s="149" t="str">
        <f>_xlfn.IFNA(IF(INDEX('RBC Table 4'!P:P,MATCH($C94,'RBC Table 4'!$A:$A,0))=0,"--",INDEX('RBC Table 4'!P:P,MATCH($C94,'RBC Table 4'!$A:$A,0))),"--")</f>
        <v>--</v>
      </c>
      <c r="L94" s="160">
        <f>_xlfn.IFNA(IF(INDEX('RBC Table 4'!R:R,MATCH($C94,'RBC Table 4'!$A:$A,0))=0,"--",INDEX('RBC Table 4'!R:R,MATCH($C94,'RBC Table 4'!$A:$A,0))),"--")</f>
        <v>2</v>
      </c>
      <c r="N94" s="177"/>
      <c r="O94" s="177"/>
      <c r="P94" s="177"/>
      <c r="Q94" s="85"/>
      <c r="R94" s="177"/>
      <c r="S94" s="177"/>
    </row>
    <row r="95" spans="2:19" x14ac:dyDescent="0.25">
      <c r="B95" s="147" t="str">
        <f>'All Pollutants'!B117</f>
        <v>Silver</v>
      </c>
      <c r="C95" s="148" t="str">
        <f>'All Pollutants'!C117</f>
        <v>7440-22-4</v>
      </c>
      <c r="D95" s="149" t="str">
        <f>_xlfn.IFNA(IF(MATCH(C95,'REF Table 2'!B:B, 0)&gt;0, "Yes"), "No")</f>
        <v>Yes</v>
      </c>
      <c r="E95" s="149" t="str">
        <f t="shared" si="1"/>
        <v>No</v>
      </c>
      <c r="F95" s="149" t="str">
        <f>_xlfn.IFNA(IF(INDEX('RBC Table 4'!F:F,MATCH($C95,'RBC Table 4'!$A:$A,0))=0,"--",INDEX('RBC Table 4'!F:F,MATCH($C95,'RBC Table 4'!$A:$A,0))),"--")</f>
        <v>--</v>
      </c>
      <c r="G95" s="149" t="str">
        <f>_xlfn.IFNA(IF(INDEX('RBC Table 4'!H:H,MATCH($C95,'RBC Table 4'!$A:$A,0))=0,"--",INDEX('RBC Table 4'!H:H,MATCH($C95,'RBC Table 4'!$A:$A,0))),"--")</f>
        <v>--</v>
      </c>
      <c r="H95" s="149" t="str">
        <f>_xlfn.IFNA(IF(INDEX('RBC Table 4'!J:J,MATCH($C95,'RBC Table 4'!$A:$A,0))=0,"--",INDEX('RBC Table 4'!J:J,MATCH($C95,'RBC Table 4'!$A:$A,0))),"--")</f>
        <v>--</v>
      </c>
      <c r="I95" s="149" t="str">
        <f>_xlfn.IFNA(IF(INDEX('RBC Table 4'!L:L,MATCH($C95,'RBC Table 4'!$A:$A,0))=0,"--",INDEX('RBC Table 4'!L:L,MATCH($C95,'RBC Table 4'!$A:$A,0))),"--")</f>
        <v>--</v>
      </c>
      <c r="J95" s="149" t="str">
        <f>_xlfn.IFNA(IF(INDEX('RBC Table 4'!N:N,MATCH($C95,'RBC Table 4'!$A:$A,0))=0,"--",INDEX('RBC Table 4'!N:N,MATCH($C95,'RBC Table 4'!$A:$A,0))),"--")</f>
        <v>--</v>
      </c>
      <c r="K95" s="149" t="str">
        <f>_xlfn.IFNA(IF(INDEX('RBC Table 4'!P:P,MATCH($C95,'RBC Table 4'!$A:$A,0))=0,"--",INDEX('RBC Table 4'!P:P,MATCH($C95,'RBC Table 4'!$A:$A,0))),"--")</f>
        <v>--</v>
      </c>
      <c r="L95" s="160" t="str">
        <f>_xlfn.IFNA(IF(INDEX('RBC Table 4'!R:R,MATCH($C95,'RBC Table 4'!$A:$A,0))=0,"--",INDEX('RBC Table 4'!R:R,MATCH($C95,'RBC Table 4'!$A:$A,0))),"--")</f>
        <v>--</v>
      </c>
      <c r="N95" s="177"/>
      <c r="O95" s="177"/>
      <c r="P95" s="177"/>
      <c r="Q95" s="85"/>
      <c r="R95" s="177"/>
      <c r="S95" s="177"/>
    </row>
    <row r="96" spans="2:19" x14ac:dyDescent="0.25">
      <c r="B96" s="147" t="str">
        <f>'All Pollutants'!B118</f>
        <v>Styrene</v>
      </c>
      <c r="C96" s="148" t="str">
        <f>'All Pollutants'!C118</f>
        <v>100-42-5</v>
      </c>
      <c r="D96" s="149" t="str">
        <f>_xlfn.IFNA(IF(MATCH(C96,'REF Table 2'!B:B, 0)&gt;0, "Yes"), "No")</f>
        <v>Yes</v>
      </c>
      <c r="E96" s="149" t="str">
        <f t="shared" si="1"/>
        <v>Yes</v>
      </c>
      <c r="F96" s="149" t="str">
        <f>_xlfn.IFNA(IF(INDEX('RBC Table 4'!F:F,MATCH($C96,'RBC Table 4'!$A:$A,0))=0,"--",INDEX('RBC Table 4'!F:F,MATCH($C96,'RBC Table 4'!$A:$A,0))),"--")</f>
        <v>--</v>
      </c>
      <c r="G96" s="149">
        <f>_xlfn.IFNA(IF(INDEX('RBC Table 4'!H:H,MATCH($C96,'RBC Table 4'!$A:$A,0))=0,"--",INDEX('RBC Table 4'!H:H,MATCH($C96,'RBC Table 4'!$A:$A,0))),"--")</f>
        <v>1000</v>
      </c>
      <c r="H96" s="149" t="str">
        <f>_xlfn.IFNA(IF(INDEX('RBC Table 4'!J:J,MATCH($C96,'RBC Table 4'!$A:$A,0))=0,"--",INDEX('RBC Table 4'!J:J,MATCH($C96,'RBC Table 4'!$A:$A,0))),"--")</f>
        <v>--</v>
      </c>
      <c r="I96" s="149">
        <f>_xlfn.IFNA(IF(INDEX('RBC Table 4'!L:L,MATCH($C96,'RBC Table 4'!$A:$A,0))=0,"--",INDEX('RBC Table 4'!L:L,MATCH($C96,'RBC Table 4'!$A:$A,0))),"--")</f>
        <v>4400</v>
      </c>
      <c r="J96" s="149" t="str">
        <f>_xlfn.IFNA(IF(INDEX('RBC Table 4'!N:N,MATCH($C96,'RBC Table 4'!$A:$A,0))=0,"--",INDEX('RBC Table 4'!N:N,MATCH($C96,'RBC Table 4'!$A:$A,0))),"--")</f>
        <v>--</v>
      </c>
      <c r="K96" s="149">
        <f>_xlfn.IFNA(IF(INDEX('RBC Table 4'!P:P,MATCH($C96,'RBC Table 4'!$A:$A,0))=0,"--",INDEX('RBC Table 4'!P:P,MATCH($C96,'RBC Table 4'!$A:$A,0))),"--")</f>
        <v>4400</v>
      </c>
      <c r="L96" s="160">
        <f>_xlfn.IFNA(IF(INDEX('RBC Table 4'!R:R,MATCH($C96,'RBC Table 4'!$A:$A,0))=0,"--",INDEX('RBC Table 4'!R:R,MATCH($C96,'RBC Table 4'!$A:$A,0))),"--")</f>
        <v>21000</v>
      </c>
      <c r="N96" s="177"/>
      <c r="O96" s="177"/>
      <c r="P96" s="177"/>
      <c r="Q96" s="85"/>
      <c r="R96" s="177"/>
      <c r="S96" s="177"/>
    </row>
    <row r="97" spans="1:19" x14ac:dyDescent="0.25">
      <c r="B97" s="147" t="str">
        <f>'All Pollutants'!B120</f>
        <v>Tetrachloroethene</v>
      </c>
      <c r="C97" s="148" t="str">
        <f>'All Pollutants'!C120</f>
        <v>127-18-4</v>
      </c>
      <c r="D97" s="149" t="str">
        <f>_xlfn.IFNA(IF(MATCH(C97,'REF Table 2'!B:B, 0)&gt;0, "Yes"), "No")</f>
        <v>Yes</v>
      </c>
      <c r="E97" s="149" t="str">
        <f t="shared" si="1"/>
        <v>Yes</v>
      </c>
      <c r="F97" s="149">
        <f>_xlfn.IFNA(IF(INDEX('RBC Table 4'!F:F,MATCH($C97,'RBC Table 4'!$A:$A,0))=0,"--",INDEX('RBC Table 4'!F:F,MATCH($C97,'RBC Table 4'!$A:$A,0))),"--")</f>
        <v>3.8</v>
      </c>
      <c r="G97" s="149">
        <f>_xlfn.IFNA(IF(INDEX('RBC Table 4'!H:H,MATCH($C97,'RBC Table 4'!$A:$A,0))=0,"--",INDEX('RBC Table 4'!H:H,MATCH($C97,'RBC Table 4'!$A:$A,0))),"--")</f>
        <v>41</v>
      </c>
      <c r="H97" s="149">
        <f>_xlfn.IFNA(IF(INDEX('RBC Table 4'!J:J,MATCH($C97,'RBC Table 4'!$A:$A,0))=0,"--",INDEX('RBC Table 4'!J:J,MATCH($C97,'RBC Table 4'!$A:$A,0))),"--")</f>
        <v>100</v>
      </c>
      <c r="I97" s="149">
        <f>_xlfn.IFNA(IF(INDEX('RBC Table 4'!L:L,MATCH($C97,'RBC Table 4'!$A:$A,0))=0,"--",INDEX('RBC Table 4'!L:L,MATCH($C97,'RBC Table 4'!$A:$A,0))),"--")</f>
        <v>180</v>
      </c>
      <c r="J97" s="149">
        <f>_xlfn.IFNA(IF(INDEX('RBC Table 4'!N:N,MATCH($C97,'RBC Table 4'!$A:$A,0))=0,"--",INDEX('RBC Table 4'!N:N,MATCH($C97,'RBC Table 4'!$A:$A,0))),"--")</f>
        <v>46</v>
      </c>
      <c r="K97" s="149">
        <f>_xlfn.IFNA(IF(INDEX('RBC Table 4'!P:P,MATCH($C97,'RBC Table 4'!$A:$A,0))=0,"--",INDEX('RBC Table 4'!P:P,MATCH($C97,'RBC Table 4'!$A:$A,0))),"--")</f>
        <v>180</v>
      </c>
      <c r="L97" s="160">
        <f>_xlfn.IFNA(IF(INDEX('RBC Table 4'!R:R,MATCH($C97,'RBC Table 4'!$A:$A,0))=0,"--",INDEX('RBC Table 4'!R:R,MATCH($C97,'RBC Table 4'!$A:$A,0))),"--")</f>
        <v>41</v>
      </c>
      <c r="N97" s="177"/>
      <c r="O97" s="177"/>
      <c r="P97" s="177"/>
      <c r="Q97" s="85"/>
      <c r="R97" s="177"/>
      <c r="S97" s="177"/>
    </row>
    <row r="98" spans="1:19" x14ac:dyDescent="0.25">
      <c r="B98" s="147" t="str">
        <f>'All Pollutants'!B121</f>
        <v>Thallium</v>
      </c>
      <c r="C98" s="148" t="str">
        <f>'All Pollutants'!C121</f>
        <v>7440-28-0</v>
      </c>
      <c r="D98" s="149" t="str">
        <f>_xlfn.IFNA(IF(MATCH(C98,'REF Table 2'!B:B, 0)&gt;0, "Yes"), "No")</f>
        <v>Yes</v>
      </c>
      <c r="E98" s="149" t="str">
        <f t="shared" si="1"/>
        <v>No</v>
      </c>
      <c r="F98" s="149" t="str">
        <f>_xlfn.IFNA(IF(INDEX('RBC Table 4'!F:F,MATCH($C98,'RBC Table 4'!$A:$A,0))=0,"--",INDEX('RBC Table 4'!F:F,MATCH($C98,'RBC Table 4'!$A:$A,0))),"--")</f>
        <v>--</v>
      </c>
      <c r="G98" s="149" t="str">
        <f>_xlfn.IFNA(IF(INDEX('RBC Table 4'!H:H,MATCH($C98,'RBC Table 4'!$A:$A,0))=0,"--",INDEX('RBC Table 4'!H:H,MATCH($C98,'RBC Table 4'!$A:$A,0))),"--")</f>
        <v>--</v>
      </c>
      <c r="H98" s="149" t="str">
        <f>_xlfn.IFNA(IF(INDEX('RBC Table 4'!J:J,MATCH($C98,'RBC Table 4'!$A:$A,0))=0,"--",INDEX('RBC Table 4'!J:J,MATCH($C98,'RBC Table 4'!$A:$A,0))),"--")</f>
        <v>--</v>
      </c>
      <c r="I98" s="149" t="str">
        <f>_xlfn.IFNA(IF(INDEX('RBC Table 4'!L:L,MATCH($C98,'RBC Table 4'!$A:$A,0))=0,"--",INDEX('RBC Table 4'!L:L,MATCH($C98,'RBC Table 4'!$A:$A,0))),"--")</f>
        <v>--</v>
      </c>
      <c r="J98" s="149" t="str">
        <f>_xlfn.IFNA(IF(INDEX('RBC Table 4'!N:N,MATCH($C98,'RBC Table 4'!$A:$A,0))=0,"--",INDEX('RBC Table 4'!N:N,MATCH($C98,'RBC Table 4'!$A:$A,0))),"--")</f>
        <v>--</v>
      </c>
      <c r="K98" s="149" t="str">
        <f>_xlfn.IFNA(IF(INDEX('RBC Table 4'!P:P,MATCH($C98,'RBC Table 4'!$A:$A,0))=0,"--",INDEX('RBC Table 4'!P:P,MATCH($C98,'RBC Table 4'!$A:$A,0))),"--")</f>
        <v>--</v>
      </c>
      <c r="L98" s="160" t="str">
        <f>_xlfn.IFNA(IF(INDEX('RBC Table 4'!R:R,MATCH($C98,'RBC Table 4'!$A:$A,0))=0,"--",INDEX('RBC Table 4'!R:R,MATCH($C98,'RBC Table 4'!$A:$A,0))),"--")</f>
        <v>--</v>
      </c>
      <c r="N98" s="177"/>
      <c r="O98" s="177"/>
      <c r="P98" s="177"/>
      <c r="Q98" s="85"/>
      <c r="R98" s="177"/>
      <c r="S98" s="177"/>
    </row>
    <row r="99" spans="1:19" x14ac:dyDescent="0.25">
      <c r="B99" s="147" t="str">
        <f>'All Pollutants'!B122</f>
        <v>Toluene</v>
      </c>
      <c r="C99" s="148" t="str">
        <f>'All Pollutants'!C122</f>
        <v>108-88-3</v>
      </c>
      <c r="D99" s="149" t="str">
        <f>_xlfn.IFNA(IF(MATCH(C99,'REF Table 2'!B:B, 0)&gt;0, "Yes"), "No")</f>
        <v>Yes</v>
      </c>
      <c r="E99" s="149" t="str">
        <f t="shared" si="1"/>
        <v>Yes</v>
      </c>
      <c r="F99" s="149" t="str">
        <f>_xlfn.IFNA(IF(INDEX('RBC Table 4'!F:F,MATCH($C99,'RBC Table 4'!$A:$A,0))=0,"--",INDEX('RBC Table 4'!F:F,MATCH($C99,'RBC Table 4'!$A:$A,0))),"--")</f>
        <v>--</v>
      </c>
      <c r="G99" s="149">
        <f>_xlfn.IFNA(IF(INDEX('RBC Table 4'!H:H,MATCH($C99,'RBC Table 4'!$A:$A,0))=0,"--",INDEX('RBC Table 4'!H:H,MATCH($C99,'RBC Table 4'!$A:$A,0))),"--")</f>
        <v>5000</v>
      </c>
      <c r="H99" s="149" t="str">
        <f>_xlfn.IFNA(IF(INDEX('RBC Table 4'!J:J,MATCH($C99,'RBC Table 4'!$A:$A,0))=0,"--",INDEX('RBC Table 4'!J:J,MATCH($C99,'RBC Table 4'!$A:$A,0))),"--")</f>
        <v>--</v>
      </c>
      <c r="I99" s="149">
        <f>_xlfn.IFNA(IF(INDEX('RBC Table 4'!L:L,MATCH($C99,'RBC Table 4'!$A:$A,0))=0,"--",INDEX('RBC Table 4'!L:L,MATCH($C99,'RBC Table 4'!$A:$A,0))),"--")</f>
        <v>22000</v>
      </c>
      <c r="J99" s="149" t="str">
        <f>_xlfn.IFNA(IF(INDEX('RBC Table 4'!N:N,MATCH($C99,'RBC Table 4'!$A:$A,0))=0,"--",INDEX('RBC Table 4'!N:N,MATCH($C99,'RBC Table 4'!$A:$A,0))),"--")</f>
        <v>--</v>
      </c>
      <c r="K99" s="149">
        <f>_xlfn.IFNA(IF(INDEX('RBC Table 4'!P:P,MATCH($C99,'RBC Table 4'!$A:$A,0))=0,"--",INDEX('RBC Table 4'!P:P,MATCH($C99,'RBC Table 4'!$A:$A,0))),"--")</f>
        <v>22000</v>
      </c>
      <c r="L99" s="160">
        <f>_xlfn.IFNA(IF(INDEX('RBC Table 4'!R:R,MATCH($C99,'RBC Table 4'!$A:$A,0))=0,"--",INDEX('RBC Table 4'!R:R,MATCH($C99,'RBC Table 4'!$A:$A,0))),"--")</f>
        <v>7500</v>
      </c>
      <c r="N99" s="177"/>
      <c r="O99" s="177"/>
      <c r="P99" s="177"/>
      <c r="Q99" s="85"/>
      <c r="R99" s="177"/>
      <c r="S99" s="177"/>
    </row>
    <row r="100" spans="1:19" x14ac:dyDescent="0.25">
      <c r="B100" s="147" t="str">
        <f>'All Pollutants'!B123</f>
        <v>Total PAHs (excluding Naphthalene)</v>
      </c>
      <c r="C100" s="148">
        <f>'All Pollutants'!C123</f>
        <v>401</v>
      </c>
      <c r="D100" s="149" t="str">
        <f>_xlfn.IFNA(IF(MATCH(C100,'REF Table 2'!B:B, 0)&gt;0, "Yes"), "No")</f>
        <v>Yes</v>
      </c>
      <c r="E100" s="149" t="str">
        <f t="shared" si="1"/>
        <v>Yes</v>
      </c>
      <c r="F100" s="149">
        <f>_xlfn.IFNA(IF(INDEX('RBC Table 4'!F:F,MATCH($C100,'RBC Table 4'!$A:$A,0))=0,"--",INDEX('RBC Table 4'!F:F,MATCH($C100,'RBC Table 4'!$A:$A,0))),"--")</f>
        <v>4.3000000000000002E-5</v>
      </c>
      <c r="G100" s="149" t="str">
        <f>_xlfn.IFNA(IF(INDEX('RBC Table 4'!H:H,MATCH($C100,'RBC Table 4'!$A:$A,0))=0,"--",INDEX('RBC Table 4'!H:H,MATCH($C100,'RBC Table 4'!$A:$A,0))),"--")</f>
        <v>--</v>
      </c>
      <c r="H100" s="149">
        <f>_xlfn.IFNA(IF(INDEX('RBC Table 4'!J:J,MATCH($C100,'RBC Table 4'!$A:$A,0))=0,"--",INDEX('RBC Table 4'!J:J,MATCH($C100,'RBC Table 4'!$A:$A,0))),"--")</f>
        <v>1.6000000000000001E-3</v>
      </c>
      <c r="I100" s="149" t="str">
        <f>_xlfn.IFNA(IF(INDEX('RBC Table 4'!L:L,MATCH($C100,'RBC Table 4'!$A:$A,0))=0,"--",INDEX('RBC Table 4'!L:L,MATCH($C100,'RBC Table 4'!$A:$A,0))),"--")</f>
        <v>--</v>
      </c>
      <c r="J100" s="149">
        <f>_xlfn.IFNA(IF(INDEX('RBC Table 4'!N:N,MATCH($C100,'RBC Table 4'!$A:$A,0))=0,"--",INDEX('RBC Table 4'!N:N,MATCH($C100,'RBC Table 4'!$A:$A,0))),"--")</f>
        <v>3.0000000000000001E-3</v>
      </c>
      <c r="K100" s="149" t="str">
        <f>_xlfn.IFNA(IF(INDEX('RBC Table 4'!P:P,MATCH($C100,'RBC Table 4'!$A:$A,0))=0,"--",INDEX('RBC Table 4'!P:P,MATCH($C100,'RBC Table 4'!$A:$A,0))),"--")</f>
        <v>--</v>
      </c>
      <c r="L100" s="160" t="str">
        <f>_xlfn.IFNA(IF(INDEX('RBC Table 4'!R:R,MATCH($C100,'RBC Table 4'!$A:$A,0))=0,"--",INDEX('RBC Table 4'!R:R,MATCH($C100,'RBC Table 4'!$A:$A,0))),"--")</f>
        <v>--</v>
      </c>
      <c r="N100" s="177"/>
      <c r="O100" s="177"/>
      <c r="P100" s="177"/>
      <c r="Q100" s="85"/>
      <c r="R100" s="177"/>
      <c r="S100" s="177"/>
    </row>
    <row r="101" spans="1:19" x14ac:dyDescent="0.25">
      <c r="B101" s="147" t="str">
        <f>'All Pollutants'!B124</f>
        <v>Total PCBs</v>
      </c>
      <c r="C101" s="148" t="str">
        <f>'All Pollutants'!C124</f>
        <v>1336-36-3</v>
      </c>
      <c r="D101" s="149" t="str">
        <f>_xlfn.IFNA(IF(MATCH(C101,'REF Table 2'!B:B, 0)&gt;0, "Yes"), "No")</f>
        <v>Yes</v>
      </c>
      <c r="E101" s="149" t="str">
        <f t="shared" si="1"/>
        <v>Yes</v>
      </c>
      <c r="F101" s="149">
        <f>_xlfn.IFNA(IF(INDEX('RBC Table 4'!F:F,MATCH($C101,'RBC Table 4'!$A:$A,0))=0,"--",INDEX('RBC Table 4'!F:F,MATCH($C101,'RBC Table 4'!$A:$A,0))),"--")</f>
        <v>5.2999999999999998E-4</v>
      </c>
      <c r="G101" s="149" t="str">
        <f>_xlfn.IFNA(IF(INDEX('RBC Table 4'!H:H,MATCH($C101,'RBC Table 4'!$A:$A,0))=0,"--",INDEX('RBC Table 4'!H:H,MATCH($C101,'RBC Table 4'!$A:$A,0))),"--")</f>
        <v>--</v>
      </c>
      <c r="H101" s="149">
        <f>_xlfn.IFNA(IF(INDEX('RBC Table 4'!J:J,MATCH($C101,'RBC Table 4'!$A:$A,0))=0,"--",INDEX('RBC Table 4'!J:J,MATCH($C101,'RBC Table 4'!$A:$A,0))),"--")</f>
        <v>0.02</v>
      </c>
      <c r="I101" s="149" t="str">
        <f>_xlfn.IFNA(IF(INDEX('RBC Table 4'!L:L,MATCH($C101,'RBC Table 4'!$A:$A,0))=0,"--",INDEX('RBC Table 4'!L:L,MATCH($C101,'RBC Table 4'!$A:$A,0))),"--")</f>
        <v>--</v>
      </c>
      <c r="J101" s="149">
        <f>_xlfn.IFNA(IF(INDEX('RBC Table 4'!N:N,MATCH($C101,'RBC Table 4'!$A:$A,0))=0,"--",INDEX('RBC Table 4'!N:N,MATCH($C101,'RBC Table 4'!$A:$A,0))),"--")</f>
        <v>9.1999999999999998E-3</v>
      </c>
      <c r="K101" s="149" t="str">
        <f>_xlfn.IFNA(IF(INDEX('RBC Table 4'!P:P,MATCH($C101,'RBC Table 4'!$A:$A,0))=0,"--",INDEX('RBC Table 4'!P:P,MATCH($C101,'RBC Table 4'!$A:$A,0))),"--")</f>
        <v>--</v>
      </c>
      <c r="L101" s="160" t="str">
        <f>_xlfn.IFNA(IF(INDEX('RBC Table 4'!R:R,MATCH($C101,'RBC Table 4'!$A:$A,0))=0,"--",INDEX('RBC Table 4'!R:R,MATCH($C101,'RBC Table 4'!$A:$A,0))),"--")</f>
        <v>--</v>
      </c>
      <c r="N101" s="177"/>
      <c r="O101" s="177"/>
      <c r="P101" s="177"/>
      <c r="Q101" s="85"/>
      <c r="R101" s="177"/>
      <c r="S101" s="177"/>
    </row>
    <row r="102" spans="1:19" x14ac:dyDescent="0.25">
      <c r="B102" s="147" t="str">
        <f>'All Pollutants'!B125</f>
        <v>Total PCB TEQ</v>
      </c>
      <c r="C102" s="148">
        <f>'All Pollutants'!C125</f>
        <v>645</v>
      </c>
      <c r="D102" s="149" t="str">
        <f>_xlfn.IFNA(IF(MATCH(C102,'REF Table 2'!B:B, 0)&gt;0, "Yes"), "No")</f>
        <v>Yes</v>
      </c>
      <c r="E102" s="149" t="str">
        <f t="shared" si="1"/>
        <v>Yes</v>
      </c>
      <c r="F102" s="149">
        <f>_xlfn.IFNA(IF(INDEX('RBC Table 4'!F:F,MATCH($C102,'RBC Table 4'!$A:$A,0))=0,"--",INDEX('RBC Table 4'!F:F,MATCH($C102,'RBC Table 4'!$A:$A,0))),"--")</f>
        <v>1.0000000000000001E-9</v>
      </c>
      <c r="G102" s="149">
        <f>_xlfn.IFNA(IF(INDEX('RBC Table 4'!H:H,MATCH($C102,'RBC Table 4'!$A:$A,0))=0,"--",INDEX('RBC Table 4'!H:H,MATCH($C102,'RBC Table 4'!$A:$A,0))),"--")</f>
        <v>1.3E-7</v>
      </c>
      <c r="H102" s="149">
        <f>_xlfn.IFNA(IF(INDEX('RBC Table 4'!J:J,MATCH($C102,'RBC Table 4'!$A:$A,0))=0,"--",INDEX('RBC Table 4'!J:J,MATCH($C102,'RBC Table 4'!$A:$A,0))),"--")</f>
        <v>8.9999999999999999E-8</v>
      </c>
      <c r="I102" s="149">
        <f>_xlfn.IFNA(IF(INDEX('RBC Table 4'!L:L,MATCH($C102,'RBC Table 4'!$A:$A,0))=0,"--",INDEX('RBC Table 4'!L:L,MATCH($C102,'RBC Table 4'!$A:$A,0))),"--")</f>
        <v>2.5999999999999998E-5</v>
      </c>
      <c r="J102" s="149">
        <f>_xlfn.IFNA(IF(INDEX('RBC Table 4'!N:N,MATCH($C102,'RBC Table 4'!$A:$A,0))=0,"--",INDEX('RBC Table 4'!N:N,MATCH($C102,'RBC Table 4'!$A:$A,0))),"--")</f>
        <v>4.1999999999999999E-8</v>
      </c>
      <c r="K102" s="149">
        <f>_xlfn.IFNA(IF(INDEX('RBC Table 4'!P:P,MATCH($C102,'RBC Table 4'!$A:$A,0))=0,"--",INDEX('RBC Table 4'!P:P,MATCH($C102,'RBC Table 4'!$A:$A,0))),"--")</f>
        <v>2.5999999999999998E-5</v>
      </c>
      <c r="L102" s="160" t="str">
        <f>_xlfn.IFNA(IF(INDEX('RBC Table 4'!R:R,MATCH($C102,'RBC Table 4'!$A:$A,0))=0,"--",INDEX('RBC Table 4'!R:R,MATCH($C102,'RBC Table 4'!$A:$A,0))),"--")</f>
        <v>--</v>
      </c>
      <c r="N102" s="177"/>
      <c r="O102" s="177"/>
      <c r="P102" s="177"/>
      <c r="Q102" s="85"/>
      <c r="R102" s="177"/>
      <c r="S102" s="177"/>
    </row>
    <row r="103" spans="1:19" x14ac:dyDescent="0.25">
      <c r="B103" s="147" t="str">
        <f>'All Pollutants'!B126</f>
        <v>Total PCDD and PCDF</v>
      </c>
      <c r="C103" s="148">
        <f>'All Pollutants'!C126</f>
        <v>646</v>
      </c>
      <c r="D103" s="149" t="str">
        <f>_xlfn.IFNA(IF(MATCH(C103,'REF Table 2'!B:B, 0)&gt;0, "Yes"), "No")</f>
        <v>Yes</v>
      </c>
      <c r="E103" s="149" t="str">
        <f t="shared" si="1"/>
        <v>Yes</v>
      </c>
      <c r="F103" s="149">
        <f>_xlfn.IFNA(IF(INDEX('RBC Table 4'!F:F,MATCH($C103,'RBC Table 4'!$A:$A,0))=0,"--",INDEX('RBC Table 4'!F:F,MATCH($C103,'RBC Table 4'!$A:$A,0))),"--")</f>
        <v>1.0000000000000001E-9</v>
      </c>
      <c r="G103" s="149">
        <f>_xlfn.IFNA(IF(INDEX('RBC Table 4'!H:H,MATCH($C103,'RBC Table 4'!$A:$A,0))=0,"--",INDEX('RBC Table 4'!H:H,MATCH($C103,'RBC Table 4'!$A:$A,0))),"--")</f>
        <v>1.3E-7</v>
      </c>
      <c r="H103" s="149">
        <f>_xlfn.IFNA(IF(INDEX('RBC Table 4'!J:J,MATCH($C103,'RBC Table 4'!$A:$A,0))=0,"--",INDEX('RBC Table 4'!J:J,MATCH($C103,'RBC Table 4'!$A:$A,0))),"--")</f>
        <v>8.9999999999999999E-8</v>
      </c>
      <c r="I103" s="149">
        <f>_xlfn.IFNA(IF(INDEX('RBC Table 4'!L:L,MATCH($C103,'RBC Table 4'!$A:$A,0))=0,"--",INDEX('RBC Table 4'!L:L,MATCH($C103,'RBC Table 4'!$A:$A,0))),"--")</f>
        <v>2.5999999999999998E-5</v>
      </c>
      <c r="J103" s="149">
        <f>_xlfn.IFNA(IF(INDEX('RBC Table 4'!N:N,MATCH($C103,'RBC Table 4'!$A:$A,0))=0,"--",INDEX('RBC Table 4'!N:N,MATCH($C103,'RBC Table 4'!$A:$A,0))),"--")</f>
        <v>4.1999999999999999E-8</v>
      </c>
      <c r="K103" s="149">
        <f>_xlfn.IFNA(IF(INDEX('RBC Table 4'!P:P,MATCH($C103,'RBC Table 4'!$A:$A,0))=0,"--",INDEX('RBC Table 4'!P:P,MATCH($C103,'RBC Table 4'!$A:$A,0))),"--")</f>
        <v>2.5999999999999998E-5</v>
      </c>
      <c r="L103" s="160" t="str">
        <f>_xlfn.IFNA(IF(INDEX('RBC Table 4'!R:R,MATCH($C103,'RBC Table 4'!$A:$A,0))=0,"--",INDEX('RBC Table 4'!R:R,MATCH($C103,'RBC Table 4'!$A:$A,0))),"--")</f>
        <v>--</v>
      </c>
      <c r="N103" s="177"/>
      <c r="O103" s="177"/>
      <c r="P103" s="177"/>
      <c r="Q103" s="85"/>
      <c r="R103" s="177"/>
      <c r="S103" s="177"/>
    </row>
    <row r="104" spans="1:19" x14ac:dyDescent="0.25">
      <c r="B104" s="147" t="str">
        <f>'All Pollutants'!B127</f>
        <v>trans-1,2-Dichloroethene</v>
      </c>
      <c r="C104" s="148" t="str">
        <f>'All Pollutants'!C127</f>
        <v>156-60-5</v>
      </c>
      <c r="D104" s="149" t="str">
        <f>_xlfn.IFNA(IF(MATCH(C104,'REF Table 2'!B:B, 0)&gt;0, "Yes"), "No")</f>
        <v>Yes</v>
      </c>
      <c r="E104" s="149" t="str">
        <f t="shared" si="1"/>
        <v>Yes</v>
      </c>
      <c r="F104" s="149" t="str">
        <f>_xlfn.IFNA(IF(INDEX('RBC Table 4'!F:F,MATCH($C104,'RBC Table 4'!$A:$A,0))=0,"--",INDEX('RBC Table 4'!F:F,MATCH($C104,'RBC Table 4'!$A:$A,0))),"--")</f>
        <v>--</v>
      </c>
      <c r="G104" s="149" t="str">
        <f>_xlfn.IFNA(IF(INDEX('RBC Table 4'!H:H,MATCH($C104,'RBC Table 4'!$A:$A,0))=0,"--",INDEX('RBC Table 4'!H:H,MATCH($C104,'RBC Table 4'!$A:$A,0))),"--")</f>
        <v>--</v>
      </c>
      <c r="H104" s="149" t="str">
        <f>_xlfn.IFNA(IF(INDEX('RBC Table 4'!J:J,MATCH($C104,'RBC Table 4'!$A:$A,0))=0,"--",INDEX('RBC Table 4'!J:J,MATCH($C104,'RBC Table 4'!$A:$A,0))),"--")</f>
        <v>--</v>
      </c>
      <c r="I104" s="149" t="str">
        <f>_xlfn.IFNA(IF(INDEX('RBC Table 4'!L:L,MATCH($C104,'RBC Table 4'!$A:$A,0))=0,"--",INDEX('RBC Table 4'!L:L,MATCH($C104,'RBC Table 4'!$A:$A,0))),"--")</f>
        <v>--</v>
      </c>
      <c r="J104" s="149" t="str">
        <f>_xlfn.IFNA(IF(INDEX('RBC Table 4'!N:N,MATCH($C104,'RBC Table 4'!$A:$A,0))=0,"--",INDEX('RBC Table 4'!N:N,MATCH($C104,'RBC Table 4'!$A:$A,0))),"--")</f>
        <v>--</v>
      </c>
      <c r="K104" s="149" t="str">
        <f>_xlfn.IFNA(IF(INDEX('RBC Table 4'!P:P,MATCH($C104,'RBC Table 4'!$A:$A,0))=0,"--",INDEX('RBC Table 4'!P:P,MATCH($C104,'RBC Table 4'!$A:$A,0))),"--")</f>
        <v>--</v>
      </c>
      <c r="L104" s="160">
        <f>_xlfn.IFNA(IF(INDEX('RBC Table 4'!R:R,MATCH($C104,'RBC Table 4'!$A:$A,0))=0,"--",INDEX('RBC Table 4'!R:R,MATCH($C104,'RBC Table 4'!$A:$A,0))),"--")</f>
        <v>790</v>
      </c>
      <c r="N104" s="177"/>
      <c r="O104" s="177"/>
      <c r="P104" s="177"/>
      <c r="Q104" s="85"/>
      <c r="R104" s="177"/>
      <c r="S104" s="177"/>
    </row>
    <row r="105" spans="1:19" x14ac:dyDescent="0.25">
      <c r="B105" s="147" t="str">
        <f>'All Pollutants'!B128</f>
        <v>trans-1,3-Dichloropropene</v>
      </c>
      <c r="C105" s="148" t="str">
        <f>'All Pollutants'!C128</f>
        <v>542-75-6</v>
      </c>
      <c r="D105" s="149" t="str">
        <f>_xlfn.IFNA(IF(MATCH(C105,'REF Table 2'!B:B, 0)&gt;0, "Yes"), "No")</f>
        <v>Yes</v>
      </c>
      <c r="E105" s="149" t="str">
        <f t="shared" si="1"/>
        <v>Yes</v>
      </c>
      <c r="F105" s="149">
        <f>_xlfn.IFNA(IF(INDEX('RBC Table 4'!F:F,MATCH($C105,'RBC Table 4'!$A:$A,0))=0,"--",INDEX('RBC Table 4'!F:F,MATCH($C105,'RBC Table 4'!$A:$A,0))),"--")</f>
        <v>0.25</v>
      </c>
      <c r="G105" s="149">
        <f>_xlfn.IFNA(IF(INDEX('RBC Table 4'!H:H,MATCH($C105,'RBC Table 4'!$A:$A,0))=0,"--",INDEX('RBC Table 4'!H:H,MATCH($C105,'RBC Table 4'!$A:$A,0))),"--")</f>
        <v>32</v>
      </c>
      <c r="H105" s="149">
        <f>_xlfn.IFNA(IF(INDEX('RBC Table 4'!J:J,MATCH($C105,'RBC Table 4'!$A:$A,0))=0,"--",INDEX('RBC Table 4'!J:J,MATCH($C105,'RBC Table 4'!$A:$A,0))),"--")</f>
        <v>6.5</v>
      </c>
      <c r="I105" s="149">
        <f>_xlfn.IFNA(IF(INDEX('RBC Table 4'!L:L,MATCH($C105,'RBC Table 4'!$A:$A,0))=0,"--",INDEX('RBC Table 4'!L:L,MATCH($C105,'RBC Table 4'!$A:$A,0))),"--")</f>
        <v>140</v>
      </c>
      <c r="J105" s="149">
        <f>_xlfn.IFNA(IF(INDEX('RBC Table 4'!N:N,MATCH($C105,'RBC Table 4'!$A:$A,0))=0,"--",INDEX('RBC Table 4'!N:N,MATCH($C105,'RBC Table 4'!$A:$A,0))),"--")</f>
        <v>3</v>
      </c>
      <c r="K105" s="149">
        <f>_xlfn.IFNA(IF(INDEX('RBC Table 4'!P:P,MATCH($C105,'RBC Table 4'!$A:$A,0))=0,"--",INDEX('RBC Table 4'!P:P,MATCH($C105,'RBC Table 4'!$A:$A,0))),"--")</f>
        <v>140</v>
      </c>
      <c r="L105" s="160">
        <f>_xlfn.IFNA(IF(INDEX('RBC Table 4'!R:R,MATCH($C105,'RBC Table 4'!$A:$A,0))=0,"--",INDEX('RBC Table 4'!R:R,MATCH($C105,'RBC Table 4'!$A:$A,0))),"--")</f>
        <v>36</v>
      </c>
      <c r="N105" s="177"/>
      <c r="O105" s="177"/>
      <c r="P105" s="177"/>
      <c r="Q105" s="85"/>
      <c r="R105" s="177"/>
      <c r="S105" s="177"/>
    </row>
    <row r="106" spans="1:19" x14ac:dyDescent="0.25">
      <c r="B106" s="147" t="str">
        <f>'All Pollutants'!B129</f>
        <v>Trichloroethene</v>
      </c>
      <c r="C106" s="148" t="str">
        <f>'All Pollutants'!C129</f>
        <v>79-01-6</v>
      </c>
      <c r="D106" s="149" t="str">
        <f>_xlfn.IFNA(IF(MATCH(C106,'REF Table 2'!B:B, 0)&gt;0, "Yes"), "No")</f>
        <v>Yes</v>
      </c>
      <c r="E106" s="149" t="str">
        <f t="shared" si="1"/>
        <v>Yes</v>
      </c>
      <c r="F106" s="149">
        <f>_xlfn.IFNA(IF(INDEX('RBC Table 4'!F:F,MATCH($C106,'RBC Table 4'!$A:$A,0))=0,"--",INDEX('RBC Table 4'!F:F,MATCH($C106,'RBC Table 4'!$A:$A,0))),"--")</f>
        <v>0.2</v>
      </c>
      <c r="G106" s="149">
        <f>_xlfn.IFNA(IF(INDEX('RBC Table 4'!H:H,MATCH($C106,'RBC Table 4'!$A:$A,0))=0,"--",INDEX('RBC Table 4'!H:H,MATCH($C106,'RBC Table 4'!$A:$A,0))),"--")</f>
        <v>2.1</v>
      </c>
      <c r="H106" s="149">
        <f>_xlfn.IFNA(IF(INDEX('RBC Table 4'!J:J,MATCH($C106,'RBC Table 4'!$A:$A,0))=0,"--",INDEX('RBC Table 4'!J:J,MATCH($C106,'RBC Table 4'!$A:$A,0))),"--")</f>
        <v>3.5</v>
      </c>
      <c r="I106" s="149">
        <f>_xlfn.IFNA(IF(INDEX('RBC Table 4'!L:L,MATCH($C106,'RBC Table 4'!$A:$A,0))=0,"--",INDEX('RBC Table 4'!L:L,MATCH($C106,'RBC Table 4'!$A:$A,0))),"--")</f>
        <v>9.1999999999999993</v>
      </c>
      <c r="J106" s="149">
        <f>_xlfn.IFNA(IF(INDEX('RBC Table 4'!N:N,MATCH($C106,'RBC Table 4'!$A:$A,0))=0,"--",INDEX('RBC Table 4'!N:N,MATCH($C106,'RBC Table 4'!$A:$A,0))),"--")</f>
        <v>2.9</v>
      </c>
      <c r="K106" s="149">
        <f>_xlfn.IFNA(IF(INDEX('RBC Table 4'!P:P,MATCH($C106,'RBC Table 4'!$A:$A,0))=0,"--",INDEX('RBC Table 4'!P:P,MATCH($C106,'RBC Table 4'!$A:$A,0))),"--")</f>
        <v>9.1999999999999993</v>
      </c>
      <c r="L106" s="160">
        <f>_xlfn.IFNA(IF(INDEX('RBC Table 4'!R:R,MATCH($C106,'RBC Table 4'!$A:$A,0))=0,"--",INDEX('RBC Table 4'!R:R,MATCH($C106,'RBC Table 4'!$A:$A,0))),"--")</f>
        <v>2.1</v>
      </c>
      <c r="N106" s="177"/>
      <c r="O106" s="177"/>
      <c r="P106" s="177"/>
      <c r="Q106" s="85"/>
      <c r="R106" s="177"/>
      <c r="S106" s="177"/>
    </row>
    <row r="107" spans="1:19" x14ac:dyDescent="0.25">
      <c r="B107" s="147" t="str">
        <f>'All Pollutants'!B130</f>
        <v>Trichlorofluoromethane</v>
      </c>
      <c r="C107" s="148" t="str">
        <f>'All Pollutants'!C130</f>
        <v>75-69-4</v>
      </c>
      <c r="D107" s="149" t="str">
        <f>_xlfn.IFNA(IF(MATCH(C107,'REF Table 2'!B:B, 0)&gt;0, "Yes"), "No")</f>
        <v>Yes</v>
      </c>
      <c r="E107" s="149" t="str">
        <f t="shared" si="1"/>
        <v>No</v>
      </c>
      <c r="F107" s="149" t="str">
        <f>_xlfn.IFNA(IF(INDEX('RBC Table 4'!F:F,MATCH($C107,'RBC Table 4'!$A:$A,0))=0,"--",INDEX('RBC Table 4'!F:F,MATCH($C107,'RBC Table 4'!$A:$A,0))),"--")</f>
        <v>--</v>
      </c>
      <c r="G107" s="149" t="str">
        <f>_xlfn.IFNA(IF(INDEX('RBC Table 4'!H:H,MATCH($C107,'RBC Table 4'!$A:$A,0))=0,"--",INDEX('RBC Table 4'!H:H,MATCH($C107,'RBC Table 4'!$A:$A,0))),"--")</f>
        <v>--</v>
      </c>
      <c r="H107" s="149" t="str">
        <f>_xlfn.IFNA(IF(INDEX('RBC Table 4'!J:J,MATCH($C107,'RBC Table 4'!$A:$A,0))=0,"--",INDEX('RBC Table 4'!J:J,MATCH($C107,'RBC Table 4'!$A:$A,0))),"--")</f>
        <v>--</v>
      </c>
      <c r="I107" s="149" t="str">
        <f>_xlfn.IFNA(IF(INDEX('RBC Table 4'!L:L,MATCH($C107,'RBC Table 4'!$A:$A,0))=0,"--",INDEX('RBC Table 4'!L:L,MATCH($C107,'RBC Table 4'!$A:$A,0))),"--")</f>
        <v>--</v>
      </c>
      <c r="J107" s="149" t="str">
        <f>_xlfn.IFNA(IF(INDEX('RBC Table 4'!N:N,MATCH($C107,'RBC Table 4'!$A:$A,0))=0,"--",INDEX('RBC Table 4'!N:N,MATCH($C107,'RBC Table 4'!$A:$A,0))),"--")</f>
        <v>--</v>
      </c>
      <c r="K107" s="149" t="str">
        <f>_xlfn.IFNA(IF(INDEX('RBC Table 4'!P:P,MATCH($C107,'RBC Table 4'!$A:$A,0))=0,"--",INDEX('RBC Table 4'!P:P,MATCH($C107,'RBC Table 4'!$A:$A,0))),"--")</f>
        <v>--</v>
      </c>
      <c r="L107" s="160" t="str">
        <f>_xlfn.IFNA(IF(INDEX('RBC Table 4'!R:R,MATCH($C107,'RBC Table 4'!$A:$A,0))=0,"--",INDEX('RBC Table 4'!R:R,MATCH($C107,'RBC Table 4'!$A:$A,0))),"--")</f>
        <v>--</v>
      </c>
      <c r="N107" s="177"/>
      <c r="O107" s="177"/>
      <c r="P107" s="177"/>
      <c r="Q107" s="85"/>
      <c r="R107" s="177"/>
      <c r="S107" s="177"/>
    </row>
    <row r="108" spans="1:19" x14ac:dyDescent="0.25">
      <c r="B108" s="147" t="str">
        <f>'All Pollutants'!B131</f>
        <v>Vanadium</v>
      </c>
      <c r="C108" s="148" t="str">
        <f>'All Pollutants'!C131</f>
        <v>7440-62-2</v>
      </c>
      <c r="D108" s="149" t="str">
        <f>_xlfn.IFNA(IF(MATCH(C108,'REF Table 2'!B:B, 0)&gt;0, "Yes"), "No")</f>
        <v>Yes</v>
      </c>
      <c r="E108" s="149" t="str">
        <f t="shared" si="1"/>
        <v>Yes</v>
      </c>
      <c r="F108" s="149" t="str">
        <f>_xlfn.IFNA(IF(INDEX('RBC Table 4'!F:F,MATCH($C108,'RBC Table 4'!$A:$A,0))=0,"--",INDEX('RBC Table 4'!F:F,MATCH($C108,'RBC Table 4'!$A:$A,0))),"--")</f>
        <v>--</v>
      </c>
      <c r="G108" s="149">
        <f>_xlfn.IFNA(IF(INDEX('RBC Table 4'!H:H,MATCH($C108,'RBC Table 4'!$A:$A,0))=0,"--",INDEX('RBC Table 4'!H:H,MATCH($C108,'RBC Table 4'!$A:$A,0))),"--")</f>
        <v>0.1</v>
      </c>
      <c r="H108" s="149" t="str">
        <f>_xlfn.IFNA(IF(INDEX('RBC Table 4'!J:J,MATCH($C108,'RBC Table 4'!$A:$A,0))=0,"--",INDEX('RBC Table 4'!J:J,MATCH($C108,'RBC Table 4'!$A:$A,0))),"--")</f>
        <v>--</v>
      </c>
      <c r="I108" s="149">
        <f>_xlfn.IFNA(IF(INDEX('RBC Table 4'!L:L,MATCH($C108,'RBC Table 4'!$A:$A,0))=0,"--",INDEX('RBC Table 4'!L:L,MATCH($C108,'RBC Table 4'!$A:$A,0))),"--")</f>
        <v>0.44</v>
      </c>
      <c r="J108" s="149" t="str">
        <f>_xlfn.IFNA(IF(INDEX('RBC Table 4'!N:N,MATCH($C108,'RBC Table 4'!$A:$A,0))=0,"--",INDEX('RBC Table 4'!N:N,MATCH($C108,'RBC Table 4'!$A:$A,0))),"--")</f>
        <v>--</v>
      </c>
      <c r="K108" s="149">
        <f>_xlfn.IFNA(IF(INDEX('RBC Table 4'!P:P,MATCH($C108,'RBC Table 4'!$A:$A,0))=0,"--",INDEX('RBC Table 4'!P:P,MATCH($C108,'RBC Table 4'!$A:$A,0))),"--")</f>
        <v>0.44</v>
      </c>
      <c r="L108" s="160">
        <f>_xlfn.IFNA(IF(INDEX('RBC Table 4'!R:R,MATCH($C108,'RBC Table 4'!$A:$A,0))=0,"--",INDEX('RBC Table 4'!R:R,MATCH($C108,'RBC Table 4'!$A:$A,0))),"--")</f>
        <v>0.8</v>
      </c>
      <c r="N108" s="177"/>
      <c r="O108" s="177"/>
      <c r="P108" s="177"/>
      <c r="Q108" s="85"/>
      <c r="R108" s="177"/>
      <c r="S108" s="177"/>
    </row>
    <row r="109" spans="1:19" x14ac:dyDescent="0.25">
      <c r="B109" s="147" t="str">
        <f>'All Pollutants'!B132</f>
        <v>Vinyl Chloride</v>
      </c>
      <c r="C109" s="148" t="str">
        <f>'All Pollutants'!C132</f>
        <v>75-01-4</v>
      </c>
      <c r="D109" s="149" t="str">
        <f>_xlfn.IFNA(IF(MATCH(C109,'REF Table 2'!B:B, 0)&gt;0, "Yes"), "No")</f>
        <v>Yes</v>
      </c>
      <c r="E109" s="149" t="str">
        <f t="shared" si="1"/>
        <v>Yes</v>
      </c>
      <c r="F109" s="149">
        <f>_xlfn.IFNA(IF(INDEX('RBC Table 4'!F:F,MATCH($C109,'RBC Table 4'!$A:$A,0))=0,"--",INDEX('RBC Table 4'!F:F,MATCH($C109,'RBC Table 4'!$A:$A,0))),"--")</f>
        <v>0.11</v>
      </c>
      <c r="G109" s="149">
        <f>_xlfn.IFNA(IF(INDEX('RBC Table 4'!H:H,MATCH($C109,'RBC Table 4'!$A:$A,0))=0,"--",INDEX('RBC Table 4'!H:H,MATCH($C109,'RBC Table 4'!$A:$A,0))),"--")</f>
        <v>100</v>
      </c>
      <c r="H109" s="149">
        <f>_xlfn.IFNA(IF(INDEX('RBC Table 4'!J:J,MATCH($C109,'RBC Table 4'!$A:$A,0))=0,"--",INDEX('RBC Table 4'!J:J,MATCH($C109,'RBC Table 4'!$A:$A,0))),"--")</f>
        <v>0.22</v>
      </c>
      <c r="I109" s="149">
        <f>_xlfn.IFNA(IF(INDEX('RBC Table 4'!L:L,MATCH($C109,'RBC Table 4'!$A:$A,0))=0,"--",INDEX('RBC Table 4'!L:L,MATCH($C109,'RBC Table 4'!$A:$A,0))),"--")</f>
        <v>440</v>
      </c>
      <c r="J109" s="149">
        <f>_xlfn.IFNA(IF(INDEX('RBC Table 4'!N:N,MATCH($C109,'RBC Table 4'!$A:$A,0))=0,"--",INDEX('RBC Table 4'!N:N,MATCH($C109,'RBC Table 4'!$A:$A,0))),"--")</f>
        <v>2.7</v>
      </c>
      <c r="K109" s="149">
        <f>_xlfn.IFNA(IF(INDEX('RBC Table 4'!P:P,MATCH($C109,'RBC Table 4'!$A:$A,0))=0,"--",INDEX('RBC Table 4'!P:P,MATCH($C109,'RBC Table 4'!$A:$A,0))),"--")</f>
        <v>440</v>
      </c>
      <c r="L109" s="160">
        <f>_xlfn.IFNA(IF(INDEX('RBC Table 4'!R:R,MATCH($C109,'RBC Table 4'!$A:$A,0))=0,"--",INDEX('RBC Table 4'!R:R,MATCH($C109,'RBC Table 4'!$A:$A,0))),"--")</f>
        <v>1300</v>
      </c>
      <c r="N109" s="177"/>
      <c r="O109" s="177"/>
      <c r="P109" s="177"/>
      <c r="Q109" s="85"/>
      <c r="R109" s="177"/>
      <c r="S109" s="177"/>
    </row>
    <row r="110" spans="1:19" x14ac:dyDescent="0.25">
      <c r="B110" s="147" t="str">
        <f>'All Pollutants'!B133</f>
        <v>Xylene (mixture), including m-xylene, o-xylene, p-xylene</v>
      </c>
      <c r="C110" s="148" t="str">
        <f>'All Pollutants'!C133</f>
        <v>1330-20-7</v>
      </c>
      <c r="D110" s="149" t="str">
        <f>_xlfn.IFNA(IF(MATCH(C110,'REF Table 2'!B:B, 0)&gt;0, "Yes"), "No")</f>
        <v>Yes</v>
      </c>
      <c r="E110" s="149" t="str">
        <f t="shared" si="1"/>
        <v>Yes</v>
      </c>
      <c r="F110" s="149" t="str">
        <f>_xlfn.IFNA(IF(INDEX('RBC Table 4'!F:F,MATCH($C110,'RBC Table 4'!$A:$A,0))=0,"--",INDEX('RBC Table 4'!F:F,MATCH($C110,'RBC Table 4'!$A:$A,0))),"--")</f>
        <v>--</v>
      </c>
      <c r="G110" s="149">
        <f>_xlfn.IFNA(IF(INDEX('RBC Table 4'!H:H,MATCH($C110,'RBC Table 4'!$A:$A,0))=0,"--",INDEX('RBC Table 4'!H:H,MATCH($C110,'RBC Table 4'!$A:$A,0))),"--")</f>
        <v>220</v>
      </c>
      <c r="H110" s="149" t="str">
        <f>_xlfn.IFNA(IF(INDEX('RBC Table 4'!J:J,MATCH($C110,'RBC Table 4'!$A:$A,0))=0,"--",INDEX('RBC Table 4'!J:J,MATCH($C110,'RBC Table 4'!$A:$A,0))),"--")</f>
        <v>--</v>
      </c>
      <c r="I110" s="149">
        <f>_xlfn.IFNA(IF(INDEX('RBC Table 4'!L:L,MATCH($C110,'RBC Table 4'!$A:$A,0))=0,"--",INDEX('RBC Table 4'!L:L,MATCH($C110,'RBC Table 4'!$A:$A,0))),"--")</f>
        <v>970</v>
      </c>
      <c r="J110" s="149" t="str">
        <f>_xlfn.IFNA(IF(INDEX('RBC Table 4'!N:N,MATCH($C110,'RBC Table 4'!$A:$A,0))=0,"--",INDEX('RBC Table 4'!N:N,MATCH($C110,'RBC Table 4'!$A:$A,0))),"--")</f>
        <v>--</v>
      </c>
      <c r="K110" s="149">
        <f>_xlfn.IFNA(IF(INDEX('RBC Table 4'!P:P,MATCH($C110,'RBC Table 4'!$A:$A,0))=0,"--",INDEX('RBC Table 4'!P:P,MATCH($C110,'RBC Table 4'!$A:$A,0))),"--")</f>
        <v>970</v>
      </c>
      <c r="L110" s="160">
        <f>_xlfn.IFNA(IF(INDEX('RBC Table 4'!R:R,MATCH($C110,'RBC Table 4'!$A:$A,0))=0,"--",INDEX('RBC Table 4'!R:R,MATCH($C110,'RBC Table 4'!$A:$A,0))),"--")</f>
        <v>8700</v>
      </c>
      <c r="N110" s="177"/>
      <c r="O110" s="177"/>
      <c r="P110" s="177"/>
      <c r="Q110" s="85"/>
      <c r="R110" s="177"/>
      <c r="S110" s="177"/>
    </row>
    <row r="111" spans="1:19" ht="13.5" thickBot="1" x14ac:dyDescent="0.3">
      <c r="B111" s="150" t="str">
        <f>'All Pollutants'!B134</f>
        <v>Zinc and compounds</v>
      </c>
      <c r="C111" s="151" t="str">
        <f>'All Pollutants'!C134</f>
        <v>7440-66-6</v>
      </c>
      <c r="D111" s="154" t="str">
        <f>_xlfn.IFNA(IF(MATCH(C111,'REF Table 2'!B:B, 0)&gt;0, "Yes"), "No")</f>
        <v>Yes</v>
      </c>
      <c r="E111" s="154" t="str">
        <f t="shared" ref="E111" si="2">IF(SUM(F111:L111)&lt;&gt;0, "Yes", "No")</f>
        <v>No</v>
      </c>
      <c r="F111" s="154" t="str">
        <f>_xlfn.IFNA(IF(INDEX('RBC Table 4'!F:F,MATCH($C111,'RBC Table 4'!$A:$A,0))=0,"--",INDEX('RBC Table 4'!F:F,MATCH($C111,'RBC Table 4'!$A:$A,0))),"--")</f>
        <v>--</v>
      </c>
      <c r="G111" s="154" t="str">
        <f>_xlfn.IFNA(IF(INDEX('RBC Table 4'!H:H,MATCH($C111,'RBC Table 4'!$A:$A,0))=0,"--",INDEX('RBC Table 4'!H:H,MATCH($C111,'RBC Table 4'!$A:$A,0))),"--")</f>
        <v>--</v>
      </c>
      <c r="H111" s="154" t="str">
        <f>_xlfn.IFNA(IF(INDEX('RBC Table 4'!J:J,MATCH($C111,'RBC Table 4'!$A:$A,0))=0,"--",INDEX('RBC Table 4'!J:J,MATCH($C111,'RBC Table 4'!$A:$A,0))),"--")</f>
        <v>--</v>
      </c>
      <c r="I111" s="154" t="str">
        <f>_xlfn.IFNA(IF(INDEX('RBC Table 4'!L:L,MATCH($C111,'RBC Table 4'!$A:$A,0))=0,"--",INDEX('RBC Table 4'!L:L,MATCH($C111,'RBC Table 4'!$A:$A,0))),"--")</f>
        <v>--</v>
      </c>
      <c r="J111" s="154" t="str">
        <f>_xlfn.IFNA(IF(INDEX('RBC Table 4'!N:N,MATCH($C111,'RBC Table 4'!$A:$A,0))=0,"--",INDEX('RBC Table 4'!N:N,MATCH($C111,'RBC Table 4'!$A:$A,0))),"--")</f>
        <v>--</v>
      </c>
      <c r="K111" s="154" t="str">
        <f>_xlfn.IFNA(IF(INDEX('RBC Table 4'!P:P,MATCH($C111,'RBC Table 4'!$A:$A,0))=0,"--",INDEX('RBC Table 4'!P:P,MATCH($C111,'RBC Table 4'!$A:$A,0))),"--")</f>
        <v>--</v>
      </c>
      <c r="L111" s="161" t="str">
        <f>_xlfn.IFNA(IF(INDEX('RBC Table 4'!R:R,MATCH($C111,'RBC Table 4'!$A:$A,0))=0,"--",INDEX('RBC Table 4'!R:R,MATCH($C111,'RBC Table 4'!$A:$A,0))),"--")</f>
        <v>--</v>
      </c>
      <c r="N111" s="177"/>
      <c r="O111" s="177"/>
      <c r="P111" s="177"/>
      <c r="Q111" s="85"/>
      <c r="R111" s="177"/>
      <c r="S111" s="177"/>
    </row>
    <row r="112" spans="1:19" ht="13.5" customHeight="1" x14ac:dyDescent="0.25">
      <c r="A112" s="162">
        <v>1</v>
      </c>
      <c r="B112" s="163" t="s">
        <v>385</v>
      </c>
      <c r="C112" s="164"/>
      <c r="D112" s="164"/>
      <c r="E112" s="164"/>
      <c r="F112" s="164"/>
      <c r="G112" s="164"/>
      <c r="H112" s="164"/>
      <c r="I112" s="164"/>
      <c r="J112" s="164"/>
      <c r="K112" s="164"/>
      <c r="N112" s="177"/>
      <c r="O112" s="177"/>
      <c r="P112" s="177"/>
      <c r="Q112" s="85"/>
      <c r="R112" s="177"/>
      <c r="S112" s="177"/>
    </row>
    <row r="113" spans="1:19" x14ac:dyDescent="0.25">
      <c r="A113" s="162">
        <v>2</v>
      </c>
      <c r="B113" s="156" t="s">
        <v>386</v>
      </c>
      <c r="C113" s="157"/>
      <c r="D113" s="155"/>
      <c r="E113" s="155"/>
      <c r="F113" s="155"/>
      <c r="G113" s="155"/>
      <c r="H113" s="155"/>
      <c r="I113" s="155"/>
      <c r="J113" s="155"/>
      <c r="K113" s="155"/>
      <c r="N113" s="177"/>
      <c r="O113" s="177"/>
      <c r="P113" s="177"/>
      <c r="Q113" s="85"/>
      <c r="R113" s="177"/>
      <c r="S113" s="177"/>
    </row>
    <row r="114" spans="1:19" x14ac:dyDescent="0.25">
      <c r="N114" s="177"/>
      <c r="O114" s="177"/>
      <c r="P114" s="177"/>
      <c r="Q114" s="85"/>
      <c r="R114" s="177"/>
      <c r="S114" s="177"/>
    </row>
    <row r="115" spans="1:19" ht="13.5" thickBot="1" x14ac:dyDescent="0.3">
      <c r="B115" s="84" t="s">
        <v>1654</v>
      </c>
      <c r="N115" s="177"/>
      <c r="O115" s="177"/>
      <c r="P115" s="177"/>
      <c r="Q115" s="85"/>
      <c r="R115" s="177"/>
      <c r="S115" s="177"/>
    </row>
    <row r="116" spans="1:19" x14ac:dyDescent="0.25">
      <c r="B116" s="236" t="s">
        <v>350</v>
      </c>
      <c r="C116" s="254" t="s">
        <v>351</v>
      </c>
      <c r="D116" s="257" t="s">
        <v>363</v>
      </c>
      <c r="E116" s="260" t="s">
        <v>364</v>
      </c>
      <c r="F116" s="254" t="s">
        <v>365</v>
      </c>
      <c r="G116" s="239"/>
      <c r="H116" s="239"/>
      <c r="I116" s="239"/>
      <c r="J116" s="239"/>
      <c r="K116" s="239"/>
      <c r="L116" s="263"/>
      <c r="N116" s="177"/>
      <c r="O116" s="177"/>
      <c r="P116" s="177"/>
      <c r="Q116" s="85"/>
      <c r="R116" s="177"/>
      <c r="S116" s="177"/>
    </row>
    <row r="117" spans="1:19" x14ac:dyDescent="0.25">
      <c r="B117" s="237"/>
      <c r="C117" s="255"/>
      <c r="D117" s="258"/>
      <c r="E117" s="261"/>
      <c r="F117" s="248" t="s">
        <v>352</v>
      </c>
      <c r="G117" s="258"/>
      <c r="H117" s="258" t="s">
        <v>353</v>
      </c>
      <c r="I117" s="258"/>
      <c r="J117" s="258"/>
      <c r="K117" s="258"/>
      <c r="L117" s="261" t="s">
        <v>354</v>
      </c>
      <c r="N117" s="177"/>
      <c r="O117" s="177"/>
      <c r="P117" s="177"/>
      <c r="Q117" s="85"/>
      <c r="R117" s="177"/>
      <c r="S117" s="177"/>
    </row>
    <row r="118" spans="1:19" ht="26.5" thickBot="1" x14ac:dyDescent="0.4">
      <c r="B118" s="253"/>
      <c r="C118" s="256"/>
      <c r="D118" s="259"/>
      <c r="E118" s="262"/>
      <c r="F118" s="89" t="s">
        <v>355</v>
      </c>
      <c r="G118" s="87" t="s">
        <v>356</v>
      </c>
      <c r="H118" s="87" t="s">
        <v>357</v>
      </c>
      <c r="I118" s="87" t="s">
        <v>358</v>
      </c>
      <c r="J118" s="87" t="s">
        <v>359</v>
      </c>
      <c r="K118" s="87" t="s">
        <v>360</v>
      </c>
      <c r="L118" s="262"/>
      <c r="N118" s="116" t="s">
        <v>15</v>
      </c>
      <c r="O118" s="116"/>
      <c r="P118" s="116"/>
      <c r="Q118" s="85"/>
      <c r="R118" s="177"/>
      <c r="S118" s="177"/>
    </row>
    <row r="119" spans="1:19" x14ac:dyDescent="0.25">
      <c r="B119" s="165" t="str">
        <f t="shared" ref="B119:C138" si="3">B5</f>
        <v>1,1,1-Trichloroethane</v>
      </c>
      <c r="C119" s="166" t="str">
        <f t="shared" si="3"/>
        <v>71-55-6</v>
      </c>
      <c r="D119" s="167" cm="1">
        <f t="array" ref="D119">_xlfn.IFNA(CONVERT(INDEX('3. Emissions - Potential EF'!$K$5:$K$288,MATCH(1,($N$118='3. Emissions - Potential EF'!$B$5:$B$288)*($C119='3. Emissions - Potential EF'!$C$5:$C$288),0)),"lbm","g")/8760/3600,"--")</f>
        <v>1.1801801478703703E-3</v>
      </c>
      <c r="E119" s="168" cm="1">
        <f t="array" ref="E119">_xlfn.IFNA(CONVERT(INDEX('3. Emissions - Potential EF'!$N$5:$N$288,MATCH(1,('Potential - REER'!$N$118='3. Emissions - Potential EF'!$B$5:$B$288)*($C119='3. Emissions - Potential EF'!$C$5:$C$288),0)),"lbm","g")/24/3600,"--")</f>
        <v>1.1801801478703703E-3</v>
      </c>
      <c r="F119" s="174" t="str">
        <f t="shared" ref="F119:F150" si="4">IFERROR(IF(F5="--","--",$D119/$F5),"--")</f>
        <v>--</v>
      </c>
      <c r="G119" s="167">
        <f t="shared" ref="G119:G150" si="5">IFERROR(IF(G5="--","--",$D119/$G5),"--")</f>
        <v>2.3603602957407407E-7</v>
      </c>
      <c r="H119" s="167" t="str">
        <f t="shared" ref="H119:H150" si="6">IFERROR(IF(H5="--","--",$D119/$H5),"--")</f>
        <v>--</v>
      </c>
      <c r="I119" s="167">
        <f t="shared" ref="I119:I150" si="7">IFERROR(IF(I5="--","--",$D119/$I5),"--")</f>
        <v>5.3644552175925922E-8</v>
      </c>
      <c r="J119" s="167" t="str">
        <f t="shared" ref="J119:J150" si="8">IFERROR(IF(J5="--","--",$D119/$J5),"--")</f>
        <v>--</v>
      </c>
      <c r="K119" s="167">
        <f t="shared" ref="K119:K150" si="9">IFERROR(IF(K5="--","--",$D119/$K5),"--")</f>
        <v>5.3644552175925922E-8</v>
      </c>
      <c r="L119" s="168">
        <f t="shared" ref="L119:L150" si="10">IFERROR(IF(L5="--","--",$E119/$L5),"--")</f>
        <v>1.0728910435185184E-7</v>
      </c>
      <c r="N119" s="177"/>
      <c r="O119" s="177"/>
      <c r="P119" s="177"/>
      <c r="Q119" s="85"/>
      <c r="R119" s="177"/>
      <c r="S119" s="177"/>
    </row>
    <row r="120" spans="1:19" x14ac:dyDescent="0.25">
      <c r="B120" s="165" t="str">
        <f t="shared" si="3"/>
        <v>1,1,2,2-Tetrachloroethane</v>
      </c>
      <c r="C120" s="166" t="str">
        <f t="shared" si="3"/>
        <v>79-34-5</v>
      </c>
      <c r="D120" s="167" cm="1">
        <f t="array" ref="D120">_xlfn.IFNA(CONVERT(INDEX('3. Emissions - Potential EF'!$K$5:$K$288,MATCH(1,($N$118='3. Emissions - Potential EF'!$B$5:$B$288)*($C120='3. Emissions - Potential EF'!$C$5:$C$288),0)),"lbm","g")/8760/3600,"--")</f>
        <v>2.435959024074074E-3</v>
      </c>
      <c r="E120" s="168" cm="1">
        <f t="array" ref="E120">_xlfn.IFNA(CONVERT(INDEX('3. Emissions - Potential EF'!$N$5:$N$288,MATCH(1,('Potential - REER'!$N$118='3. Emissions - Potential EF'!$B$5:$B$288)*($C120='3. Emissions - Potential EF'!$C$5:$C$288),0)),"lbm","g")/24/3600,"--")</f>
        <v>2.435959024074074E-3</v>
      </c>
      <c r="F120" s="174">
        <f t="shared" si="4"/>
        <v>0.14329170729847493</v>
      </c>
      <c r="G120" s="167" t="str">
        <f t="shared" si="5"/>
        <v>--</v>
      </c>
      <c r="H120" s="167">
        <f t="shared" si="6"/>
        <v>5.4132422757201641E-3</v>
      </c>
      <c r="I120" s="167" t="str">
        <f t="shared" si="7"/>
        <v>--</v>
      </c>
      <c r="J120" s="167">
        <f t="shared" si="8"/>
        <v>1.159980487654321E-2</v>
      </c>
      <c r="K120" s="167" t="str">
        <f t="shared" si="9"/>
        <v>--</v>
      </c>
      <c r="L120" s="168" t="str">
        <f t="shared" si="10"/>
        <v>--</v>
      </c>
      <c r="N120" s="177"/>
      <c r="O120" s="177"/>
      <c r="P120" s="177"/>
      <c r="Q120" s="85"/>
      <c r="R120" s="177"/>
      <c r="S120" s="177"/>
    </row>
    <row r="121" spans="1:19" x14ac:dyDescent="0.25">
      <c r="B121" s="165" t="str">
        <f t="shared" si="3"/>
        <v>1,1,1,2-Tetrachloroethane</v>
      </c>
      <c r="C121" s="166" t="str">
        <f t="shared" si="3"/>
        <v>630-20-6</v>
      </c>
      <c r="D121" s="167" cm="1">
        <f t="array" ref="D121">_xlfn.IFNA(CONVERT(INDEX('3. Emissions - Potential EF'!$K$5:$K$288,MATCH(1,($N$118='3. Emissions - Potential EF'!$B$5:$B$288)*($C121='3. Emissions - Potential EF'!$C$5:$C$288),0)),"lbm","g")/8760/3600,"--")</f>
        <v>5.2919109833333327E-4</v>
      </c>
      <c r="E121" s="168" cm="1">
        <f t="array" ref="E121">_xlfn.IFNA(CONVERT(INDEX('3. Emissions - Potential EF'!$N$5:$N$288,MATCH(1,('Potential - REER'!$N$118='3. Emissions - Potential EF'!$B$5:$B$288)*($C121='3. Emissions - Potential EF'!$C$5:$C$288),0)),"lbm","g")/24/3600,"--")</f>
        <v>5.2919109833333337E-4</v>
      </c>
      <c r="F121" s="174">
        <f t="shared" si="4"/>
        <v>3.7799364166666658E-3</v>
      </c>
      <c r="G121" s="167" t="str">
        <f t="shared" si="5"/>
        <v>--</v>
      </c>
      <c r="H121" s="167">
        <f t="shared" si="6"/>
        <v>1.5119745666666664E-4</v>
      </c>
      <c r="I121" s="167" t="str">
        <f t="shared" si="7"/>
        <v>--</v>
      </c>
      <c r="J121" s="167">
        <f t="shared" si="8"/>
        <v>3.3074443645833329E-4</v>
      </c>
      <c r="K121" s="167" t="str">
        <f t="shared" si="9"/>
        <v>--</v>
      </c>
      <c r="L121" s="168" t="str">
        <f t="shared" si="10"/>
        <v>--</v>
      </c>
      <c r="N121" s="177"/>
      <c r="O121" s="177"/>
      <c r="P121" s="177"/>
      <c r="Q121" s="85"/>
      <c r="R121" s="177"/>
      <c r="S121" s="177"/>
    </row>
    <row r="122" spans="1:19" x14ac:dyDescent="0.25">
      <c r="B122" s="165" t="str">
        <f t="shared" si="3"/>
        <v>1,1,2-Trichloroethane</v>
      </c>
      <c r="C122" s="166" t="str">
        <f t="shared" si="3"/>
        <v>79-00-5</v>
      </c>
      <c r="D122" s="167" cm="1">
        <f t="array" ref="D122">_xlfn.IFNA(CONVERT(INDEX('3. Emissions - Potential EF'!$K$5:$K$288,MATCH(1,($N$118='3. Emissions - Potential EF'!$B$5:$B$288)*($C122='3. Emissions - Potential EF'!$C$5:$C$288),0)),"lbm","g")/8760/3600,"--")</f>
        <v>1.5665736482407407E-3</v>
      </c>
      <c r="E122" s="168" cm="1">
        <f t="array" ref="E122">_xlfn.IFNA(CONVERT(INDEX('3. Emissions - Potential EF'!$N$5:$N$288,MATCH(1,('Potential - REER'!$N$118='3. Emissions - Potential EF'!$B$5:$B$288)*($C122='3. Emissions - Potential EF'!$C$5:$C$288),0)),"lbm","g")/24/3600,"--")</f>
        <v>1.5665736482407407E-3</v>
      </c>
      <c r="F122" s="174">
        <f t="shared" si="4"/>
        <v>2.4866248384773661E-2</v>
      </c>
      <c r="G122" s="167" t="str">
        <f t="shared" si="5"/>
        <v>--</v>
      </c>
      <c r="H122" s="167">
        <f t="shared" si="6"/>
        <v>9.7910853015046283E-4</v>
      </c>
      <c r="I122" s="167" t="str">
        <f t="shared" si="7"/>
        <v>--</v>
      </c>
      <c r="J122" s="167">
        <f t="shared" si="8"/>
        <v>2.0887648643209875E-3</v>
      </c>
      <c r="K122" s="167" t="str">
        <f t="shared" si="9"/>
        <v>--</v>
      </c>
      <c r="L122" s="168" t="str">
        <f t="shared" si="10"/>
        <v>--</v>
      </c>
      <c r="N122" s="177"/>
      <c r="O122" s="118"/>
      <c r="P122" s="118"/>
      <c r="Q122" s="85"/>
      <c r="R122" s="177"/>
      <c r="S122" s="177"/>
    </row>
    <row r="123" spans="1:19" s="53" customFormat="1" ht="14.5" x14ac:dyDescent="0.35">
      <c r="B123" s="165" t="str">
        <f t="shared" si="3"/>
        <v>1,1-Dichloroethane</v>
      </c>
      <c r="C123" s="166" t="str">
        <f t="shared" si="3"/>
        <v>75-34-3</v>
      </c>
      <c r="D123" s="167" cm="1">
        <f t="array" ref="D123">_xlfn.IFNA(CONVERT(INDEX('3. Emissions - Potential EF'!$K$5:$K$288,MATCH(1,($N$118='3. Emissions - Potential EF'!$B$5:$B$288)*($C123='3. Emissions - Potential EF'!$C$5:$C$288),0)),"lbm","g")/8760/3600,"--")</f>
        <v>7.4548745995370379E-4</v>
      </c>
      <c r="E123" s="168" cm="1">
        <f t="array" ref="E123">_xlfn.IFNA(CONVERT(INDEX('3. Emissions - Potential EF'!$N$5:$N$288,MATCH(1,('Potential - REER'!$N$118='3. Emissions - Potential EF'!$B$5:$B$288)*($C123='3. Emissions - Potential EF'!$C$5:$C$288),0)),"lbm","g")/24/3600,"--")</f>
        <v>7.4548745995370379E-4</v>
      </c>
      <c r="F123" s="174">
        <f t="shared" si="4"/>
        <v>1.1833134284979425E-3</v>
      </c>
      <c r="G123" s="167" t="str">
        <f t="shared" si="5"/>
        <v>--</v>
      </c>
      <c r="H123" s="167">
        <f t="shared" si="6"/>
        <v>4.6592966247106487E-5</v>
      </c>
      <c r="I123" s="167" t="str">
        <f t="shared" si="7"/>
        <v>--</v>
      </c>
      <c r="J123" s="167">
        <f t="shared" si="8"/>
        <v>9.9398327993827166E-5</v>
      </c>
      <c r="K123" s="167" t="str">
        <f t="shared" si="9"/>
        <v>--</v>
      </c>
      <c r="L123" s="168" t="str">
        <f t="shared" si="10"/>
        <v>--</v>
      </c>
      <c r="N123" s="177"/>
      <c r="Q123" s="70"/>
      <c r="R123" s="177"/>
    </row>
    <row r="124" spans="1:19" s="53" customFormat="1" ht="14.5" x14ac:dyDescent="0.35">
      <c r="B124" s="165" t="str">
        <f t="shared" si="3"/>
        <v>1,1-Dichloroethene</v>
      </c>
      <c r="C124" s="166" t="str">
        <f t="shared" si="3"/>
        <v>75-35-4</v>
      </c>
      <c r="D124" s="167" cm="1">
        <f t="array" ref="D124">_xlfn.IFNA(CONVERT(INDEX('3. Emissions - Potential EF'!$K$5:$K$288,MATCH(1,($N$118='3. Emissions - Potential EF'!$B$5:$B$288)*($C124='3. Emissions - Potential EF'!$C$5:$C$288),0)),"lbm","g")/8760/3600,"--")</f>
        <v>1.0646820906944445E-3</v>
      </c>
      <c r="E124" s="168" cm="1">
        <f t="array" ref="E124">_xlfn.IFNA(CONVERT(INDEX('3. Emissions - Potential EF'!$N$5:$N$288,MATCH(1,('Potential - REER'!$N$118='3. Emissions - Potential EF'!$B$5:$B$288)*($C124='3. Emissions - Potential EF'!$C$5:$C$288),0)),"lbm","g")/24/3600,"--")</f>
        <v>1.0646820906944447E-3</v>
      </c>
      <c r="F124" s="174" t="str">
        <f t="shared" si="4"/>
        <v>--</v>
      </c>
      <c r="G124" s="167">
        <f t="shared" si="5"/>
        <v>5.3234104534722228E-6</v>
      </c>
      <c r="H124" s="167" t="str">
        <f t="shared" si="6"/>
        <v>--</v>
      </c>
      <c r="I124" s="167">
        <f t="shared" si="7"/>
        <v>1.2098660121527779E-6</v>
      </c>
      <c r="J124" s="167" t="str">
        <f t="shared" si="8"/>
        <v>--</v>
      </c>
      <c r="K124" s="167">
        <f t="shared" si="9"/>
        <v>1.2098660121527779E-6</v>
      </c>
      <c r="L124" s="168">
        <f t="shared" si="10"/>
        <v>5.3234104534722237E-6</v>
      </c>
      <c r="N124" s="177"/>
      <c r="Q124" s="70"/>
      <c r="R124" s="177"/>
    </row>
    <row r="125" spans="1:19" s="53" customFormat="1" ht="14.5" x14ac:dyDescent="0.35">
      <c r="B125" s="165" t="str">
        <f t="shared" si="3"/>
        <v>1,2,3-Trichloropropane</v>
      </c>
      <c r="C125" s="166" t="str">
        <f t="shared" si="3"/>
        <v>96-18-4</v>
      </c>
      <c r="D125" s="167" cm="1">
        <f t="array" ref="D125">_xlfn.IFNA(CONVERT(INDEX('3. Emissions - Potential EF'!$K$5:$K$288,MATCH(1,($N$118='3. Emissions - Potential EF'!$B$5:$B$288)*($C125='3. Emissions - Potential EF'!$C$5:$C$288),0)),"lbm","g")/8760/3600,"--")</f>
        <v>2.5871564807407412E-3</v>
      </c>
      <c r="E125" s="168" cm="1">
        <f t="array" ref="E125">_xlfn.IFNA(CONVERT(INDEX('3. Emissions - Potential EF'!$N$5:$N$288,MATCH(1,('Potential - REER'!$N$118='3. Emissions - Potential EF'!$B$5:$B$288)*($C125='3. Emissions - Potential EF'!$C$5:$C$288),0)),"lbm","g")/24/3600,"--")</f>
        <v>2.5871564807407408E-3</v>
      </c>
      <c r="F125" s="174" t="str">
        <f t="shared" si="4"/>
        <v>--</v>
      </c>
      <c r="G125" s="167">
        <f t="shared" si="5"/>
        <v>8.6238549358024705E-3</v>
      </c>
      <c r="H125" s="167" t="str">
        <f t="shared" si="6"/>
        <v>--</v>
      </c>
      <c r="I125" s="167">
        <f t="shared" si="7"/>
        <v>1.9901203698005701E-3</v>
      </c>
      <c r="J125" s="167" t="str">
        <f t="shared" si="8"/>
        <v>--</v>
      </c>
      <c r="K125" s="167">
        <f t="shared" si="9"/>
        <v>1.9901203698005701E-3</v>
      </c>
      <c r="L125" s="168">
        <f t="shared" si="10"/>
        <v>1.4373091559670781E-3</v>
      </c>
      <c r="N125" s="177"/>
      <c r="Q125" s="70"/>
      <c r="R125" s="177"/>
    </row>
    <row r="126" spans="1:19" s="143" customFormat="1" ht="14.5" x14ac:dyDescent="0.35">
      <c r="B126" s="165" t="str">
        <f t="shared" si="3"/>
        <v>1,2,4-Trichlorobenzene</v>
      </c>
      <c r="C126" s="166" t="str">
        <f t="shared" si="3"/>
        <v>120-82-1</v>
      </c>
      <c r="D126" s="167" cm="1">
        <f t="array" ref="D126">_xlfn.IFNA(CONVERT(INDEX('3. Emissions - Potential EF'!$K$5:$K$288,MATCH(1,($N$118='3. Emissions - Potential EF'!$B$5:$B$288)*($C126='3. Emissions - Potential EF'!$C$5:$C$288),0)),"lbm","g")/8760/3600,"--")</f>
        <v>3.985732954907408E-3</v>
      </c>
      <c r="E126" s="168" cm="1">
        <f t="array" ref="E126">_xlfn.IFNA(CONVERT(INDEX('3. Emissions - Potential EF'!$N$5:$N$288,MATCH(1,('Potential - REER'!$N$118='3. Emissions - Potential EF'!$B$5:$B$288)*($C126='3. Emissions - Potential EF'!$C$5:$C$288),0)),"lbm","g")/24/3600,"--")</f>
        <v>3.985732954907408E-3</v>
      </c>
      <c r="F126" s="174" t="str">
        <f t="shared" si="4"/>
        <v>--</v>
      </c>
      <c r="G126" s="167" t="str">
        <f t="shared" si="5"/>
        <v>--</v>
      </c>
      <c r="H126" s="167" t="str">
        <f t="shared" si="6"/>
        <v>--</v>
      </c>
      <c r="I126" s="167" t="str">
        <f t="shared" si="7"/>
        <v>--</v>
      </c>
      <c r="J126" s="167" t="str">
        <f t="shared" si="8"/>
        <v>--</v>
      </c>
      <c r="K126" s="167" t="str">
        <f t="shared" si="9"/>
        <v>--</v>
      </c>
      <c r="L126" s="168" t="str">
        <f t="shared" si="10"/>
        <v>--</v>
      </c>
      <c r="N126" s="179"/>
      <c r="Q126" s="142"/>
      <c r="R126" s="179"/>
    </row>
    <row r="127" spans="1:19" s="53" customFormat="1" ht="14.5" x14ac:dyDescent="0.35">
      <c r="B127" s="165" t="str">
        <f t="shared" si="3"/>
        <v>2,4,6-Trichlorophenol</v>
      </c>
      <c r="C127" s="166" t="str">
        <f t="shared" si="3"/>
        <v>88-06-2</v>
      </c>
      <c r="D127" s="167" cm="1">
        <f t="array" ref="D127">_xlfn.IFNA(CONVERT(INDEX('3. Emissions - Potential EF'!$K$5:$K$288,MATCH(1,($N$118='3. Emissions - Potential EF'!$B$5:$B$288)*($C127='3. Emissions - Potential EF'!$C$5:$C$288),0)),"lbm","g")/8760/3600,"--")</f>
        <v>9.5537892931250008E-5</v>
      </c>
      <c r="E127" s="168" cm="1">
        <f t="array" ref="E127">_xlfn.IFNA(CONVERT(INDEX('3. Emissions - Potential EF'!$N$5:$N$288,MATCH(1,('Potential - REER'!$N$118='3. Emissions - Potential EF'!$B$5:$B$288)*($C127='3. Emissions - Potential EF'!$C$5:$C$288),0)),"lbm","g")/24/3600,"--")</f>
        <v>9.5537892931249995E-5</v>
      </c>
      <c r="F127" s="174">
        <f t="shared" si="4"/>
        <v>1.910757858625E-3</v>
      </c>
      <c r="G127" s="167" t="str">
        <f t="shared" si="5"/>
        <v>--</v>
      </c>
      <c r="H127" s="167">
        <f t="shared" si="6"/>
        <v>7.3490686870192318E-5</v>
      </c>
      <c r="I127" s="167" t="str">
        <f t="shared" si="7"/>
        <v>--</v>
      </c>
      <c r="J127" s="167">
        <f t="shared" si="8"/>
        <v>1.5922982155208335E-4</v>
      </c>
      <c r="K127" s="167" t="str">
        <f t="shared" si="9"/>
        <v>--</v>
      </c>
      <c r="L127" s="168" t="str">
        <f t="shared" si="10"/>
        <v>--</v>
      </c>
      <c r="N127" s="177"/>
      <c r="Q127" s="70"/>
      <c r="R127" s="177"/>
    </row>
    <row r="128" spans="1:19" s="53" customFormat="1" ht="14.5" x14ac:dyDescent="0.35">
      <c r="B128" s="165" t="str">
        <f t="shared" si="3"/>
        <v>1,2,4-Trimethylbenzene</v>
      </c>
      <c r="C128" s="166" t="str">
        <f t="shared" si="3"/>
        <v>95-63-6</v>
      </c>
      <c r="D128" s="167" cm="1">
        <f t="array" ref="D128">_xlfn.IFNA(CONVERT(INDEX('3. Emissions - Potential EF'!$K$5:$K$288,MATCH(1,($N$118='3. Emissions - Potential EF'!$B$5:$B$288)*($C128='3. Emissions - Potential EF'!$C$5:$C$288),0)),"lbm","g")/8760/3600,"--")</f>
        <v>1.5413740721296298E-3</v>
      </c>
      <c r="E128" s="168" cm="1">
        <f t="array" ref="E128">_xlfn.IFNA(CONVERT(INDEX('3. Emissions - Potential EF'!$N$5:$N$288,MATCH(1,('Potential - REER'!$N$118='3. Emissions - Potential EF'!$B$5:$B$288)*($C128='3. Emissions - Potential EF'!$C$5:$C$288),0)),"lbm","g")/24/3600,"--")</f>
        <v>1.54137407212963E-3</v>
      </c>
      <c r="F128" s="174" t="str">
        <f t="shared" si="4"/>
        <v>--</v>
      </c>
      <c r="G128" s="167">
        <f t="shared" si="5"/>
        <v>2.5689567868827164E-5</v>
      </c>
      <c r="H128" s="167" t="str">
        <f t="shared" si="6"/>
        <v>--</v>
      </c>
      <c r="I128" s="167">
        <f t="shared" si="7"/>
        <v>5.9283618158831919E-6</v>
      </c>
      <c r="J128" s="167" t="str">
        <f t="shared" si="8"/>
        <v>--</v>
      </c>
      <c r="K128" s="167">
        <f t="shared" si="9"/>
        <v>5.9283618158831919E-6</v>
      </c>
      <c r="L128" s="168" t="str">
        <f t="shared" si="10"/>
        <v>--</v>
      </c>
      <c r="N128" s="177"/>
      <c r="Q128" s="70"/>
      <c r="R128" s="177"/>
    </row>
    <row r="129" spans="2:18" s="53" customFormat="1" ht="14.5" x14ac:dyDescent="0.35">
      <c r="B129" s="165" t="str">
        <f t="shared" si="3"/>
        <v>1,2-Dibromo-3-Chloropropane</v>
      </c>
      <c r="C129" s="166" t="str">
        <f t="shared" si="3"/>
        <v>96-12-8</v>
      </c>
      <c r="D129" s="167" cm="1">
        <f t="array" ref="D129">_xlfn.IFNA(CONVERT(INDEX('3. Emissions - Potential EF'!$K$5:$K$288,MATCH(1,($N$118='3. Emissions - Potential EF'!$B$5:$B$288)*($C129='3. Emissions - Potential EF'!$C$5:$C$288),0)),"lbm","g")/8760/3600,"--")</f>
        <v>2.4443588827777782E-4</v>
      </c>
      <c r="E129" s="168" cm="1">
        <f t="array" ref="E129">_xlfn.IFNA(CONVERT(INDEX('3. Emissions - Potential EF'!$N$5:$N$288,MATCH(1,('Potential - REER'!$N$118='3. Emissions - Potential EF'!$B$5:$B$288)*($C129='3. Emissions - Potential EF'!$C$5:$C$288),0)),"lbm","g")/24/3600,"--")</f>
        <v>2.4443588827777782E-4</v>
      </c>
      <c r="F129" s="174">
        <f t="shared" si="4"/>
        <v>2.4942437579365082</v>
      </c>
      <c r="G129" s="167">
        <f t="shared" si="5"/>
        <v>1.2221794413888891E-3</v>
      </c>
      <c r="H129" s="167">
        <f t="shared" si="6"/>
        <v>0.24443588827777782</v>
      </c>
      <c r="I129" s="167">
        <f t="shared" si="7"/>
        <v>2.7776805486111117E-4</v>
      </c>
      <c r="J129" s="167">
        <f t="shared" si="8"/>
        <v>0.12221794413888891</v>
      </c>
      <c r="K129" s="167">
        <f t="shared" si="9"/>
        <v>2.7776805486111117E-4</v>
      </c>
      <c r="L129" s="168">
        <f t="shared" si="10"/>
        <v>1.2865046751461991E-4</v>
      </c>
      <c r="N129" s="177"/>
      <c r="Q129" s="70"/>
      <c r="R129" s="177"/>
    </row>
    <row r="130" spans="2:18" s="53" customFormat="1" ht="14.5" x14ac:dyDescent="0.35">
      <c r="B130" s="165" t="str">
        <f t="shared" si="3"/>
        <v>1,2-Dibromoethane</v>
      </c>
      <c r="C130" s="166" t="str">
        <f t="shared" si="3"/>
        <v>106-93-4</v>
      </c>
      <c r="D130" s="167" cm="1">
        <f t="array" ref="D130">_xlfn.IFNA(CONVERT(INDEX('3. Emissions - Potential EF'!$K$5:$K$288,MATCH(1,($N$118='3. Emissions - Potential EF'!$B$5:$B$288)*($C130='3. Emissions - Potential EF'!$C$5:$C$288),0)),"lbm","g")/8760/3600,"--")</f>
        <v>1.5791734362962963E-3</v>
      </c>
      <c r="E130" s="168" cm="1">
        <f t="array" ref="E130">_xlfn.IFNA(CONVERT(INDEX('3. Emissions - Potential EF'!$N$5:$N$288,MATCH(1,('Potential - REER'!$N$118='3. Emissions - Potential EF'!$B$5:$B$288)*($C130='3. Emissions - Potential EF'!$C$5:$C$288),0)),"lbm","g")/24/3600,"--")</f>
        <v>1.5791734362962965E-3</v>
      </c>
      <c r="F130" s="174">
        <f t="shared" si="4"/>
        <v>0.92892555076252725</v>
      </c>
      <c r="G130" s="167">
        <f t="shared" si="5"/>
        <v>1.7546371514403291E-4</v>
      </c>
      <c r="H130" s="167">
        <f t="shared" si="6"/>
        <v>3.6724963634797589E-2</v>
      </c>
      <c r="I130" s="167">
        <f t="shared" si="7"/>
        <v>3.9479335907407405E-5</v>
      </c>
      <c r="J130" s="167">
        <f t="shared" si="8"/>
        <v>7.8958671814814807E-2</v>
      </c>
      <c r="K130" s="167">
        <f t="shared" si="9"/>
        <v>3.9479335907407405E-5</v>
      </c>
      <c r="L130" s="168" t="str">
        <f t="shared" si="10"/>
        <v>--</v>
      </c>
      <c r="N130" s="177"/>
      <c r="Q130" s="70"/>
      <c r="R130" s="177"/>
    </row>
    <row r="131" spans="2:18" s="53" customFormat="1" ht="14.5" x14ac:dyDescent="0.35">
      <c r="B131" s="165" t="str">
        <f t="shared" si="3"/>
        <v>1,2-Dichlorobenzene</v>
      </c>
      <c r="C131" s="166" t="str">
        <f t="shared" si="3"/>
        <v>95-50-1</v>
      </c>
      <c r="D131" s="167" cm="1">
        <f t="array" ref="D131">_xlfn.IFNA(CONVERT(INDEX('3. Emissions - Potential EF'!$K$5:$K$288,MATCH(1,($N$118='3. Emissions - Potential EF'!$B$5:$B$288)*($C131='3. Emissions - Potential EF'!$C$5:$C$288),0)),"lbm","g")/8760/3600,"--")</f>
        <v>1.7597703984259258E-3</v>
      </c>
      <c r="E131" s="168" cm="1">
        <f t="array" ref="E131">_xlfn.IFNA(CONVERT(INDEX('3. Emissions - Potential EF'!$N$5:$N$288,MATCH(1,('Potential - REER'!$N$118='3. Emissions - Potential EF'!$B$5:$B$288)*($C131='3. Emissions - Potential EF'!$C$5:$C$288),0)),"lbm","g")/24/3600,"--")</f>
        <v>1.7597703984259256E-3</v>
      </c>
      <c r="F131" s="174" t="str">
        <f t="shared" si="4"/>
        <v>--</v>
      </c>
      <c r="G131" s="167" t="str">
        <f t="shared" si="5"/>
        <v>--</v>
      </c>
      <c r="H131" s="167" t="str">
        <f t="shared" si="6"/>
        <v>--</v>
      </c>
      <c r="I131" s="167" t="str">
        <f t="shared" si="7"/>
        <v>--</v>
      </c>
      <c r="J131" s="167" t="str">
        <f t="shared" si="8"/>
        <v>--</v>
      </c>
      <c r="K131" s="167" t="str">
        <f t="shared" si="9"/>
        <v>--</v>
      </c>
      <c r="L131" s="168" t="str">
        <f t="shared" si="10"/>
        <v>--</v>
      </c>
      <c r="N131" s="177"/>
      <c r="Q131" s="70"/>
      <c r="R131" s="177"/>
    </row>
    <row r="132" spans="2:18" s="53" customFormat="1" ht="14.5" x14ac:dyDescent="0.35">
      <c r="B132" s="165" t="str">
        <f t="shared" si="3"/>
        <v>1,2-Dichloroethane</v>
      </c>
      <c r="C132" s="166" t="str">
        <f t="shared" si="3"/>
        <v>107-06-2</v>
      </c>
      <c r="D132" s="167" cm="1">
        <f t="array" ref="D132">_xlfn.IFNA(CONVERT(INDEX('3. Emissions - Potential EF'!$K$5:$K$288,MATCH(1,($N$118='3. Emissions - Potential EF'!$B$5:$B$288)*($C132='3. Emissions - Potential EF'!$C$5:$C$288),0)),"lbm","g")/8760/3600,"--")</f>
        <v>9.0298481064814823E-4</v>
      </c>
      <c r="E132" s="168" cm="1">
        <f t="array" ref="E132">_xlfn.IFNA(CONVERT(INDEX('3. Emissions - Potential EF'!$N$5:$N$288,MATCH(1,('Potential - REER'!$N$118='3. Emissions - Potential EF'!$B$5:$B$288)*($C132='3. Emissions - Potential EF'!$C$5:$C$288),0)),"lbm","g")/24/3600,"--")</f>
        <v>9.0298481064814812E-4</v>
      </c>
      <c r="F132" s="174">
        <f t="shared" si="4"/>
        <v>2.3762758174951271E-2</v>
      </c>
      <c r="G132" s="167">
        <f t="shared" si="5"/>
        <v>1.2899783009259262E-4</v>
      </c>
      <c r="H132" s="167">
        <f t="shared" si="6"/>
        <v>9.0298481064814823E-4</v>
      </c>
      <c r="I132" s="167">
        <f t="shared" si="7"/>
        <v>2.9128542278972523E-5</v>
      </c>
      <c r="J132" s="167">
        <f t="shared" si="8"/>
        <v>1.963010457930757E-3</v>
      </c>
      <c r="K132" s="167">
        <f t="shared" si="9"/>
        <v>2.9128542278972523E-5</v>
      </c>
      <c r="L132" s="168" t="str">
        <f t="shared" si="10"/>
        <v>--</v>
      </c>
      <c r="N132" s="177"/>
      <c r="Q132" s="70"/>
      <c r="R132" s="177"/>
    </row>
    <row r="133" spans="2:18" s="53" customFormat="1" ht="14.5" x14ac:dyDescent="0.35">
      <c r="B133" s="165" t="str">
        <f t="shared" si="3"/>
        <v>1,2-Dichloropropane</v>
      </c>
      <c r="C133" s="166" t="str">
        <f t="shared" si="3"/>
        <v>78-87-5</v>
      </c>
      <c r="D133" s="167" cm="1">
        <f t="array" ref="D133">_xlfn.IFNA(CONVERT(INDEX('3. Emissions - Potential EF'!$K$5:$K$288,MATCH(1,($N$118='3. Emissions - Potential EF'!$B$5:$B$288)*($C133='3. Emissions - Potential EF'!$C$5:$C$288),0)),"lbm","g")/8760/3600,"--")</f>
        <v>9.4708406884259271E-4</v>
      </c>
      <c r="E133" s="168" cm="1">
        <f t="array" ref="E133">_xlfn.IFNA(CONVERT(INDEX('3. Emissions - Potential EF'!$N$5:$N$288,MATCH(1,('Potential - REER'!$N$118='3. Emissions - Potential EF'!$B$5:$B$288)*($C133='3. Emissions - Potential EF'!$C$5:$C$288),0)),"lbm","g")/24/3600,"--")</f>
        <v>9.470840688425926E-4</v>
      </c>
      <c r="F133" s="174" t="str">
        <f t="shared" si="4"/>
        <v>--</v>
      </c>
      <c r="G133" s="167">
        <f t="shared" si="5"/>
        <v>2.3677101721064818E-4</v>
      </c>
      <c r="H133" s="167" t="str">
        <f t="shared" si="6"/>
        <v>--</v>
      </c>
      <c r="I133" s="167">
        <f t="shared" si="7"/>
        <v>5.2615781602366261E-5</v>
      </c>
      <c r="J133" s="167" t="str">
        <f t="shared" si="8"/>
        <v>--</v>
      </c>
      <c r="K133" s="167">
        <f t="shared" si="9"/>
        <v>5.2615781602366261E-5</v>
      </c>
      <c r="L133" s="168">
        <f t="shared" si="10"/>
        <v>4.1177568210547503E-6</v>
      </c>
      <c r="N133" s="177"/>
      <c r="Q133" s="70"/>
      <c r="R133" s="177"/>
    </row>
    <row r="134" spans="2:18" s="53" customFormat="1" ht="14.5" x14ac:dyDescent="0.35">
      <c r="B134" s="165" t="str">
        <f t="shared" si="3"/>
        <v>1,3,5-Trimethylbenzene</v>
      </c>
      <c r="C134" s="166" t="str">
        <f t="shared" si="3"/>
        <v>108-67-8</v>
      </c>
      <c r="D134" s="167" cm="1">
        <f t="array" ref="D134">_xlfn.IFNA(CONVERT(INDEX('3. Emissions - Potential EF'!$K$5:$K$288,MATCH(1,($N$118='3. Emissions - Potential EF'!$B$5:$B$288)*($C134='3. Emissions - Potential EF'!$C$5:$C$288),0)),"lbm","g")/8760/3600,"--")</f>
        <v>6.4132921202777777E-4</v>
      </c>
      <c r="E134" s="168" cm="1">
        <f t="array" ref="E134">_xlfn.IFNA(CONVERT(INDEX('3. Emissions - Potential EF'!$N$5:$N$288,MATCH(1,('Potential - REER'!$N$118='3. Emissions - Potential EF'!$B$5:$B$288)*($C134='3. Emissions - Potential EF'!$C$5:$C$288),0)),"lbm","g")/24/3600,"--")</f>
        <v>6.4132921202777777E-4</v>
      </c>
      <c r="F134" s="174" t="str">
        <f t="shared" si="4"/>
        <v>--</v>
      </c>
      <c r="G134" s="167">
        <f t="shared" si="5"/>
        <v>1.0688820200462962E-5</v>
      </c>
      <c r="H134" s="167" t="str">
        <f t="shared" si="6"/>
        <v>--</v>
      </c>
      <c r="I134" s="167">
        <f t="shared" si="7"/>
        <v>2.4666508154914528E-6</v>
      </c>
      <c r="J134" s="167" t="str">
        <f t="shared" si="8"/>
        <v>--</v>
      </c>
      <c r="K134" s="167">
        <f t="shared" si="9"/>
        <v>2.4666508154914528E-6</v>
      </c>
      <c r="L134" s="168" t="str">
        <f t="shared" si="10"/>
        <v>--</v>
      </c>
      <c r="N134" s="177"/>
      <c r="Q134" s="70"/>
      <c r="R134" s="177"/>
    </row>
    <row r="135" spans="2:18" s="53" customFormat="1" ht="14.5" x14ac:dyDescent="0.35">
      <c r="B135" s="165" t="str">
        <f t="shared" si="3"/>
        <v>1,3-Butadiene</v>
      </c>
      <c r="C135" s="166" t="str">
        <f t="shared" si="3"/>
        <v>106-99-0</v>
      </c>
      <c r="D135" s="167" t="str" cm="1">
        <f t="array" ref="D135">_xlfn.IFNA(CONVERT(INDEX('3. Emissions - Potential EF'!$K$5:$K$288,MATCH(1,($N$118='3. Emissions - Potential EF'!$B$5:$B$288)*($C135='3. Emissions - Potential EF'!$C$5:$C$288),0)),"lbm","g")/8760/3600,"--")</f>
        <v>--</v>
      </c>
      <c r="E135" s="168" t="str" cm="1">
        <f t="array" ref="E135">_xlfn.IFNA(CONVERT(INDEX('3. Emissions - Potential EF'!$N$5:$N$288,MATCH(1,('Potential - REER'!$N$118='3. Emissions - Potential EF'!$B$5:$B$288)*($C135='3. Emissions - Potential EF'!$C$5:$C$288),0)),"lbm","g")/24/3600,"--")</f>
        <v>--</v>
      </c>
      <c r="F135" s="174" t="str">
        <f t="shared" si="4"/>
        <v>--</v>
      </c>
      <c r="G135" s="167" t="str">
        <f t="shared" si="5"/>
        <v>--</v>
      </c>
      <c r="H135" s="167" t="str">
        <f t="shared" si="6"/>
        <v>--</v>
      </c>
      <c r="I135" s="167" t="str">
        <f t="shared" si="7"/>
        <v>--</v>
      </c>
      <c r="J135" s="167" t="str">
        <f t="shared" si="8"/>
        <v>--</v>
      </c>
      <c r="K135" s="167" t="str">
        <f t="shared" si="9"/>
        <v>--</v>
      </c>
      <c r="L135" s="168" t="str">
        <f t="shared" si="10"/>
        <v>--</v>
      </c>
      <c r="N135" s="177"/>
      <c r="Q135" s="70"/>
      <c r="R135" s="177"/>
    </row>
    <row r="136" spans="2:18" s="53" customFormat="1" ht="14.5" x14ac:dyDescent="0.35">
      <c r="B136" s="165" t="str">
        <f t="shared" si="3"/>
        <v>1,3-Dichlorobenzene</v>
      </c>
      <c r="C136" s="166" t="str">
        <f t="shared" si="3"/>
        <v>541-73-1</v>
      </c>
      <c r="D136" s="167" cm="1">
        <f t="array" ref="D136">_xlfn.IFNA(CONVERT(INDEX('3. Emissions - Potential EF'!$K$5:$K$288,MATCH(1,($N$118='3. Emissions - Potential EF'!$B$5:$B$288)*($C136='3. Emissions - Potential EF'!$C$5:$C$288),0)),"lbm","g")/8760/3600,"--")</f>
        <v>1.4489756263888892E-3</v>
      </c>
      <c r="E136" s="168" cm="1">
        <f t="array" ref="E136">_xlfn.IFNA(CONVERT(INDEX('3. Emissions - Potential EF'!$N$5:$N$288,MATCH(1,('Potential - REER'!$N$118='3. Emissions - Potential EF'!$B$5:$B$288)*($C136='3. Emissions - Potential EF'!$C$5:$C$288),0)),"lbm","g")/24/3600,"--")</f>
        <v>1.4489756263888892E-3</v>
      </c>
      <c r="F136" s="174" t="str">
        <f t="shared" si="4"/>
        <v>--</v>
      </c>
      <c r="G136" s="167" t="str">
        <f t="shared" si="5"/>
        <v>--</v>
      </c>
      <c r="H136" s="167" t="str">
        <f t="shared" si="6"/>
        <v>--</v>
      </c>
      <c r="I136" s="167" t="str">
        <f t="shared" si="7"/>
        <v>--</v>
      </c>
      <c r="J136" s="167" t="str">
        <f t="shared" si="8"/>
        <v>--</v>
      </c>
      <c r="K136" s="167" t="str">
        <f t="shared" si="9"/>
        <v>--</v>
      </c>
      <c r="L136" s="168" t="str">
        <f t="shared" si="10"/>
        <v>--</v>
      </c>
      <c r="N136" s="177"/>
      <c r="Q136" s="70"/>
      <c r="R136" s="177"/>
    </row>
    <row r="137" spans="2:18" s="53" customFormat="1" ht="14.5" x14ac:dyDescent="0.35">
      <c r="B137" s="165" t="str">
        <f t="shared" si="3"/>
        <v>1,4-Dichlorobenzene</v>
      </c>
      <c r="C137" s="166" t="str">
        <f t="shared" si="3"/>
        <v>106-46-7</v>
      </c>
      <c r="D137" s="167" cm="1">
        <f t="array" ref="D137">_xlfn.IFNA(CONVERT(INDEX('3. Emissions - Potential EF'!$K$5:$K$288,MATCH(1,($N$118='3. Emissions - Potential EF'!$B$5:$B$288)*($C137='3. Emissions - Potential EF'!$C$5:$C$288),0)),"lbm","g")/8760/3600,"--")</f>
        <v>1.7345708223148149E-3</v>
      </c>
      <c r="E137" s="168" cm="1">
        <f t="array" ref="E137">_xlfn.IFNA(CONVERT(INDEX('3. Emissions - Potential EF'!$N$5:$N$288,MATCH(1,('Potential - REER'!$N$118='3. Emissions - Potential EF'!$B$5:$B$288)*($C137='3. Emissions - Potential EF'!$C$5:$C$288),0)),"lbm","g")/24/3600,"--")</f>
        <v>1.7345708223148151E-3</v>
      </c>
      <c r="F137" s="174">
        <f t="shared" si="4"/>
        <v>1.906121782763533E-2</v>
      </c>
      <c r="G137" s="167">
        <f t="shared" si="5"/>
        <v>2.8909513705246917E-5</v>
      </c>
      <c r="H137" s="167">
        <f t="shared" si="6"/>
        <v>7.2273784263117294E-4</v>
      </c>
      <c r="I137" s="167">
        <f t="shared" si="7"/>
        <v>6.6714262396723648E-6</v>
      </c>
      <c r="J137" s="167">
        <f t="shared" si="8"/>
        <v>1.5768825657407406E-3</v>
      </c>
      <c r="K137" s="167">
        <f t="shared" si="9"/>
        <v>6.6714262396723648E-6</v>
      </c>
      <c r="L137" s="168">
        <f t="shared" si="10"/>
        <v>1.445475685262346E-7</v>
      </c>
      <c r="N137" s="177"/>
      <c r="Q137" s="70"/>
      <c r="R137" s="177"/>
    </row>
    <row r="138" spans="2:18" s="53" customFormat="1" ht="14.5" x14ac:dyDescent="0.35">
      <c r="B138" s="165" t="str">
        <f t="shared" si="3"/>
        <v>2,3,4,6-Tetrachlorophenol</v>
      </c>
      <c r="C138" s="166" t="str">
        <f t="shared" si="3"/>
        <v>58-90-2</v>
      </c>
      <c r="D138" s="167" cm="1">
        <f t="array" ref="D138">_xlfn.IFNA(CONVERT(INDEX('3. Emissions - Potential EF'!$K$5:$K$288,MATCH(1,($N$118='3. Emissions - Potential EF'!$B$5:$B$288)*($C138='3. Emissions - Potential EF'!$C$5:$C$288),0)),"lbm","g")/8760/3600,"--")</f>
        <v>1.934067466527778E-4</v>
      </c>
      <c r="E138" s="168" cm="1">
        <f t="array" ref="E138">_xlfn.IFNA(CONVERT(INDEX('3. Emissions - Potential EF'!$N$5:$N$288,MATCH(1,('Potential - REER'!$N$118='3. Emissions - Potential EF'!$B$5:$B$288)*($C138='3. Emissions - Potential EF'!$C$5:$C$288),0)),"lbm","g")/24/3600,"--")</f>
        <v>1.934067466527778E-4</v>
      </c>
      <c r="F138" s="174" t="str">
        <f t="shared" si="4"/>
        <v>--</v>
      </c>
      <c r="G138" s="167" t="str">
        <f t="shared" si="5"/>
        <v>--</v>
      </c>
      <c r="H138" s="167" t="str">
        <f t="shared" si="6"/>
        <v>--</v>
      </c>
      <c r="I138" s="167" t="str">
        <f t="shared" si="7"/>
        <v>--</v>
      </c>
      <c r="J138" s="167" t="str">
        <f t="shared" si="8"/>
        <v>--</v>
      </c>
      <c r="K138" s="167" t="str">
        <f t="shared" si="9"/>
        <v>--</v>
      </c>
      <c r="L138" s="168" t="str">
        <f t="shared" si="10"/>
        <v>--</v>
      </c>
      <c r="N138" s="177"/>
      <c r="Q138" s="70"/>
      <c r="R138" s="177"/>
    </row>
    <row r="139" spans="2:18" s="53" customFormat="1" ht="14.5" x14ac:dyDescent="0.35">
      <c r="B139" s="165" t="str">
        <f t="shared" ref="B139:C158" si="11">B25</f>
        <v>2,4,5-Trichlorophenol</v>
      </c>
      <c r="C139" s="166" t="str">
        <f t="shared" si="11"/>
        <v>95-95-4</v>
      </c>
      <c r="D139" s="167" cm="1">
        <f t="array" ref="D139">_xlfn.IFNA(CONVERT(INDEX('3. Emissions - Potential EF'!$K$5:$K$288,MATCH(1,($N$118='3. Emissions - Potential EF'!$B$5:$B$288)*($C139='3. Emissions - Potential EF'!$C$5:$C$288),0)),"lbm","g")/8760/3600,"--")</f>
        <v>1.4237760502777781E-4</v>
      </c>
      <c r="E139" s="168" cm="1">
        <f t="array" ref="E139">_xlfn.IFNA(CONVERT(INDEX('3. Emissions - Potential EF'!$N$5:$N$288,MATCH(1,('Potential - REER'!$N$118='3. Emissions - Potential EF'!$B$5:$B$288)*($C139='3. Emissions - Potential EF'!$C$5:$C$288),0)),"lbm","g")/24/3600,"--")</f>
        <v>1.4237760502777778E-4</v>
      </c>
      <c r="F139" s="174" t="str">
        <f t="shared" si="4"/>
        <v>--</v>
      </c>
      <c r="G139" s="167" t="str">
        <f t="shared" si="5"/>
        <v>--</v>
      </c>
      <c r="H139" s="167" t="str">
        <f t="shared" si="6"/>
        <v>--</v>
      </c>
      <c r="I139" s="167" t="str">
        <f t="shared" si="7"/>
        <v>--</v>
      </c>
      <c r="J139" s="167" t="str">
        <f t="shared" si="8"/>
        <v>--</v>
      </c>
      <c r="K139" s="167" t="str">
        <f t="shared" si="9"/>
        <v>--</v>
      </c>
      <c r="L139" s="168" t="str">
        <f t="shared" si="10"/>
        <v>--</v>
      </c>
      <c r="N139" s="177"/>
      <c r="Q139" s="70"/>
      <c r="R139" s="177"/>
    </row>
    <row r="140" spans="2:18" s="53" customFormat="1" ht="14.5" x14ac:dyDescent="0.35">
      <c r="B140" s="165" t="str">
        <f t="shared" si="11"/>
        <v>2,4-Dichlorophenol</v>
      </c>
      <c r="C140" s="166" t="str">
        <f t="shared" si="11"/>
        <v>120-83-2</v>
      </c>
      <c r="D140" s="167" cm="1">
        <f t="array" ref="D140">_xlfn.IFNA(CONVERT(INDEX('3. Emissions - Potential EF'!$K$5:$K$288,MATCH(1,($N$118='3. Emissions - Potential EF'!$B$5:$B$288)*($C140='3. Emissions - Potential EF'!$C$5:$C$288),0)),"lbm","g")/8760/3600,"--")</f>
        <v>1.1812301302083333E-4</v>
      </c>
      <c r="E140" s="168" cm="1">
        <f t="array" ref="E140">_xlfn.IFNA(CONVERT(INDEX('3. Emissions - Potential EF'!$N$5:$N$288,MATCH(1,('Potential - REER'!$N$118='3. Emissions - Potential EF'!$B$5:$B$288)*($C140='3. Emissions - Potential EF'!$C$5:$C$288),0)),"lbm","g")/24/3600,"--")</f>
        <v>1.1812301302083336E-4</v>
      </c>
      <c r="F140" s="174" t="str">
        <f t="shared" si="4"/>
        <v>--</v>
      </c>
      <c r="G140" s="167" t="str">
        <f t="shared" si="5"/>
        <v>--</v>
      </c>
      <c r="H140" s="167" t="str">
        <f t="shared" si="6"/>
        <v>--</v>
      </c>
      <c r="I140" s="167" t="str">
        <f t="shared" si="7"/>
        <v>--</v>
      </c>
      <c r="J140" s="167" t="str">
        <f t="shared" si="8"/>
        <v>--</v>
      </c>
      <c r="K140" s="167" t="str">
        <f t="shared" si="9"/>
        <v>--</v>
      </c>
      <c r="L140" s="168" t="str">
        <f t="shared" si="10"/>
        <v>--</v>
      </c>
      <c r="N140" s="177"/>
      <c r="Q140" s="70"/>
      <c r="R140" s="177"/>
    </row>
    <row r="141" spans="2:18" s="53" customFormat="1" ht="14.5" x14ac:dyDescent="0.35">
      <c r="B141" s="165" t="str">
        <f t="shared" si="11"/>
        <v>2-Butanone</v>
      </c>
      <c r="C141" s="166" t="str">
        <f t="shared" si="11"/>
        <v>78-93-3</v>
      </c>
      <c r="D141" s="167" cm="1">
        <f t="array" ref="D141">_xlfn.IFNA(CONVERT(INDEX('3. Emissions - Potential EF'!$K$5:$K$288,MATCH(1,($N$118='3. Emissions - Potential EF'!$B$5:$B$288)*($C141='3. Emissions - Potential EF'!$C$5:$C$288),0)),"lbm","g")/8760/3600,"--")</f>
        <v>1.3481773219444444E-2</v>
      </c>
      <c r="E141" s="168" cm="1">
        <f t="array" ref="E141">_xlfn.IFNA(CONVERT(INDEX('3. Emissions - Potential EF'!$N$5:$N$288,MATCH(1,('Potential - REER'!$N$118='3. Emissions - Potential EF'!$B$5:$B$288)*($C141='3. Emissions - Potential EF'!$C$5:$C$288),0)),"lbm","g")/24/3600,"--")</f>
        <v>1.3481773219444446E-2</v>
      </c>
      <c r="F141" s="174" t="str">
        <f t="shared" si="4"/>
        <v>--</v>
      </c>
      <c r="G141" s="167">
        <f t="shared" si="5"/>
        <v>2.6963546438888887E-6</v>
      </c>
      <c r="H141" s="167" t="str">
        <f t="shared" si="6"/>
        <v>--</v>
      </c>
      <c r="I141" s="167">
        <f t="shared" si="7"/>
        <v>6.1280787361111114E-7</v>
      </c>
      <c r="J141" s="167" t="str">
        <f t="shared" si="8"/>
        <v>--</v>
      </c>
      <c r="K141" s="167">
        <f t="shared" si="9"/>
        <v>6.1280787361111114E-7</v>
      </c>
      <c r="L141" s="168">
        <f t="shared" si="10"/>
        <v>2.6963546438888891E-6</v>
      </c>
      <c r="N141" s="177"/>
      <c r="Q141" s="70"/>
      <c r="R141" s="177"/>
    </row>
    <row r="142" spans="2:18" s="53" customFormat="1" ht="14.5" x14ac:dyDescent="0.35">
      <c r="B142" s="165" t="str">
        <f t="shared" si="11"/>
        <v>2-Chlorophenol</v>
      </c>
      <c r="C142" s="166" t="str">
        <f t="shared" si="11"/>
        <v>95-57-8</v>
      </c>
      <c r="D142" s="167" cm="1">
        <f t="array" ref="D142">_xlfn.IFNA(CONVERT(INDEX('3. Emissions - Potential EF'!$K$5:$K$288,MATCH(1,($N$118='3. Emissions - Potential EF'!$B$5:$B$288)*($C142='3. Emissions - Potential EF'!$C$5:$C$288),0)),"lbm","g")/8760/3600,"--")</f>
        <v>5.997499114444445E-5</v>
      </c>
      <c r="E142" s="168" cm="1">
        <f t="array" ref="E142">_xlfn.IFNA(CONVERT(INDEX('3. Emissions - Potential EF'!$N$5:$N$288,MATCH(1,('Potential - REER'!$N$118='3. Emissions - Potential EF'!$B$5:$B$288)*($C142='3. Emissions - Potential EF'!$C$5:$C$288),0)),"lbm","g")/24/3600,"--")</f>
        <v>5.9974991144444443E-5</v>
      </c>
      <c r="F142" s="174" t="str">
        <f t="shared" si="4"/>
        <v>--</v>
      </c>
      <c r="G142" s="167" t="str">
        <f t="shared" si="5"/>
        <v>--</v>
      </c>
      <c r="H142" s="167" t="str">
        <f t="shared" si="6"/>
        <v>--</v>
      </c>
      <c r="I142" s="167" t="str">
        <f t="shared" si="7"/>
        <v>--</v>
      </c>
      <c r="J142" s="167" t="str">
        <f t="shared" si="8"/>
        <v>--</v>
      </c>
      <c r="K142" s="167" t="str">
        <f t="shared" si="9"/>
        <v>--</v>
      </c>
      <c r="L142" s="168" t="str">
        <f t="shared" si="10"/>
        <v>--</v>
      </c>
      <c r="N142" s="177"/>
      <c r="Q142" s="70"/>
      <c r="R142" s="177"/>
    </row>
    <row r="143" spans="2:18" s="53" customFormat="1" ht="14.5" x14ac:dyDescent="0.35">
      <c r="B143" s="165" t="str">
        <f t="shared" si="11"/>
        <v>4-Methyl-2-pentanone</v>
      </c>
      <c r="C143" s="166" t="str">
        <f t="shared" si="11"/>
        <v>108-10-1</v>
      </c>
      <c r="D143" s="167" cm="1">
        <f t="array" ref="D143">_xlfn.IFNA(CONVERT(INDEX('3. Emissions - Potential EF'!$K$5:$K$288,MATCH(1,($N$118='3. Emissions - Potential EF'!$B$5:$B$288)*($C143='3. Emissions - Potential EF'!$C$5:$C$288),0)),"lbm","g")/8760/3600,"--")</f>
        <v>8.2108618828703721E-3</v>
      </c>
      <c r="E143" s="168" cm="1">
        <f t="array" ref="E143">_xlfn.IFNA(CONVERT(INDEX('3. Emissions - Potential EF'!$N$5:$N$288,MATCH(1,('Potential - REER'!$N$118='3. Emissions - Potential EF'!$B$5:$B$288)*($C143='3. Emissions - Potential EF'!$C$5:$C$288),0)),"lbm","g")/24/3600,"--")</f>
        <v>8.2108618828703721E-3</v>
      </c>
      <c r="F143" s="174" t="str">
        <f t="shared" si="4"/>
        <v>--</v>
      </c>
      <c r="G143" s="167">
        <f t="shared" si="5"/>
        <v>2.7369539609567907E-6</v>
      </c>
      <c r="H143" s="167" t="str">
        <f t="shared" si="6"/>
        <v>--</v>
      </c>
      <c r="I143" s="167">
        <f t="shared" si="7"/>
        <v>6.316047602207979E-7</v>
      </c>
      <c r="J143" s="167" t="str">
        <f t="shared" si="8"/>
        <v>--</v>
      </c>
      <c r="K143" s="167">
        <f t="shared" si="9"/>
        <v>6.316047602207979E-7</v>
      </c>
      <c r="L143" s="168" t="str">
        <f t="shared" si="10"/>
        <v>--</v>
      </c>
      <c r="N143" s="177"/>
      <c r="Q143" s="70"/>
      <c r="R143" s="177"/>
    </row>
    <row r="144" spans="2:18" s="53" customFormat="1" ht="14.5" x14ac:dyDescent="0.35">
      <c r="B144" s="165" t="str">
        <f t="shared" si="11"/>
        <v>2-Methyl napthalene</v>
      </c>
      <c r="C144" s="166" t="str">
        <f t="shared" si="11"/>
        <v>91-57-6</v>
      </c>
      <c r="D144" s="167" cm="1">
        <f t="array" ref="D144">_xlfn.IFNA(CONVERT(INDEX('3. Emissions - Potential EF'!$K$5:$K$288,MATCH(1,($N$118='3. Emissions - Potential EF'!$B$5:$B$288)*($C144='3. Emissions - Potential EF'!$C$5:$C$288),0)),"lbm","g")/8760/3600,"--")</f>
        <v>5.4935075922222212E-6</v>
      </c>
      <c r="E144" s="168" cm="1">
        <f t="array" ref="E144">_xlfn.IFNA(CONVERT(INDEX('3. Emissions - Potential EF'!$N$5:$N$288,MATCH(1,('Potential - REER'!$N$118='3. Emissions - Potential EF'!$B$5:$B$288)*($C144='3. Emissions - Potential EF'!$C$5:$C$288),0)),"lbm","g")/24/3600,"--")</f>
        <v>5.4935075922222221E-6</v>
      </c>
      <c r="F144" s="174" t="str">
        <f t="shared" si="4"/>
        <v>--</v>
      </c>
      <c r="G144" s="167" t="str">
        <f t="shared" si="5"/>
        <v>--</v>
      </c>
      <c r="H144" s="167" t="str">
        <f t="shared" si="6"/>
        <v>--</v>
      </c>
      <c r="I144" s="167" t="str">
        <f t="shared" si="7"/>
        <v>--</v>
      </c>
      <c r="J144" s="167" t="str">
        <f t="shared" si="8"/>
        <v>--</v>
      </c>
      <c r="K144" s="167" t="str">
        <f t="shared" si="9"/>
        <v>--</v>
      </c>
      <c r="L144" s="168" t="str">
        <f t="shared" si="10"/>
        <v>--</v>
      </c>
      <c r="N144" s="177"/>
      <c r="Q144" s="70"/>
      <c r="R144" s="177"/>
    </row>
    <row r="145" spans="2:21" s="53" customFormat="1" ht="14.5" x14ac:dyDescent="0.35">
      <c r="B145" s="165" t="str">
        <f t="shared" si="11"/>
        <v>Acetaldehyde</v>
      </c>
      <c r="C145" s="166" t="str">
        <f t="shared" si="11"/>
        <v>75-07-0</v>
      </c>
      <c r="D145" s="167" cm="1">
        <f t="array" ref="D145">_xlfn.IFNA(CONVERT(INDEX('3. Emissions - Potential EF'!$K$5:$K$288,MATCH(1,($N$118='3. Emissions - Potential EF'!$B$5:$B$288)*($C145='3. Emissions - Potential EF'!$C$5:$C$288),0)),"lbm","g")/8760/3600,"--")</f>
        <v>5.0000158933796293E-2</v>
      </c>
      <c r="E145" s="168" cm="1">
        <f t="array" ref="E145">_xlfn.IFNA(CONVERT(INDEX('3. Emissions - Potential EF'!$N$5:$N$288,MATCH(1,('Potential - REER'!$N$118='3. Emissions - Potential EF'!$B$5:$B$288)*($C145='3. Emissions - Potential EF'!$C$5:$C$288),0)),"lbm","g")/24/3600,"--")</f>
        <v>5.0000158933796293E-2</v>
      </c>
      <c r="F145" s="174">
        <f t="shared" si="4"/>
        <v>0.11111146429732509</v>
      </c>
      <c r="G145" s="167">
        <f t="shared" si="5"/>
        <v>3.5714399238425922E-4</v>
      </c>
      <c r="H145" s="167">
        <f t="shared" si="6"/>
        <v>4.1666799111496908E-3</v>
      </c>
      <c r="I145" s="167">
        <f t="shared" si="7"/>
        <v>8.0645417635155311E-5</v>
      </c>
      <c r="J145" s="167">
        <f t="shared" si="8"/>
        <v>9.0909379879629618E-3</v>
      </c>
      <c r="K145" s="167">
        <f t="shared" si="9"/>
        <v>8.0645417635155311E-5</v>
      </c>
      <c r="L145" s="168">
        <f t="shared" si="10"/>
        <v>1.0638331688041765E-4</v>
      </c>
      <c r="N145" s="177"/>
      <c r="Q145" s="70"/>
      <c r="R145" s="177"/>
    </row>
    <row r="146" spans="2:21" s="53" customFormat="1" ht="14.5" x14ac:dyDescent="0.35">
      <c r="B146" s="165" t="str">
        <f t="shared" si="11"/>
        <v>Acenaphthylene</v>
      </c>
      <c r="C146" s="166" t="str">
        <f t="shared" si="11"/>
        <v>208-96-8</v>
      </c>
      <c r="D146" s="167" cm="1">
        <f t="array" ref="D146">_xlfn.IFNA(CONVERT(INDEX('3. Emissions - Potential EF'!$K$5:$K$288,MATCH(1,($N$118='3. Emissions - Potential EF'!$B$5:$B$288)*($C146='3. Emissions - Potential EF'!$C$5:$C$288),0)),"lbm","g")/8760/3600,"--")</f>
        <v>9.5632391341666661E-7</v>
      </c>
      <c r="E146" s="168" cm="1">
        <f t="array" ref="E146">_xlfn.IFNA(CONVERT(INDEX('3. Emissions - Potential EF'!$N$5:$N$288,MATCH(1,('Potential - REER'!$N$118='3. Emissions - Potential EF'!$B$5:$B$288)*($C146='3. Emissions - Potential EF'!$C$5:$C$288),0)),"lbm","g")/24/3600,"--")</f>
        <v>9.5632391341666661E-7</v>
      </c>
      <c r="F146" s="174" t="str">
        <f t="shared" si="4"/>
        <v>--</v>
      </c>
      <c r="G146" s="167" t="str">
        <f t="shared" si="5"/>
        <v>--</v>
      </c>
      <c r="H146" s="167" t="str">
        <f t="shared" si="6"/>
        <v>--</v>
      </c>
      <c r="I146" s="167" t="str">
        <f t="shared" si="7"/>
        <v>--</v>
      </c>
      <c r="J146" s="167" t="str">
        <f t="shared" si="8"/>
        <v>--</v>
      </c>
      <c r="K146" s="167" t="str">
        <f t="shared" si="9"/>
        <v>--</v>
      </c>
      <c r="L146" s="168" t="str">
        <f t="shared" si="10"/>
        <v>--</v>
      </c>
      <c r="N146" s="177"/>
      <c r="Q146" s="70"/>
      <c r="R146" s="177"/>
    </row>
    <row r="147" spans="2:21" s="53" customFormat="1" ht="14.5" x14ac:dyDescent="0.35">
      <c r="B147" s="165" t="str">
        <f t="shared" si="11"/>
        <v>Acenaphthene</v>
      </c>
      <c r="C147" s="166" t="str">
        <f t="shared" si="11"/>
        <v>83-32-9</v>
      </c>
      <c r="D147" s="167" cm="1">
        <f t="array" ref="D147">_xlfn.IFNA(CONVERT(INDEX('3. Emissions - Potential EF'!$K$5:$K$288,MATCH(1,($N$118='3. Emissions - Potential EF'!$B$5:$B$288)*($C147='3. Emissions - Potential EF'!$C$5:$C$288),0)),"lbm","g")/8760/3600,"--")</f>
        <v>9.5632391341666661E-7</v>
      </c>
      <c r="E147" s="168" cm="1">
        <f t="array" ref="E147">_xlfn.IFNA(CONVERT(INDEX('3. Emissions - Potential EF'!$N$5:$N$288,MATCH(1,('Potential - REER'!$N$118='3. Emissions - Potential EF'!$B$5:$B$288)*($C147='3. Emissions - Potential EF'!$C$5:$C$288),0)),"lbm","g")/24/3600,"--")</f>
        <v>9.5632391341666661E-7</v>
      </c>
      <c r="F147" s="174" t="str">
        <f t="shared" si="4"/>
        <v>--</v>
      </c>
      <c r="G147" s="167" t="str">
        <f t="shared" si="5"/>
        <v>--</v>
      </c>
      <c r="H147" s="167" t="str">
        <f t="shared" si="6"/>
        <v>--</v>
      </c>
      <c r="I147" s="167" t="str">
        <f t="shared" si="7"/>
        <v>--</v>
      </c>
      <c r="J147" s="167" t="str">
        <f t="shared" si="8"/>
        <v>--</v>
      </c>
      <c r="K147" s="167" t="str">
        <f t="shared" si="9"/>
        <v>--</v>
      </c>
      <c r="L147" s="168" t="str">
        <f t="shared" si="10"/>
        <v>--</v>
      </c>
      <c r="N147" s="177"/>
      <c r="Q147" s="70"/>
      <c r="R147" s="177"/>
    </row>
    <row r="148" spans="2:21" s="53" customFormat="1" ht="14.5" x14ac:dyDescent="0.35">
      <c r="B148" s="165" t="str">
        <f t="shared" si="11"/>
        <v>Acetone</v>
      </c>
      <c r="C148" s="166" t="str">
        <f t="shared" si="11"/>
        <v>67-64-1</v>
      </c>
      <c r="D148" s="167" cm="1">
        <f t="array" ref="D148">_xlfn.IFNA(CONVERT(INDEX('3. Emissions - Potential EF'!$K$5:$K$288,MATCH(1,($N$118='3. Emissions - Potential EF'!$B$5:$B$288)*($C148='3. Emissions - Potential EF'!$C$5:$C$288),0)),"lbm","g")/8760/3600,"--")</f>
        <v>3.5699399490740746E-2</v>
      </c>
      <c r="E148" s="168" cm="1">
        <f t="array" ref="E148">_xlfn.IFNA(CONVERT(INDEX('3. Emissions - Potential EF'!$N$5:$N$288,MATCH(1,('Potential - REER'!$N$118='3. Emissions - Potential EF'!$B$5:$B$288)*($C148='3. Emissions - Potential EF'!$C$5:$C$288),0)),"lbm","g")/24/3600,"--")</f>
        <v>3.5699399490740746E-2</v>
      </c>
      <c r="F148" s="174" t="str">
        <f t="shared" si="4"/>
        <v>--</v>
      </c>
      <c r="G148" s="167">
        <f t="shared" si="5"/>
        <v>1.151593531959379E-6</v>
      </c>
      <c r="H148" s="167" t="str">
        <f t="shared" si="6"/>
        <v>--</v>
      </c>
      <c r="I148" s="167">
        <f t="shared" si="7"/>
        <v>2.5499571064814818E-7</v>
      </c>
      <c r="J148" s="167" t="str">
        <f t="shared" si="8"/>
        <v>--</v>
      </c>
      <c r="K148" s="167">
        <f t="shared" si="9"/>
        <v>2.5499571064814818E-7</v>
      </c>
      <c r="L148" s="168">
        <f t="shared" si="10"/>
        <v>5.757967659796895E-7</v>
      </c>
      <c r="N148" s="177"/>
      <c r="Q148" s="70"/>
      <c r="R148" s="177"/>
    </row>
    <row r="149" spans="2:21" s="53" customFormat="1" ht="14.5" x14ac:dyDescent="0.35">
      <c r="B149" s="165" t="str">
        <f t="shared" si="11"/>
        <v>Acrolein</v>
      </c>
      <c r="C149" s="166" t="str">
        <f t="shared" si="11"/>
        <v>107-02-8</v>
      </c>
      <c r="D149" s="167" cm="1">
        <f t="array" ref="D149">_xlfn.IFNA(CONVERT(INDEX('3. Emissions - Potential EF'!$K$5:$K$288,MATCH(1,($N$118='3. Emissions - Potential EF'!$B$5:$B$288)*($C149='3. Emissions - Potential EF'!$C$5:$C$288),0)),"lbm","g")/8760/3600,"--")</f>
        <v>7.4674743875925931E-2</v>
      </c>
      <c r="E149" s="168" cm="1">
        <f t="array" ref="E149">_xlfn.IFNA(CONVERT(INDEX('3. Emissions - Potential EF'!$N$5:$N$288,MATCH(1,('Potential - REER'!$N$118='3. Emissions - Potential EF'!$B$5:$B$288)*($C149='3. Emissions - Potential EF'!$C$5:$C$288),0)),"lbm","g")/24/3600,"--")</f>
        <v>7.4674743875925931E-2</v>
      </c>
      <c r="F149" s="174" t="str">
        <f t="shared" si="4"/>
        <v>--</v>
      </c>
      <c r="G149" s="167">
        <f t="shared" si="5"/>
        <v>0.2133564110740741</v>
      </c>
      <c r="H149" s="167" t="str">
        <f t="shared" si="6"/>
        <v>--</v>
      </c>
      <c r="I149" s="167">
        <f t="shared" si="7"/>
        <v>4.9783162583950623E-2</v>
      </c>
      <c r="J149" s="167" t="str">
        <f t="shared" si="8"/>
        <v>--</v>
      </c>
      <c r="K149" s="167">
        <f t="shared" si="9"/>
        <v>4.9783162583950623E-2</v>
      </c>
      <c r="L149" s="168">
        <f t="shared" si="10"/>
        <v>1.0822426648684916E-2</v>
      </c>
      <c r="N149" s="177"/>
      <c r="Q149" s="70"/>
      <c r="R149" s="177"/>
    </row>
    <row r="150" spans="2:21" s="53" customFormat="1" ht="14.5" x14ac:dyDescent="0.35">
      <c r="B150" s="165" t="str">
        <f t="shared" si="11"/>
        <v>Aluminum</v>
      </c>
      <c r="C150" s="166" t="str">
        <f t="shared" si="11"/>
        <v>7429-90-5</v>
      </c>
      <c r="D150" s="167" cm="1">
        <f t="array" ref="D150">_xlfn.IFNA(CONVERT(INDEX('3. Emissions - Potential EF'!$K$5:$K$288,MATCH(1,($N$118='3. Emissions - Potential EF'!$B$5:$B$288)*($C150='3. Emissions - Potential EF'!$C$5:$C$288),0)),"lbm","g")/8760/3600,"--")</f>
        <v>0.10260427406574074</v>
      </c>
      <c r="E150" s="168" cm="1">
        <f t="array" ref="E150">_xlfn.IFNA(CONVERT(INDEX('3. Emissions - Potential EF'!$N$5:$N$288,MATCH(1,('Potential - REER'!$N$118='3. Emissions - Potential EF'!$B$5:$B$288)*($C150='3. Emissions - Potential EF'!$C$5:$C$288),0)),"lbm","g")/24/3600,"--")</f>
        <v>0.10260427406574074</v>
      </c>
      <c r="F150" s="174" t="str">
        <f t="shared" si="4"/>
        <v>--</v>
      </c>
      <c r="G150" s="167">
        <f t="shared" si="5"/>
        <v>2.0520854813148148E-2</v>
      </c>
      <c r="H150" s="167" t="str">
        <f t="shared" si="6"/>
        <v>--</v>
      </c>
      <c r="I150" s="167">
        <f t="shared" si="7"/>
        <v>4.6638306393518517E-3</v>
      </c>
      <c r="J150" s="167" t="str">
        <f t="shared" si="8"/>
        <v>--</v>
      </c>
      <c r="K150" s="167">
        <f t="shared" si="9"/>
        <v>4.6638306393518517E-3</v>
      </c>
      <c r="L150" s="168" t="str">
        <f t="shared" si="10"/>
        <v>--</v>
      </c>
      <c r="N150" s="177"/>
      <c r="Q150" s="70"/>
      <c r="R150" s="177"/>
      <c r="T150" s="68"/>
      <c r="U150" s="68"/>
    </row>
    <row r="151" spans="2:21" s="53" customFormat="1" ht="14.5" x14ac:dyDescent="0.35">
      <c r="B151" s="165" t="str">
        <f t="shared" si="11"/>
        <v>Ammonia</v>
      </c>
      <c r="C151" s="166" t="str">
        <f t="shared" si="11"/>
        <v>7664-41-7</v>
      </c>
      <c r="D151" s="167" cm="1">
        <f t="array" ref="D151">_xlfn.IFNA(CONVERT(INDEX('3. Emissions - Potential EF'!$K$5:$K$288,MATCH(1,($N$118='3. Emissions - Potential EF'!$B$5:$B$288)*($C151='3. Emissions - Potential EF'!$C$5:$C$288),0)),"lbm","g")/8760/3600,"--")</f>
        <v>2.3939597305555562</v>
      </c>
      <c r="E151" s="168" cm="1">
        <f t="array" ref="E151">_xlfn.IFNA(CONVERT(INDEX('3. Emissions - Potential EF'!$N$5:$N$288,MATCH(1,('Potential - REER'!$N$118='3. Emissions - Potential EF'!$B$5:$B$288)*($C151='3. Emissions - Potential EF'!$C$5:$C$288),0)),"lbm","g")/24/3600,"--")</f>
        <v>2.3939597305555562</v>
      </c>
      <c r="F151" s="174" t="str">
        <f t="shared" ref="F151:F182" si="12">IFERROR(IF(F37="--","--",$D151/$F37),"--")</f>
        <v>--</v>
      </c>
      <c r="G151" s="167">
        <f t="shared" ref="G151:G182" si="13">IFERROR(IF(G37="--","--",$D151/$G37),"--")</f>
        <v>4.7879194611111127E-3</v>
      </c>
      <c r="H151" s="167" t="str">
        <f t="shared" ref="H151:H182" si="14">IFERROR(IF(H37="--","--",$D151/$H37),"--")</f>
        <v>--</v>
      </c>
      <c r="I151" s="167">
        <f t="shared" ref="I151:I182" si="15">IFERROR(IF(I37="--","--",$D151/$I37),"--")</f>
        <v>1.0881635138888892E-3</v>
      </c>
      <c r="J151" s="167" t="str">
        <f t="shared" ref="J151:J182" si="16">IFERROR(IF(J37="--","--",$D151/$J37),"--")</f>
        <v>--</v>
      </c>
      <c r="K151" s="167">
        <f t="shared" ref="K151:K182" si="17">IFERROR(IF(K37="--","--",$D151/$K37),"--")</f>
        <v>1.0881635138888892E-3</v>
      </c>
      <c r="L151" s="168">
        <f t="shared" ref="L151:L182" si="18">IFERROR(IF(L37="--","--",$E151/$L37),"--")</f>
        <v>1.9949664421296301E-3</v>
      </c>
      <c r="N151" s="177"/>
      <c r="Q151" s="70"/>
      <c r="R151" s="177"/>
    </row>
    <row r="152" spans="2:21" s="53" customFormat="1" ht="14.5" x14ac:dyDescent="0.35">
      <c r="B152" s="165" t="str">
        <f t="shared" si="11"/>
        <v>Anthracene</v>
      </c>
      <c r="C152" s="166" t="str">
        <f t="shared" si="11"/>
        <v>120-12-7</v>
      </c>
      <c r="D152" s="167" cm="1">
        <f t="array" ref="D152">_xlfn.IFNA(CONVERT(INDEX('3. Emissions - Potential EF'!$K$5:$K$288,MATCH(1,($N$118='3. Emissions - Potential EF'!$B$5:$B$288)*($C152='3. Emissions - Potential EF'!$C$5:$C$288),0)),"lbm","g")/8760/3600,"--")</f>
        <v>1.0050430938981481E-6</v>
      </c>
      <c r="E152" s="168" cm="1">
        <f t="array" ref="E152">_xlfn.IFNA(CONVERT(INDEX('3. Emissions - Potential EF'!$N$5:$N$288,MATCH(1,('Potential - REER'!$N$118='3. Emissions - Potential EF'!$B$5:$B$288)*($C152='3. Emissions - Potential EF'!$C$5:$C$288),0)),"lbm","g")/24/3600,"--")</f>
        <v>1.0050430938981481E-6</v>
      </c>
      <c r="F152" s="174" t="str">
        <f t="shared" si="12"/>
        <v>--</v>
      </c>
      <c r="G152" s="167" t="str">
        <f t="shared" si="13"/>
        <v>--</v>
      </c>
      <c r="H152" s="167" t="str">
        <f t="shared" si="14"/>
        <v>--</v>
      </c>
      <c r="I152" s="167" t="str">
        <f t="shared" si="15"/>
        <v>--</v>
      </c>
      <c r="J152" s="167" t="str">
        <f t="shared" si="16"/>
        <v>--</v>
      </c>
      <c r="K152" s="167" t="str">
        <f t="shared" si="17"/>
        <v>--</v>
      </c>
      <c r="L152" s="168" t="str">
        <f t="shared" si="18"/>
        <v>--</v>
      </c>
      <c r="N152" s="177"/>
      <c r="Q152" s="70"/>
      <c r="R152" s="177"/>
    </row>
    <row r="153" spans="2:21" s="53" customFormat="1" ht="14.5" x14ac:dyDescent="0.35">
      <c r="B153" s="165" t="str">
        <f t="shared" si="11"/>
        <v>Antimony</v>
      </c>
      <c r="C153" s="166" t="str">
        <f t="shared" si="11"/>
        <v>7440-36-0</v>
      </c>
      <c r="D153" s="167" cm="1">
        <f t="array" ref="D153">_xlfn.IFNA(CONVERT(INDEX('3. Emissions - Potential EF'!$K$5:$K$288,MATCH(1,($N$118='3. Emissions - Potential EF'!$B$5:$B$288)*($C153='3. Emissions - Potential EF'!$C$5:$C$288),0)),"lbm","g")/8760/3600,"--")</f>
        <v>5.8610014105092596E-3</v>
      </c>
      <c r="E153" s="168" cm="1">
        <f t="array" ref="E153">_xlfn.IFNA(CONVERT(INDEX('3. Emissions - Potential EF'!$N$5:$N$288,MATCH(1,('Potential - REER'!$N$118='3. Emissions - Potential EF'!$B$5:$B$288)*($C153='3. Emissions - Potential EF'!$C$5:$C$288),0)),"lbm","g")/24/3600,"--")</f>
        <v>5.8610014105092596E-3</v>
      </c>
      <c r="F153" s="174" t="str">
        <f t="shared" si="12"/>
        <v>--</v>
      </c>
      <c r="G153" s="167">
        <f t="shared" si="13"/>
        <v>1.9536671368364199E-2</v>
      </c>
      <c r="H153" s="167" t="str">
        <f t="shared" si="14"/>
        <v>--</v>
      </c>
      <c r="I153" s="167">
        <f t="shared" si="15"/>
        <v>4.5084626234686608E-3</v>
      </c>
      <c r="J153" s="167" t="str">
        <f t="shared" si="16"/>
        <v>--</v>
      </c>
      <c r="K153" s="167">
        <f t="shared" si="17"/>
        <v>4.5084626234686608E-3</v>
      </c>
      <c r="L153" s="168">
        <f t="shared" si="18"/>
        <v>5.8610014105092596E-3</v>
      </c>
      <c r="N153" s="177"/>
      <c r="Q153" s="70"/>
      <c r="R153" s="177"/>
    </row>
    <row r="154" spans="2:21" s="53" customFormat="1" ht="14.5" x14ac:dyDescent="0.35">
      <c r="B154" s="165" t="str">
        <f t="shared" si="11"/>
        <v>Arsenic and compounds</v>
      </c>
      <c r="C154" s="166" t="str">
        <f t="shared" si="11"/>
        <v>7440-38-2</v>
      </c>
      <c r="D154" s="167" cm="1">
        <f t="array" ref="D154">_xlfn.IFNA(CONVERT(INDEX('3. Emissions - Potential EF'!$K$5:$K$288,MATCH(1,($N$118='3. Emissions - Potential EF'!$B$5:$B$288)*($C154='3. Emissions - Potential EF'!$C$5:$C$288),0)),"lbm","g")/8760/3600,"--")</f>
        <v>1.8553187911805555E-5</v>
      </c>
      <c r="E154" s="168" cm="1">
        <f t="array" ref="E154">_xlfn.IFNA(CONVERT(INDEX('3. Emissions - Potential EF'!$N$5:$N$288,MATCH(1,('Potential - REER'!$N$118='3. Emissions - Potential EF'!$B$5:$B$288)*($C154='3. Emissions - Potential EF'!$C$5:$C$288),0)),"lbm","g")/24/3600,"--")</f>
        <v>1.8553187911805555E-5</v>
      </c>
      <c r="F154" s="174">
        <f t="shared" si="12"/>
        <v>0.77304949632523146</v>
      </c>
      <c r="G154" s="167">
        <f t="shared" si="13"/>
        <v>0.10913639948120914</v>
      </c>
      <c r="H154" s="167">
        <f t="shared" si="14"/>
        <v>1.4271683009081196E-2</v>
      </c>
      <c r="I154" s="167">
        <f t="shared" si="15"/>
        <v>7.7304949632523157E-3</v>
      </c>
      <c r="J154" s="167">
        <f t="shared" si="16"/>
        <v>2.9924496631944443E-2</v>
      </c>
      <c r="K154" s="167">
        <f t="shared" si="17"/>
        <v>7.7304949632523157E-3</v>
      </c>
      <c r="L154" s="168">
        <f t="shared" si="18"/>
        <v>9.2765939559027772E-5</v>
      </c>
      <c r="N154" s="177"/>
      <c r="Q154" s="70"/>
      <c r="R154" s="177"/>
    </row>
    <row r="155" spans="2:21" s="53" customFormat="1" ht="14.5" x14ac:dyDescent="0.35">
      <c r="B155" s="165" t="str">
        <f t="shared" si="11"/>
        <v>Barium and compounds</v>
      </c>
      <c r="C155" s="166" t="str">
        <f t="shared" si="11"/>
        <v>7440-39-3</v>
      </c>
      <c r="D155" s="167" cm="1">
        <f t="array" ref="D155">_xlfn.IFNA(CONVERT(INDEX('3. Emissions - Potential EF'!$K$5:$K$288,MATCH(1,($N$118='3. Emissions - Potential EF'!$B$5:$B$288)*($C155='3. Emissions - Potential EF'!$C$5:$C$288),0)),"lbm","g")/8760/3600,"--")</f>
        <v>2.3729600837962966E-3</v>
      </c>
      <c r="E155" s="168" cm="1">
        <f t="array" ref="E155">_xlfn.IFNA(CONVERT(INDEX('3. Emissions - Potential EF'!$N$5:$N$288,MATCH(1,('Potential - REER'!$N$118='3. Emissions - Potential EF'!$B$5:$B$288)*($C155='3. Emissions - Potential EF'!$C$5:$C$288),0)),"lbm","g")/24/3600,"--")</f>
        <v>2.3729600837962966E-3</v>
      </c>
      <c r="F155" s="174" t="str">
        <f t="shared" si="12"/>
        <v>--</v>
      </c>
      <c r="G155" s="167" t="str">
        <f t="shared" si="13"/>
        <v>--</v>
      </c>
      <c r="H155" s="167" t="str">
        <f t="shared" si="14"/>
        <v>--</v>
      </c>
      <c r="I155" s="167" t="str">
        <f t="shared" si="15"/>
        <v>--</v>
      </c>
      <c r="J155" s="167" t="str">
        <f t="shared" si="16"/>
        <v>--</v>
      </c>
      <c r="K155" s="167" t="str">
        <f t="shared" si="17"/>
        <v>--</v>
      </c>
      <c r="L155" s="168" t="str">
        <f t="shared" si="18"/>
        <v>--</v>
      </c>
      <c r="N155" s="177"/>
      <c r="Q155" s="70"/>
      <c r="R155" s="177"/>
    </row>
    <row r="156" spans="2:21" s="53" customFormat="1" ht="14.5" x14ac:dyDescent="0.35">
      <c r="B156" s="165" t="str">
        <f t="shared" si="11"/>
        <v>Benzene</v>
      </c>
      <c r="C156" s="166" t="str">
        <f t="shared" si="11"/>
        <v>71-43-2</v>
      </c>
      <c r="D156" s="167" cm="1">
        <f t="array" ref="D156">_xlfn.IFNA(CONVERT(INDEX('3. Emissions - Potential EF'!$K$5:$K$288,MATCH(1,($N$118='3. Emissions - Potential EF'!$B$5:$B$288)*($C156='3. Emissions - Potential EF'!$C$5:$C$288),0)),"lbm","g")/8760/3600,"--")</f>
        <v>4.8593182600925926E-2</v>
      </c>
      <c r="E156" s="168" cm="1">
        <f t="array" ref="E156">_xlfn.IFNA(CONVERT(INDEX('3. Emissions - Potential EF'!$N$5:$N$288,MATCH(1,('Potential - REER'!$N$118='3. Emissions - Potential EF'!$B$5:$B$288)*($C156='3. Emissions - Potential EF'!$C$5:$C$288),0)),"lbm","g")/24/3600,"--")</f>
        <v>4.8593182600925933E-2</v>
      </c>
      <c r="F156" s="174">
        <f t="shared" si="12"/>
        <v>0.37379371231481479</v>
      </c>
      <c r="G156" s="167">
        <f t="shared" si="13"/>
        <v>1.6197727533641976E-2</v>
      </c>
      <c r="H156" s="167">
        <f t="shared" si="14"/>
        <v>1.4725206848765432E-2</v>
      </c>
      <c r="I156" s="167">
        <f t="shared" si="15"/>
        <v>3.7379371231481481E-3</v>
      </c>
      <c r="J156" s="167">
        <f t="shared" si="16"/>
        <v>3.2395455067283953E-2</v>
      </c>
      <c r="K156" s="167">
        <f t="shared" si="17"/>
        <v>3.7379371231481481E-3</v>
      </c>
      <c r="L156" s="168">
        <f t="shared" si="18"/>
        <v>1.6756269862388254E-3</v>
      </c>
      <c r="N156" s="177"/>
      <c r="Q156" s="70"/>
      <c r="R156" s="177"/>
    </row>
    <row r="157" spans="2:21" s="53" customFormat="1" ht="14.5" x14ac:dyDescent="0.35">
      <c r="B157" s="165" t="str">
        <f t="shared" si="11"/>
        <v>Benz[a]anthracene</v>
      </c>
      <c r="C157" s="166" t="str">
        <f t="shared" si="11"/>
        <v>56-55-3</v>
      </c>
      <c r="D157" s="167" cm="1">
        <f t="array" ref="D157">_xlfn.IFNA(CONVERT(INDEX('3. Emissions - Potential EF'!$K$5:$K$288,MATCH(1,($N$118='3. Emissions - Potential EF'!$B$5:$B$288)*($C157='3. Emissions - Potential EF'!$C$5:$C$288),0)),"lbm","g")/8760/3600,"--")</f>
        <v>9.5632391341666661E-7</v>
      </c>
      <c r="E157" s="168" cm="1">
        <f t="array" ref="E157">_xlfn.IFNA(CONVERT(INDEX('3. Emissions - Potential EF'!$N$5:$N$288,MATCH(1,('Potential - REER'!$N$118='3. Emissions - Potential EF'!$B$5:$B$288)*($C157='3. Emissions - Potential EF'!$C$5:$C$288),0)),"lbm","g")/24/3600,"--")</f>
        <v>9.5632391341666661E-7</v>
      </c>
      <c r="F157" s="174">
        <f t="shared" si="12"/>
        <v>4.5539233972222218E-3</v>
      </c>
      <c r="G157" s="167" t="str">
        <f t="shared" si="13"/>
        <v>--</v>
      </c>
      <c r="H157" s="167">
        <f t="shared" si="14"/>
        <v>1.2260562992521369E-4</v>
      </c>
      <c r="I157" s="167" t="str">
        <f t="shared" si="15"/>
        <v>--</v>
      </c>
      <c r="J157" s="167">
        <f t="shared" si="16"/>
        <v>6.3754927561111103E-5</v>
      </c>
      <c r="K157" s="167" t="str">
        <f t="shared" si="17"/>
        <v>--</v>
      </c>
      <c r="L157" s="168" t="str">
        <f t="shared" si="18"/>
        <v>--</v>
      </c>
      <c r="N157" s="177"/>
      <c r="Q157" s="70"/>
      <c r="R157" s="177"/>
    </row>
    <row r="158" spans="2:21" s="53" customFormat="1" ht="14.5" x14ac:dyDescent="0.35">
      <c r="B158" s="165" t="str">
        <f t="shared" si="11"/>
        <v>Benzo(a)pyrene</v>
      </c>
      <c r="C158" s="166" t="str">
        <f t="shared" si="11"/>
        <v>50-32-8</v>
      </c>
      <c r="D158" s="167" cm="1">
        <f t="array" ref="D158">_xlfn.IFNA(CONVERT(INDEX('3. Emissions - Potential EF'!$K$5:$K$288,MATCH(1,($N$118='3. Emissions - Potential EF'!$B$5:$B$288)*($C158='3. Emissions - Potential EF'!$C$5:$C$288),0)),"lbm","g")/8760/3600,"--")</f>
        <v>9.5632391341666682E-6</v>
      </c>
      <c r="E158" s="168" cm="1">
        <f t="array" ref="E158">_xlfn.IFNA(CONVERT(INDEX('3. Emissions - Potential EF'!$N$5:$N$288,MATCH(1,('Potential - REER'!$N$118='3. Emissions - Potential EF'!$B$5:$B$288)*($C158='3. Emissions - Potential EF'!$C$5:$C$288),0)),"lbm","g")/24/3600,"--")</f>
        <v>9.5632391341666665E-6</v>
      </c>
      <c r="F158" s="174">
        <f t="shared" si="12"/>
        <v>0.22240091009689925</v>
      </c>
      <c r="G158" s="167">
        <f t="shared" si="13"/>
        <v>4.7816195670833343E-3</v>
      </c>
      <c r="H158" s="167">
        <f t="shared" si="14"/>
        <v>5.9770244588541674E-3</v>
      </c>
      <c r="I158" s="167">
        <f t="shared" si="15"/>
        <v>1.0867317197916669E-3</v>
      </c>
      <c r="J158" s="167">
        <f t="shared" si="16"/>
        <v>3.187746378055556E-3</v>
      </c>
      <c r="K158" s="167">
        <f t="shared" si="17"/>
        <v>1.0867317197916669E-3</v>
      </c>
      <c r="L158" s="168">
        <f t="shared" si="18"/>
        <v>4.7816195670833334E-3</v>
      </c>
      <c r="N158" s="177"/>
      <c r="Q158" s="70"/>
      <c r="R158" s="177"/>
    </row>
    <row r="159" spans="2:21" s="53" customFormat="1" ht="14.5" x14ac:dyDescent="0.35">
      <c r="B159" s="165" t="str">
        <f t="shared" ref="B159:C178" si="19">B45</f>
        <v>Benzo[b]fluoranthene</v>
      </c>
      <c r="C159" s="166" t="str">
        <f t="shared" si="19"/>
        <v>205-99-2</v>
      </c>
      <c r="D159" s="167" cm="1">
        <f t="array" ref="D159">_xlfn.IFNA(CONVERT(INDEX('3. Emissions - Potential EF'!$K$5:$K$288,MATCH(1,($N$118='3. Emissions - Potential EF'!$B$5:$B$288)*($C159='3. Emissions - Potential EF'!$C$5:$C$288),0)),"lbm","g")/8760/3600,"--")</f>
        <v>9.5632391341666661E-7</v>
      </c>
      <c r="E159" s="168" cm="1">
        <f t="array" ref="E159">_xlfn.IFNA(CONVERT(INDEX('3. Emissions - Potential EF'!$N$5:$N$288,MATCH(1,('Potential - REER'!$N$118='3. Emissions - Potential EF'!$B$5:$B$288)*($C159='3. Emissions - Potential EF'!$C$5:$C$288),0)),"lbm","g")/24/3600,"--")</f>
        <v>9.5632391341666661E-7</v>
      </c>
      <c r="F159" s="174">
        <f t="shared" si="12"/>
        <v>1.8043847422955974E-2</v>
      </c>
      <c r="G159" s="167" t="str">
        <f t="shared" si="13"/>
        <v>--</v>
      </c>
      <c r="H159" s="167">
        <f t="shared" si="14"/>
        <v>4.7816195670833327E-4</v>
      </c>
      <c r="I159" s="167" t="str">
        <f t="shared" si="15"/>
        <v>--</v>
      </c>
      <c r="J159" s="167">
        <f t="shared" si="16"/>
        <v>2.5166418774122808E-4</v>
      </c>
      <c r="K159" s="167" t="str">
        <f t="shared" si="17"/>
        <v>--</v>
      </c>
      <c r="L159" s="168" t="str">
        <f t="shared" si="18"/>
        <v>--</v>
      </c>
      <c r="N159" s="177"/>
      <c r="Q159" s="70"/>
      <c r="R159" s="177"/>
    </row>
    <row r="160" spans="2:21" s="53" customFormat="1" ht="14.5" x14ac:dyDescent="0.35">
      <c r="B160" s="165" t="str">
        <f t="shared" si="19"/>
        <v>Benzo[k]fluoranthene</v>
      </c>
      <c r="C160" s="166" t="str">
        <f t="shared" si="19"/>
        <v>207-08-9</v>
      </c>
      <c r="D160" s="167" cm="1">
        <f t="array" ref="D160">_xlfn.IFNA(CONVERT(INDEX('3. Emissions - Potential EF'!$K$5:$K$288,MATCH(1,($N$118='3. Emissions - Potential EF'!$B$5:$B$288)*($C160='3. Emissions - Potential EF'!$C$5:$C$288),0)),"lbm","g")/8760/3600,"--")</f>
        <v>9.5632391341666661E-7</v>
      </c>
      <c r="E160" s="168" cm="1">
        <f t="array" ref="E160">_xlfn.IFNA(CONVERT(INDEX('3. Emissions - Potential EF'!$N$5:$N$288,MATCH(1,('Potential - REER'!$N$118='3. Emissions - Potential EF'!$B$5:$B$288)*($C160='3. Emissions - Potential EF'!$C$5:$C$288),0)),"lbm","g")/24/3600,"--")</f>
        <v>9.5632391341666661E-7</v>
      </c>
      <c r="F160" s="174">
        <f t="shared" si="12"/>
        <v>6.8308850958333331E-4</v>
      </c>
      <c r="G160" s="167" t="str">
        <f t="shared" si="13"/>
        <v>--</v>
      </c>
      <c r="H160" s="167">
        <f t="shared" si="14"/>
        <v>1.839084448878205E-5</v>
      </c>
      <c r="I160" s="167" t="str">
        <f t="shared" si="15"/>
        <v>--</v>
      </c>
      <c r="J160" s="167">
        <f t="shared" si="16"/>
        <v>9.5632391341666648E-6</v>
      </c>
      <c r="K160" s="167" t="str">
        <f t="shared" si="17"/>
        <v>--</v>
      </c>
      <c r="L160" s="168" t="str">
        <f t="shared" si="18"/>
        <v>--</v>
      </c>
      <c r="N160" s="177"/>
      <c r="Q160" s="70"/>
      <c r="R160" s="177"/>
    </row>
    <row r="161" spans="2:21" s="53" customFormat="1" ht="14.5" x14ac:dyDescent="0.35">
      <c r="B161" s="165" t="str">
        <f t="shared" si="19"/>
        <v>Benzo[e]pyrene</v>
      </c>
      <c r="C161" s="166" t="str">
        <f t="shared" si="19"/>
        <v>192-97-2</v>
      </c>
      <c r="D161" s="167" cm="1">
        <f t="array" ref="D161">_xlfn.IFNA(CONVERT(INDEX('3. Emissions - Potential EF'!$K$5:$K$288,MATCH(1,($N$118='3. Emissions - Potential EF'!$B$5:$B$288)*($C161='3. Emissions - Potential EF'!$C$5:$C$288),0)),"lbm","g")/8760/3600,"--")</f>
        <v>1.467455315537037E-6</v>
      </c>
      <c r="E161" s="168" cm="1">
        <f t="array" ref="E161">_xlfn.IFNA(CONVERT(INDEX('3. Emissions - Potential EF'!$N$5:$N$288,MATCH(1,('Potential - REER'!$N$118='3. Emissions - Potential EF'!$B$5:$B$288)*($C161='3. Emissions - Potential EF'!$C$5:$C$288),0)),"lbm","g")/24/3600,"--")</f>
        <v>1.4674553155370372E-6</v>
      </c>
      <c r="F161" s="174" t="str">
        <f t="shared" si="12"/>
        <v>--</v>
      </c>
      <c r="G161" s="167" t="str">
        <f t="shared" si="13"/>
        <v>--</v>
      </c>
      <c r="H161" s="167" t="str">
        <f t="shared" si="14"/>
        <v>--</v>
      </c>
      <c r="I161" s="167" t="str">
        <f t="shared" si="15"/>
        <v>--</v>
      </c>
      <c r="J161" s="167" t="str">
        <f t="shared" si="16"/>
        <v>--</v>
      </c>
      <c r="K161" s="167" t="str">
        <f t="shared" si="17"/>
        <v>--</v>
      </c>
      <c r="L161" s="168" t="str">
        <f t="shared" si="18"/>
        <v>--</v>
      </c>
      <c r="N161" s="177"/>
      <c r="Q161" s="70"/>
      <c r="R161" s="177"/>
      <c r="T161" s="68"/>
      <c r="U161" s="68"/>
    </row>
    <row r="162" spans="2:21" s="53" customFormat="1" ht="14.5" x14ac:dyDescent="0.35">
      <c r="B162" s="165" t="str">
        <f t="shared" si="19"/>
        <v>Benzo[g,h,i]perylene</v>
      </c>
      <c r="C162" s="166" t="str">
        <f t="shared" si="19"/>
        <v>191-24-2</v>
      </c>
      <c r="D162" s="167" cm="1">
        <f t="array" ref="D162">_xlfn.IFNA(CONVERT(INDEX('3. Emissions - Potential EF'!$K$5:$K$288,MATCH(1,($N$118='3. Emissions - Potential EF'!$B$5:$B$288)*($C162='3. Emissions - Potential EF'!$C$5:$C$288),0)),"lbm","g")/8760/3600,"--")</f>
        <v>2.2301624858333335E-6</v>
      </c>
      <c r="E162" s="168" cm="1">
        <f t="array" ref="E162">_xlfn.IFNA(CONVERT(INDEX('3. Emissions - Potential EF'!$N$5:$N$288,MATCH(1,('Potential - REER'!$N$118='3. Emissions - Potential EF'!$B$5:$B$288)*($C162='3. Emissions - Potential EF'!$C$5:$C$288),0)),"lbm","g")/24/3600,"--")</f>
        <v>2.2301624858333335E-6</v>
      </c>
      <c r="F162" s="174">
        <f t="shared" si="12"/>
        <v>4.745026565602837E-4</v>
      </c>
      <c r="G162" s="167" t="str">
        <f t="shared" si="13"/>
        <v>--</v>
      </c>
      <c r="H162" s="167">
        <f t="shared" si="14"/>
        <v>1.3118602857843138E-5</v>
      </c>
      <c r="I162" s="167" t="str">
        <f t="shared" si="15"/>
        <v>--</v>
      </c>
      <c r="J162" s="167">
        <f t="shared" si="16"/>
        <v>6.559301428921569E-6</v>
      </c>
      <c r="K162" s="167" t="str">
        <f t="shared" si="17"/>
        <v>--</v>
      </c>
      <c r="L162" s="168" t="str">
        <f t="shared" si="18"/>
        <v>--</v>
      </c>
      <c r="N162" s="177"/>
      <c r="Q162" s="70"/>
      <c r="R162" s="177"/>
    </row>
    <row r="163" spans="2:21" s="53" customFormat="1" ht="14.5" x14ac:dyDescent="0.35">
      <c r="B163" s="165" t="str">
        <f t="shared" si="19"/>
        <v>Beryllium and compounds</v>
      </c>
      <c r="C163" s="166" t="str">
        <f t="shared" si="19"/>
        <v>7440-41-7</v>
      </c>
      <c r="D163" s="167" cm="1">
        <f t="array" ref="D163">_xlfn.IFNA(CONVERT(INDEX('3. Emissions - Potential EF'!$K$5:$K$288,MATCH(1,($N$118='3. Emissions - Potential EF'!$B$5:$B$288)*($C163='3. Emissions - Potential EF'!$C$5:$C$288),0)),"lbm","g")/8760/3600,"--")</f>
        <v>5.426308722592593E-5</v>
      </c>
      <c r="E163" s="168" cm="1">
        <f t="array" ref="E163">_xlfn.IFNA(CONVERT(INDEX('3. Emissions - Potential EF'!$N$5:$N$288,MATCH(1,('Potential - REER'!$N$118='3. Emissions - Potential EF'!$B$5:$B$288)*($C163='3. Emissions - Potential EF'!$C$5:$C$288),0)),"lbm","g")/24/3600,"--")</f>
        <v>5.426308722592593E-5</v>
      </c>
      <c r="F163" s="174">
        <f t="shared" si="12"/>
        <v>0.12919782672839505</v>
      </c>
      <c r="G163" s="167">
        <f t="shared" si="13"/>
        <v>7.751869603703704E-3</v>
      </c>
      <c r="H163" s="167">
        <f t="shared" si="14"/>
        <v>4.9330079296296299E-3</v>
      </c>
      <c r="I163" s="167">
        <f t="shared" si="15"/>
        <v>1.7504221685782559E-3</v>
      </c>
      <c r="J163" s="167">
        <f t="shared" si="16"/>
        <v>1.0852617445185186E-2</v>
      </c>
      <c r="K163" s="167">
        <f t="shared" si="17"/>
        <v>1.7504221685782559E-3</v>
      </c>
      <c r="L163" s="168">
        <f t="shared" si="18"/>
        <v>2.7131543612962964E-3</v>
      </c>
      <c r="N163" s="177"/>
      <c r="Q163" s="70"/>
      <c r="R163" s="177"/>
    </row>
    <row r="164" spans="2:21" s="53" customFormat="1" ht="14.5" x14ac:dyDescent="0.35">
      <c r="B164" s="165" t="str">
        <f t="shared" si="19"/>
        <v>Bromine</v>
      </c>
      <c r="C164" s="166" t="str">
        <f t="shared" si="19"/>
        <v>7726-95-6</v>
      </c>
      <c r="D164" s="167" cm="1">
        <f t="array" ref="D164">_xlfn.IFNA(CONVERT(INDEX('3. Emissions - Potential EF'!$K$5:$K$288,MATCH(1,($N$118='3. Emissions - Potential EF'!$B$5:$B$288)*($C164='3. Emissions - Potential EF'!$C$5:$C$288),0)),"lbm","g")/8760/3600,"--")</f>
        <v>0.25157576817592592</v>
      </c>
      <c r="E164" s="168" cm="1">
        <f t="array" ref="E164">_xlfn.IFNA(CONVERT(INDEX('3. Emissions - Potential EF'!$N$5:$N$288,MATCH(1,('Potential - REER'!$N$118='3. Emissions - Potential EF'!$B$5:$B$288)*($C164='3. Emissions - Potential EF'!$C$5:$C$288),0)),"lbm","g")/24/3600,"--")</f>
        <v>0.25157576817592592</v>
      </c>
      <c r="F164" s="174" t="str">
        <f t="shared" si="12"/>
        <v>--</v>
      </c>
      <c r="G164" s="167" t="str">
        <f t="shared" si="13"/>
        <v>--</v>
      </c>
      <c r="H164" s="167" t="str">
        <f t="shared" si="14"/>
        <v>--</v>
      </c>
      <c r="I164" s="167" t="str">
        <f t="shared" si="15"/>
        <v>--</v>
      </c>
      <c r="J164" s="167" t="str">
        <f t="shared" si="16"/>
        <v>--</v>
      </c>
      <c r="K164" s="167" t="str">
        <f t="shared" si="17"/>
        <v>--</v>
      </c>
      <c r="L164" s="168" t="str">
        <f t="shared" si="18"/>
        <v>--</v>
      </c>
      <c r="N164" s="177"/>
      <c r="Q164" s="70"/>
      <c r="R164" s="177"/>
    </row>
    <row r="165" spans="2:21" s="53" customFormat="1" ht="14.5" x14ac:dyDescent="0.35">
      <c r="B165" s="165" t="str">
        <f t="shared" si="19"/>
        <v>Bromodichloromethane</v>
      </c>
      <c r="C165" s="166" t="str">
        <f t="shared" si="19"/>
        <v>75-27-4</v>
      </c>
      <c r="D165" s="167" cm="1">
        <f t="array" ref="D165">_xlfn.IFNA(CONVERT(INDEX('3. Emissions - Potential EF'!$K$5:$K$288,MATCH(1,($N$118='3. Emissions - Potential EF'!$B$5:$B$288)*($C165='3. Emissions - Potential EF'!$C$5:$C$288),0)),"lbm","g")/8760/3600,"--")</f>
        <v>3.5867396664814809E-3</v>
      </c>
      <c r="E165" s="168" cm="1">
        <f t="array" ref="E165">_xlfn.IFNA(CONVERT(INDEX('3. Emissions - Potential EF'!$N$5:$N$288,MATCH(1,('Potential - REER'!$N$118='3. Emissions - Potential EF'!$B$5:$B$288)*($C165='3. Emissions - Potential EF'!$C$5:$C$288),0)),"lbm","g")/24/3600,"--")</f>
        <v>3.5867396664814809E-3</v>
      </c>
      <c r="F165" s="174" t="str">
        <f t="shared" si="12"/>
        <v>--</v>
      </c>
      <c r="G165" s="167" t="str">
        <f t="shared" si="13"/>
        <v>--</v>
      </c>
      <c r="H165" s="167" t="str">
        <f t="shared" si="14"/>
        <v>--</v>
      </c>
      <c r="I165" s="167" t="str">
        <f t="shared" si="15"/>
        <v>--</v>
      </c>
      <c r="J165" s="167" t="str">
        <f t="shared" si="16"/>
        <v>--</v>
      </c>
      <c r="K165" s="167" t="str">
        <f t="shared" si="17"/>
        <v>--</v>
      </c>
      <c r="L165" s="168" t="str">
        <f t="shared" si="18"/>
        <v>--</v>
      </c>
      <c r="N165" s="177"/>
      <c r="Q165" s="70"/>
      <c r="R165" s="177"/>
    </row>
    <row r="166" spans="2:21" s="53" customFormat="1" ht="14.5" x14ac:dyDescent="0.35">
      <c r="B166" s="165" t="str">
        <f t="shared" si="19"/>
        <v>Bromoform</v>
      </c>
      <c r="C166" s="166" t="str">
        <f t="shared" si="19"/>
        <v>75-25-2</v>
      </c>
      <c r="D166" s="167" cm="1">
        <f t="array" ref="D166">_xlfn.IFNA(CONVERT(INDEX('3. Emissions - Potential EF'!$K$5:$K$288,MATCH(1,($N$118='3. Emissions - Potential EF'!$B$5:$B$288)*($C166='3. Emissions - Potential EF'!$C$5:$C$288),0)),"lbm","g")/8760/3600,"--")</f>
        <v>7.391875659259259E-4</v>
      </c>
      <c r="E166" s="168" cm="1">
        <f t="array" ref="E166">_xlfn.IFNA(CONVERT(INDEX('3. Emissions - Potential EF'!$N$5:$N$288,MATCH(1,('Potential - REER'!$N$118='3. Emissions - Potential EF'!$B$5:$B$288)*($C166='3. Emissions - Potential EF'!$C$5:$C$288),0)),"lbm","g")/24/3600,"--")</f>
        <v>7.39187565925926E-4</v>
      </c>
      <c r="F166" s="174">
        <f t="shared" si="12"/>
        <v>8.1229402849002845E-4</v>
      </c>
      <c r="G166" s="167" t="str">
        <f t="shared" si="13"/>
        <v>--</v>
      </c>
      <c r="H166" s="167">
        <f t="shared" si="14"/>
        <v>3.0799481913580243E-5</v>
      </c>
      <c r="I166" s="167" t="str">
        <f t="shared" si="15"/>
        <v>--</v>
      </c>
      <c r="J166" s="167">
        <f t="shared" si="16"/>
        <v>6.7198869629629622E-5</v>
      </c>
      <c r="K166" s="167" t="str">
        <f t="shared" si="17"/>
        <v>--</v>
      </c>
      <c r="L166" s="168" t="str">
        <f t="shared" si="18"/>
        <v>--</v>
      </c>
      <c r="N166" s="177"/>
      <c r="Q166" s="70"/>
      <c r="R166" s="177"/>
    </row>
    <row r="167" spans="2:21" s="53" customFormat="1" ht="14.5" x14ac:dyDescent="0.35">
      <c r="B167" s="165" t="str">
        <f t="shared" si="19"/>
        <v>Bromomethane</v>
      </c>
      <c r="C167" s="166" t="str">
        <f t="shared" si="19"/>
        <v>74-83-9</v>
      </c>
      <c r="D167" s="167" cm="1">
        <f t="array" ref="D167">_xlfn.IFNA(CONVERT(INDEX('3. Emissions - Potential EF'!$K$5:$K$288,MATCH(1,($N$118='3. Emissions - Potential EF'!$B$5:$B$288)*($C167='3. Emissions - Potential EF'!$C$5:$C$288),0)),"lbm","g")/8760/3600,"--")</f>
        <v>1.005043093898148E-2</v>
      </c>
      <c r="E167" s="168" cm="1">
        <f t="array" ref="E167">_xlfn.IFNA(CONVERT(INDEX('3. Emissions - Potential EF'!$N$5:$N$288,MATCH(1,('Potential - REER'!$N$118='3. Emissions - Potential EF'!$B$5:$B$288)*($C167='3. Emissions - Potential EF'!$C$5:$C$288),0)),"lbm","g")/24/3600,"--")</f>
        <v>1.0050430938981484E-2</v>
      </c>
      <c r="F167" s="174" t="str">
        <f t="shared" si="12"/>
        <v>--</v>
      </c>
      <c r="G167" s="167">
        <f t="shared" si="13"/>
        <v>2.0100861877962962E-3</v>
      </c>
      <c r="H167" s="167" t="str">
        <f t="shared" si="14"/>
        <v>--</v>
      </c>
      <c r="I167" s="167">
        <f t="shared" si="15"/>
        <v>4.5683776995370364E-4</v>
      </c>
      <c r="J167" s="167" t="str">
        <f t="shared" si="16"/>
        <v>--</v>
      </c>
      <c r="K167" s="167">
        <f t="shared" si="17"/>
        <v>4.5683776995370364E-4</v>
      </c>
      <c r="L167" s="168">
        <f t="shared" si="18"/>
        <v>2.5770335740978163E-6</v>
      </c>
      <c r="N167" s="177"/>
      <c r="Q167" s="70"/>
      <c r="R167" s="177"/>
    </row>
    <row r="168" spans="2:21" s="53" customFormat="1" ht="14.5" x14ac:dyDescent="0.35">
      <c r="B168" s="165" t="str">
        <f t="shared" si="19"/>
        <v>Cadmium and compounds</v>
      </c>
      <c r="C168" s="166" t="str">
        <f t="shared" si="19"/>
        <v>7440-43-9</v>
      </c>
      <c r="D168" s="167" cm="1">
        <f t="array" ref="D168">_xlfn.IFNA(CONVERT(INDEX('3. Emissions - Potential EF'!$K$5:$K$288,MATCH(1,($N$118='3. Emissions - Potential EF'!$B$5:$B$288)*($C168='3. Emissions - Potential EF'!$C$5:$C$288),0)),"lbm","g")/8760/3600,"--")</f>
        <v>8.2738608231481476E-5</v>
      </c>
      <c r="E168" s="168" cm="1">
        <f t="array" ref="E168">_xlfn.IFNA(CONVERT(INDEX('3. Emissions - Potential EF'!$N$5:$N$288,MATCH(1,('Potential - REER'!$N$118='3. Emissions - Potential EF'!$B$5:$B$288)*($C168='3. Emissions - Potential EF'!$C$5:$C$288),0)),"lbm","g")/24/3600,"--")</f>
        <v>8.273860823148149E-5</v>
      </c>
      <c r="F168" s="174">
        <f t="shared" si="12"/>
        <v>0.14774751469907407</v>
      </c>
      <c r="G168" s="167">
        <f t="shared" si="13"/>
        <v>1.6547721646296296E-2</v>
      </c>
      <c r="H168" s="167">
        <f t="shared" si="14"/>
        <v>5.9099005879629622E-3</v>
      </c>
      <c r="I168" s="167">
        <f t="shared" si="15"/>
        <v>2.236178600850851E-3</v>
      </c>
      <c r="J168" s="167">
        <f t="shared" si="16"/>
        <v>1.2349046004698728E-2</v>
      </c>
      <c r="K168" s="167">
        <f t="shared" si="17"/>
        <v>2.236178600850851E-3</v>
      </c>
      <c r="L168" s="168">
        <f t="shared" si="18"/>
        <v>2.7579536077160498E-3</v>
      </c>
      <c r="N168" s="177"/>
      <c r="Q168" s="70"/>
      <c r="R168" s="177"/>
    </row>
    <row r="169" spans="2:21" s="53" customFormat="1" ht="14.5" x14ac:dyDescent="0.35">
      <c r="B169" s="165" t="str">
        <f t="shared" si="19"/>
        <v>Carbon Disulfide</v>
      </c>
      <c r="C169" s="166" t="str">
        <f t="shared" si="19"/>
        <v>75-15-0</v>
      </c>
      <c r="D169" s="167" cm="1">
        <f t="array" ref="D169">_xlfn.IFNA(CONVERT(INDEX('3. Emissions - Potential EF'!$K$5:$K$288,MATCH(1,($N$118='3. Emissions - Potential EF'!$B$5:$B$288)*($C169='3. Emissions - Potential EF'!$C$5:$C$288),0)),"lbm","g")/8760/3600,"--")</f>
        <v>8.5216566549074085E-3</v>
      </c>
      <c r="E169" s="168" cm="1">
        <f t="array" ref="E169">_xlfn.IFNA(CONVERT(INDEX('3. Emissions - Potential EF'!$N$5:$N$288,MATCH(1,('Potential - REER'!$N$118='3. Emissions - Potential EF'!$B$5:$B$288)*($C169='3. Emissions - Potential EF'!$C$5:$C$288),0)),"lbm","g")/24/3600,"--")</f>
        <v>8.5216566549074085E-3</v>
      </c>
      <c r="F169" s="174" t="str">
        <f t="shared" si="12"/>
        <v>--</v>
      </c>
      <c r="G169" s="167">
        <f t="shared" si="13"/>
        <v>1.0652070818634261E-5</v>
      </c>
      <c r="H169" s="167" t="str">
        <f t="shared" si="14"/>
        <v>--</v>
      </c>
      <c r="I169" s="167">
        <f t="shared" si="15"/>
        <v>2.4347590442592595E-6</v>
      </c>
      <c r="J169" s="167" t="str">
        <f t="shared" si="16"/>
        <v>--</v>
      </c>
      <c r="K169" s="167">
        <f t="shared" si="17"/>
        <v>2.4347590442592595E-6</v>
      </c>
      <c r="L169" s="168">
        <f t="shared" si="18"/>
        <v>1.3744607507915174E-6</v>
      </c>
      <c r="N169" s="177"/>
      <c r="Q169" s="70"/>
      <c r="R169" s="177"/>
    </row>
    <row r="170" spans="2:21" s="53" customFormat="1" ht="14.5" x14ac:dyDescent="0.35">
      <c r="B170" s="165" t="str">
        <f t="shared" si="19"/>
        <v>Carbon Tetrachloride</v>
      </c>
      <c r="C170" s="166" t="str">
        <f t="shared" si="19"/>
        <v>56-23-5</v>
      </c>
      <c r="D170" s="167" cm="1">
        <f t="array" ref="D170">_xlfn.IFNA(CONVERT(INDEX('3. Emissions - Potential EF'!$K$5:$K$288,MATCH(1,($N$118='3. Emissions - Potential EF'!$B$5:$B$288)*($C170='3. Emissions - Potential EF'!$C$5:$C$288),0)),"lbm","g")/8760/3600,"--")</f>
        <v>5.2751112659259252E-3</v>
      </c>
      <c r="E170" s="168" cm="1">
        <f t="array" ref="E170">_xlfn.IFNA(CONVERT(INDEX('3. Emissions - Potential EF'!$N$5:$N$288,MATCH(1,('Potential - REER'!$N$118='3. Emissions - Potential EF'!$B$5:$B$288)*($C170='3. Emissions - Potential EF'!$C$5:$C$288),0)),"lbm","g")/24/3600,"--")</f>
        <v>5.2751112659259261E-3</v>
      </c>
      <c r="F170" s="174">
        <f t="shared" si="12"/>
        <v>3.10300662701525E-2</v>
      </c>
      <c r="G170" s="167">
        <f t="shared" si="13"/>
        <v>5.2751112659259251E-5</v>
      </c>
      <c r="H170" s="167">
        <f t="shared" si="14"/>
        <v>1.2267700618432385E-3</v>
      </c>
      <c r="I170" s="167">
        <f t="shared" si="15"/>
        <v>1.1988889240740739E-5</v>
      </c>
      <c r="J170" s="167">
        <f t="shared" si="16"/>
        <v>2.6375556329629626E-3</v>
      </c>
      <c r="K170" s="167">
        <f t="shared" si="17"/>
        <v>1.1988889240740739E-5</v>
      </c>
      <c r="L170" s="168">
        <f t="shared" si="18"/>
        <v>2.7763743504873295E-6</v>
      </c>
      <c r="N170" s="177"/>
      <c r="Q170" s="70"/>
      <c r="R170" s="177"/>
    </row>
    <row r="171" spans="2:21" s="53" customFormat="1" ht="14.5" x14ac:dyDescent="0.35">
      <c r="B171" s="165" t="str">
        <f t="shared" si="19"/>
        <v>Chlorine</v>
      </c>
      <c r="C171" s="166" t="str">
        <f t="shared" si="19"/>
        <v>7782-50-5</v>
      </c>
      <c r="D171" s="167" cm="1">
        <f t="array" ref="D171">_xlfn.IFNA(CONVERT(INDEX('3. Emissions - Potential EF'!$K$5:$K$288,MATCH(1,($N$118='3. Emissions - Potential EF'!$B$5:$B$288)*($C171='3. Emissions - Potential EF'!$C$5:$C$288),0)),"lbm","g")/8760/3600,"--")</f>
        <v>3.6119392425925927E-2</v>
      </c>
      <c r="E171" s="168" cm="1">
        <f t="array" ref="E171">_xlfn.IFNA(CONVERT(INDEX('3. Emissions - Potential EF'!$N$5:$N$288,MATCH(1,('Potential - REER'!$N$118='3. Emissions - Potential EF'!$B$5:$B$288)*($C171='3. Emissions - Potential EF'!$C$5:$C$288),0)),"lbm","g")/24/3600,"--")</f>
        <v>3.6119392425925927E-2</v>
      </c>
      <c r="F171" s="174" t="str">
        <f t="shared" si="12"/>
        <v>--</v>
      </c>
      <c r="G171" s="167">
        <f t="shared" si="13"/>
        <v>0.24079594950617286</v>
      </c>
      <c r="H171" s="167" t="str">
        <f t="shared" si="14"/>
        <v>--</v>
      </c>
      <c r="I171" s="167">
        <f t="shared" si="15"/>
        <v>5.4726352160493826E-2</v>
      </c>
      <c r="J171" s="167" t="str">
        <f t="shared" si="16"/>
        <v>--</v>
      </c>
      <c r="K171" s="167">
        <f t="shared" si="17"/>
        <v>5.4726352160493826E-2</v>
      </c>
      <c r="L171" s="168">
        <f t="shared" si="18"/>
        <v>2.1246701427015251E-4</v>
      </c>
      <c r="N171" s="177"/>
      <c r="Q171" s="70"/>
      <c r="R171" s="177"/>
    </row>
    <row r="172" spans="2:21" s="53" customFormat="1" ht="14.5" x14ac:dyDescent="0.35">
      <c r="B172" s="165" t="str">
        <f t="shared" si="19"/>
        <v>Chlorobenzene</v>
      </c>
      <c r="C172" s="166" t="str">
        <f t="shared" si="19"/>
        <v>108-90-7</v>
      </c>
      <c r="D172" s="167" cm="1">
        <f t="array" ref="D172">_xlfn.IFNA(CONVERT(INDEX('3. Emissions - Potential EF'!$K$5:$K$288,MATCH(1,($N$118='3. Emissions - Potential EF'!$B$5:$B$288)*($C172='3. Emissions - Potential EF'!$C$5:$C$288),0)),"lbm","g")/8760/3600,"--")</f>
        <v>1.1814401266759258E-3</v>
      </c>
      <c r="E172" s="168" cm="1">
        <f t="array" ref="E172">_xlfn.IFNA(CONVERT(INDEX('3. Emissions - Potential EF'!$N$5:$N$288,MATCH(1,('Potential - REER'!$N$118='3. Emissions - Potential EF'!$B$5:$B$288)*($C172='3. Emissions - Potential EF'!$C$5:$C$288),0)),"lbm","g")/24/3600,"--")</f>
        <v>1.1814401266759258E-3</v>
      </c>
      <c r="F172" s="174" t="str">
        <f t="shared" si="12"/>
        <v>--</v>
      </c>
      <c r="G172" s="167">
        <f t="shared" si="13"/>
        <v>2.3628802533518517E-5</v>
      </c>
      <c r="H172" s="167" t="str">
        <f t="shared" si="14"/>
        <v>--</v>
      </c>
      <c r="I172" s="167">
        <f t="shared" si="15"/>
        <v>5.3701823939814806E-6</v>
      </c>
      <c r="J172" s="167" t="str">
        <f t="shared" si="16"/>
        <v>--</v>
      </c>
      <c r="K172" s="167">
        <f t="shared" si="17"/>
        <v>5.3701823939814806E-6</v>
      </c>
      <c r="L172" s="168" t="str">
        <f t="shared" si="18"/>
        <v>--</v>
      </c>
      <c r="N172" s="177"/>
      <c r="Q172" s="70"/>
      <c r="R172" s="177"/>
    </row>
    <row r="173" spans="2:21" s="53" customFormat="1" ht="14.5" x14ac:dyDescent="0.35">
      <c r="B173" s="165" t="str">
        <f t="shared" si="19"/>
        <v>Chlorodibromomethane</v>
      </c>
      <c r="C173" s="166" t="str">
        <f t="shared" si="19"/>
        <v>124-48-1</v>
      </c>
      <c r="D173" s="167" cm="1">
        <f t="array" ref="D173">_xlfn.IFNA(CONVERT(INDEX('3. Emissions - Potential EF'!$K$5:$K$288,MATCH(1,($N$118='3. Emissions - Potential EF'!$B$5:$B$288)*($C173='3. Emissions - Potential EF'!$C$5:$C$288),0)),"lbm","g")/8760/3600,"--")</f>
        <v>1.4741752024999999E-3</v>
      </c>
      <c r="E173" s="168" cm="1">
        <f t="array" ref="E173">_xlfn.IFNA(CONVERT(INDEX('3. Emissions - Potential EF'!$N$5:$N$288,MATCH(1,('Potential - REER'!$N$118='3. Emissions - Potential EF'!$B$5:$B$288)*($C173='3. Emissions - Potential EF'!$C$5:$C$288),0)),"lbm","g")/24/3600,"--")</f>
        <v>1.4741752024999997E-3</v>
      </c>
      <c r="F173" s="174" t="str">
        <f t="shared" si="12"/>
        <v>--</v>
      </c>
      <c r="G173" s="167" t="str">
        <f t="shared" si="13"/>
        <v>--</v>
      </c>
      <c r="H173" s="167" t="str">
        <f t="shared" si="14"/>
        <v>--</v>
      </c>
      <c r="I173" s="167" t="str">
        <f t="shared" si="15"/>
        <v>--</v>
      </c>
      <c r="J173" s="167" t="str">
        <f t="shared" si="16"/>
        <v>--</v>
      </c>
      <c r="K173" s="167" t="str">
        <f t="shared" si="17"/>
        <v>--</v>
      </c>
      <c r="L173" s="168" t="str">
        <f t="shared" si="18"/>
        <v>--</v>
      </c>
      <c r="N173" s="177"/>
      <c r="Q173" s="70"/>
      <c r="R173" s="177"/>
    </row>
    <row r="174" spans="2:21" s="53" customFormat="1" ht="14.5" x14ac:dyDescent="0.35">
      <c r="B174" s="165" t="str">
        <f t="shared" si="19"/>
        <v>Chloroethane</v>
      </c>
      <c r="C174" s="166" t="str">
        <f t="shared" si="19"/>
        <v>75-00-3</v>
      </c>
      <c r="D174" s="167" cm="1">
        <f t="array" ref="D174">_xlfn.IFNA(CONVERT(INDEX('3. Emissions - Potential EF'!$K$5:$K$288,MATCH(1,($N$118='3. Emissions - Potential EF'!$B$5:$B$288)*($C174='3. Emissions - Potential EF'!$C$5:$C$288),0)),"lbm","g")/8760/3600,"--")</f>
        <v>2.6249558449074075E-3</v>
      </c>
      <c r="E174" s="168" cm="1">
        <f t="array" ref="E174">_xlfn.IFNA(CONVERT(INDEX('3. Emissions - Potential EF'!$N$5:$N$288,MATCH(1,('Potential - REER'!$N$118='3. Emissions - Potential EF'!$B$5:$B$288)*($C174='3. Emissions - Potential EF'!$C$5:$C$288),0)),"lbm","g")/24/3600,"--")</f>
        <v>2.6249558449074075E-3</v>
      </c>
      <c r="F174" s="174" t="str">
        <f t="shared" si="12"/>
        <v>--</v>
      </c>
      <c r="G174" s="167">
        <f t="shared" si="13"/>
        <v>8.749852816358025E-8</v>
      </c>
      <c r="H174" s="167" t="str">
        <f t="shared" si="14"/>
        <v>--</v>
      </c>
      <c r="I174" s="167">
        <f t="shared" si="15"/>
        <v>2.019196803774929E-8</v>
      </c>
      <c r="J174" s="167" t="str">
        <f t="shared" si="16"/>
        <v>--</v>
      </c>
      <c r="K174" s="167">
        <f t="shared" si="17"/>
        <v>2.019196803774929E-8</v>
      </c>
      <c r="L174" s="168">
        <f t="shared" si="18"/>
        <v>6.5623896122685191E-8</v>
      </c>
      <c r="N174" s="177"/>
      <c r="Q174" s="70"/>
      <c r="R174" s="177"/>
    </row>
    <row r="175" spans="2:21" s="53" customFormat="1" ht="14.5" x14ac:dyDescent="0.35">
      <c r="B175" s="165" t="str">
        <f t="shared" si="19"/>
        <v>Chloroform</v>
      </c>
      <c r="C175" s="166" t="str">
        <f t="shared" si="19"/>
        <v>67-66-3</v>
      </c>
      <c r="D175" s="167" cm="1">
        <f t="array" ref="D175">_xlfn.IFNA(CONVERT(INDEX('3. Emissions - Potential EF'!$K$5:$K$288,MATCH(1,($N$118='3. Emissions - Potential EF'!$B$5:$B$288)*($C175='3. Emissions - Potential EF'!$C$5:$C$288),0)),"lbm","g")/8760/3600,"--")</f>
        <v>8.966849166203706E-3</v>
      </c>
      <c r="E175" s="168" cm="1">
        <f t="array" ref="E175">_xlfn.IFNA(CONVERT(INDEX('3. Emissions - Potential EF'!$N$5:$N$288,MATCH(1,('Potential - REER'!$N$118='3. Emissions - Potential EF'!$B$5:$B$288)*($C175='3. Emissions - Potential EF'!$C$5:$C$288),0)),"lbm","g")/24/3600,"--")</f>
        <v>8.9668491662037043E-3</v>
      </c>
      <c r="F175" s="174" t="str">
        <f t="shared" si="12"/>
        <v>--</v>
      </c>
      <c r="G175" s="167">
        <f t="shared" si="13"/>
        <v>2.9889497220679019E-5</v>
      </c>
      <c r="H175" s="167" t="str">
        <f t="shared" si="14"/>
        <v>--</v>
      </c>
      <c r="I175" s="167">
        <f t="shared" si="15"/>
        <v>6.8975762816951587E-6</v>
      </c>
      <c r="J175" s="167" t="str">
        <f t="shared" si="16"/>
        <v>--</v>
      </c>
      <c r="K175" s="167">
        <f t="shared" si="17"/>
        <v>6.8975762816951587E-6</v>
      </c>
      <c r="L175" s="168">
        <f t="shared" si="18"/>
        <v>1.8299692175925926E-5</v>
      </c>
      <c r="N175" s="177"/>
      <c r="Q175" s="70"/>
      <c r="R175" s="177"/>
    </row>
    <row r="176" spans="2:21" s="53" customFormat="1" ht="14.5" x14ac:dyDescent="0.35">
      <c r="B176" s="165" t="str">
        <f t="shared" si="19"/>
        <v>Chloromethane</v>
      </c>
      <c r="C176" s="166" t="str">
        <f t="shared" si="19"/>
        <v>74-87-3</v>
      </c>
      <c r="D176" s="167" cm="1">
        <f t="array" ref="D176">_xlfn.IFNA(CONVERT(INDEX('3. Emissions - Potential EF'!$K$5:$K$288,MATCH(1,($N$118='3. Emissions - Potential EF'!$B$5:$B$288)*($C176='3. Emissions - Potential EF'!$C$5:$C$288),0)),"lbm","g")/8760/3600,"--")</f>
        <v>9.5212398406481491E-3</v>
      </c>
      <c r="E176" s="168" cm="1">
        <f t="array" ref="E176">_xlfn.IFNA(CONVERT(INDEX('3. Emissions - Potential EF'!$N$5:$N$288,MATCH(1,('Potential - REER'!$N$118='3. Emissions - Potential EF'!$B$5:$B$288)*($C176='3. Emissions - Potential EF'!$C$5:$C$288),0)),"lbm","g")/24/3600,"--")</f>
        <v>9.5212398406481491E-3</v>
      </c>
      <c r="F176" s="174" t="str">
        <f t="shared" si="12"/>
        <v>--</v>
      </c>
      <c r="G176" s="167">
        <f t="shared" si="13"/>
        <v>1.0579155378497944E-4</v>
      </c>
      <c r="H176" s="167" t="str">
        <f t="shared" si="14"/>
        <v>--</v>
      </c>
      <c r="I176" s="167">
        <f t="shared" si="15"/>
        <v>2.3803099601620373E-5</v>
      </c>
      <c r="J176" s="167" t="str">
        <f t="shared" si="16"/>
        <v>--</v>
      </c>
      <c r="K176" s="167">
        <f t="shared" si="17"/>
        <v>2.3803099601620373E-5</v>
      </c>
      <c r="L176" s="168">
        <f t="shared" si="18"/>
        <v>9.5212398406481497E-6</v>
      </c>
      <c r="N176" s="177"/>
      <c r="Q176" s="70"/>
      <c r="R176" s="177"/>
    </row>
    <row r="177" spans="2:21" s="53" customFormat="1" ht="14.5" x14ac:dyDescent="0.35">
      <c r="B177" s="165" t="str">
        <f t="shared" si="19"/>
        <v>Chrysene</v>
      </c>
      <c r="C177" s="166" t="str">
        <f t="shared" si="19"/>
        <v>218-01-9</v>
      </c>
      <c r="D177" s="167" cm="1">
        <f t="array" ref="D177">_xlfn.IFNA(CONVERT(INDEX('3. Emissions - Potential EF'!$K$5:$K$288,MATCH(1,($N$118='3. Emissions - Potential EF'!$B$5:$B$288)*($C177='3. Emissions - Potential EF'!$C$5:$C$288),0)),"lbm","g")/8760/3600,"--")</f>
        <v>9.5632391341666661E-7</v>
      </c>
      <c r="E177" s="168" cm="1">
        <f t="array" ref="E177">_xlfn.IFNA(CONVERT(INDEX('3. Emissions - Potential EF'!$N$5:$N$288,MATCH(1,('Potential - REER'!$N$118='3. Emissions - Potential EF'!$B$5:$B$288)*($C177='3. Emissions - Potential EF'!$C$5:$C$288),0)),"lbm","g")/24/3600,"--")</f>
        <v>9.5632391341666661E-7</v>
      </c>
      <c r="F177" s="174">
        <f t="shared" si="12"/>
        <v>2.2240091009689922E-3</v>
      </c>
      <c r="G177" s="167" t="str">
        <f t="shared" si="13"/>
        <v>--</v>
      </c>
      <c r="H177" s="167">
        <f t="shared" si="14"/>
        <v>5.9770244588541659E-5</v>
      </c>
      <c r="I177" s="167" t="str">
        <f t="shared" si="15"/>
        <v>--</v>
      </c>
      <c r="J177" s="167">
        <f t="shared" si="16"/>
        <v>3.1877463780555552E-5</v>
      </c>
      <c r="K177" s="167" t="str">
        <f t="shared" si="17"/>
        <v>--</v>
      </c>
      <c r="L177" s="168" t="str">
        <f t="shared" si="18"/>
        <v>--</v>
      </c>
      <c r="N177" s="177"/>
      <c r="Q177" s="70"/>
      <c r="R177" s="177"/>
    </row>
    <row r="178" spans="2:21" s="53" customFormat="1" ht="14.5" x14ac:dyDescent="0.35">
      <c r="B178" s="165" t="str">
        <f t="shared" si="19"/>
        <v>Cobalt and compounds</v>
      </c>
      <c r="C178" s="166" t="str">
        <f t="shared" si="19"/>
        <v>7440-48-4</v>
      </c>
      <c r="D178" s="167" cm="1">
        <f t="array" ref="D178">_xlfn.IFNA(CONVERT(INDEX('3. Emissions - Potential EF'!$K$5:$K$288,MATCH(1,($N$118='3. Emissions - Potential EF'!$B$5:$B$288)*($C178='3. Emissions - Potential EF'!$C$5:$C$288),0)),"lbm","g")/8760/3600,"--")</f>
        <v>2.7173542906481482E-4</v>
      </c>
      <c r="E178" s="168" cm="1">
        <f t="array" ref="E178">_xlfn.IFNA(CONVERT(INDEX('3. Emissions - Potential EF'!$N$5:$N$288,MATCH(1,('Potential - REER'!$N$118='3. Emissions - Potential EF'!$B$5:$B$288)*($C178='3. Emissions - Potential EF'!$C$5:$C$288),0)),"lbm","g")/24/3600,"--")</f>
        <v>2.7173542906481487E-4</v>
      </c>
      <c r="F178" s="174" t="str">
        <f t="shared" si="12"/>
        <v>--</v>
      </c>
      <c r="G178" s="167">
        <f t="shared" si="13"/>
        <v>2.7173542906481479E-3</v>
      </c>
      <c r="H178" s="167" t="str">
        <f t="shared" si="14"/>
        <v>--</v>
      </c>
      <c r="I178" s="167">
        <f t="shared" si="15"/>
        <v>6.1758052060185184E-4</v>
      </c>
      <c r="J178" s="167" t="str">
        <f t="shared" si="16"/>
        <v>--</v>
      </c>
      <c r="K178" s="167">
        <f t="shared" si="17"/>
        <v>6.1758052060185184E-4</v>
      </c>
      <c r="L178" s="168" t="str">
        <f t="shared" si="18"/>
        <v>--</v>
      </c>
      <c r="N178" s="177"/>
      <c r="Q178" s="70"/>
      <c r="R178" s="177"/>
      <c r="T178" s="68"/>
      <c r="U178" s="68"/>
    </row>
    <row r="179" spans="2:21" s="53" customFormat="1" ht="14.5" x14ac:dyDescent="0.35">
      <c r="B179" s="165" t="str">
        <f t="shared" ref="B179:C198" si="20">B65</f>
        <v>Copper and compounds</v>
      </c>
      <c r="C179" s="166" t="str">
        <f t="shared" si="20"/>
        <v>7440-50-8</v>
      </c>
      <c r="D179" s="167" cm="1">
        <f t="array" ref="D179">_xlfn.IFNA(CONVERT(INDEX('3. Emissions - Potential EF'!$K$5:$K$288,MATCH(1,($N$118='3. Emissions - Potential EF'!$B$5:$B$288)*($C179='3. Emissions - Potential EF'!$C$5:$C$288),0)),"lbm","g")/8760/3600,"--")</f>
        <v>3.6371388187037032E-3</v>
      </c>
      <c r="E179" s="168" cm="1">
        <f t="array" ref="E179">_xlfn.IFNA(CONVERT(INDEX('3. Emissions - Potential EF'!$N$5:$N$288,MATCH(1,('Potential - REER'!$N$118='3. Emissions - Potential EF'!$B$5:$B$288)*($C179='3. Emissions - Potential EF'!$C$5:$C$288),0)),"lbm","g")/24/3600,"--")</f>
        <v>3.6371388187037041E-3</v>
      </c>
      <c r="F179" s="174" t="str">
        <f t="shared" si="12"/>
        <v>--</v>
      </c>
      <c r="G179" s="167" t="str">
        <f t="shared" si="13"/>
        <v>--</v>
      </c>
      <c r="H179" s="167" t="str">
        <f t="shared" si="14"/>
        <v>--</v>
      </c>
      <c r="I179" s="167" t="str">
        <f t="shared" si="15"/>
        <v>--</v>
      </c>
      <c r="J179" s="167" t="str">
        <f t="shared" si="16"/>
        <v>--</v>
      </c>
      <c r="K179" s="167" t="str">
        <f t="shared" si="17"/>
        <v>--</v>
      </c>
      <c r="L179" s="168">
        <f t="shared" si="18"/>
        <v>3.6371388187037041E-5</v>
      </c>
      <c r="N179" s="177"/>
      <c r="Q179" s="70"/>
      <c r="R179" s="177"/>
    </row>
    <row r="180" spans="2:21" s="53" customFormat="1" ht="14.5" x14ac:dyDescent="0.35">
      <c r="B180" s="165" t="str">
        <f t="shared" si="20"/>
        <v>Dibenz[a,h]anthracene</v>
      </c>
      <c r="C180" s="166" t="str">
        <f t="shared" si="20"/>
        <v>53-70-3</v>
      </c>
      <c r="D180" s="167" cm="1">
        <f t="array" ref="D180">_xlfn.IFNA(CONVERT(INDEX('3. Emissions - Potential EF'!$K$5:$K$288,MATCH(1,($N$118='3. Emissions - Potential EF'!$B$5:$B$288)*($C180='3. Emissions - Potential EF'!$C$5:$C$288),0)),"lbm","g")/8760/3600,"--")</f>
        <v>9.5632391341666661E-7</v>
      </c>
      <c r="E180" s="168" cm="1">
        <f t="array" ref="E180">_xlfn.IFNA(CONVERT(INDEX('3. Emissions - Potential EF'!$N$5:$N$288,MATCH(1,('Potential - REER'!$N$118='3. Emissions - Potential EF'!$B$5:$B$288)*($C180='3. Emissions - Potential EF'!$C$5:$C$288),0)),"lbm","g")/24/3600,"--")</f>
        <v>9.5632391341666661E-7</v>
      </c>
      <c r="F180" s="174">
        <f t="shared" si="12"/>
        <v>0.22240091009689919</v>
      </c>
      <c r="G180" s="167" t="str">
        <f t="shared" si="13"/>
        <v>--</v>
      </c>
      <c r="H180" s="167">
        <f t="shared" si="14"/>
        <v>5.9770244588541657E-3</v>
      </c>
      <c r="I180" s="167" t="str">
        <f t="shared" si="15"/>
        <v>--</v>
      </c>
      <c r="J180" s="167">
        <f t="shared" si="16"/>
        <v>3.1877463780555556E-3</v>
      </c>
      <c r="K180" s="167" t="str">
        <f t="shared" si="17"/>
        <v>--</v>
      </c>
      <c r="L180" s="168" t="str">
        <f t="shared" si="18"/>
        <v>--</v>
      </c>
      <c r="N180" s="177"/>
      <c r="Q180" s="70"/>
      <c r="R180" s="177"/>
    </row>
    <row r="181" spans="2:21" s="53" customFormat="1" ht="14.5" x14ac:dyDescent="0.35">
      <c r="B181" s="165" t="str">
        <f t="shared" si="20"/>
        <v>Dichlorodifluoromethane</v>
      </c>
      <c r="C181" s="166" t="str">
        <f t="shared" si="20"/>
        <v>75-71-8</v>
      </c>
      <c r="D181" s="167" cm="1">
        <f t="array" ref="D181">_xlfn.IFNA(CONVERT(INDEX('3. Emissions - Potential EF'!$K$5:$K$288,MATCH(1,($N$118='3. Emissions - Potential EF'!$B$5:$B$288)*($C181='3. Emissions - Potential EF'!$C$5:$C$288),0)),"lbm","g")/8760/3600,"--")</f>
        <v>3.3179441879629627E-3</v>
      </c>
      <c r="E181" s="168" cm="1">
        <f t="array" ref="E181">_xlfn.IFNA(CONVERT(INDEX('3. Emissions - Potential EF'!$N$5:$N$288,MATCH(1,('Potential - REER'!$N$118='3. Emissions - Potential EF'!$B$5:$B$288)*($C181='3. Emissions - Potential EF'!$C$5:$C$288),0)),"lbm","g")/24/3600,"--")</f>
        <v>3.3179441879629622E-3</v>
      </c>
      <c r="F181" s="174" t="str">
        <f t="shared" si="12"/>
        <v>--</v>
      </c>
      <c r="G181" s="167" t="str">
        <f t="shared" si="13"/>
        <v>--</v>
      </c>
      <c r="H181" s="167" t="str">
        <f t="shared" si="14"/>
        <v>--</v>
      </c>
      <c r="I181" s="167" t="str">
        <f t="shared" si="15"/>
        <v>--</v>
      </c>
      <c r="J181" s="167" t="str">
        <f t="shared" si="16"/>
        <v>--</v>
      </c>
      <c r="K181" s="167" t="str">
        <f t="shared" si="17"/>
        <v>--</v>
      </c>
      <c r="L181" s="168" t="str">
        <f t="shared" si="18"/>
        <v>--</v>
      </c>
      <c r="N181" s="177"/>
      <c r="Q181" s="70"/>
      <c r="R181" s="177"/>
    </row>
    <row r="182" spans="2:21" s="53" customFormat="1" ht="14.5" x14ac:dyDescent="0.35">
      <c r="B182" s="165" t="str">
        <f t="shared" si="20"/>
        <v>Diesel Particulate Matter</v>
      </c>
      <c r="C182" s="166">
        <f t="shared" si="20"/>
        <v>200</v>
      </c>
      <c r="D182" s="167" t="str" cm="1">
        <f t="array" ref="D182">_xlfn.IFNA(CONVERT(INDEX('3. Emissions - Potential EF'!$K$5:$K$288,MATCH(1,($N$118='3. Emissions - Potential EF'!$B$5:$B$288)*($C182='3. Emissions - Potential EF'!$C$5:$C$288),0)),"lbm","g")/8760/3600,"--")</f>
        <v>--</v>
      </c>
      <c r="E182" s="168" t="str" cm="1">
        <f t="array" ref="E182">_xlfn.IFNA(CONVERT(INDEX('3. Emissions - Potential EF'!$N$5:$N$288,MATCH(1,('Potential - REER'!$N$118='3. Emissions - Potential EF'!$B$5:$B$288)*($C182='3. Emissions - Potential EF'!$C$5:$C$288),0)),"lbm","g")/24/3600,"--")</f>
        <v>--</v>
      </c>
      <c r="F182" s="174" t="str">
        <f t="shared" si="12"/>
        <v>--</v>
      </c>
      <c r="G182" s="167" t="str">
        <f t="shared" si="13"/>
        <v>--</v>
      </c>
      <c r="H182" s="167" t="str">
        <f t="shared" si="14"/>
        <v>--</v>
      </c>
      <c r="I182" s="167" t="str">
        <f t="shared" si="15"/>
        <v>--</v>
      </c>
      <c r="J182" s="167" t="str">
        <f t="shared" si="16"/>
        <v>--</v>
      </c>
      <c r="K182" s="167" t="str">
        <f t="shared" si="17"/>
        <v>--</v>
      </c>
      <c r="L182" s="168" t="str">
        <f t="shared" si="18"/>
        <v>--</v>
      </c>
      <c r="N182" s="177"/>
      <c r="Q182" s="70"/>
      <c r="R182" s="177"/>
    </row>
    <row r="183" spans="2:21" s="53" customFormat="1" ht="14.5" x14ac:dyDescent="0.35">
      <c r="B183" s="165" t="str">
        <f t="shared" si="20"/>
        <v>Ethylbenzene</v>
      </c>
      <c r="C183" s="166" t="str">
        <f t="shared" si="20"/>
        <v>100-41-4</v>
      </c>
      <c r="D183" s="167" cm="1">
        <f t="array" ref="D183">_xlfn.IFNA(CONVERT(INDEX('3. Emissions - Potential EF'!$K$5:$K$288,MATCH(1,($N$118='3. Emissions - Potential EF'!$B$5:$B$288)*($C183='3. Emissions - Potential EF'!$C$5:$C$288),0)),"lbm","g")/8760/3600,"--")</f>
        <v>1.5791734362962963E-3</v>
      </c>
      <c r="E183" s="168" cm="1">
        <f t="array" ref="E183">_xlfn.IFNA(CONVERT(INDEX('3. Emissions - Potential EF'!$N$5:$N$288,MATCH(1,('Potential - REER'!$N$118='3. Emissions - Potential EF'!$B$5:$B$288)*($C183='3. Emissions - Potential EF'!$C$5:$C$288),0)),"lbm","g")/24/3600,"--")</f>
        <v>1.5791734362962965E-3</v>
      </c>
      <c r="F183" s="174">
        <f t="shared" ref="F183:F214" si="21">IFERROR(IF(F69="--","--",$D183/$F69),"--")</f>
        <v>3.9479335907407409E-3</v>
      </c>
      <c r="G183" s="167">
        <f t="shared" ref="G183:G214" si="22">IFERROR(IF(G69="--","--",$D183/$G69),"--")</f>
        <v>6.0737439857549856E-6</v>
      </c>
      <c r="H183" s="167">
        <f t="shared" ref="H183:H214" si="23">IFERROR(IF(H69="--","--",$D183/$H69),"--")</f>
        <v>1.5791734362962962E-4</v>
      </c>
      <c r="I183" s="167">
        <f t="shared" ref="I183:I214" si="24">IFERROR(IF(I69="--","--",$D183/$I69),"--")</f>
        <v>1.4356122148148149E-6</v>
      </c>
      <c r="J183" s="167">
        <f t="shared" ref="J183:J214" si="25">IFERROR(IF(J69="--","--",$D183/$J69),"--")</f>
        <v>3.2899446589506172E-4</v>
      </c>
      <c r="K183" s="167">
        <f t="shared" ref="K183:K214" si="26">IFERROR(IF(K69="--","--",$D183/$K69),"--")</f>
        <v>1.4356122148148149E-6</v>
      </c>
      <c r="L183" s="168">
        <f t="shared" ref="L183:L214" si="27">IFERROR(IF(L69="--","--",$E183/$L69),"--")</f>
        <v>7.1780610740740755E-8</v>
      </c>
      <c r="N183" s="177"/>
      <c r="Q183" s="70"/>
      <c r="R183" s="177"/>
    </row>
    <row r="184" spans="2:21" s="53" customFormat="1" ht="14.5" x14ac:dyDescent="0.35">
      <c r="B184" s="165" t="str">
        <f t="shared" si="20"/>
        <v>Formaldehyde</v>
      </c>
      <c r="C184" s="166" t="str">
        <f t="shared" si="20"/>
        <v>50-00-0</v>
      </c>
      <c r="D184" s="167" cm="1">
        <f t="array" ref="D184">_xlfn.IFNA(CONVERT(INDEX('3. Emissions - Potential EF'!$K$5:$K$288,MATCH(1,($N$118='3. Emissions - Potential EF'!$B$5:$B$288)*($C184='3. Emissions - Potential EF'!$C$5:$C$288),0)),"lbm","g")/8760/3600,"--")</f>
        <v>7.4674743875925931E-2</v>
      </c>
      <c r="E184" s="168" cm="1">
        <f t="array" ref="E184">_xlfn.IFNA(CONVERT(INDEX('3. Emissions - Potential EF'!$N$5:$N$288,MATCH(1,('Potential - REER'!$N$118='3. Emissions - Potential EF'!$B$5:$B$288)*($C184='3. Emissions - Potential EF'!$C$5:$C$288),0)),"lbm","g")/24/3600,"--")</f>
        <v>7.4674743875925931E-2</v>
      </c>
      <c r="F184" s="174">
        <f t="shared" si="21"/>
        <v>0.4392631992701525</v>
      </c>
      <c r="G184" s="167">
        <f t="shared" si="22"/>
        <v>8.2971937639917705E-3</v>
      </c>
      <c r="H184" s="167">
        <f t="shared" si="23"/>
        <v>1.7366219506029287E-2</v>
      </c>
      <c r="I184" s="167">
        <f t="shared" si="24"/>
        <v>1.8668685968981484E-3</v>
      </c>
      <c r="J184" s="167">
        <f t="shared" si="25"/>
        <v>3.7337371937962965E-2</v>
      </c>
      <c r="K184" s="167">
        <f t="shared" si="26"/>
        <v>1.8668685968981484E-3</v>
      </c>
      <c r="L184" s="168">
        <f t="shared" si="27"/>
        <v>1.5239743648148148E-3</v>
      </c>
      <c r="N184" s="177"/>
      <c r="Q184" s="70"/>
      <c r="R184" s="177"/>
    </row>
    <row r="185" spans="2:21" s="53" customFormat="1" ht="14.5" x14ac:dyDescent="0.35">
      <c r="B185" s="165" t="str">
        <f t="shared" si="20"/>
        <v>Fluoranthene</v>
      </c>
      <c r="C185" s="166" t="str">
        <f t="shared" si="20"/>
        <v>206-44-0</v>
      </c>
      <c r="D185" s="167" cm="1">
        <f t="array" ref="D185">_xlfn.IFNA(CONVERT(INDEX('3. Emissions - Potential EF'!$K$5:$K$288,MATCH(1,($N$118='3. Emissions - Potential EF'!$B$5:$B$288)*($C185='3. Emissions - Potential EF'!$C$5:$C$288),0)),"lbm","g")/8760/3600,"--")</f>
        <v>2.7593535841666677E-6</v>
      </c>
      <c r="E185" s="168" cm="1">
        <f t="array" ref="E185">_xlfn.IFNA(CONVERT(INDEX('3. Emissions - Potential EF'!$N$5:$N$288,MATCH(1,('Potential - REER'!$N$118='3. Emissions - Potential EF'!$B$5:$B$288)*($C185='3. Emissions - Potential EF'!$C$5:$C$288),0)),"lbm","g")/24/3600,"--")</f>
        <v>2.7593535841666673E-6</v>
      </c>
      <c r="F185" s="174">
        <f t="shared" si="21"/>
        <v>5.2063275172955998E-3</v>
      </c>
      <c r="G185" s="167" t="str">
        <f t="shared" si="22"/>
        <v>--</v>
      </c>
      <c r="H185" s="167">
        <f t="shared" si="23"/>
        <v>1.3796767920833339E-4</v>
      </c>
      <c r="I185" s="167" t="str">
        <f t="shared" si="24"/>
        <v>--</v>
      </c>
      <c r="J185" s="167">
        <f t="shared" si="25"/>
        <v>7.2614568004385991E-5</v>
      </c>
      <c r="K185" s="167" t="str">
        <f t="shared" si="26"/>
        <v>--</v>
      </c>
      <c r="L185" s="168" t="str">
        <f t="shared" si="27"/>
        <v>--</v>
      </c>
      <c r="N185" s="177"/>
      <c r="Q185" s="70"/>
      <c r="R185" s="177"/>
    </row>
    <row r="186" spans="2:21" s="53" customFormat="1" ht="14.5" x14ac:dyDescent="0.35">
      <c r="B186" s="165" t="str">
        <f t="shared" si="20"/>
        <v>Fluorene</v>
      </c>
      <c r="C186" s="166" t="str">
        <f t="shared" si="20"/>
        <v>86-73-7</v>
      </c>
      <c r="D186" s="167" cm="1">
        <f t="array" ref="D186">_xlfn.IFNA(CONVERT(INDEX('3. Emissions - Potential EF'!$K$5:$K$288,MATCH(1,($N$118='3. Emissions - Potential EF'!$B$5:$B$288)*($C186='3. Emissions - Potential EF'!$C$5:$C$288),0)),"lbm","g")/8760/3600,"--")</f>
        <v>1.6526721999537035E-6</v>
      </c>
      <c r="E186" s="168" cm="1">
        <f t="array" ref="E186">_xlfn.IFNA(CONVERT(INDEX('3. Emissions - Potential EF'!$N$5:$N$288,MATCH(1,('Potential - REER'!$N$118='3. Emissions - Potential EF'!$B$5:$B$288)*($C186='3. Emissions - Potential EF'!$C$5:$C$288),0)),"lbm","g")/24/3600,"--")</f>
        <v>1.6526721999537037E-6</v>
      </c>
      <c r="F186" s="174" t="str">
        <f t="shared" si="21"/>
        <v>--</v>
      </c>
      <c r="G186" s="167" t="str">
        <f t="shared" si="22"/>
        <v>--</v>
      </c>
      <c r="H186" s="167" t="str">
        <f t="shared" si="23"/>
        <v>--</v>
      </c>
      <c r="I186" s="167" t="str">
        <f t="shared" si="24"/>
        <v>--</v>
      </c>
      <c r="J186" s="167" t="str">
        <f t="shared" si="25"/>
        <v>--</v>
      </c>
      <c r="K186" s="167" t="str">
        <f t="shared" si="26"/>
        <v>--</v>
      </c>
      <c r="L186" s="168" t="str">
        <f t="shared" si="27"/>
        <v>--</v>
      </c>
      <c r="N186" s="177"/>
      <c r="Q186" s="70"/>
      <c r="R186" s="177"/>
    </row>
    <row r="187" spans="2:21" s="53" customFormat="1" ht="14.5" x14ac:dyDescent="0.35">
      <c r="B187" s="165" t="str">
        <f t="shared" si="20"/>
        <v>Hexachlorobenzene</v>
      </c>
      <c r="C187" s="166" t="str">
        <f t="shared" si="20"/>
        <v>118-74-1</v>
      </c>
      <c r="D187" s="167" cm="1">
        <f t="array" ref="D187">_xlfn.IFNA(CONVERT(INDEX('3. Emissions - Potential EF'!$K$5:$K$288,MATCH(1,($N$118='3. Emissions - Potential EF'!$B$5:$B$288)*($C187='3. Emissions - Potential EF'!$C$5:$C$288),0)),"lbm","g")/8760/3600,"--")</f>
        <v>1.8143694800000002E-4</v>
      </c>
      <c r="E187" s="168" cm="1">
        <f t="array" ref="E187">_xlfn.IFNA(CONVERT(INDEX('3. Emissions - Potential EF'!$N$5:$N$288,MATCH(1,('Potential - REER'!$N$118='3. Emissions - Potential EF'!$B$5:$B$288)*($C187='3. Emissions - Potential EF'!$C$5:$C$288),0)),"lbm","g")/24/3600,"--")</f>
        <v>1.8143694800000002E-4</v>
      </c>
      <c r="F187" s="174">
        <f t="shared" si="21"/>
        <v>9.0718474000000007E-2</v>
      </c>
      <c r="G187" s="167" t="str">
        <f t="shared" si="22"/>
        <v>--</v>
      </c>
      <c r="H187" s="167">
        <f t="shared" si="23"/>
        <v>3.5575872156862753E-3</v>
      </c>
      <c r="I187" s="167" t="str">
        <f t="shared" si="24"/>
        <v>--</v>
      </c>
      <c r="J187" s="167">
        <f t="shared" si="25"/>
        <v>7.5598728333333342E-3</v>
      </c>
      <c r="K187" s="167" t="str">
        <f t="shared" si="26"/>
        <v>--</v>
      </c>
      <c r="L187" s="168" t="str">
        <f t="shared" si="27"/>
        <v>--</v>
      </c>
      <c r="N187" s="177"/>
      <c r="Q187" s="70"/>
      <c r="R187" s="177"/>
    </row>
    <row r="188" spans="2:21" s="53" customFormat="1" ht="14.5" x14ac:dyDescent="0.35">
      <c r="B188" s="165" t="str">
        <f t="shared" si="20"/>
        <v>Hexachlorobutadiene</v>
      </c>
      <c r="C188" s="166" t="str">
        <f t="shared" si="20"/>
        <v>87-68-3</v>
      </c>
      <c r="D188" s="167" cm="1">
        <f t="array" ref="D188">_xlfn.IFNA(CONVERT(INDEX('3. Emissions - Potential EF'!$K$5:$K$288,MATCH(1,($N$118='3. Emissions - Potential EF'!$B$5:$B$288)*($C188='3. Emissions - Potential EF'!$C$5:$C$288),0)),"lbm","g")/8760/3600,"--")</f>
        <v>3.4397421391666673E-3</v>
      </c>
      <c r="E188" s="168" cm="1">
        <f t="array" ref="E188">_xlfn.IFNA(CONVERT(INDEX('3. Emissions - Potential EF'!$N$5:$N$288,MATCH(1,('Potential - REER'!$N$118='3. Emissions - Potential EF'!$B$5:$B$288)*($C188='3. Emissions - Potential EF'!$C$5:$C$288),0)),"lbm","g")/24/3600,"--")</f>
        <v>3.4397421391666669E-3</v>
      </c>
      <c r="F188" s="174">
        <f t="shared" si="21"/>
        <v>7.6438714203703725E-2</v>
      </c>
      <c r="G188" s="167" t="str">
        <f t="shared" si="22"/>
        <v>--</v>
      </c>
      <c r="H188" s="167">
        <f t="shared" si="23"/>
        <v>2.8664517826388894E-3</v>
      </c>
      <c r="I188" s="167" t="str">
        <f t="shared" si="24"/>
        <v>--</v>
      </c>
      <c r="J188" s="167">
        <f t="shared" si="25"/>
        <v>6.2540766166666673E-3</v>
      </c>
      <c r="K188" s="167" t="str">
        <f t="shared" si="26"/>
        <v>--</v>
      </c>
      <c r="L188" s="168" t="str">
        <f t="shared" si="27"/>
        <v>--</v>
      </c>
      <c r="N188" s="177"/>
      <c r="Q188" s="70"/>
      <c r="R188" s="177"/>
    </row>
    <row r="189" spans="2:21" s="53" customFormat="1" ht="14.5" x14ac:dyDescent="0.35">
      <c r="B189" s="165" t="str">
        <f t="shared" si="20"/>
        <v>Hexane</v>
      </c>
      <c r="C189" s="166" t="str">
        <f t="shared" si="20"/>
        <v>110-54-3</v>
      </c>
      <c r="D189" s="167" t="str" cm="1">
        <f t="array" ref="D189">_xlfn.IFNA(CONVERT(INDEX('3. Emissions - Potential EF'!$K$5:$K$288,MATCH(1,($N$118='3. Emissions - Potential EF'!$B$5:$B$288)*($C189='3. Emissions - Potential EF'!$C$5:$C$288),0)),"lbm","g")/8760/3600,"--")</f>
        <v>--</v>
      </c>
      <c r="E189" s="168" t="str" cm="1">
        <f t="array" ref="E189">_xlfn.IFNA(CONVERT(INDEX('3. Emissions - Potential EF'!$N$5:$N$288,MATCH(1,('Potential - REER'!$N$118='3. Emissions - Potential EF'!$B$5:$B$288)*($C189='3. Emissions - Potential EF'!$C$5:$C$288),0)),"lbm","g")/24/3600,"--")</f>
        <v>--</v>
      </c>
      <c r="F189" s="174" t="str">
        <f t="shared" si="21"/>
        <v>--</v>
      </c>
      <c r="G189" s="167" t="str">
        <f t="shared" si="22"/>
        <v>--</v>
      </c>
      <c r="H189" s="167" t="str">
        <f t="shared" si="23"/>
        <v>--</v>
      </c>
      <c r="I189" s="167" t="str">
        <f t="shared" si="24"/>
        <v>--</v>
      </c>
      <c r="J189" s="167" t="str">
        <f t="shared" si="25"/>
        <v>--</v>
      </c>
      <c r="K189" s="167" t="str">
        <f t="shared" si="26"/>
        <v>--</v>
      </c>
      <c r="L189" s="168" t="str">
        <f t="shared" si="27"/>
        <v>--</v>
      </c>
      <c r="N189" s="177"/>
      <c r="Q189" s="70"/>
      <c r="R189" s="177"/>
    </row>
    <row r="190" spans="2:21" s="53" customFormat="1" ht="14.5" x14ac:dyDescent="0.35">
      <c r="B190" s="165" t="str">
        <f t="shared" si="20"/>
        <v>Hexavalent Chromium (Cr+6)</v>
      </c>
      <c r="C190" s="166" t="str">
        <f t="shared" si="20"/>
        <v>18540-29-9</v>
      </c>
      <c r="D190" s="167" cm="1">
        <f t="array" ref="D190">_xlfn.IFNA(CONVERT(INDEX('3. Emissions - Potential EF'!$K$5:$K$288,MATCH(1,($N$118='3. Emissions - Potential EF'!$B$5:$B$288)*($C190='3. Emissions - Potential EF'!$C$5:$C$288),0)),"lbm","g")/8760/3600,"--")</f>
        <v>8.1751624833796313E-5</v>
      </c>
      <c r="E190" s="168" cm="1">
        <f t="array" ref="E190">_xlfn.IFNA(CONVERT(INDEX('3. Emissions - Potential EF'!$N$5:$N$288,MATCH(1,('Potential - REER'!$N$118='3. Emissions - Potential EF'!$B$5:$B$288)*($C190='3. Emissions - Potential EF'!$C$5:$C$288),0)),"lbm","g")/24/3600,"--")</f>
        <v>8.1751624833796313E-5</v>
      </c>
      <c r="F190" s="174">
        <f t="shared" si="21"/>
        <v>2.6371491881869775</v>
      </c>
      <c r="G190" s="167">
        <f t="shared" si="22"/>
        <v>9.8495933534694345E-4</v>
      </c>
      <c r="H190" s="167">
        <f t="shared" si="23"/>
        <v>0.15721466314191601</v>
      </c>
      <c r="I190" s="167">
        <f t="shared" si="24"/>
        <v>9.2899573674768543E-5</v>
      </c>
      <c r="J190" s="167">
        <f t="shared" si="25"/>
        <v>8.1751624833796305E-2</v>
      </c>
      <c r="K190" s="167">
        <f t="shared" si="26"/>
        <v>9.2899573674768543E-5</v>
      </c>
      <c r="L190" s="168">
        <f t="shared" si="27"/>
        <v>2.725054161126544E-4</v>
      </c>
      <c r="N190" s="177"/>
      <c r="Q190" s="70"/>
      <c r="R190" s="177"/>
    </row>
    <row r="191" spans="2:21" s="53" customFormat="1" ht="14.5" x14ac:dyDescent="0.35">
      <c r="B191" s="165" t="str">
        <f t="shared" si="20"/>
        <v>Hydrochloric acid</v>
      </c>
      <c r="C191" s="166" t="str">
        <f t="shared" si="20"/>
        <v>7647-01-0</v>
      </c>
      <c r="D191" s="167" cm="1">
        <f t="array" ref="D191">_xlfn.IFNA(CONVERT(INDEX('3. Emissions - Potential EF'!$K$5:$K$288,MATCH(1,($N$118='3. Emissions - Potential EF'!$B$5:$B$288)*($C191='3. Emissions - Potential EF'!$C$5:$C$288),0)),"lbm","g")/8760/3600,"--")</f>
        <v>0.54095090051851846</v>
      </c>
      <c r="E191" s="168" cm="1">
        <f t="array" ref="E191">_xlfn.IFNA(CONVERT(INDEX('3. Emissions - Potential EF'!$N$5:$N$288,MATCH(1,('Potential - REER'!$N$118='3. Emissions - Potential EF'!$B$5:$B$288)*($C191='3. Emissions - Potential EF'!$C$5:$C$288),0)),"lbm","g")/24/3600,"--")</f>
        <v>0.54095090051851857</v>
      </c>
      <c r="F191" s="174" t="str">
        <f t="shared" si="21"/>
        <v>--</v>
      </c>
      <c r="G191" s="167">
        <f t="shared" si="22"/>
        <v>2.7047545025925924E-2</v>
      </c>
      <c r="H191" s="167" t="str">
        <f t="shared" si="23"/>
        <v>--</v>
      </c>
      <c r="I191" s="167">
        <f t="shared" si="24"/>
        <v>6.1471693240740732E-3</v>
      </c>
      <c r="J191" s="167" t="str">
        <f t="shared" si="25"/>
        <v>--</v>
      </c>
      <c r="K191" s="167">
        <f t="shared" si="26"/>
        <v>6.1471693240740732E-3</v>
      </c>
      <c r="L191" s="168">
        <f t="shared" si="27"/>
        <v>2.575956669135803E-4</v>
      </c>
      <c r="N191" s="177"/>
      <c r="Q191" s="70"/>
      <c r="R191" s="177"/>
    </row>
    <row r="192" spans="2:21" s="53" customFormat="1" ht="14.5" x14ac:dyDescent="0.35">
      <c r="B192" s="165" t="str">
        <f t="shared" si="20"/>
        <v>Hydrogen Bromide</v>
      </c>
      <c r="C192" s="166" t="str">
        <f t="shared" si="20"/>
        <v>10035-10-6</v>
      </c>
      <c r="D192" s="167" cm="1">
        <f t="array" ref="D192">_xlfn.IFNA(CONVERT(INDEX('3. Emissions - Potential EF'!$K$5:$K$288,MATCH(1,($N$118='3. Emissions - Potential EF'!$B$5:$B$288)*($C192='3. Emissions - Potential EF'!$C$5:$C$288),0)),"lbm","g")/8760/3600,"--")</f>
        <v>0.35783398077777778</v>
      </c>
      <c r="E192" s="168" cm="1">
        <f t="array" ref="E192">_xlfn.IFNA(CONVERT(INDEX('3. Emissions - Potential EF'!$N$5:$N$288,MATCH(1,('Potential - REER'!$N$118='3. Emissions - Potential EF'!$B$5:$B$288)*($C192='3. Emissions - Potential EF'!$C$5:$C$288),0)),"lbm","g")/24/3600,"--")</f>
        <v>0.35783398077777778</v>
      </c>
      <c r="F192" s="174" t="str">
        <f t="shared" si="21"/>
        <v>--</v>
      </c>
      <c r="G192" s="167" t="str">
        <f t="shared" si="22"/>
        <v>--</v>
      </c>
      <c r="H192" s="167" t="str">
        <f t="shared" si="23"/>
        <v>--</v>
      </c>
      <c r="I192" s="167" t="str">
        <f t="shared" si="24"/>
        <v>--</v>
      </c>
      <c r="J192" s="167" t="str">
        <f t="shared" si="25"/>
        <v>--</v>
      </c>
      <c r="K192" s="167" t="str">
        <f t="shared" si="26"/>
        <v>--</v>
      </c>
      <c r="L192" s="168" t="str">
        <f t="shared" si="27"/>
        <v>--</v>
      </c>
      <c r="N192" s="177"/>
      <c r="Q192" s="70"/>
      <c r="R192" s="177"/>
    </row>
    <row r="193" spans="2:21" s="53" customFormat="1" ht="14.5" x14ac:dyDescent="0.35">
      <c r="B193" s="165" t="str">
        <f t="shared" si="20"/>
        <v>Hydrogen Fluoride</v>
      </c>
      <c r="C193" s="166" t="str">
        <f t="shared" si="20"/>
        <v>7664-39-3</v>
      </c>
      <c r="D193" s="167" cm="1">
        <f t="array" ref="D193">_xlfn.IFNA(CONVERT(INDEX('3. Emissions - Potential EF'!$K$5:$K$288,MATCH(1,($N$118='3. Emissions - Potential EF'!$B$5:$B$288)*($C193='3. Emissions - Potential EF'!$C$5:$C$288),0)),"lbm","g")/8760/3600,"--")</f>
        <v>3.2465453889814817E-2</v>
      </c>
      <c r="E193" s="168" cm="1">
        <f t="array" ref="E193">_xlfn.IFNA(CONVERT(INDEX('3. Emissions - Potential EF'!$N$5:$N$288,MATCH(1,('Potential - REER'!$N$118='3. Emissions - Potential EF'!$B$5:$B$288)*($C193='3. Emissions - Potential EF'!$C$5:$C$288),0)),"lbm","g")/24/3600,"--")</f>
        <v>3.2465453889814817E-2</v>
      </c>
      <c r="F193" s="174" t="str">
        <f t="shared" si="21"/>
        <v>--</v>
      </c>
      <c r="G193" s="167">
        <f t="shared" si="22"/>
        <v>1.5459739947530865E-2</v>
      </c>
      <c r="H193" s="167" t="str">
        <f t="shared" si="23"/>
        <v>--</v>
      </c>
      <c r="I193" s="167">
        <f t="shared" si="24"/>
        <v>1.7087080994639377E-3</v>
      </c>
      <c r="J193" s="167" t="str">
        <f t="shared" si="25"/>
        <v>--</v>
      </c>
      <c r="K193" s="167">
        <f t="shared" si="26"/>
        <v>1.7087080994639377E-3</v>
      </c>
      <c r="L193" s="168">
        <f t="shared" si="27"/>
        <v>2.0290908681134261E-3</v>
      </c>
      <c r="N193" s="177"/>
      <c r="Q193" s="70"/>
      <c r="R193" s="177"/>
    </row>
    <row r="194" spans="2:21" s="53" customFormat="1" ht="14.5" x14ac:dyDescent="0.35">
      <c r="B194" s="165" t="str">
        <f t="shared" si="20"/>
        <v>Indeno[1,2,3-cd]pyrene</v>
      </c>
      <c r="C194" s="166" t="str">
        <f t="shared" si="20"/>
        <v>193-39-5</v>
      </c>
      <c r="D194" s="167" cm="1">
        <f t="array" ref="D194">_xlfn.IFNA(CONVERT(INDEX('3. Emissions - Potential EF'!$K$5:$K$288,MATCH(1,($N$118='3. Emissions - Potential EF'!$B$5:$B$288)*($C194='3. Emissions - Potential EF'!$C$5:$C$288),0)),"lbm","g")/8760/3600,"--")</f>
        <v>9.5632391341666661E-7</v>
      </c>
      <c r="E194" s="168" cm="1">
        <f t="array" ref="E194">_xlfn.IFNA(CONVERT(INDEX('3. Emissions - Potential EF'!$N$5:$N$288,MATCH(1,('Potential - REER'!$N$118='3. Emissions - Potential EF'!$B$5:$B$288)*($C194='3. Emissions - Potential EF'!$C$5:$C$288),0)),"lbm","g")/24/3600,"--")</f>
        <v>9.5632391341666661E-7</v>
      </c>
      <c r="F194" s="174">
        <f t="shared" si="21"/>
        <v>1.5677441203551911E-3</v>
      </c>
      <c r="G194" s="167" t="str">
        <f t="shared" si="22"/>
        <v>--</v>
      </c>
      <c r="H194" s="167">
        <f t="shared" si="23"/>
        <v>4.3469268791666666E-5</v>
      </c>
      <c r="I194" s="167" t="str">
        <f t="shared" si="24"/>
        <v>--</v>
      </c>
      <c r="J194" s="167">
        <f t="shared" si="25"/>
        <v>2.2240091009689924E-5</v>
      </c>
      <c r="K194" s="167" t="str">
        <f t="shared" si="26"/>
        <v>--</v>
      </c>
      <c r="L194" s="168" t="str">
        <f t="shared" si="27"/>
        <v>--</v>
      </c>
      <c r="N194" s="177"/>
      <c r="Q194" s="70"/>
      <c r="R194" s="177"/>
    </row>
    <row r="195" spans="2:21" s="53" customFormat="1" ht="14.5" x14ac:dyDescent="0.35">
      <c r="B195" s="165" t="str">
        <f t="shared" si="20"/>
        <v>Lead and compounds</v>
      </c>
      <c r="C195" s="166" t="str">
        <f t="shared" si="20"/>
        <v>7439-92-1</v>
      </c>
      <c r="D195" s="167" cm="1">
        <f t="array" ref="D195">_xlfn.IFNA(CONVERT(INDEX('3. Emissions - Potential EF'!$K$5:$K$288,MATCH(1,($N$118='3. Emissions - Potential EF'!$B$5:$B$288)*($C195='3. Emissions - Potential EF'!$C$5:$C$288),0)),"lbm","g")/8760/3600,"--")</f>
        <v>6.4237919436574082E-3</v>
      </c>
      <c r="E195" s="168" cm="1">
        <f t="array" ref="E195">_xlfn.IFNA(CONVERT(INDEX('3. Emissions - Potential EF'!$N$5:$N$288,MATCH(1,('Potential - REER'!$N$118='3. Emissions - Potential EF'!$B$5:$B$288)*($C195='3. Emissions - Potential EF'!$C$5:$C$288),0)),"lbm","g")/24/3600,"--")</f>
        <v>6.423791943657409E-3</v>
      </c>
      <c r="F195" s="174" t="str">
        <f t="shared" si="21"/>
        <v>--</v>
      </c>
      <c r="G195" s="167">
        <f t="shared" si="22"/>
        <v>4.282527962438272E-2</v>
      </c>
      <c r="H195" s="167" t="str">
        <f t="shared" si="23"/>
        <v>--</v>
      </c>
      <c r="I195" s="167">
        <f t="shared" si="24"/>
        <v>9.7330180964506179E-3</v>
      </c>
      <c r="J195" s="167" t="str">
        <f t="shared" si="25"/>
        <v>--</v>
      </c>
      <c r="K195" s="167">
        <f t="shared" si="26"/>
        <v>9.7330180964506179E-3</v>
      </c>
      <c r="L195" s="168">
        <f t="shared" si="27"/>
        <v>4.2825279624382727E-2</v>
      </c>
      <c r="N195" s="177"/>
      <c r="Q195" s="70"/>
      <c r="R195" s="177"/>
    </row>
    <row r="196" spans="2:21" s="53" customFormat="1" ht="14.5" x14ac:dyDescent="0.35">
      <c r="B196" s="165" t="str">
        <f t="shared" si="20"/>
        <v>Manganese and compounds</v>
      </c>
      <c r="C196" s="166" t="str">
        <f t="shared" si="20"/>
        <v>7439-96-5</v>
      </c>
      <c r="D196" s="167" cm="1">
        <f t="array" ref="D196">_xlfn.IFNA(CONVERT(INDEX('3. Emissions - Potential EF'!$K$5:$K$288,MATCH(1,($N$118='3. Emissions - Potential EF'!$B$5:$B$288)*($C196='3. Emissions - Potential EF'!$C$5:$C$288),0)),"lbm","g")/8760/3600,"--")</f>
        <v>3.5279406555555563E-3</v>
      </c>
      <c r="E196" s="168" cm="1">
        <f t="array" ref="E196">_xlfn.IFNA(CONVERT(INDEX('3. Emissions - Potential EF'!$N$5:$N$288,MATCH(1,('Potential - REER'!$N$118='3. Emissions - Potential EF'!$B$5:$B$288)*($C196='3. Emissions - Potential EF'!$C$5:$C$288),0)),"lbm","g")/24/3600,"--")</f>
        <v>3.5279406555555563E-3</v>
      </c>
      <c r="F196" s="174" t="str">
        <f t="shared" si="21"/>
        <v>--</v>
      </c>
      <c r="G196" s="167">
        <f t="shared" si="22"/>
        <v>3.9199340617283959E-2</v>
      </c>
      <c r="H196" s="167" t="str">
        <f t="shared" si="23"/>
        <v>--</v>
      </c>
      <c r="I196" s="167">
        <f t="shared" si="24"/>
        <v>8.8198516388888898E-3</v>
      </c>
      <c r="J196" s="167" t="str">
        <f t="shared" si="25"/>
        <v>--</v>
      </c>
      <c r="K196" s="167">
        <f t="shared" si="26"/>
        <v>8.8198516388888898E-3</v>
      </c>
      <c r="L196" s="168">
        <f t="shared" si="27"/>
        <v>1.1759802185185188E-2</v>
      </c>
      <c r="N196" s="177"/>
      <c r="Q196" s="70"/>
      <c r="R196" s="177"/>
    </row>
    <row r="197" spans="2:21" s="53" customFormat="1" ht="14.5" x14ac:dyDescent="0.35">
      <c r="B197" s="165" t="str">
        <f t="shared" si="20"/>
        <v>Mercury and compounds</v>
      </c>
      <c r="C197" s="166" t="str">
        <f t="shared" si="20"/>
        <v>7439-97-6</v>
      </c>
      <c r="D197" s="167" cm="1">
        <f t="array" ref="D197">_xlfn.IFNA(CONVERT(INDEX('3. Emissions - Potential EF'!$K$5:$K$288,MATCH(1,($N$118='3. Emissions - Potential EF'!$B$5:$B$288)*($C197='3. Emissions - Potential EF'!$C$5:$C$288),0)),"lbm","g")/8760/3600,"--")</f>
        <v>2.5485171307037041E-3</v>
      </c>
      <c r="E197" s="168" cm="1">
        <f t="array" ref="E197">_xlfn.IFNA(CONVERT(INDEX('3. Emissions - Potential EF'!$N$5:$N$288,MATCH(1,('Potential - REER'!$N$118='3. Emissions - Potential EF'!$B$5:$B$288)*($C197='3. Emissions - Potential EF'!$C$5:$C$288),0)),"lbm","g")/24/3600,"--")</f>
        <v>2.5485171307037041E-3</v>
      </c>
      <c r="F197" s="174" t="str">
        <f t="shared" si="21"/>
        <v>--</v>
      </c>
      <c r="G197" s="167">
        <f t="shared" si="22"/>
        <v>3.3097625074074079E-2</v>
      </c>
      <c r="H197" s="167" t="str">
        <f t="shared" si="23"/>
        <v>--</v>
      </c>
      <c r="I197" s="167">
        <f t="shared" si="24"/>
        <v>4.0452652868312759E-3</v>
      </c>
      <c r="J197" s="167" t="str">
        <f t="shared" si="25"/>
        <v>--</v>
      </c>
      <c r="K197" s="167">
        <f t="shared" si="26"/>
        <v>4.0452652868312759E-3</v>
      </c>
      <c r="L197" s="168">
        <f t="shared" si="27"/>
        <v>4.2475285511728404E-3</v>
      </c>
      <c r="N197" s="177"/>
      <c r="Q197" s="70"/>
      <c r="R197" s="177"/>
    </row>
    <row r="198" spans="2:21" s="53" customFormat="1" ht="14.5" x14ac:dyDescent="0.35">
      <c r="B198" s="165" t="str">
        <f t="shared" si="20"/>
        <v>Methylene Chloride</v>
      </c>
      <c r="C198" s="166" t="str">
        <f t="shared" si="20"/>
        <v>75-09-2</v>
      </c>
      <c r="D198" s="167" cm="1">
        <f t="array" ref="D198">_xlfn.IFNA(CONVERT(INDEX('3. Emissions - Potential EF'!$K$5:$K$288,MATCH(1,($N$118='3. Emissions - Potential EF'!$B$5:$B$288)*($C198='3. Emissions - Potential EF'!$C$5:$C$288),0)),"lbm","g")/8760/3600,"--")</f>
        <v>2.4653585295370373E-2</v>
      </c>
      <c r="E198" s="168" cm="1">
        <f t="array" ref="E198">_xlfn.IFNA(CONVERT(INDEX('3. Emissions - Potential EF'!$N$5:$N$288,MATCH(1,('Potential - REER'!$N$118='3. Emissions - Potential EF'!$B$5:$B$288)*($C198='3. Emissions - Potential EF'!$C$5:$C$288),0)),"lbm","g")/24/3600,"--")</f>
        <v>2.4653585295370373E-2</v>
      </c>
      <c r="F198" s="174">
        <f t="shared" si="21"/>
        <v>4.1785737788763345E-4</v>
      </c>
      <c r="G198" s="167">
        <f t="shared" si="22"/>
        <v>4.1089308825617286E-5</v>
      </c>
      <c r="H198" s="167">
        <f t="shared" si="23"/>
        <v>3.9763847250597376E-5</v>
      </c>
      <c r="I198" s="167">
        <f t="shared" si="24"/>
        <v>9.4821481905270662E-6</v>
      </c>
      <c r="J198" s="167">
        <f t="shared" si="25"/>
        <v>2.0544654412808643E-5</v>
      </c>
      <c r="K198" s="167">
        <f t="shared" si="26"/>
        <v>9.4821481905270662E-6</v>
      </c>
      <c r="L198" s="168">
        <f t="shared" si="27"/>
        <v>1.173980252160494E-5</v>
      </c>
      <c r="N198" s="177"/>
      <c r="Q198" s="70"/>
      <c r="R198" s="177"/>
    </row>
    <row r="199" spans="2:21" s="53" customFormat="1" ht="14.5" x14ac:dyDescent="0.35">
      <c r="B199" s="165" t="str">
        <f t="shared" ref="B199:C218" si="28">B85</f>
        <v>Molybdenum trioxide</v>
      </c>
      <c r="C199" s="166" t="str">
        <f t="shared" si="28"/>
        <v>1313-27-5</v>
      </c>
      <c r="D199" s="167" t="str" cm="1">
        <f t="array" ref="D199">_xlfn.IFNA(CONVERT(INDEX('3. Emissions - Potential EF'!$K$5:$K$288,MATCH(1,($N$118='3. Emissions - Potential EF'!$B$5:$B$288)*($C199='3. Emissions - Potential EF'!$C$5:$C$288),0)),"lbm","g")/8760/3600,"--")</f>
        <v>--</v>
      </c>
      <c r="E199" s="168" t="str" cm="1">
        <f t="array" ref="E199">_xlfn.IFNA(CONVERT(INDEX('3. Emissions - Potential EF'!$N$5:$N$288,MATCH(1,('Potential - REER'!$N$118='3. Emissions - Potential EF'!$B$5:$B$288)*($C199='3. Emissions - Potential EF'!$C$5:$C$288),0)),"lbm","g")/24/3600,"--")</f>
        <v>--</v>
      </c>
      <c r="F199" s="174" t="str">
        <f t="shared" si="21"/>
        <v>--</v>
      </c>
      <c r="G199" s="167" t="str">
        <f t="shared" si="22"/>
        <v>--</v>
      </c>
      <c r="H199" s="167" t="str">
        <f t="shared" si="23"/>
        <v>--</v>
      </c>
      <c r="I199" s="167" t="str">
        <f t="shared" si="24"/>
        <v>--</v>
      </c>
      <c r="J199" s="167" t="str">
        <f t="shared" si="25"/>
        <v>--</v>
      </c>
      <c r="K199" s="167" t="str">
        <f t="shared" si="26"/>
        <v>--</v>
      </c>
      <c r="L199" s="168" t="str">
        <f t="shared" si="27"/>
        <v>--</v>
      </c>
      <c r="N199" s="177"/>
      <c r="Q199" s="70"/>
      <c r="R199" s="177"/>
    </row>
    <row r="200" spans="2:21" s="53" customFormat="1" ht="14.5" x14ac:dyDescent="0.35">
      <c r="B200" s="165" t="str">
        <f t="shared" si="28"/>
        <v>Naphthalene</v>
      </c>
      <c r="C200" s="166" t="str">
        <f t="shared" si="28"/>
        <v>91-20-3</v>
      </c>
      <c r="D200" s="167" cm="1">
        <f t="array" ref="D200">_xlfn.IFNA(CONVERT(INDEX('3. Emissions - Potential EF'!$K$5:$K$288,MATCH(1,($N$118='3. Emissions - Potential EF'!$B$5:$B$288)*($C200='3. Emissions - Potential EF'!$C$5:$C$288),0)),"lbm","g")/8760/3600,"--")</f>
        <v>1.868968561574074E-4</v>
      </c>
      <c r="E200" s="168" cm="1">
        <f t="array" ref="E200">_xlfn.IFNA(CONVERT(INDEX('3. Emissions - Potential EF'!$N$5:$N$288,MATCH(1,('Potential - REER'!$N$118='3. Emissions - Potential EF'!$B$5:$B$288)*($C200='3. Emissions - Potential EF'!$C$5:$C$288),0)),"lbm","g")/24/3600,"--")</f>
        <v>1.868968561574074E-4</v>
      </c>
      <c r="F200" s="174">
        <f t="shared" si="21"/>
        <v>6.4447191778416344E-3</v>
      </c>
      <c r="G200" s="167">
        <f t="shared" si="22"/>
        <v>5.0512663826326319E-5</v>
      </c>
      <c r="H200" s="167">
        <f t="shared" si="23"/>
        <v>2.4591691599658869E-4</v>
      </c>
      <c r="I200" s="167">
        <f t="shared" si="24"/>
        <v>1.1681053509837963E-5</v>
      </c>
      <c r="J200" s="167">
        <f t="shared" si="25"/>
        <v>5.3399101759259257E-4</v>
      </c>
      <c r="K200" s="167">
        <f t="shared" si="26"/>
        <v>1.1681053509837963E-5</v>
      </c>
      <c r="L200" s="168">
        <f t="shared" si="27"/>
        <v>9.3448428078703702E-7</v>
      </c>
      <c r="N200" s="177"/>
      <c r="Q200" s="70"/>
      <c r="R200" s="177"/>
    </row>
    <row r="201" spans="2:21" s="53" customFormat="1" ht="14.5" x14ac:dyDescent="0.35">
      <c r="B201" s="165" t="str">
        <f t="shared" si="28"/>
        <v>Nickel and compounds</v>
      </c>
      <c r="C201" s="166" t="str">
        <f t="shared" si="28"/>
        <v>7440-02-0</v>
      </c>
      <c r="D201" s="167" cm="1">
        <f t="array" ref="D201">_xlfn.IFNA(CONVERT(INDEX('3. Emissions - Potential EF'!$K$5:$K$288,MATCH(1,($N$118='3. Emissions - Potential EF'!$B$5:$B$288)*($C201='3. Emissions - Potential EF'!$C$5:$C$288),0)),"lbm","g")/8760/3600,"--")</f>
        <v>1.5707735775925928E-3</v>
      </c>
      <c r="E201" s="168" cm="1">
        <f t="array" ref="E201">_xlfn.IFNA(CONVERT(INDEX('3. Emissions - Potential EF'!$N$5:$N$288,MATCH(1,('Potential - REER'!$N$118='3. Emissions - Potential EF'!$B$5:$B$288)*($C201='3. Emissions - Potential EF'!$C$5:$C$288),0)),"lbm","g")/24/3600,"--")</f>
        <v>1.5707735775925928E-3</v>
      </c>
      <c r="F201" s="174">
        <f t="shared" si="21"/>
        <v>0.41336146778752442</v>
      </c>
      <c r="G201" s="167">
        <f t="shared" si="22"/>
        <v>0.1121981126851852</v>
      </c>
      <c r="H201" s="167">
        <f t="shared" si="23"/>
        <v>1.5707735775925928E-2</v>
      </c>
      <c r="I201" s="167">
        <f t="shared" si="24"/>
        <v>2.5335057703106335E-2</v>
      </c>
      <c r="J201" s="167">
        <f t="shared" si="25"/>
        <v>3.4147251686795499E-2</v>
      </c>
      <c r="K201" s="167">
        <f t="shared" si="26"/>
        <v>2.5335057703106335E-2</v>
      </c>
      <c r="L201" s="168">
        <f t="shared" si="27"/>
        <v>7.8538678879629641E-3</v>
      </c>
      <c r="N201" s="177"/>
      <c r="Q201" s="70"/>
      <c r="R201" s="177"/>
    </row>
    <row r="202" spans="2:21" s="53" customFormat="1" ht="14.5" x14ac:dyDescent="0.35">
      <c r="B202" s="165" t="str">
        <f t="shared" si="28"/>
        <v>o-Xylene</v>
      </c>
      <c r="C202" s="166" t="str">
        <f t="shared" si="28"/>
        <v>95-47-6</v>
      </c>
      <c r="D202" s="167" cm="1">
        <f t="array" ref="D202">_xlfn.IFNA(CONVERT(INDEX('3. Emissions - Potential EF'!$K$5:$K$288,MATCH(1,($N$118='3. Emissions - Potential EF'!$B$5:$B$288)*($C202='3. Emissions - Potential EF'!$C$5:$C$288),0)),"lbm","g")/8760/3600,"--")</f>
        <v>1.5203744253703701E-3</v>
      </c>
      <c r="E202" s="168" cm="1">
        <f t="array" ref="E202">_xlfn.IFNA(CONVERT(INDEX('3. Emissions - Potential EF'!$N$5:$N$288,MATCH(1,('Potential - REER'!$N$118='3. Emissions - Potential EF'!$B$5:$B$288)*($C202='3. Emissions - Potential EF'!$C$5:$C$288),0)),"lbm","g")/24/3600,"--")</f>
        <v>1.5203744253703701E-3</v>
      </c>
      <c r="F202" s="174" t="str">
        <f t="shared" si="21"/>
        <v>--</v>
      </c>
      <c r="G202" s="167">
        <f t="shared" si="22"/>
        <v>7.6018721268518508E-6</v>
      </c>
      <c r="H202" s="167" t="str">
        <f t="shared" si="23"/>
        <v>--</v>
      </c>
      <c r="I202" s="167">
        <f t="shared" si="24"/>
        <v>1.7276982106481478E-6</v>
      </c>
      <c r="J202" s="167" t="str">
        <f t="shared" si="25"/>
        <v>--</v>
      </c>
      <c r="K202" s="167">
        <f t="shared" si="26"/>
        <v>1.7276982106481478E-6</v>
      </c>
      <c r="L202" s="168">
        <f t="shared" si="27"/>
        <v>1.7475568107705405E-7</v>
      </c>
      <c r="N202" s="177"/>
      <c r="Q202" s="70"/>
      <c r="R202" s="177"/>
    </row>
    <row r="203" spans="2:21" s="53" customFormat="1" ht="14.5" x14ac:dyDescent="0.35">
      <c r="B203" s="165" t="str">
        <f t="shared" si="28"/>
        <v>Pentachlorophenol (CCC)</v>
      </c>
      <c r="C203" s="166" t="str">
        <f t="shared" si="28"/>
        <v>87-86-5</v>
      </c>
      <c r="D203" s="167" cm="1">
        <f t="array" ref="D203">_xlfn.IFNA(CONVERT(INDEX('3. Emissions - Potential EF'!$K$5:$K$288,MATCH(1,($N$118='3. Emissions - Potential EF'!$B$5:$B$288)*($C203='3. Emissions - Potential EF'!$C$5:$C$288),0)),"lbm","g")/8760/3600,"--")</f>
        <v>1.2624987631666666E-4</v>
      </c>
      <c r="E203" s="168" cm="1">
        <f t="array" ref="E203">_xlfn.IFNA(CONVERT(INDEX('3. Emissions - Potential EF'!$N$5:$N$288,MATCH(1,('Potential - REER'!$N$118='3. Emissions - Potential EF'!$B$5:$B$288)*($C203='3. Emissions - Potential EF'!$C$5:$C$288),0)),"lbm","g")/24/3600,"--")</f>
        <v>1.2624987631666666E-4</v>
      </c>
      <c r="F203" s="174">
        <f t="shared" si="21"/>
        <v>6.3124938158333325E-4</v>
      </c>
      <c r="G203" s="167" t="str">
        <f t="shared" si="22"/>
        <v>--</v>
      </c>
      <c r="H203" s="167">
        <f t="shared" si="23"/>
        <v>2.4754877709150325E-5</v>
      </c>
      <c r="I203" s="167" t="str">
        <f t="shared" si="24"/>
        <v>--</v>
      </c>
      <c r="J203" s="167">
        <f t="shared" si="25"/>
        <v>5.2604115131944444E-5</v>
      </c>
      <c r="K203" s="167" t="str">
        <f t="shared" si="26"/>
        <v>--</v>
      </c>
      <c r="L203" s="168" t="str">
        <f t="shared" si="27"/>
        <v>--</v>
      </c>
      <c r="N203" s="177"/>
      <c r="Q203" s="70"/>
      <c r="R203" s="177"/>
    </row>
    <row r="204" spans="2:21" s="53" customFormat="1" ht="14.5" x14ac:dyDescent="0.35">
      <c r="B204" s="165" t="str">
        <f t="shared" si="28"/>
        <v>Perylene</v>
      </c>
      <c r="C204" s="166" t="str">
        <f t="shared" si="28"/>
        <v>198-55-0</v>
      </c>
      <c r="D204" s="167" cm="1">
        <f t="array" ref="D204">_xlfn.IFNA(CONVERT(INDEX('3. Emissions - Potential EF'!$K$5:$K$288,MATCH(1,($N$118='3. Emissions - Potential EF'!$B$5:$B$288)*($C204='3. Emissions - Potential EF'!$C$5:$C$288),0)),"lbm","g")/8760/3600,"--")</f>
        <v>9.5632391341666661E-7</v>
      </c>
      <c r="E204" s="168" cm="1">
        <f t="array" ref="E204">_xlfn.IFNA(CONVERT(INDEX('3. Emissions - Potential EF'!$N$5:$N$288,MATCH(1,('Potential - REER'!$N$118='3. Emissions - Potential EF'!$B$5:$B$288)*($C204='3. Emissions - Potential EF'!$C$5:$C$288),0)),"lbm","g")/24/3600,"--")</f>
        <v>9.5632391341666661E-7</v>
      </c>
      <c r="F204" s="174" t="str">
        <f t="shared" si="21"/>
        <v>--</v>
      </c>
      <c r="G204" s="167" t="str">
        <f t="shared" si="22"/>
        <v>--</v>
      </c>
      <c r="H204" s="167" t="str">
        <f t="shared" si="23"/>
        <v>--</v>
      </c>
      <c r="I204" s="167" t="str">
        <f t="shared" si="24"/>
        <v>--</v>
      </c>
      <c r="J204" s="167" t="str">
        <f t="shared" si="25"/>
        <v>--</v>
      </c>
      <c r="K204" s="167" t="str">
        <f t="shared" si="26"/>
        <v>--</v>
      </c>
      <c r="L204" s="168" t="str">
        <f t="shared" si="27"/>
        <v>--</v>
      </c>
      <c r="N204" s="177"/>
      <c r="Q204" s="70"/>
      <c r="R204" s="177"/>
      <c r="T204" s="68"/>
      <c r="U204" s="68"/>
    </row>
    <row r="205" spans="2:21" s="53" customFormat="1" ht="14.5" x14ac:dyDescent="0.35">
      <c r="B205" s="165" t="str">
        <f t="shared" si="28"/>
        <v>Phenanthrene</v>
      </c>
      <c r="C205" s="166" t="str">
        <f t="shared" si="28"/>
        <v>85-01-8</v>
      </c>
      <c r="D205" s="167" cm="1">
        <f t="array" ref="D205">_xlfn.IFNA(CONVERT(INDEX('3. Emissions - Potential EF'!$K$5:$K$288,MATCH(1,($N$118='3. Emissions - Potential EF'!$B$5:$B$288)*($C205='3. Emissions - Potential EF'!$C$5:$C$288),0)),"lbm","g")/8760/3600,"--")</f>
        <v>1.2486389963055556E-5</v>
      </c>
      <c r="E205" s="168" cm="1">
        <f t="array" ref="E205">_xlfn.IFNA(CONVERT(INDEX('3. Emissions - Potential EF'!$N$5:$N$288,MATCH(1,('Potential - REER'!$N$118='3. Emissions - Potential EF'!$B$5:$B$288)*($C205='3. Emissions - Potential EF'!$C$5:$C$288),0)),"lbm","g")/24/3600,"--")</f>
        <v>1.2486389963055557E-5</v>
      </c>
      <c r="F205" s="174" t="str">
        <f t="shared" si="21"/>
        <v>--</v>
      </c>
      <c r="G205" s="167" t="str">
        <f t="shared" si="22"/>
        <v>--</v>
      </c>
      <c r="H205" s="167" t="str">
        <f t="shared" si="23"/>
        <v>--</v>
      </c>
      <c r="I205" s="167" t="str">
        <f t="shared" si="24"/>
        <v>--</v>
      </c>
      <c r="J205" s="167" t="str">
        <f t="shared" si="25"/>
        <v>--</v>
      </c>
      <c r="K205" s="167" t="str">
        <f t="shared" si="26"/>
        <v>--</v>
      </c>
      <c r="L205" s="168" t="str">
        <f t="shared" si="27"/>
        <v>--</v>
      </c>
      <c r="N205" s="177"/>
      <c r="Q205" s="70"/>
      <c r="R205" s="177"/>
    </row>
    <row r="206" spans="2:21" s="53" customFormat="1" ht="14.5" x14ac:dyDescent="0.35">
      <c r="B206" s="165" t="str">
        <f t="shared" si="28"/>
        <v>Phosphorous and compounds</v>
      </c>
      <c r="C206" s="166">
        <f t="shared" si="28"/>
        <v>504</v>
      </c>
      <c r="D206" s="167" cm="1">
        <f t="array" ref="D206">_xlfn.IFNA(CONVERT(INDEX('3. Emissions - Potential EF'!$K$5:$K$288,MATCH(1,($N$118='3. Emissions - Potential EF'!$B$5:$B$288)*($C206='3. Emissions - Potential EF'!$C$5:$C$288),0)),"lbm","g")/8760/3600,"--")</f>
        <v>1.6778717760648147E-2</v>
      </c>
      <c r="E206" s="168" cm="1">
        <f t="array" ref="E206">_xlfn.IFNA(CONVERT(INDEX('3. Emissions - Potential EF'!$N$5:$N$288,MATCH(1,('Potential - REER'!$N$118='3. Emissions - Potential EF'!$B$5:$B$288)*($C206='3. Emissions - Potential EF'!$C$5:$C$288),0)),"lbm","g")/24/3600,"--")</f>
        <v>1.6778717760648147E-2</v>
      </c>
      <c r="F206" s="174" t="str">
        <f t="shared" si="21"/>
        <v>--</v>
      </c>
      <c r="G206" s="167" t="str">
        <f t="shared" si="22"/>
        <v>--</v>
      </c>
      <c r="H206" s="167" t="str">
        <f t="shared" si="23"/>
        <v>--</v>
      </c>
      <c r="I206" s="167" t="str">
        <f t="shared" si="24"/>
        <v>--</v>
      </c>
      <c r="J206" s="167" t="str">
        <f t="shared" si="25"/>
        <v>--</v>
      </c>
      <c r="K206" s="167" t="str">
        <f t="shared" si="26"/>
        <v>--</v>
      </c>
      <c r="L206" s="168" t="str">
        <f t="shared" si="27"/>
        <v>--</v>
      </c>
      <c r="N206" s="177"/>
      <c r="Q206" s="70"/>
      <c r="R206" s="177"/>
    </row>
    <row r="207" spans="2:21" s="53" customFormat="1" ht="14.5" x14ac:dyDescent="0.35">
      <c r="B207" s="165" t="str">
        <f t="shared" si="28"/>
        <v>Pyrene</v>
      </c>
      <c r="C207" s="166" t="str">
        <f t="shared" si="28"/>
        <v>129-00-0</v>
      </c>
      <c r="D207" s="167" cm="1">
        <f t="array" ref="D207">_xlfn.IFNA(CONVERT(INDEX('3. Emissions - Potential EF'!$K$5:$K$288,MATCH(1,($N$118='3. Emissions - Potential EF'!$B$5:$B$288)*($C207='3. Emissions - Potential EF'!$C$5:$C$288),0)),"lbm","g")/8760/3600,"--")</f>
        <v>2.6215959014259262E-6</v>
      </c>
      <c r="E207" s="168" cm="1">
        <f t="array" ref="E207">_xlfn.IFNA(CONVERT(INDEX('3. Emissions - Potential EF'!$N$5:$N$288,MATCH(1,('Potential - REER'!$N$118='3. Emissions - Potential EF'!$B$5:$B$288)*($C207='3. Emissions - Potential EF'!$C$5:$C$288),0)),"lbm","g")/24/3600,"--")</f>
        <v>2.6215959014259257E-6</v>
      </c>
      <c r="F207" s="174" t="str">
        <f t="shared" si="21"/>
        <v>--</v>
      </c>
      <c r="G207" s="167" t="str">
        <f t="shared" si="22"/>
        <v>--</v>
      </c>
      <c r="H207" s="167" t="str">
        <f t="shared" si="23"/>
        <v>--</v>
      </c>
      <c r="I207" s="167" t="str">
        <f t="shared" si="24"/>
        <v>--</v>
      </c>
      <c r="J207" s="167" t="str">
        <f t="shared" si="25"/>
        <v>--</v>
      </c>
      <c r="K207" s="167" t="str">
        <f t="shared" si="26"/>
        <v>--</v>
      </c>
      <c r="L207" s="168" t="str">
        <f t="shared" si="27"/>
        <v>--</v>
      </c>
      <c r="N207" s="177"/>
      <c r="Q207" s="70"/>
      <c r="R207" s="177"/>
    </row>
    <row r="208" spans="2:21" s="53" customFormat="1" ht="14.5" x14ac:dyDescent="0.35">
      <c r="B208" s="165" t="str">
        <f t="shared" si="28"/>
        <v>Selenium and compounds</v>
      </c>
      <c r="C208" s="166" t="str">
        <f t="shared" si="28"/>
        <v>7782-49-2</v>
      </c>
      <c r="D208" s="167" cm="1">
        <f t="array" ref="D208">_xlfn.IFNA(CONVERT(INDEX('3. Emissions - Potential EF'!$K$5:$K$288,MATCH(1,($N$118='3. Emissions - Potential EF'!$B$5:$B$288)*($C208='3. Emissions - Potential EF'!$C$5:$C$288),0)),"lbm","g")/8760/3600,"--")</f>
        <v>6.2641946282870366E-4</v>
      </c>
      <c r="E208" s="168" cm="1">
        <f t="array" ref="E208">_xlfn.IFNA(CONVERT(INDEX('3. Emissions - Potential EF'!$N$5:$N$288,MATCH(1,('Potential - REER'!$N$118='3. Emissions - Potential EF'!$B$5:$B$288)*($C208='3. Emissions - Potential EF'!$C$5:$C$288),0)),"lbm","g")/24/3600,"--")</f>
        <v>6.2641946282870377E-4</v>
      </c>
      <c r="F208" s="174" t="str">
        <f t="shared" si="21"/>
        <v>--</v>
      </c>
      <c r="G208" s="167" t="str">
        <f t="shared" si="22"/>
        <v>--</v>
      </c>
      <c r="H208" s="167" t="str">
        <f t="shared" si="23"/>
        <v>--</v>
      </c>
      <c r="I208" s="167" t="str">
        <f t="shared" si="24"/>
        <v>--</v>
      </c>
      <c r="J208" s="167" t="str">
        <f t="shared" si="25"/>
        <v>--</v>
      </c>
      <c r="K208" s="167" t="str">
        <f t="shared" si="26"/>
        <v>--</v>
      </c>
      <c r="L208" s="168">
        <f t="shared" si="27"/>
        <v>3.1320973141435188E-4</v>
      </c>
      <c r="N208" s="177"/>
      <c r="Q208" s="70"/>
      <c r="R208" s="177"/>
    </row>
    <row r="209" spans="2:18" s="53" customFormat="1" ht="14.5" x14ac:dyDescent="0.35">
      <c r="B209" s="165" t="str">
        <f t="shared" si="28"/>
        <v>Silver</v>
      </c>
      <c r="C209" s="166" t="str">
        <f t="shared" si="28"/>
        <v>7440-22-4</v>
      </c>
      <c r="D209" s="167" cm="1">
        <f t="array" ref="D209">_xlfn.IFNA(CONVERT(INDEX('3. Emissions - Potential EF'!$K$5:$K$288,MATCH(1,($N$118='3. Emissions - Potential EF'!$B$5:$B$288)*($C209='3. Emissions - Potential EF'!$C$5:$C$288),0)),"lbm","g")/8760/3600,"--")</f>
        <v>2.0159660888888887E-4</v>
      </c>
      <c r="E209" s="168" cm="1">
        <f t="array" ref="E209">_xlfn.IFNA(CONVERT(INDEX('3. Emissions - Potential EF'!$N$5:$N$288,MATCH(1,('Potential - REER'!$N$118='3. Emissions - Potential EF'!$B$5:$B$288)*($C209='3. Emissions - Potential EF'!$C$5:$C$288),0)),"lbm","g")/24/3600,"--")</f>
        <v>2.0159660888888887E-4</v>
      </c>
      <c r="F209" s="174" t="str">
        <f t="shared" si="21"/>
        <v>--</v>
      </c>
      <c r="G209" s="167" t="str">
        <f t="shared" si="22"/>
        <v>--</v>
      </c>
      <c r="H209" s="167" t="str">
        <f t="shared" si="23"/>
        <v>--</v>
      </c>
      <c r="I209" s="167" t="str">
        <f t="shared" si="24"/>
        <v>--</v>
      </c>
      <c r="J209" s="167" t="str">
        <f t="shared" si="25"/>
        <v>--</v>
      </c>
      <c r="K209" s="167" t="str">
        <f t="shared" si="26"/>
        <v>--</v>
      </c>
      <c r="L209" s="168" t="str">
        <f t="shared" si="27"/>
        <v>--</v>
      </c>
      <c r="N209" s="177"/>
      <c r="Q209" s="70"/>
      <c r="R209" s="177"/>
    </row>
    <row r="210" spans="2:18" s="53" customFormat="1" ht="14.5" x14ac:dyDescent="0.35">
      <c r="B210" s="165" t="str">
        <f t="shared" si="28"/>
        <v>Styrene</v>
      </c>
      <c r="C210" s="166" t="str">
        <f t="shared" si="28"/>
        <v>100-42-5</v>
      </c>
      <c r="D210" s="167" cm="1">
        <f t="array" ref="D210">_xlfn.IFNA(CONVERT(INDEX('3. Emissions - Potential EF'!$K$5:$K$288,MATCH(1,($N$118='3. Emissions - Potential EF'!$B$5:$B$288)*($C210='3. Emissions - Potential EF'!$C$5:$C$288),0)),"lbm","g")/8760/3600,"--")</f>
        <v>7.4044754473148158E-4</v>
      </c>
      <c r="E210" s="168" cm="1">
        <f t="array" ref="E210">_xlfn.IFNA(CONVERT(INDEX('3. Emissions - Potential EF'!$N$5:$N$288,MATCH(1,('Potential - REER'!$N$118='3. Emissions - Potential EF'!$B$5:$B$288)*($C210='3. Emissions - Potential EF'!$C$5:$C$288),0)),"lbm","g")/24/3600,"--")</f>
        <v>7.4044754473148158E-4</v>
      </c>
      <c r="F210" s="174" t="str">
        <f t="shared" si="21"/>
        <v>--</v>
      </c>
      <c r="G210" s="167">
        <f t="shared" si="22"/>
        <v>7.4044754473148159E-7</v>
      </c>
      <c r="H210" s="167" t="str">
        <f t="shared" si="23"/>
        <v>--</v>
      </c>
      <c r="I210" s="167">
        <f t="shared" si="24"/>
        <v>1.6828353289351854E-7</v>
      </c>
      <c r="J210" s="167" t="str">
        <f t="shared" si="25"/>
        <v>--</v>
      </c>
      <c r="K210" s="167">
        <f t="shared" si="26"/>
        <v>1.6828353289351854E-7</v>
      </c>
      <c r="L210" s="168">
        <f t="shared" si="27"/>
        <v>3.5259406891975313E-8</v>
      </c>
      <c r="Q210" s="70"/>
      <c r="R210" s="177"/>
    </row>
    <row r="211" spans="2:18" s="53" customFormat="1" ht="14.5" x14ac:dyDescent="0.35">
      <c r="B211" s="165" t="str">
        <f t="shared" si="28"/>
        <v>Tetrachloroethene</v>
      </c>
      <c r="C211" s="166" t="str">
        <f t="shared" si="28"/>
        <v>127-18-4</v>
      </c>
      <c r="D211" s="167" cm="1">
        <f t="array" ref="D211">_xlfn.IFNA(CONVERT(INDEX('3. Emissions - Potential EF'!$K$5:$K$288,MATCH(1,($N$118='3. Emissions - Potential EF'!$B$5:$B$288)*($C211='3. Emissions - Potential EF'!$C$5:$C$288),0)),"lbm","g")/8760/3600,"--")</f>
        <v>1.8185694093518516E-3</v>
      </c>
      <c r="E211" s="168" cm="1">
        <f t="array" ref="E211">_xlfn.IFNA(CONVERT(INDEX('3. Emissions - Potential EF'!$N$5:$N$288,MATCH(1,('Potential - REER'!$N$118='3. Emissions - Potential EF'!$B$5:$B$288)*($C211='3. Emissions - Potential EF'!$C$5:$C$288),0)),"lbm","g")/24/3600,"--")</f>
        <v>1.818569409351852E-3</v>
      </c>
      <c r="F211" s="174">
        <f t="shared" si="21"/>
        <v>4.7857089719785572E-4</v>
      </c>
      <c r="G211" s="167">
        <f t="shared" si="22"/>
        <v>4.4355351447606136E-5</v>
      </c>
      <c r="H211" s="167">
        <f t="shared" si="23"/>
        <v>1.8185694093518517E-5</v>
      </c>
      <c r="I211" s="167">
        <f t="shared" si="24"/>
        <v>1.0103163385288065E-5</v>
      </c>
      <c r="J211" s="167">
        <f t="shared" si="25"/>
        <v>3.9534117594605472E-5</v>
      </c>
      <c r="K211" s="167">
        <f t="shared" si="26"/>
        <v>1.0103163385288065E-5</v>
      </c>
      <c r="L211" s="168">
        <f t="shared" si="27"/>
        <v>4.435535144760615E-5</v>
      </c>
      <c r="Q211" s="70"/>
      <c r="R211" s="177"/>
    </row>
    <row r="212" spans="2:18" s="53" customFormat="1" ht="14.5" x14ac:dyDescent="0.35">
      <c r="B212" s="165" t="str">
        <f t="shared" si="28"/>
        <v>Thallium</v>
      </c>
      <c r="C212" s="166" t="str">
        <f t="shared" si="28"/>
        <v>7440-28-0</v>
      </c>
      <c r="D212" s="167" cm="1">
        <f t="array" ref="D212">_xlfn.IFNA(CONVERT(INDEX('3. Emissions - Potential EF'!$K$5:$K$288,MATCH(1,($N$118='3. Emissions - Potential EF'!$B$5:$B$288)*($C212='3. Emissions - Potential EF'!$C$5:$C$288),0)),"lbm","g")/8760/3600,"--")</f>
        <v>1.9067679257407408E-4</v>
      </c>
      <c r="E212" s="168" cm="1">
        <f t="array" ref="E212">_xlfn.IFNA(CONVERT(INDEX('3. Emissions - Potential EF'!$N$5:$N$288,MATCH(1,('Potential - REER'!$N$118='3. Emissions - Potential EF'!$B$5:$B$288)*($C212='3. Emissions - Potential EF'!$C$5:$C$288),0)),"lbm","g")/24/3600,"--")</f>
        <v>1.9067679257407405E-4</v>
      </c>
      <c r="F212" s="174" t="str">
        <f t="shared" si="21"/>
        <v>--</v>
      </c>
      <c r="G212" s="167" t="str">
        <f t="shared" si="22"/>
        <v>--</v>
      </c>
      <c r="H212" s="167" t="str">
        <f t="shared" si="23"/>
        <v>--</v>
      </c>
      <c r="I212" s="167" t="str">
        <f t="shared" si="24"/>
        <v>--</v>
      </c>
      <c r="J212" s="167" t="str">
        <f t="shared" si="25"/>
        <v>--</v>
      </c>
      <c r="K212" s="167" t="str">
        <f t="shared" si="26"/>
        <v>--</v>
      </c>
      <c r="L212" s="168" t="str">
        <f t="shared" si="27"/>
        <v>--</v>
      </c>
      <c r="Q212" s="70"/>
      <c r="R212" s="177"/>
    </row>
    <row r="213" spans="2:18" s="53" customFormat="1" ht="14.5" x14ac:dyDescent="0.35">
      <c r="B213" s="165" t="str">
        <f t="shared" si="28"/>
        <v>Toluene</v>
      </c>
      <c r="C213" s="166" t="str">
        <f t="shared" si="28"/>
        <v>108-88-3</v>
      </c>
      <c r="D213" s="167" cm="1">
        <f t="array" ref="D213">_xlfn.IFNA(CONVERT(INDEX('3. Emissions - Potential EF'!$K$5:$K$288,MATCH(1,($N$118='3. Emissions - Potential EF'!$B$5:$B$288)*($C213='3. Emissions - Potential EF'!$C$5:$C$288),0)),"lbm","g")/8760/3600,"--")</f>
        <v>6.2410950168518518E-3</v>
      </c>
      <c r="E213" s="168" cm="1">
        <f t="array" ref="E213">_xlfn.IFNA(CONVERT(INDEX('3. Emissions - Potential EF'!$N$5:$N$288,MATCH(1,('Potential - REER'!$N$118='3. Emissions - Potential EF'!$B$5:$B$288)*($C213='3. Emissions - Potential EF'!$C$5:$C$288),0)),"lbm","g")/24/3600,"--")</f>
        <v>6.2410950168518527E-3</v>
      </c>
      <c r="F213" s="174" t="str">
        <f t="shared" si="21"/>
        <v>--</v>
      </c>
      <c r="G213" s="167">
        <f t="shared" si="22"/>
        <v>1.2482190033703704E-6</v>
      </c>
      <c r="H213" s="167" t="str">
        <f t="shared" si="23"/>
        <v>--</v>
      </c>
      <c r="I213" s="167">
        <f t="shared" si="24"/>
        <v>2.8368613712962964E-7</v>
      </c>
      <c r="J213" s="167" t="str">
        <f t="shared" si="25"/>
        <v>--</v>
      </c>
      <c r="K213" s="167">
        <f t="shared" si="26"/>
        <v>2.8368613712962964E-7</v>
      </c>
      <c r="L213" s="168">
        <f t="shared" si="27"/>
        <v>8.3214600224691365E-7</v>
      </c>
      <c r="Q213" s="70"/>
      <c r="R213" s="177"/>
    </row>
    <row r="214" spans="2:18" s="53" customFormat="1" ht="14.5" x14ac:dyDescent="0.35">
      <c r="B214" s="165" t="str">
        <f t="shared" si="28"/>
        <v>Total PAHs (excluding Naphthalene)</v>
      </c>
      <c r="C214" s="166">
        <f t="shared" si="28"/>
        <v>401</v>
      </c>
      <c r="D214" s="167" t="str" cm="1">
        <f t="array" ref="D214">_xlfn.IFNA(CONVERT(INDEX('3. Emissions - Potential EF'!$K$5:$K$288,MATCH(1,($N$118='3. Emissions - Potential EF'!$B$5:$B$288)*($C214='3. Emissions - Potential EF'!$C$5:$C$288),0)),"lbm","g")/8760/3600,"--")</f>
        <v>--</v>
      </c>
      <c r="E214" s="168" t="str" cm="1">
        <f t="array" ref="E214">_xlfn.IFNA(CONVERT(INDEX('3. Emissions - Potential EF'!$N$5:$N$288,MATCH(1,('Potential - REER'!$N$118='3. Emissions - Potential EF'!$B$5:$B$288)*($C214='3. Emissions - Potential EF'!$C$5:$C$288),0)),"lbm","g")/24/3600,"--")</f>
        <v>--</v>
      </c>
      <c r="F214" s="174" t="str">
        <f t="shared" si="21"/>
        <v>--</v>
      </c>
      <c r="G214" s="167" t="str">
        <f t="shared" si="22"/>
        <v>--</v>
      </c>
      <c r="H214" s="167" t="str">
        <f t="shared" si="23"/>
        <v>--</v>
      </c>
      <c r="I214" s="167" t="str">
        <f t="shared" si="24"/>
        <v>--</v>
      </c>
      <c r="J214" s="167" t="str">
        <f t="shared" si="25"/>
        <v>--</v>
      </c>
      <c r="K214" s="167" t="str">
        <f t="shared" si="26"/>
        <v>--</v>
      </c>
      <c r="L214" s="168" t="str">
        <f t="shared" si="27"/>
        <v>--</v>
      </c>
      <c r="Q214" s="70"/>
      <c r="R214" s="177"/>
    </row>
    <row r="215" spans="2:18" s="53" customFormat="1" ht="14.5" x14ac:dyDescent="0.35">
      <c r="B215" s="165" t="str">
        <f t="shared" si="28"/>
        <v>Total PCBs</v>
      </c>
      <c r="C215" s="166" t="str">
        <f t="shared" si="28"/>
        <v>1336-36-3</v>
      </c>
      <c r="D215" s="167" cm="1">
        <f t="array" ref="D215">_xlfn.IFNA(CONVERT(INDEX('3. Emissions - Potential EF'!$K$5:$K$288,MATCH(1,($N$118='3. Emissions - Potential EF'!$B$5:$B$288)*($C215='3. Emissions - Potential EF'!$C$5:$C$288),0)),"lbm","g")/8760/3600,"--")</f>
        <v>7.0642811698148161E-6</v>
      </c>
      <c r="E215" s="168" cm="1">
        <f t="array" ref="E215">_xlfn.IFNA(CONVERT(INDEX('3. Emissions - Potential EF'!$N$5:$N$288,MATCH(1,('Potential - REER'!$N$118='3. Emissions - Potential EF'!$B$5:$B$288)*($C215='3. Emissions - Potential EF'!$C$5:$C$288),0)),"lbm","g")/24/3600,"--")</f>
        <v>7.0642811698148161E-6</v>
      </c>
      <c r="F215" s="174">
        <f t="shared" ref="F215:F225" si="29">IFERROR(IF(F101="--","--",$D215/$F101),"--")</f>
        <v>1.3328832395877012E-2</v>
      </c>
      <c r="G215" s="167" t="str">
        <f t="shared" ref="G215:G225" si="30">IFERROR(IF(G101="--","--",$D215/$G101),"--")</f>
        <v>--</v>
      </c>
      <c r="H215" s="167">
        <f t="shared" ref="H215:H225" si="31">IFERROR(IF(H101="--","--",$D215/$H101),"--")</f>
        <v>3.5321405849074081E-4</v>
      </c>
      <c r="I215" s="167" t="str">
        <f t="shared" ref="I215:I225" si="32">IFERROR(IF(I101="--","--",$D215/$I101),"--")</f>
        <v>--</v>
      </c>
      <c r="J215" s="167">
        <f t="shared" ref="J215:J225" si="33">IFERROR(IF(J101="--","--",$D215/$J101),"--")</f>
        <v>7.678566488929148E-4</v>
      </c>
      <c r="K215" s="167" t="str">
        <f t="shared" ref="K215:K225" si="34">IFERROR(IF(K101="--","--",$D215/$K101),"--")</f>
        <v>--</v>
      </c>
      <c r="L215" s="168" t="str">
        <f t="shared" ref="L215:L225" si="35">IFERROR(IF(L101="--","--",$E215/$L101),"--")</f>
        <v>--</v>
      </c>
      <c r="Q215" s="70"/>
      <c r="R215" s="177"/>
    </row>
    <row r="216" spans="2:18" s="53" customFormat="1" ht="14.5" x14ac:dyDescent="0.35">
      <c r="B216" s="165" t="str">
        <f t="shared" si="28"/>
        <v>Total PCB TEQ</v>
      </c>
      <c r="C216" s="166">
        <f t="shared" si="28"/>
        <v>645</v>
      </c>
      <c r="D216" s="167" cm="1">
        <f t="array" ref="D216">_xlfn.IFNA(CONVERT(INDEX('3. Emissions - Potential EF'!$K$5:$K$288,MATCH(1,($N$118='3. Emissions - Potential EF'!$B$5:$B$288)*($C216='3. Emissions - Potential EF'!$C$5:$C$288),0)),"lbm","g")/8760/3600,"--")</f>
        <v>4.7416545093463843E-10</v>
      </c>
      <c r="E216" s="168" cm="1">
        <f t="array" ref="E216">_xlfn.IFNA(CONVERT(INDEX('3. Emissions - Potential EF'!$N$5:$N$288,MATCH(1,('Potential - REER'!$N$118='3. Emissions - Potential EF'!$B$5:$B$288)*($C216='3. Emissions - Potential EF'!$C$5:$C$288),0)),"lbm","g")/24/3600,"--")</f>
        <v>4.7416545093463843E-10</v>
      </c>
      <c r="F216" s="174">
        <f t="shared" si="29"/>
        <v>0.47416545093463841</v>
      </c>
      <c r="G216" s="167">
        <f t="shared" si="30"/>
        <v>3.6474265456510647E-3</v>
      </c>
      <c r="H216" s="167">
        <f t="shared" si="31"/>
        <v>5.2685050103848715E-3</v>
      </c>
      <c r="I216" s="167">
        <f t="shared" si="32"/>
        <v>1.8237132728255326E-5</v>
      </c>
      <c r="J216" s="167">
        <f t="shared" si="33"/>
        <v>1.1289653593681868E-2</v>
      </c>
      <c r="K216" s="167">
        <f t="shared" si="34"/>
        <v>1.8237132728255326E-5</v>
      </c>
      <c r="L216" s="168" t="str">
        <f t="shared" si="35"/>
        <v>--</v>
      </c>
      <c r="Q216" s="70"/>
      <c r="R216" s="177"/>
    </row>
    <row r="217" spans="2:18" s="53" customFormat="1" ht="14.5" x14ac:dyDescent="0.35">
      <c r="B217" s="165" t="str">
        <f t="shared" si="28"/>
        <v>Total PCDD and PCDF</v>
      </c>
      <c r="C217" s="166">
        <f t="shared" si="28"/>
        <v>646</v>
      </c>
      <c r="D217" s="167" cm="1">
        <f t="array" ref="D217">_xlfn.IFNA(CONVERT(INDEX('3. Emissions - Potential EF'!$K$5:$K$288,MATCH(1,($N$118='3. Emissions - Potential EF'!$B$5:$B$288)*($C217='3. Emissions - Potential EF'!$C$5:$C$288),0)),"lbm","g")/8760/3600,"--")</f>
        <v>5.6080564653646287E-9</v>
      </c>
      <c r="E217" s="168" cm="1">
        <f t="array" ref="E217">_xlfn.IFNA(CONVERT(INDEX('3. Emissions - Potential EF'!$N$5:$N$288,MATCH(1,('Potential - REER'!$N$118='3. Emissions - Potential EF'!$B$5:$B$288)*($C217='3. Emissions - Potential EF'!$C$5:$C$288),0)),"lbm","g")/24/3600,"--")</f>
        <v>5.6080564653646304E-9</v>
      </c>
      <c r="F217" s="174">
        <f t="shared" si="29"/>
        <v>5.6080564653646281</v>
      </c>
      <c r="G217" s="167">
        <f t="shared" si="30"/>
        <v>4.3138895887420224E-2</v>
      </c>
      <c r="H217" s="167">
        <f t="shared" si="31"/>
        <v>6.2311738504051431E-2</v>
      </c>
      <c r="I217" s="167">
        <f t="shared" si="32"/>
        <v>2.1569447943710113E-4</v>
      </c>
      <c r="J217" s="167">
        <f t="shared" si="33"/>
        <v>0.13352515393725306</v>
      </c>
      <c r="K217" s="167">
        <f t="shared" si="34"/>
        <v>2.1569447943710113E-4</v>
      </c>
      <c r="L217" s="168" t="str">
        <f t="shared" si="35"/>
        <v>--</v>
      </c>
      <c r="Q217" s="70"/>
      <c r="R217" s="177"/>
    </row>
    <row r="218" spans="2:18" s="53" customFormat="1" ht="14.5" x14ac:dyDescent="0.35">
      <c r="B218" s="165" t="str">
        <f t="shared" si="28"/>
        <v>trans-1,2-Dichloroethene</v>
      </c>
      <c r="C218" s="166" t="str">
        <f t="shared" si="28"/>
        <v>156-60-5</v>
      </c>
      <c r="D218" s="167" cm="1">
        <f t="array" ref="D218">_xlfn.IFNA(CONVERT(INDEX('3. Emissions - Potential EF'!$K$5:$K$288,MATCH(1,($N$118='3. Emissions - Potential EF'!$B$5:$B$288)*($C218='3. Emissions - Potential EF'!$C$5:$C$288),0)),"lbm","g")/8760/3600,"--")</f>
        <v>8.5426563016666678E-4</v>
      </c>
      <c r="E218" s="168" cm="1">
        <f t="array" ref="E218">_xlfn.IFNA(CONVERT(INDEX('3. Emissions - Potential EF'!$N$5:$N$288,MATCH(1,('Potential - REER'!$N$118='3. Emissions - Potential EF'!$B$5:$B$288)*($C218='3. Emissions - Potential EF'!$C$5:$C$288),0)),"lbm","g")/24/3600,"--")</f>
        <v>8.5426563016666678E-4</v>
      </c>
      <c r="F218" s="174" t="str">
        <f t="shared" si="29"/>
        <v>--</v>
      </c>
      <c r="G218" s="167" t="str">
        <f t="shared" si="30"/>
        <v>--</v>
      </c>
      <c r="H218" s="167" t="str">
        <f t="shared" si="31"/>
        <v>--</v>
      </c>
      <c r="I218" s="167" t="str">
        <f t="shared" si="32"/>
        <v>--</v>
      </c>
      <c r="J218" s="167" t="str">
        <f t="shared" si="33"/>
        <v>--</v>
      </c>
      <c r="K218" s="167" t="str">
        <f t="shared" si="34"/>
        <v>--</v>
      </c>
      <c r="L218" s="168">
        <f t="shared" si="35"/>
        <v>1.0813488989451478E-6</v>
      </c>
      <c r="Q218" s="70"/>
      <c r="R218" s="177"/>
    </row>
    <row r="219" spans="2:18" s="53" customFormat="1" ht="14.5" x14ac:dyDescent="0.35">
      <c r="B219" s="165" t="str">
        <f t="shared" ref="B219:C225" si="36">B105</f>
        <v>trans-1,3-Dichloropropene</v>
      </c>
      <c r="C219" s="166" t="str">
        <f t="shared" si="36"/>
        <v>542-75-6</v>
      </c>
      <c r="D219" s="167" cm="1">
        <f t="array" ref="D219">_xlfn.IFNA(CONVERT(INDEX('3. Emissions - Potential EF'!$K$5:$K$288,MATCH(1,($N$118='3. Emissions - Potential EF'!$B$5:$B$288)*($C219='3. Emissions - Potential EF'!$C$5:$C$288),0)),"lbm","g")/8760/3600,"--")</f>
        <v>9.1054468348148159E-4</v>
      </c>
      <c r="E219" s="168" cm="1">
        <f t="array" ref="E219">_xlfn.IFNA(CONVERT(INDEX('3. Emissions - Potential EF'!$N$5:$N$288,MATCH(1,('Potential - REER'!$N$118='3. Emissions - Potential EF'!$B$5:$B$288)*($C219='3. Emissions - Potential EF'!$C$5:$C$288),0)),"lbm","g")/24/3600,"--")</f>
        <v>9.1054468348148159E-4</v>
      </c>
      <c r="F219" s="174">
        <f t="shared" si="29"/>
        <v>3.6421787339259264E-3</v>
      </c>
      <c r="G219" s="167">
        <f t="shared" si="30"/>
        <v>2.84545213587963E-5</v>
      </c>
      <c r="H219" s="167">
        <f t="shared" si="31"/>
        <v>1.4008379745868946E-4</v>
      </c>
      <c r="I219" s="167">
        <f t="shared" si="32"/>
        <v>6.5038905962962971E-6</v>
      </c>
      <c r="J219" s="167">
        <f t="shared" si="33"/>
        <v>3.0351489449382722E-4</v>
      </c>
      <c r="K219" s="167">
        <f t="shared" si="34"/>
        <v>6.5038905962962971E-6</v>
      </c>
      <c r="L219" s="168">
        <f t="shared" si="35"/>
        <v>2.5292907874485599E-5</v>
      </c>
      <c r="Q219" s="70"/>
      <c r="R219" s="177"/>
    </row>
    <row r="220" spans="2:18" s="53" customFormat="1" ht="14.5" x14ac:dyDescent="0.35">
      <c r="B220" s="165" t="str">
        <f t="shared" si="36"/>
        <v>Trichloroethene</v>
      </c>
      <c r="C220" s="166" t="str">
        <f t="shared" si="36"/>
        <v>79-01-6</v>
      </c>
      <c r="D220" s="167" cm="1">
        <f t="array" ref="D220">_xlfn.IFNA(CONVERT(INDEX('3. Emissions - Potential EF'!$K$5:$K$288,MATCH(1,($N$118='3. Emissions - Potential EF'!$B$5:$B$288)*($C220='3. Emissions - Potential EF'!$C$5:$C$288),0)),"lbm","g")/8760/3600,"--")</f>
        <v>1.3217177670277777E-3</v>
      </c>
      <c r="E220" s="168" cm="1">
        <f t="array" ref="E220">_xlfn.IFNA(CONVERT(INDEX('3. Emissions - Potential EF'!$N$5:$N$288,MATCH(1,('Potential - REER'!$N$118='3. Emissions - Potential EF'!$B$5:$B$288)*($C220='3. Emissions - Potential EF'!$C$5:$C$288),0)),"lbm","g")/24/3600,"--")</f>
        <v>1.3217177670277777E-3</v>
      </c>
      <c r="F220" s="174">
        <f t="shared" si="29"/>
        <v>6.608588835138888E-3</v>
      </c>
      <c r="G220" s="167">
        <f t="shared" si="30"/>
        <v>6.2938941287037033E-4</v>
      </c>
      <c r="H220" s="167">
        <f t="shared" si="31"/>
        <v>3.7763364772222221E-4</v>
      </c>
      <c r="I220" s="167">
        <f t="shared" si="32"/>
        <v>1.4366497467693237E-4</v>
      </c>
      <c r="J220" s="167">
        <f t="shared" si="33"/>
        <v>4.5576474725095783E-4</v>
      </c>
      <c r="K220" s="167">
        <f t="shared" si="34"/>
        <v>1.4366497467693237E-4</v>
      </c>
      <c r="L220" s="168">
        <f t="shared" si="35"/>
        <v>6.2938941287037033E-4</v>
      </c>
      <c r="Q220" s="70"/>
      <c r="R220" s="177"/>
    </row>
    <row r="221" spans="2:18" s="53" customFormat="1" ht="14.5" x14ac:dyDescent="0.35">
      <c r="B221" s="165" t="str">
        <f t="shared" si="36"/>
        <v>Trichlorofluoromethane</v>
      </c>
      <c r="C221" s="166" t="str">
        <f t="shared" si="36"/>
        <v>75-69-4</v>
      </c>
      <c r="D221" s="167" cm="1">
        <f t="array" ref="D221">_xlfn.IFNA(CONVERT(INDEX('3. Emissions - Potential EF'!$K$5:$K$288,MATCH(1,($N$118='3. Emissions - Potential EF'!$B$5:$B$288)*($C221='3. Emissions - Potential EF'!$C$5:$C$288),0)),"lbm","g")/8760/3600,"--")</f>
        <v>2.0789650291666672E-3</v>
      </c>
      <c r="E221" s="168" cm="1">
        <f t="array" ref="E221">_xlfn.IFNA(CONVERT(INDEX('3. Emissions - Potential EF'!$N$5:$N$288,MATCH(1,('Potential - REER'!$N$118='3. Emissions - Potential EF'!$B$5:$B$288)*($C221='3. Emissions - Potential EF'!$C$5:$C$288),0)),"lbm","g")/24/3600,"--")</f>
        <v>2.0789650291666668E-3</v>
      </c>
      <c r="F221" s="174" t="str">
        <f t="shared" si="29"/>
        <v>--</v>
      </c>
      <c r="G221" s="167" t="str">
        <f t="shared" si="30"/>
        <v>--</v>
      </c>
      <c r="H221" s="167" t="str">
        <f t="shared" si="31"/>
        <v>--</v>
      </c>
      <c r="I221" s="167" t="str">
        <f t="shared" si="32"/>
        <v>--</v>
      </c>
      <c r="J221" s="167" t="str">
        <f t="shared" si="33"/>
        <v>--</v>
      </c>
      <c r="K221" s="167" t="str">
        <f t="shared" si="34"/>
        <v>--</v>
      </c>
      <c r="L221" s="168" t="str">
        <f t="shared" si="35"/>
        <v>--</v>
      </c>
      <c r="Q221" s="70"/>
      <c r="R221" s="177"/>
    </row>
    <row r="222" spans="2:18" s="53" customFormat="1" ht="14.5" x14ac:dyDescent="0.35">
      <c r="B222" s="165" t="str">
        <f t="shared" si="36"/>
        <v>Vanadium</v>
      </c>
      <c r="C222" s="166" t="str">
        <f t="shared" si="36"/>
        <v>7440-62-2</v>
      </c>
      <c r="D222" s="167" cm="1">
        <f t="array" ref="D222">_xlfn.IFNA(CONVERT(INDEX('3. Emissions - Potential EF'!$K$5:$K$288,MATCH(1,($N$118='3. Emissions - Potential EF'!$B$5:$B$288)*($C222='3. Emissions - Potential EF'!$C$5:$C$288),0)),"lbm","g")/8760/3600,"--")</f>
        <v>6.6862875281481493E-3</v>
      </c>
      <c r="E222" s="168" cm="1">
        <f t="array" ref="E222">_xlfn.IFNA(CONVERT(INDEX('3. Emissions - Potential EF'!$N$5:$N$288,MATCH(1,('Potential - REER'!$N$118='3. Emissions - Potential EF'!$B$5:$B$288)*($C222='3. Emissions - Potential EF'!$C$5:$C$288),0)),"lbm","g")/24/3600,"--")</f>
        <v>6.6862875281481493E-3</v>
      </c>
      <c r="F222" s="174" t="str">
        <f t="shared" si="29"/>
        <v>--</v>
      </c>
      <c r="G222" s="167">
        <f t="shared" si="30"/>
        <v>6.6862875281481493E-2</v>
      </c>
      <c r="H222" s="167" t="str">
        <f t="shared" si="31"/>
        <v>--</v>
      </c>
      <c r="I222" s="167">
        <f t="shared" si="32"/>
        <v>1.5196108018518522E-2</v>
      </c>
      <c r="J222" s="167" t="str">
        <f t="shared" si="33"/>
        <v>--</v>
      </c>
      <c r="K222" s="167">
        <f t="shared" si="34"/>
        <v>1.5196108018518522E-2</v>
      </c>
      <c r="L222" s="168">
        <f t="shared" si="35"/>
        <v>8.3578594101851866E-3</v>
      </c>
      <c r="Q222" s="70"/>
      <c r="R222" s="177"/>
    </row>
    <row r="223" spans="2:18" s="53" customFormat="1" ht="14.5" x14ac:dyDescent="0.35">
      <c r="B223" s="165" t="str">
        <f t="shared" si="36"/>
        <v>Vinyl Chloride</v>
      </c>
      <c r="C223" s="166" t="str">
        <f t="shared" si="36"/>
        <v>75-01-4</v>
      </c>
      <c r="D223" s="167" cm="1">
        <f t="array" ref="D223">_xlfn.IFNA(CONVERT(INDEX('3. Emissions - Potential EF'!$K$5:$K$288,MATCH(1,($N$118='3. Emissions - Potential EF'!$B$5:$B$288)*($C223='3. Emissions - Potential EF'!$C$5:$C$288),0)),"lbm","g")/8760/3600,"--")</f>
        <v>2.0285658769444445E-3</v>
      </c>
      <c r="E223" s="168" cm="1">
        <f t="array" ref="E223">_xlfn.IFNA(CONVERT(INDEX('3. Emissions - Potential EF'!$N$5:$N$288,MATCH(1,('Potential - REER'!$N$118='3. Emissions - Potential EF'!$B$5:$B$288)*($C223='3. Emissions - Potential EF'!$C$5:$C$288),0)),"lbm","g")/24/3600,"--")</f>
        <v>2.0285658769444445E-3</v>
      </c>
      <c r="F223" s="174">
        <f t="shared" si="29"/>
        <v>1.8441507972222222E-2</v>
      </c>
      <c r="G223" s="167">
        <f t="shared" si="30"/>
        <v>2.0285658769444444E-5</v>
      </c>
      <c r="H223" s="167">
        <f t="shared" si="31"/>
        <v>9.2207539861111111E-3</v>
      </c>
      <c r="I223" s="167">
        <f t="shared" si="32"/>
        <v>4.6103769930555559E-6</v>
      </c>
      <c r="J223" s="167">
        <f t="shared" si="33"/>
        <v>7.5132069516460902E-4</v>
      </c>
      <c r="K223" s="167">
        <f t="shared" si="34"/>
        <v>4.6103769930555559E-6</v>
      </c>
      <c r="L223" s="168">
        <f t="shared" si="35"/>
        <v>1.5604352899572651E-6</v>
      </c>
      <c r="Q223" s="70"/>
      <c r="R223" s="177"/>
    </row>
    <row r="224" spans="2:18" s="53" customFormat="1" ht="14.5" x14ac:dyDescent="0.35">
      <c r="B224" s="165" t="str">
        <f t="shared" si="36"/>
        <v>Xylene (mixture), including m-xylene, o-xylene, p-xylene</v>
      </c>
      <c r="C224" s="166" t="str">
        <f t="shared" si="36"/>
        <v>1330-20-7</v>
      </c>
      <c r="D224" s="167" cm="1">
        <f t="array" ref="D224">_xlfn.IFNA(CONVERT(INDEX('3. Emissions - Potential EF'!$K$5:$K$288,MATCH(1,($N$118='3. Emissions - Potential EF'!$B$5:$B$288)*($C224='3. Emissions - Potential EF'!$C$5:$C$288),0)),"lbm","g")/8760/3600,"--")</f>
        <v>3.0911480029629629E-3</v>
      </c>
      <c r="E224" s="168" cm="1">
        <f t="array" ref="E224">_xlfn.IFNA(CONVERT(INDEX('3. Emissions - Potential EF'!$N$5:$N$288,MATCH(1,('Potential - REER'!$N$118='3. Emissions - Potential EF'!$B$5:$B$288)*($C224='3. Emissions - Potential EF'!$C$5:$C$288),0)),"lbm","g")/24/3600,"--")</f>
        <v>3.0911480029629625E-3</v>
      </c>
      <c r="F224" s="174" t="str">
        <f t="shared" si="29"/>
        <v>--</v>
      </c>
      <c r="G224" s="167">
        <f t="shared" si="30"/>
        <v>1.405067274074074E-5</v>
      </c>
      <c r="H224" s="167" t="str">
        <f t="shared" si="31"/>
        <v>--</v>
      </c>
      <c r="I224" s="167">
        <f t="shared" si="32"/>
        <v>3.1867505185185184E-6</v>
      </c>
      <c r="J224" s="167" t="str">
        <f t="shared" si="33"/>
        <v>--</v>
      </c>
      <c r="K224" s="167">
        <f t="shared" si="34"/>
        <v>3.1867505185185184E-6</v>
      </c>
      <c r="L224" s="168">
        <f t="shared" si="35"/>
        <v>3.5530436815666237E-7</v>
      </c>
      <c r="Q224" s="70"/>
      <c r="R224" s="177"/>
    </row>
    <row r="225" spans="2:19" s="53" customFormat="1" ht="15" thickBot="1" x14ac:dyDescent="0.4">
      <c r="B225" s="165" t="str">
        <f t="shared" si="36"/>
        <v>Zinc and compounds</v>
      </c>
      <c r="C225" s="166" t="str">
        <f t="shared" si="36"/>
        <v>7440-66-6</v>
      </c>
      <c r="D225" s="167" cm="1">
        <f t="array" ref="D225">_xlfn.IFNA(CONVERT(INDEX('3. Emissions - Potential EF'!$K$5:$K$288,MATCH(1,($N$118='3. Emissions - Potential EF'!$B$5:$B$288)*($C225='3. Emissions - Potential EF'!$C$5:$C$288),0)),"lbm","g")/8760/3600,"--")</f>
        <v>0.12599788055555555</v>
      </c>
      <c r="E225" s="168" cm="1">
        <f t="array" ref="E225">_xlfn.IFNA(CONVERT(INDEX('3. Emissions - Potential EF'!$N$5:$N$288,MATCH(1,('Potential - REER'!$N$118='3. Emissions - Potential EF'!$B$5:$B$288)*($C225='3. Emissions - Potential EF'!$C$5:$C$288),0)),"lbm","g")/24/3600,"--")</f>
        <v>0.12599788055555555</v>
      </c>
      <c r="F225" s="174" t="str">
        <f t="shared" si="29"/>
        <v>--</v>
      </c>
      <c r="G225" s="167" t="str">
        <f t="shared" si="30"/>
        <v>--</v>
      </c>
      <c r="H225" s="167" t="str">
        <f t="shared" si="31"/>
        <v>--</v>
      </c>
      <c r="I225" s="167" t="str">
        <f t="shared" si="32"/>
        <v>--</v>
      </c>
      <c r="J225" s="167" t="str">
        <f t="shared" si="33"/>
        <v>--</v>
      </c>
      <c r="K225" s="167" t="str">
        <f t="shared" si="34"/>
        <v>--</v>
      </c>
      <c r="L225" s="168" t="str">
        <f t="shared" si="35"/>
        <v>--</v>
      </c>
      <c r="Q225" s="70"/>
      <c r="R225" s="177"/>
    </row>
    <row r="226" spans="2:19" s="53" customFormat="1" ht="16" thickBot="1" x14ac:dyDescent="0.4">
      <c r="B226" s="131"/>
      <c r="C226" s="90" t="s">
        <v>1629</v>
      </c>
      <c r="D226" s="169">
        <f t="shared" ref="D226:L226" si="37">SUM(D119:D225)</f>
        <v>4.3293686551406276</v>
      </c>
      <c r="E226" s="170">
        <f t="shared" si="37"/>
        <v>4.3293686551406276</v>
      </c>
      <c r="F226" s="171">
        <f t="shared" si="37"/>
        <v>15.478417283780923</v>
      </c>
      <c r="G226" s="172">
        <f t="shared" si="37"/>
        <v>1.0627880239119858</v>
      </c>
      <c r="H226" s="172">
        <f t="shared" si="37"/>
        <v>0.62241291256122711</v>
      </c>
      <c r="I226" s="172">
        <f t="shared" si="37"/>
        <v>0.2082959815337643</v>
      </c>
      <c r="J226" s="172">
        <f t="shared" si="37"/>
        <v>0.63826465627460183</v>
      </c>
      <c r="K226" s="172">
        <f t="shared" si="37"/>
        <v>0.2082959815337643</v>
      </c>
      <c r="L226" s="173">
        <f t="shared" si="37"/>
        <v>0.1128248125814926</v>
      </c>
      <c r="Q226" s="70"/>
      <c r="R226" s="177"/>
    </row>
    <row r="227" spans="2:19" s="53" customFormat="1" ht="14.5" x14ac:dyDescent="0.35">
      <c r="B227" s="86"/>
      <c r="C227" s="85"/>
      <c r="D227" s="86"/>
      <c r="E227" s="86"/>
      <c r="F227" s="86"/>
      <c r="G227" s="86"/>
      <c r="H227" s="86"/>
      <c r="I227" s="86"/>
      <c r="J227" s="86"/>
      <c r="K227" s="86"/>
      <c r="L227" s="86"/>
      <c r="Q227" s="70"/>
      <c r="R227" s="177"/>
    </row>
    <row r="228" spans="2:19" s="53" customFormat="1" ht="15" thickBot="1" x14ac:dyDescent="0.4">
      <c r="B228" s="84" t="s">
        <v>1655</v>
      </c>
      <c r="C228" s="85"/>
      <c r="D228" s="86"/>
      <c r="E228" s="86"/>
      <c r="F228" s="86"/>
      <c r="G228" s="86"/>
      <c r="H228" s="86"/>
      <c r="I228" s="86"/>
      <c r="J228" s="86"/>
      <c r="K228" s="86"/>
      <c r="L228" s="86"/>
      <c r="Q228" s="70"/>
      <c r="R228" s="177"/>
    </row>
    <row r="229" spans="2:19" x14ac:dyDescent="0.25">
      <c r="B229" s="236" t="s">
        <v>350</v>
      </c>
      <c r="C229" s="254" t="s">
        <v>351</v>
      </c>
      <c r="D229" s="257" t="s">
        <v>363</v>
      </c>
      <c r="E229" s="260" t="s">
        <v>364</v>
      </c>
      <c r="F229" s="254" t="s">
        <v>365</v>
      </c>
      <c r="G229" s="239"/>
      <c r="H229" s="239"/>
      <c r="I229" s="239"/>
      <c r="J229" s="239"/>
      <c r="K229" s="239"/>
      <c r="L229" s="263"/>
      <c r="N229" s="177"/>
      <c r="O229" s="177"/>
      <c r="P229" s="177"/>
      <c r="Q229" s="85"/>
      <c r="R229" s="177"/>
      <c r="S229" s="177"/>
    </row>
    <row r="230" spans="2:19" x14ac:dyDescent="0.25">
      <c r="B230" s="237"/>
      <c r="C230" s="255"/>
      <c r="D230" s="258"/>
      <c r="E230" s="261"/>
      <c r="F230" s="248" t="s">
        <v>352</v>
      </c>
      <c r="G230" s="258"/>
      <c r="H230" s="258" t="s">
        <v>353</v>
      </c>
      <c r="I230" s="258"/>
      <c r="J230" s="258"/>
      <c r="K230" s="258"/>
      <c r="L230" s="261" t="s">
        <v>354</v>
      </c>
      <c r="N230" s="177"/>
      <c r="O230" s="177"/>
      <c r="P230" s="177"/>
      <c r="Q230" s="85"/>
      <c r="R230" s="177"/>
      <c r="S230" s="177"/>
    </row>
    <row r="231" spans="2:19" ht="26.5" thickBot="1" x14ac:dyDescent="0.4">
      <c r="B231" s="253"/>
      <c r="C231" s="256"/>
      <c r="D231" s="259"/>
      <c r="E231" s="262"/>
      <c r="F231" s="89" t="s">
        <v>355</v>
      </c>
      <c r="G231" s="87" t="s">
        <v>356</v>
      </c>
      <c r="H231" s="87" t="s">
        <v>357</v>
      </c>
      <c r="I231" s="87" t="s">
        <v>358</v>
      </c>
      <c r="J231" s="87" t="s">
        <v>359</v>
      </c>
      <c r="K231" s="87" t="s">
        <v>360</v>
      </c>
      <c r="L231" s="262"/>
      <c r="N231" s="116" t="s">
        <v>20</v>
      </c>
      <c r="O231" s="116"/>
      <c r="P231" s="116"/>
      <c r="Q231" s="85"/>
      <c r="R231" s="177"/>
      <c r="S231" s="177"/>
    </row>
    <row r="232" spans="2:19" x14ac:dyDescent="0.25">
      <c r="B232" s="165" t="str">
        <f t="shared" ref="B232:C251" si="38">B5</f>
        <v>1,1,1-Trichloroethane</v>
      </c>
      <c r="C232" s="166" t="str">
        <f t="shared" si="38"/>
        <v>71-55-6</v>
      </c>
      <c r="D232" s="167" cm="1">
        <f t="array" ref="D232">_xlfn.IFNA(CONVERT(INDEX('3. Emissions - Potential EF'!$K$5:$K$288,MATCH(1,($N$231='3. Emissions - Potential EF'!$B$5:$B$288)*($C232='3. Emissions - Potential EF'!$C$5:$C$288),0)),"lbm","g")/8760/3600,"--")</f>
        <v>1.1801801478703703E-3</v>
      </c>
      <c r="E232" s="168" cm="1">
        <f t="array" ref="E232">_xlfn.IFNA(CONVERT(INDEX('3. Emissions - Potential EF'!$N$5:$N$288,MATCH(1,('Potential - REER'!$N$231='3. Emissions - Potential EF'!$B$5:$B$288)*($C232='3. Emissions - Potential EF'!$C$5:$C$288),0)),"lbm","g")/24/3600,"--")</f>
        <v>1.1801801478703703E-3</v>
      </c>
      <c r="F232" s="174" t="str">
        <f t="shared" ref="F232:K241" si="39">IFERROR(IF(F5="--","--",$D232/F5),"--")</f>
        <v>--</v>
      </c>
      <c r="G232" s="167">
        <f t="shared" si="39"/>
        <v>2.3603602957407407E-7</v>
      </c>
      <c r="H232" s="167" t="str">
        <f t="shared" si="39"/>
        <v>--</v>
      </c>
      <c r="I232" s="167">
        <f t="shared" si="39"/>
        <v>5.3644552175925922E-8</v>
      </c>
      <c r="J232" s="167" t="str">
        <f t="shared" si="39"/>
        <v>--</v>
      </c>
      <c r="K232" s="167">
        <f t="shared" si="39"/>
        <v>5.3644552175925922E-8</v>
      </c>
      <c r="L232" s="168">
        <f t="shared" ref="L232:L263" si="40">IFERROR(IF(L5="--","--",$E232/L5),"--")</f>
        <v>1.0728910435185184E-7</v>
      </c>
      <c r="N232" s="177"/>
      <c r="O232" s="177"/>
      <c r="P232" s="177"/>
      <c r="Q232" s="85"/>
      <c r="R232" s="177"/>
      <c r="S232" s="177"/>
    </row>
    <row r="233" spans="2:19" x14ac:dyDescent="0.25">
      <c r="B233" s="165" t="str">
        <f t="shared" si="38"/>
        <v>1,1,2,2-Tetrachloroethane</v>
      </c>
      <c r="C233" s="166" t="str">
        <f t="shared" si="38"/>
        <v>79-34-5</v>
      </c>
      <c r="D233" s="167" cm="1">
        <f t="array" ref="D233">_xlfn.IFNA(CONVERT(INDEX('3. Emissions - Potential EF'!$K$5:$K$288,MATCH(1,($N$231='3. Emissions - Potential EF'!$B$5:$B$288)*($C233='3. Emissions - Potential EF'!$C$5:$C$288),0)),"lbm","g")/8760/3600,"--")</f>
        <v>2.435959024074074E-3</v>
      </c>
      <c r="E233" s="168" cm="1">
        <f t="array" ref="E233">_xlfn.IFNA(CONVERT(INDEX('3. Emissions - Potential EF'!$N$5:$N$288,MATCH(1,('Potential - REER'!$N$231='3. Emissions - Potential EF'!$B$5:$B$288)*($C233='3. Emissions - Potential EF'!$C$5:$C$288),0)),"lbm","g")/24/3600,"--")</f>
        <v>2.435959024074074E-3</v>
      </c>
      <c r="F233" s="174">
        <f t="shared" si="39"/>
        <v>0.14329170729847493</v>
      </c>
      <c r="G233" s="167" t="str">
        <f t="shared" si="39"/>
        <v>--</v>
      </c>
      <c r="H233" s="167">
        <f t="shared" si="39"/>
        <v>5.4132422757201641E-3</v>
      </c>
      <c r="I233" s="167" t="str">
        <f t="shared" si="39"/>
        <v>--</v>
      </c>
      <c r="J233" s="167">
        <f t="shared" si="39"/>
        <v>1.159980487654321E-2</v>
      </c>
      <c r="K233" s="167" t="str">
        <f t="shared" si="39"/>
        <v>--</v>
      </c>
      <c r="L233" s="168" t="str">
        <f t="shared" si="40"/>
        <v>--</v>
      </c>
      <c r="N233" s="177"/>
      <c r="O233" s="177"/>
      <c r="P233" s="177"/>
      <c r="Q233" s="85"/>
      <c r="R233" s="177"/>
      <c r="S233" s="177"/>
    </row>
    <row r="234" spans="2:19" x14ac:dyDescent="0.25">
      <c r="B234" s="165" t="str">
        <f t="shared" si="38"/>
        <v>1,1,1,2-Tetrachloroethane</v>
      </c>
      <c r="C234" s="166" t="str">
        <f t="shared" si="38"/>
        <v>630-20-6</v>
      </c>
      <c r="D234" s="167" cm="1">
        <f t="array" ref="D234">_xlfn.IFNA(CONVERT(INDEX('3. Emissions - Potential EF'!$K$5:$K$288,MATCH(1,($N$231='3. Emissions - Potential EF'!$B$5:$B$288)*($C234='3. Emissions - Potential EF'!$C$5:$C$288),0)),"lbm","g")/8760/3600,"--")</f>
        <v>5.2919109833333327E-4</v>
      </c>
      <c r="E234" s="168" cm="1">
        <f t="array" ref="E234">_xlfn.IFNA(CONVERT(INDEX('3. Emissions - Potential EF'!$N$5:$N$288,MATCH(1,('Potential - REER'!$N$231='3. Emissions - Potential EF'!$B$5:$B$288)*($C234='3. Emissions - Potential EF'!$C$5:$C$288),0)),"lbm","g")/24/3600,"--")</f>
        <v>5.2919109833333337E-4</v>
      </c>
      <c r="F234" s="174">
        <f t="shared" si="39"/>
        <v>3.7799364166666658E-3</v>
      </c>
      <c r="G234" s="167" t="str">
        <f t="shared" si="39"/>
        <v>--</v>
      </c>
      <c r="H234" s="167">
        <f t="shared" si="39"/>
        <v>1.5119745666666664E-4</v>
      </c>
      <c r="I234" s="167" t="str">
        <f t="shared" si="39"/>
        <v>--</v>
      </c>
      <c r="J234" s="167">
        <f t="shared" si="39"/>
        <v>3.3074443645833329E-4</v>
      </c>
      <c r="K234" s="167" t="str">
        <f t="shared" si="39"/>
        <v>--</v>
      </c>
      <c r="L234" s="168" t="str">
        <f t="shared" si="40"/>
        <v>--</v>
      </c>
      <c r="N234" s="177"/>
      <c r="O234" s="177"/>
      <c r="P234" s="177"/>
      <c r="Q234" s="85"/>
      <c r="R234" s="177"/>
      <c r="S234" s="177"/>
    </row>
    <row r="235" spans="2:19" x14ac:dyDescent="0.25">
      <c r="B235" s="165" t="str">
        <f t="shared" si="38"/>
        <v>1,1,2-Trichloroethane</v>
      </c>
      <c r="C235" s="166" t="str">
        <f t="shared" si="38"/>
        <v>79-00-5</v>
      </c>
      <c r="D235" s="167" cm="1">
        <f t="array" ref="D235">_xlfn.IFNA(CONVERT(INDEX('3. Emissions - Potential EF'!$K$5:$K$288,MATCH(1,($N$231='3. Emissions - Potential EF'!$B$5:$B$288)*($C235='3. Emissions - Potential EF'!$C$5:$C$288),0)),"lbm","g")/8760/3600,"--")</f>
        <v>1.5665736482407407E-3</v>
      </c>
      <c r="E235" s="168" cm="1">
        <f t="array" ref="E235">_xlfn.IFNA(CONVERT(INDEX('3. Emissions - Potential EF'!$N$5:$N$288,MATCH(1,('Potential - REER'!$N$231='3. Emissions - Potential EF'!$B$5:$B$288)*($C235='3. Emissions - Potential EF'!$C$5:$C$288),0)),"lbm","g")/24/3600,"--")</f>
        <v>1.5665736482407407E-3</v>
      </c>
      <c r="F235" s="174">
        <f t="shared" si="39"/>
        <v>2.4866248384773661E-2</v>
      </c>
      <c r="G235" s="167" t="str">
        <f t="shared" si="39"/>
        <v>--</v>
      </c>
      <c r="H235" s="167">
        <f t="shared" si="39"/>
        <v>9.7910853015046283E-4</v>
      </c>
      <c r="I235" s="167" t="str">
        <f t="shared" si="39"/>
        <v>--</v>
      </c>
      <c r="J235" s="167">
        <f t="shared" si="39"/>
        <v>2.0887648643209875E-3</v>
      </c>
      <c r="K235" s="167" t="str">
        <f t="shared" si="39"/>
        <v>--</v>
      </c>
      <c r="L235" s="168" t="str">
        <f t="shared" si="40"/>
        <v>--</v>
      </c>
      <c r="N235" s="118"/>
      <c r="O235" s="118"/>
      <c r="P235" s="118"/>
      <c r="Q235" s="85"/>
      <c r="R235" s="177"/>
      <c r="S235" s="177"/>
    </row>
    <row r="236" spans="2:19" s="53" customFormat="1" ht="14.5" x14ac:dyDescent="0.35">
      <c r="B236" s="165" t="str">
        <f t="shared" si="38"/>
        <v>1,1-Dichloroethane</v>
      </c>
      <c r="C236" s="166" t="str">
        <f t="shared" si="38"/>
        <v>75-34-3</v>
      </c>
      <c r="D236" s="167" cm="1">
        <f t="array" ref="D236">_xlfn.IFNA(CONVERT(INDEX('3. Emissions - Potential EF'!$K$5:$K$288,MATCH(1,($N$231='3. Emissions - Potential EF'!$B$5:$B$288)*($C236='3. Emissions - Potential EF'!$C$5:$C$288),0)),"lbm","g")/8760/3600,"--")</f>
        <v>7.4548745995370379E-4</v>
      </c>
      <c r="E236" s="168" cm="1">
        <f t="array" ref="E236">_xlfn.IFNA(CONVERT(INDEX('3. Emissions - Potential EF'!$N$5:$N$288,MATCH(1,('Potential - REER'!$N$231='3. Emissions - Potential EF'!$B$5:$B$288)*($C236='3. Emissions - Potential EF'!$C$5:$C$288),0)),"lbm","g")/24/3600,"--")</f>
        <v>7.4548745995370379E-4</v>
      </c>
      <c r="F236" s="174">
        <f t="shared" si="39"/>
        <v>1.1833134284979425E-3</v>
      </c>
      <c r="G236" s="167" t="str">
        <f t="shared" si="39"/>
        <v>--</v>
      </c>
      <c r="H236" s="167">
        <f t="shared" si="39"/>
        <v>4.6592966247106487E-5</v>
      </c>
      <c r="I236" s="167" t="str">
        <f t="shared" si="39"/>
        <v>--</v>
      </c>
      <c r="J236" s="167">
        <f t="shared" si="39"/>
        <v>9.9398327993827166E-5</v>
      </c>
      <c r="K236" s="167" t="str">
        <f t="shared" si="39"/>
        <v>--</v>
      </c>
      <c r="L236" s="168" t="str">
        <f t="shared" si="40"/>
        <v>--</v>
      </c>
      <c r="Q236" s="70"/>
      <c r="R236" s="177"/>
    </row>
    <row r="237" spans="2:19" s="53" customFormat="1" ht="14.5" x14ac:dyDescent="0.35">
      <c r="B237" s="165" t="str">
        <f t="shared" si="38"/>
        <v>1,1-Dichloroethene</v>
      </c>
      <c r="C237" s="166" t="str">
        <f t="shared" si="38"/>
        <v>75-35-4</v>
      </c>
      <c r="D237" s="167" cm="1">
        <f t="array" ref="D237">_xlfn.IFNA(CONVERT(INDEX('3. Emissions - Potential EF'!$K$5:$K$288,MATCH(1,($N$231='3. Emissions - Potential EF'!$B$5:$B$288)*($C237='3. Emissions - Potential EF'!$C$5:$C$288),0)),"lbm","g")/8760/3600,"--")</f>
        <v>1.0646820906944445E-3</v>
      </c>
      <c r="E237" s="168" cm="1">
        <f t="array" ref="E237">_xlfn.IFNA(CONVERT(INDEX('3. Emissions - Potential EF'!$N$5:$N$288,MATCH(1,('Potential - REER'!$N$231='3. Emissions - Potential EF'!$B$5:$B$288)*($C237='3. Emissions - Potential EF'!$C$5:$C$288),0)),"lbm","g")/24/3600,"--")</f>
        <v>1.0646820906944447E-3</v>
      </c>
      <c r="F237" s="174" t="str">
        <f t="shared" si="39"/>
        <v>--</v>
      </c>
      <c r="G237" s="167">
        <f t="shared" si="39"/>
        <v>5.3234104534722228E-6</v>
      </c>
      <c r="H237" s="167" t="str">
        <f t="shared" si="39"/>
        <v>--</v>
      </c>
      <c r="I237" s="167">
        <f t="shared" si="39"/>
        <v>1.2098660121527779E-6</v>
      </c>
      <c r="J237" s="167" t="str">
        <f t="shared" si="39"/>
        <v>--</v>
      </c>
      <c r="K237" s="167">
        <f t="shared" si="39"/>
        <v>1.2098660121527779E-6</v>
      </c>
      <c r="L237" s="168">
        <f t="shared" si="40"/>
        <v>5.3234104534722237E-6</v>
      </c>
      <c r="Q237" s="70"/>
      <c r="R237" s="177"/>
    </row>
    <row r="238" spans="2:19" s="53" customFormat="1" ht="14.5" x14ac:dyDescent="0.35">
      <c r="B238" s="165" t="str">
        <f t="shared" si="38"/>
        <v>1,2,3-Trichloropropane</v>
      </c>
      <c r="C238" s="166" t="str">
        <f t="shared" si="38"/>
        <v>96-18-4</v>
      </c>
      <c r="D238" s="167" cm="1">
        <f t="array" ref="D238">_xlfn.IFNA(CONVERT(INDEX('3. Emissions - Potential EF'!$K$5:$K$288,MATCH(1,($N$231='3. Emissions - Potential EF'!$B$5:$B$288)*($C238='3. Emissions - Potential EF'!$C$5:$C$288),0)),"lbm","g")/8760/3600,"--")</f>
        <v>2.5871564807407412E-3</v>
      </c>
      <c r="E238" s="168" cm="1">
        <f t="array" ref="E238">_xlfn.IFNA(CONVERT(INDEX('3. Emissions - Potential EF'!$N$5:$N$288,MATCH(1,('Potential - REER'!$N$231='3. Emissions - Potential EF'!$B$5:$B$288)*($C238='3. Emissions - Potential EF'!$C$5:$C$288),0)),"lbm","g")/24/3600,"--")</f>
        <v>2.5871564807407408E-3</v>
      </c>
      <c r="F238" s="174" t="str">
        <f t="shared" si="39"/>
        <v>--</v>
      </c>
      <c r="G238" s="167">
        <f t="shared" si="39"/>
        <v>8.6238549358024705E-3</v>
      </c>
      <c r="H238" s="167" t="str">
        <f t="shared" si="39"/>
        <v>--</v>
      </c>
      <c r="I238" s="167">
        <f t="shared" si="39"/>
        <v>1.9901203698005701E-3</v>
      </c>
      <c r="J238" s="167" t="str">
        <f t="shared" si="39"/>
        <v>--</v>
      </c>
      <c r="K238" s="167">
        <f t="shared" si="39"/>
        <v>1.9901203698005701E-3</v>
      </c>
      <c r="L238" s="168">
        <f t="shared" si="40"/>
        <v>1.4373091559670781E-3</v>
      </c>
      <c r="Q238" s="70"/>
      <c r="R238" s="177"/>
    </row>
    <row r="239" spans="2:19" s="53" customFormat="1" ht="14.5" x14ac:dyDescent="0.35">
      <c r="B239" s="165" t="str">
        <f t="shared" si="38"/>
        <v>1,2,4-Trichlorobenzene</v>
      </c>
      <c r="C239" s="166" t="str">
        <f t="shared" si="38"/>
        <v>120-82-1</v>
      </c>
      <c r="D239" s="167" cm="1">
        <f t="array" ref="D239">_xlfn.IFNA(CONVERT(INDEX('3. Emissions - Potential EF'!$K$5:$K$288,MATCH(1,($N$231='3. Emissions - Potential EF'!$B$5:$B$288)*($C239='3. Emissions - Potential EF'!$C$5:$C$288),0)),"lbm","g")/8760/3600,"--")</f>
        <v>3.985732954907408E-3</v>
      </c>
      <c r="E239" s="168" cm="1">
        <f t="array" ref="E239">_xlfn.IFNA(CONVERT(INDEX('3. Emissions - Potential EF'!$N$5:$N$288,MATCH(1,('Potential - REER'!$N$231='3. Emissions - Potential EF'!$B$5:$B$288)*($C239='3. Emissions - Potential EF'!$C$5:$C$288),0)),"lbm","g")/24/3600,"--")</f>
        <v>3.985732954907408E-3</v>
      </c>
      <c r="F239" s="174" t="str">
        <f t="shared" si="39"/>
        <v>--</v>
      </c>
      <c r="G239" s="167" t="str">
        <f t="shared" si="39"/>
        <v>--</v>
      </c>
      <c r="H239" s="167" t="str">
        <f t="shared" si="39"/>
        <v>--</v>
      </c>
      <c r="I239" s="167" t="str">
        <f t="shared" si="39"/>
        <v>--</v>
      </c>
      <c r="J239" s="167" t="str">
        <f t="shared" si="39"/>
        <v>--</v>
      </c>
      <c r="K239" s="167" t="str">
        <f t="shared" si="39"/>
        <v>--</v>
      </c>
      <c r="L239" s="168" t="str">
        <f t="shared" si="40"/>
        <v>--</v>
      </c>
      <c r="Q239" s="70"/>
      <c r="R239" s="177"/>
    </row>
    <row r="240" spans="2:19" s="53" customFormat="1" ht="14.5" x14ac:dyDescent="0.35">
      <c r="B240" s="165" t="str">
        <f t="shared" si="38"/>
        <v>2,4,6-Trichlorophenol</v>
      </c>
      <c r="C240" s="166" t="str">
        <f t="shared" si="38"/>
        <v>88-06-2</v>
      </c>
      <c r="D240" s="167" cm="1">
        <f t="array" ref="D240">_xlfn.IFNA(CONVERT(INDEX('3. Emissions - Potential EF'!$K$5:$K$288,MATCH(1,($N$231='3. Emissions - Potential EF'!$B$5:$B$288)*($C240='3. Emissions - Potential EF'!$C$5:$C$288),0)),"lbm","g")/8760/3600,"--")</f>
        <v>9.5537892931250008E-5</v>
      </c>
      <c r="E240" s="168" cm="1">
        <f t="array" ref="E240">_xlfn.IFNA(CONVERT(INDEX('3. Emissions - Potential EF'!$N$5:$N$288,MATCH(1,('Potential - REER'!$N$231='3. Emissions - Potential EF'!$B$5:$B$288)*($C240='3. Emissions - Potential EF'!$C$5:$C$288),0)),"lbm","g")/24/3600,"--")</f>
        <v>9.5537892931249995E-5</v>
      </c>
      <c r="F240" s="174">
        <f t="shared" si="39"/>
        <v>1.910757858625E-3</v>
      </c>
      <c r="G240" s="167" t="str">
        <f t="shared" si="39"/>
        <v>--</v>
      </c>
      <c r="H240" s="167">
        <f t="shared" si="39"/>
        <v>7.3490686870192318E-5</v>
      </c>
      <c r="I240" s="167" t="str">
        <f t="shared" si="39"/>
        <v>--</v>
      </c>
      <c r="J240" s="167">
        <f t="shared" si="39"/>
        <v>1.5922982155208335E-4</v>
      </c>
      <c r="K240" s="167" t="str">
        <f t="shared" si="39"/>
        <v>--</v>
      </c>
      <c r="L240" s="168" t="str">
        <f t="shared" si="40"/>
        <v>--</v>
      </c>
      <c r="Q240" s="70"/>
      <c r="R240" s="177"/>
    </row>
    <row r="241" spans="2:18" s="53" customFormat="1" ht="14.5" x14ac:dyDescent="0.35">
      <c r="B241" s="165" t="str">
        <f t="shared" si="38"/>
        <v>1,2,4-Trimethylbenzene</v>
      </c>
      <c r="C241" s="166" t="str">
        <f t="shared" si="38"/>
        <v>95-63-6</v>
      </c>
      <c r="D241" s="167" cm="1">
        <f t="array" ref="D241">_xlfn.IFNA(CONVERT(INDEX('3. Emissions - Potential EF'!$K$5:$K$288,MATCH(1,($N$231='3. Emissions - Potential EF'!$B$5:$B$288)*($C241='3. Emissions - Potential EF'!$C$5:$C$288),0)),"lbm","g")/8760/3600,"--")</f>
        <v>1.5413740721296298E-3</v>
      </c>
      <c r="E241" s="168" cm="1">
        <f t="array" ref="E241">_xlfn.IFNA(CONVERT(INDEX('3. Emissions - Potential EF'!$N$5:$N$288,MATCH(1,('Potential - REER'!$N$231='3. Emissions - Potential EF'!$B$5:$B$288)*($C241='3. Emissions - Potential EF'!$C$5:$C$288),0)),"lbm","g")/24/3600,"--")</f>
        <v>1.54137407212963E-3</v>
      </c>
      <c r="F241" s="174" t="str">
        <f t="shared" si="39"/>
        <v>--</v>
      </c>
      <c r="G241" s="167">
        <f t="shared" si="39"/>
        <v>2.5689567868827164E-5</v>
      </c>
      <c r="H241" s="167" t="str">
        <f t="shared" si="39"/>
        <v>--</v>
      </c>
      <c r="I241" s="167">
        <f t="shared" si="39"/>
        <v>5.9283618158831919E-6</v>
      </c>
      <c r="J241" s="167" t="str">
        <f t="shared" si="39"/>
        <v>--</v>
      </c>
      <c r="K241" s="167">
        <f t="shared" si="39"/>
        <v>5.9283618158831919E-6</v>
      </c>
      <c r="L241" s="168" t="str">
        <f t="shared" si="40"/>
        <v>--</v>
      </c>
      <c r="Q241" s="70"/>
      <c r="R241" s="177"/>
    </row>
    <row r="242" spans="2:18" s="53" customFormat="1" ht="14.5" x14ac:dyDescent="0.35">
      <c r="B242" s="165" t="str">
        <f t="shared" si="38"/>
        <v>1,2-Dibromo-3-Chloropropane</v>
      </c>
      <c r="C242" s="166" t="str">
        <f t="shared" si="38"/>
        <v>96-12-8</v>
      </c>
      <c r="D242" s="167" cm="1">
        <f t="array" ref="D242">_xlfn.IFNA(CONVERT(INDEX('3. Emissions - Potential EF'!$K$5:$K$288,MATCH(1,($N$231='3. Emissions - Potential EF'!$B$5:$B$288)*($C242='3. Emissions - Potential EF'!$C$5:$C$288),0)),"lbm","g")/8760/3600,"--")</f>
        <v>2.4443588827777782E-4</v>
      </c>
      <c r="E242" s="168" cm="1">
        <f t="array" ref="E242">_xlfn.IFNA(CONVERT(INDEX('3. Emissions - Potential EF'!$N$5:$N$288,MATCH(1,('Potential - REER'!$N$231='3. Emissions - Potential EF'!$B$5:$B$288)*($C242='3. Emissions - Potential EF'!$C$5:$C$288),0)),"lbm","g")/24/3600,"--")</f>
        <v>2.4443588827777782E-4</v>
      </c>
      <c r="F242" s="174">
        <f t="shared" ref="F242:K251" si="41">IFERROR(IF(F15="--","--",$D242/F15),"--")</f>
        <v>2.4942437579365082</v>
      </c>
      <c r="G242" s="167">
        <f t="shared" si="41"/>
        <v>1.2221794413888891E-3</v>
      </c>
      <c r="H242" s="167">
        <f t="shared" si="41"/>
        <v>0.24443588827777782</v>
      </c>
      <c r="I242" s="167">
        <f t="shared" si="41"/>
        <v>2.7776805486111117E-4</v>
      </c>
      <c r="J242" s="167">
        <f t="shared" si="41"/>
        <v>0.12221794413888891</v>
      </c>
      <c r="K242" s="167">
        <f t="shared" si="41"/>
        <v>2.7776805486111117E-4</v>
      </c>
      <c r="L242" s="168">
        <f t="shared" si="40"/>
        <v>1.2865046751461991E-4</v>
      </c>
      <c r="Q242" s="70"/>
      <c r="R242" s="177"/>
    </row>
    <row r="243" spans="2:18" s="53" customFormat="1" ht="14.5" x14ac:dyDescent="0.35">
      <c r="B243" s="165" t="str">
        <f t="shared" si="38"/>
        <v>1,2-Dibromoethane</v>
      </c>
      <c r="C243" s="166" t="str">
        <f t="shared" si="38"/>
        <v>106-93-4</v>
      </c>
      <c r="D243" s="167" cm="1">
        <f t="array" ref="D243">_xlfn.IFNA(CONVERT(INDEX('3. Emissions - Potential EF'!$K$5:$K$288,MATCH(1,($N$231='3. Emissions - Potential EF'!$B$5:$B$288)*($C243='3. Emissions - Potential EF'!$C$5:$C$288),0)),"lbm","g")/8760/3600,"--")</f>
        <v>1.5791734362962963E-3</v>
      </c>
      <c r="E243" s="168" cm="1">
        <f t="array" ref="E243">_xlfn.IFNA(CONVERT(INDEX('3. Emissions - Potential EF'!$N$5:$N$288,MATCH(1,('Potential - REER'!$N$231='3. Emissions - Potential EF'!$B$5:$B$288)*($C243='3. Emissions - Potential EF'!$C$5:$C$288),0)),"lbm","g")/24/3600,"--")</f>
        <v>1.5791734362962965E-3</v>
      </c>
      <c r="F243" s="174">
        <f t="shared" si="41"/>
        <v>0.92892555076252725</v>
      </c>
      <c r="G243" s="167">
        <f t="shared" si="41"/>
        <v>1.7546371514403291E-4</v>
      </c>
      <c r="H243" s="167">
        <f t="shared" si="41"/>
        <v>3.6724963634797589E-2</v>
      </c>
      <c r="I243" s="167">
        <f t="shared" si="41"/>
        <v>3.9479335907407405E-5</v>
      </c>
      <c r="J243" s="167">
        <f t="shared" si="41"/>
        <v>7.8958671814814807E-2</v>
      </c>
      <c r="K243" s="167">
        <f t="shared" si="41"/>
        <v>3.9479335907407405E-5</v>
      </c>
      <c r="L243" s="168" t="str">
        <f t="shared" si="40"/>
        <v>--</v>
      </c>
      <c r="Q243" s="70"/>
      <c r="R243" s="177"/>
    </row>
    <row r="244" spans="2:18" s="53" customFormat="1" ht="14.5" x14ac:dyDescent="0.35">
      <c r="B244" s="165" t="str">
        <f t="shared" si="38"/>
        <v>1,2-Dichlorobenzene</v>
      </c>
      <c r="C244" s="166" t="str">
        <f t="shared" si="38"/>
        <v>95-50-1</v>
      </c>
      <c r="D244" s="167" cm="1">
        <f t="array" ref="D244">_xlfn.IFNA(CONVERT(INDEX('3. Emissions - Potential EF'!$K$5:$K$288,MATCH(1,($N$231='3. Emissions - Potential EF'!$B$5:$B$288)*($C244='3. Emissions - Potential EF'!$C$5:$C$288),0)),"lbm","g")/8760/3600,"--")</f>
        <v>1.7597703984259258E-3</v>
      </c>
      <c r="E244" s="168" cm="1">
        <f t="array" ref="E244">_xlfn.IFNA(CONVERT(INDEX('3. Emissions - Potential EF'!$N$5:$N$288,MATCH(1,('Potential - REER'!$N$231='3. Emissions - Potential EF'!$B$5:$B$288)*($C244='3. Emissions - Potential EF'!$C$5:$C$288),0)),"lbm","g")/24/3600,"--")</f>
        <v>1.7597703984259256E-3</v>
      </c>
      <c r="F244" s="174" t="str">
        <f t="shared" si="41"/>
        <v>--</v>
      </c>
      <c r="G244" s="167" t="str">
        <f t="shared" si="41"/>
        <v>--</v>
      </c>
      <c r="H244" s="167" t="str">
        <f t="shared" si="41"/>
        <v>--</v>
      </c>
      <c r="I244" s="167" t="str">
        <f t="shared" si="41"/>
        <v>--</v>
      </c>
      <c r="J244" s="167" t="str">
        <f t="shared" si="41"/>
        <v>--</v>
      </c>
      <c r="K244" s="167" t="str">
        <f t="shared" si="41"/>
        <v>--</v>
      </c>
      <c r="L244" s="168" t="str">
        <f t="shared" si="40"/>
        <v>--</v>
      </c>
      <c r="Q244" s="70"/>
      <c r="R244" s="177"/>
    </row>
    <row r="245" spans="2:18" s="53" customFormat="1" ht="14.5" x14ac:dyDescent="0.35">
      <c r="B245" s="165" t="str">
        <f t="shared" si="38"/>
        <v>1,2-Dichloroethane</v>
      </c>
      <c r="C245" s="166" t="str">
        <f t="shared" si="38"/>
        <v>107-06-2</v>
      </c>
      <c r="D245" s="167" cm="1">
        <f t="array" ref="D245">_xlfn.IFNA(CONVERT(INDEX('3. Emissions - Potential EF'!$K$5:$K$288,MATCH(1,($N$231='3. Emissions - Potential EF'!$B$5:$B$288)*($C245='3. Emissions - Potential EF'!$C$5:$C$288),0)),"lbm","g")/8760/3600,"--")</f>
        <v>9.0298481064814823E-4</v>
      </c>
      <c r="E245" s="168" cm="1">
        <f t="array" ref="E245">_xlfn.IFNA(CONVERT(INDEX('3. Emissions - Potential EF'!$N$5:$N$288,MATCH(1,('Potential - REER'!$N$231='3. Emissions - Potential EF'!$B$5:$B$288)*($C245='3. Emissions - Potential EF'!$C$5:$C$288),0)),"lbm","g")/24/3600,"--")</f>
        <v>9.0298481064814812E-4</v>
      </c>
      <c r="F245" s="174">
        <f t="shared" si="41"/>
        <v>2.3762758174951271E-2</v>
      </c>
      <c r="G245" s="167">
        <f t="shared" si="41"/>
        <v>1.2899783009259262E-4</v>
      </c>
      <c r="H245" s="167">
        <f t="shared" si="41"/>
        <v>9.0298481064814823E-4</v>
      </c>
      <c r="I245" s="167">
        <f t="shared" si="41"/>
        <v>2.9128542278972523E-5</v>
      </c>
      <c r="J245" s="167">
        <f t="shared" si="41"/>
        <v>1.963010457930757E-3</v>
      </c>
      <c r="K245" s="167">
        <f t="shared" si="41"/>
        <v>2.9128542278972523E-5</v>
      </c>
      <c r="L245" s="168" t="str">
        <f t="shared" si="40"/>
        <v>--</v>
      </c>
      <c r="Q245" s="70"/>
      <c r="R245" s="177"/>
    </row>
    <row r="246" spans="2:18" s="53" customFormat="1" ht="14.5" x14ac:dyDescent="0.35">
      <c r="B246" s="165" t="str">
        <f t="shared" si="38"/>
        <v>1,2-Dichloropropane</v>
      </c>
      <c r="C246" s="166" t="str">
        <f t="shared" si="38"/>
        <v>78-87-5</v>
      </c>
      <c r="D246" s="167" cm="1">
        <f t="array" ref="D246">_xlfn.IFNA(CONVERT(INDEX('3. Emissions - Potential EF'!$K$5:$K$288,MATCH(1,($N$231='3. Emissions - Potential EF'!$B$5:$B$288)*($C246='3. Emissions - Potential EF'!$C$5:$C$288),0)),"lbm","g")/8760/3600,"--")</f>
        <v>9.4708406884259271E-4</v>
      </c>
      <c r="E246" s="168" cm="1">
        <f t="array" ref="E246">_xlfn.IFNA(CONVERT(INDEX('3. Emissions - Potential EF'!$N$5:$N$288,MATCH(1,('Potential - REER'!$N$231='3. Emissions - Potential EF'!$B$5:$B$288)*($C246='3. Emissions - Potential EF'!$C$5:$C$288),0)),"lbm","g")/24/3600,"--")</f>
        <v>9.470840688425926E-4</v>
      </c>
      <c r="F246" s="174" t="str">
        <f t="shared" si="41"/>
        <v>--</v>
      </c>
      <c r="G246" s="167">
        <f t="shared" si="41"/>
        <v>2.3677101721064818E-4</v>
      </c>
      <c r="H246" s="167" t="str">
        <f t="shared" si="41"/>
        <v>--</v>
      </c>
      <c r="I246" s="167">
        <f t="shared" si="41"/>
        <v>5.2615781602366261E-5</v>
      </c>
      <c r="J246" s="167" t="str">
        <f t="shared" si="41"/>
        <v>--</v>
      </c>
      <c r="K246" s="167">
        <f t="shared" si="41"/>
        <v>5.2615781602366261E-5</v>
      </c>
      <c r="L246" s="168">
        <f t="shared" si="40"/>
        <v>4.1177568210547503E-6</v>
      </c>
      <c r="Q246" s="70"/>
      <c r="R246" s="177"/>
    </row>
    <row r="247" spans="2:18" s="53" customFormat="1" ht="14.5" x14ac:dyDescent="0.35">
      <c r="B247" s="165" t="str">
        <f t="shared" si="38"/>
        <v>1,3,5-Trimethylbenzene</v>
      </c>
      <c r="C247" s="166" t="str">
        <f t="shared" si="38"/>
        <v>108-67-8</v>
      </c>
      <c r="D247" s="167" cm="1">
        <f t="array" ref="D247">_xlfn.IFNA(CONVERT(INDEX('3. Emissions - Potential EF'!$K$5:$K$288,MATCH(1,($N$231='3. Emissions - Potential EF'!$B$5:$B$288)*($C247='3. Emissions - Potential EF'!$C$5:$C$288),0)),"lbm","g")/8760/3600,"--")</f>
        <v>6.4132921202777777E-4</v>
      </c>
      <c r="E247" s="168" cm="1">
        <f t="array" ref="E247">_xlfn.IFNA(CONVERT(INDEX('3. Emissions - Potential EF'!$N$5:$N$288,MATCH(1,('Potential - REER'!$N$231='3. Emissions - Potential EF'!$B$5:$B$288)*($C247='3. Emissions - Potential EF'!$C$5:$C$288),0)),"lbm","g")/24/3600,"--")</f>
        <v>6.4132921202777777E-4</v>
      </c>
      <c r="F247" s="174" t="str">
        <f t="shared" si="41"/>
        <v>--</v>
      </c>
      <c r="G247" s="167">
        <f t="shared" si="41"/>
        <v>1.0688820200462962E-5</v>
      </c>
      <c r="H247" s="167" t="str">
        <f t="shared" si="41"/>
        <v>--</v>
      </c>
      <c r="I247" s="167">
        <f t="shared" si="41"/>
        <v>2.4666508154914528E-6</v>
      </c>
      <c r="J247" s="167" t="str">
        <f t="shared" si="41"/>
        <v>--</v>
      </c>
      <c r="K247" s="167">
        <f t="shared" si="41"/>
        <v>2.4666508154914528E-6</v>
      </c>
      <c r="L247" s="168" t="str">
        <f t="shared" si="40"/>
        <v>--</v>
      </c>
      <c r="Q247" s="70"/>
      <c r="R247" s="177"/>
    </row>
    <row r="248" spans="2:18" s="53" customFormat="1" ht="14.5" x14ac:dyDescent="0.35">
      <c r="B248" s="165" t="str">
        <f t="shared" si="38"/>
        <v>1,3-Butadiene</v>
      </c>
      <c r="C248" s="166" t="str">
        <f t="shared" si="38"/>
        <v>106-99-0</v>
      </c>
      <c r="D248" s="167" t="str" cm="1">
        <f t="array" ref="D248">_xlfn.IFNA(CONVERT(INDEX('3. Emissions - Potential EF'!$K$5:$K$288,MATCH(1,($N$231='3. Emissions - Potential EF'!$B$5:$B$288)*($C248='3. Emissions - Potential EF'!$C$5:$C$288),0)),"lbm","g")/8760/3600,"--")</f>
        <v>--</v>
      </c>
      <c r="E248" s="168" t="str" cm="1">
        <f t="array" ref="E248">_xlfn.IFNA(CONVERT(INDEX('3. Emissions - Potential EF'!$N$5:$N$288,MATCH(1,('Potential - REER'!$N$231='3. Emissions - Potential EF'!$B$5:$B$288)*($C248='3. Emissions - Potential EF'!$C$5:$C$288),0)),"lbm","g")/24/3600,"--")</f>
        <v>--</v>
      </c>
      <c r="F248" s="174" t="str">
        <f t="shared" si="41"/>
        <v>--</v>
      </c>
      <c r="G248" s="167" t="str">
        <f t="shared" si="41"/>
        <v>--</v>
      </c>
      <c r="H248" s="167" t="str">
        <f t="shared" si="41"/>
        <v>--</v>
      </c>
      <c r="I248" s="167" t="str">
        <f t="shared" si="41"/>
        <v>--</v>
      </c>
      <c r="J248" s="167" t="str">
        <f t="shared" si="41"/>
        <v>--</v>
      </c>
      <c r="K248" s="167" t="str">
        <f t="shared" si="41"/>
        <v>--</v>
      </c>
      <c r="L248" s="168" t="str">
        <f t="shared" si="40"/>
        <v>--</v>
      </c>
      <c r="Q248" s="70"/>
      <c r="R248" s="177"/>
    </row>
    <row r="249" spans="2:18" s="53" customFormat="1" ht="14.5" x14ac:dyDescent="0.35">
      <c r="B249" s="165" t="str">
        <f t="shared" si="38"/>
        <v>1,3-Dichlorobenzene</v>
      </c>
      <c r="C249" s="166" t="str">
        <f t="shared" si="38"/>
        <v>541-73-1</v>
      </c>
      <c r="D249" s="167" cm="1">
        <f t="array" ref="D249">_xlfn.IFNA(CONVERT(INDEX('3. Emissions - Potential EF'!$K$5:$K$288,MATCH(1,($N$231='3. Emissions - Potential EF'!$B$5:$B$288)*($C249='3. Emissions - Potential EF'!$C$5:$C$288),0)),"lbm","g")/8760/3600,"--")</f>
        <v>1.4489756263888892E-3</v>
      </c>
      <c r="E249" s="168" cm="1">
        <f t="array" ref="E249">_xlfn.IFNA(CONVERT(INDEX('3. Emissions - Potential EF'!$N$5:$N$288,MATCH(1,('Potential - REER'!$N$231='3. Emissions - Potential EF'!$B$5:$B$288)*($C249='3. Emissions - Potential EF'!$C$5:$C$288),0)),"lbm","g")/24/3600,"--")</f>
        <v>1.4489756263888892E-3</v>
      </c>
      <c r="F249" s="174" t="str">
        <f t="shared" si="41"/>
        <v>--</v>
      </c>
      <c r="G249" s="167" t="str">
        <f t="shared" si="41"/>
        <v>--</v>
      </c>
      <c r="H249" s="167" t="str">
        <f t="shared" si="41"/>
        <v>--</v>
      </c>
      <c r="I249" s="167" t="str">
        <f t="shared" si="41"/>
        <v>--</v>
      </c>
      <c r="J249" s="167" t="str">
        <f t="shared" si="41"/>
        <v>--</v>
      </c>
      <c r="K249" s="167" t="str">
        <f t="shared" si="41"/>
        <v>--</v>
      </c>
      <c r="L249" s="168" t="str">
        <f t="shared" si="40"/>
        <v>--</v>
      </c>
      <c r="Q249" s="70"/>
      <c r="R249" s="177"/>
    </row>
    <row r="250" spans="2:18" s="53" customFormat="1" ht="14.5" x14ac:dyDescent="0.35">
      <c r="B250" s="165" t="str">
        <f t="shared" si="38"/>
        <v>1,4-Dichlorobenzene</v>
      </c>
      <c r="C250" s="166" t="str">
        <f t="shared" si="38"/>
        <v>106-46-7</v>
      </c>
      <c r="D250" s="167" cm="1">
        <f t="array" ref="D250">_xlfn.IFNA(CONVERT(INDEX('3. Emissions - Potential EF'!$K$5:$K$288,MATCH(1,($N$231='3. Emissions - Potential EF'!$B$5:$B$288)*($C250='3. Emissions - Potential EF'!$C$5:$C$288),0)),"lbm","g")/8760/3600,"--")</f>
        <v>1.7345708223148149E-3</v>
      </c>
      <c r="E250" s="168" cm="1">
        <f t="array" ref="E250">_xlfn.IFNA(CONVERT(INDEX('3. Emissions - Potential EF'!$N$5:$N$288,MATCH(1,('Potential - REER'!$N$231='3. Emissions - Potential EF'!$B$5:$B$288)*($C250='3. Emissions - Potential EF'!$C$5:$C$288),0)),"lbm","g")/24/3600,"--")</f>
        <v>1.7345708223148151E-3</v>
      </c>
      <c r="F250" s="174">
        <f t="shared" si="41"/>
        <v>1.906121782763533E-2</v>
      </c>
      <c r="G250" s="167">
        <f t="shared" si="41"/>
        <v>2.8909513705246917E-5</v>
      </c>
      <c r="H250" s="167">
        <f t="shared" si="41"/>
        <v>7.2273784263117294E-4</v>
      </c>
      <c r="I250" s="167">
        <f t="shared" si="41"/>
        <v>6.6714262396723648E-6</v>
      </c>
      <c r="J250" s="167">
        <f t="shared" si="41"/>
        <v>1.5768825657407406E-3</v>
      </c>
      <c r="K250" s="167">
        <f t="shared" si="41"/>
        <v>6.6714262396723648E-6</v>
      </c>
      <c r="L250" s="168">
        <f t="shared" si="40"/>
        <v>1.445475685262346E-7</v>
      </c>
      <c r="Q250" s="70"/>
      <c r="R250" s="177"/>
    </row>
    <row r="251" spans="2:18" s="53" customFormat="1" ht="14.5" x14ac:dyDescent="0.35">
      <c r="B251" s="165" t="str">
        <f t="shared" si="38"/>
        <v>2,3,4,6-Tetrachlorophenol</v>
      </c>
      <c r="C251" s="166" t="str">
        <f t="shared" si="38"/>
        <v>58-90-2</v>
      </c>
      <c r="D251" s="167" cm="1">
        <f t="array" ref="D251">_xlfn.IFNA(CONVERT(INDEX('3. Emissions - Potential EF'!$K$5:$K$288,MATCH(1,($N$231='3. Emissions - Potential EF'!$B$5:$B$288)*($C251='3. Emissions - Potential EF'!$C$5:$C$288),0)),"lbm","g")/8760/3600,"--")</f>
        <v>1.934067466527778E-4</v>
      </c>
      <c r="E251" s="168" cm="1">
        <f t="array" ref="E251">_xlfn.IFNA(CONVERT(INDEX('3. Emissions - Potential EF'!$N$5:$N$288,MATCH(1,('Potential - REER'!$N$231='3. Emissions - Potential EF'!$B$5:$B$288)*($C251='3. Emissions - Potential EF'!$C$5:$C$288),0)),"lbm","g")/24/3600,"--")</f>
        <v>1.934067466527778E-4</v>
      </c>
      <c r="F251" s="174" t="str">
        <f t="shared" si="41"/>
        <v>--</v>
      </c>
      <c r="G251" s="167" t="str">
        <f t="shared" si="41"/>
        <v>--</v>
      </c>
      <c r="H251" s="167" t="str">
        <f t="shared" si="41"/>
        <v>--</v>
      </c>
      <c r="I251" s="167" t="str">
        <f t="shared" si="41"/>
        <v>--</v>
      </c>
      <c r="J251" s="167" t="str">
        <f t="shared" si="41"/>
        <v>--</v>
      </c>
      <c r="K251" s="167" t="str">
        <f t="shared" si="41"/>
        <v>--</v>
      </c>
      <c r="L251" s="168" t="str">
        <f t="shared" si="40"/>
        <v>--</v>
      </c>
      <c r="Q251" s="70"/>
      <c r="R251" s="177"/>
    </row>
    <row r="252" spans="2:18" s="53" customFormat="1" ht="14.5" x14ac:dyDescent="0.35">
      <c r="B252" s="165" t="str">
        <f t="shared" ref="B252:C271" si="42">B25</f>
        <v>2,4,5-Trichlorophenol</v>
      </c>
      <c r="C252" s="166" t="str">
        <f t="shared" si="42"/>
        <v>95-95-4</v>
      </c>
      <c r="D252" s="167" cm="1">
        <f t="array" ref="D252">_xlfn.IFNA(CONVERT(INDEX('3. Emissions - Potential EF'!$K$5:$K$288,MATCH(1,($N$231='3. Emissions - Potential EF'!$B$5:$B$288)*($C252='3. Emissions - Potential EF'!$C$5:$C$288),0)),"lbm","g")/8760/3600,"--")</f>
        <v>1.4237760502777781E-4</v>
      </c>
      <c r="E252" s="168" cm="1">
        <f t="array" ref="E252">_xlfn.IFNA(CONVERT(INDEX('3. Emissions - Potential EF'!$N$5:$N$288,MATCH(1,('Potential - REER'!$N$231='3. Emissions - Potential EF'!$B$5:$B$288)*($C252='3. Emissions - Potential EF'!$C$5:$C$288),0)),"lbm","g")/24/3600,"--")</f>
        <v>1.4237760502777778E-4</v>
      </c>
      <c r="F252" s="174" t="str">
        <f t="shared" ref="F252:K261" si="43">IFERROR(IF(F25="--","--",$D252/F25),"--")</f>
        <v>--</v>
      </c>
      <c r="G252" s="167" t="str">
        <f t="shared" si="43"/>
        <v>--</v>
      </c>
      <c r="H252" s="167" t="str">
        <f t="shared" si="43"/>
        <v>--</v>
      </c>
      <c r="I252" s="167" t="str">
        <f t="shared" si="43"/>
        <v>--</v>
      </c>
      <c r="J252" s="167" t="str">
        <f t="shared" si="43"/>
        <v>--</v>
      </c>
      <c r="K252" s="167" t="str">
        <f t="shared" si="43"/>
        <v>--</v>
      </c>
      <c r="L252" s="168" t="str">
        <f t="shared" si="40"/>
        <v>--</v>
      </c>
      <c r="Q252" s="70"/>
      <c r="R252" s="177"/>
    </row>
    <row r="253" spans="2:18" s="53" customFormat="1" ht="14.5" x14ac:dyDescent="0.35">
      <c r="B253" s="165" t="str">
        <f t="shared" si="42"/>
        <v>2,4-Dichlorophenol</v>
      </c>
      <c r="C253" s="166" t="str">
        <f t="shared" si="42"/>
        <v>120-83-2</v>
      </c>
      <c r="D253" s="167" cm="1">
        <f t="array" ref="D253">_xlfn.IFNA(CONVERT(INDEX('3. Emissions - Potential EF'!$K$5:$K$288,MATCH(1,($N$231='3. Emissions - Potential EF'!$B$5:$B$288)*($C253='3. Emissions - Potential EF'!$C$5:$C$288),0)),"lbm","g")/8760/3600,"--")</f>
        <v>1.1812301302083333E-4</v>
      </c>
      <c r="E253" s="168" cm="1">
        <f t="array" ref="E253">_xlfn.IFNA(CONVERT(INDEX('3. Emissions - Potential EF'!$N$5:$N$288,MATCH(1,('Potential - REER'!$N$231='3. Emissions - Potential EF'!$B$5:$B$288)*($C253='3. Emissions - Potential EF'!$C$5:$C$288),0)),"lbm","g")/24/3600,"--")</f>
        <v>1.1812301302083336E-4</v>
      </c>
      <c r="F253" s="174" t="str">
        <f t="shared" si="43"/>
        <v>--</v>
      </c>
      <c r="G253" s="167" t="str">
        <f t="shared" si="43"/>
        <v>--</v>
      </c>
      <c r="H253" s="167" t="str">
        <f t="shared" si="43"/>
        <v>--</v>
      </c>
      <c r="I253" s="167" t="str">
        <f t="shared" si="43"/>
        <v>--</v>
      </c>
      <c r="J253" s="167" t="str">
        <f t="shared" si="43"/>
        <v>--</v>
      </c>
      <c r="K253" s="167" t="str">
        <f t="shared" si="43"/>
        <v>--</v>
      </c>
      <c r="L253" s="168" t="str">
        <f t="shared" si="40"/>
        <v>--</v>
      </c>
      <c r="Q253" s="70"/>
      <c r="R253" s="177"/>
    </row>
    <row r="254" spans="2:18" s="53" customFormat="1" ht="14.5" x14ac:dyDescent="0.35">
      <c r="B254" s="165" t="str">
        <f t="shared" si="42"/>
        <v>2-Butanone</v>
      </c>
      <c r="C254" s="166" t="str">
        <f t="shared" si="42"/>
        <v>78-93-3</v>
      </c>
      <c r="D254" s="167" cm="1">
        <f t="array" ref="D254">_xlfn.IFNA(CONVERT(INDEX('3. Emissions - Potential EF'!$K$5:$K$288,MATCH(1,($N$231='3. Emissions - Potential EF'!$B$5:$B$288)*($C254='3. Emissions - Potential EF'!$C$5:$C$288),0)),"lbm","g")/8760/3600,"--")</f>
        <v>1.3481773219444444E-2</v>
      </c>
      <c r="E254" s="168" cm="1">
        <f t="array" ref="E254">_xlfn.IFNA(CONVERT(INDEX('3. Emissions - Potential EF'!$N$5:$N$288,MATCH(1,('Potential - REER'!$N$231='3. Emissions - Potential EF'!$B$5:$B$288)*($C254='3. Emissions - Potential EF'!$C$5:$C$288),0)),"lbm","g")/24/3600,"--")</f>
        <v>1.3481773219444446E-2</v>
      </c>
      <c r="F254" s="174" t="str">
        <f t="shared" si="43"/>
        <v>--</v>
      </c>
      <c r="G254" s="167">
        <f t="shared" si="43"/>
        <v>2.6963546438888887E-6</v>
      </c>
      <c r="H254" s="167" t="str">
        <f t="shared" si="43"/>
        <v>--</v>
      </c>
      <c r="I254" s="167">
        <f t="shared" si="43"/>
        <v>6.1280787361111114E-7</v>
      </c>
      <c r="J254" s="167" t="str">
        <f t="shared" si="43"/>
        <v>--</v>
      </c>
      <c r="K254" s="167">
        <f t="shared" si="43"/>
        <v>6.1280787361111114E-7</v>
      </c>
      <c r="L254" s="168">
        <f t="shared" si="40"/>
        <v>2.6963546438888891E-6</v>
      </c>
      <c r="Q254" s="70"/>
      <c r="R254" s="177"/>
    </row>
    <row r="255" spans="2:18" s="53" customFormat="1" ht="14.5" x14ac:dyDescent="0.35">
      <c r="B255" s="165" t="str">
        <f t="shared" si="42"/>
        <v>2-Chlorophenol</v>
      </c>
      <c r="C255" s="166" t="str">
        <f t="shared" si="42"/>
        <v>95-57-8</v>
      </c>
      <c r="D255" s="167" cm="1">
        <f t="array" ref="D255">_xlfn.IFNA(CONVERT(INDEX('3. Emissions - Potential EF'!$K$5:$K$288,MATCH(1,($N$231='3. Emissions - Potential EF'!$B$5:$B$288)*($C255='3. Emissions - Potential EF'!$C$5:$C$288),0)),"lbm","g")/8760/3600,"--")</f>
        <v>5.997499114444445E-5</v>
      </c>
      <c r="E255" s="168" cm="1">
        <f t="array" ref="E255">_xlfn.IFNA(CONVERT(INDEX('3. Emissions - Potential EF'!$N$5:$N$288,MATCH(1,('Potential - REER'!$N$231='3. Emissions - Potential EF'!$B$5:$B$288)*($C255='3. Emissions - Potential EF'!$C$5:$C$288),0)),"lbm","g")/24/3600,"--")</f>
        <v>5.9974991144444443E-5</v>
      </c>
      <c r="F255" s="174" t="str">
        <f t="shared" si="43"/>
        <v>--</v>
      </c>
      <c r="G255" s="167" t="str">
        <f t="shared" si="43"/>
        <v>--</v>
      </c>
      <c r="H255" s="167" t="str">
        <f t="shared" si="43"/>
        <v>--</v>
      </c>
      <c r="I255" s="167" t="str">
        <f t="shared" si="43"/>
        <v>--</v>
      </c>
      <c r="J255" s="167" t="str">
        <f t="shared" si="43"/>
        <v>--</v>
      </c>
      <c r="K255" s="167" t="str">
        <f t="shared" si="43"/>
        <v>--</v>
      </c>
      <c r="L255" s="168" t="str">
        <f t="shared" si="40"/>
        <v>--</v>
      </c>
      <c r="Q255" s="70"/>
      <c r="R255" s="177"/>
    </row>
    <row r="256" spans="2:18" s="53" customFormat="1" ht="14.5" x14ac:dyDescent="0.35">
      <c r="B256" s="165" t="str">
        <f t="shared" si="42"/>
        <v>4-Methyl-2-pentanone</v>
      </c>
      <c r="C256" s="166" t="str">
        <f t="shared" si="42"/>
        <v>108-10-1</v>
      </c>
      <c r="D256" s="167" cm="1">
        <f t="array" ref="D256">_xlfn.IFNA(CONVERT(INDEX('3. Emissions - Potential EF'!$K$5:$K$288,MATCH(1,($N$231='3. Emissions - Potential EF'!$B$5:$B$288)*($C256='3. Emissions - Potential EF'!$C$5:$C$288),0)),"lbm","g")/8760/3600,"--")</f>
        <v>8.2108618828703721E-3</v>
      </c>
      <c r="E256" s="168" cm="1">
        <f t="array" ref="E256">_xlfn.IFNA(CONVERT(INDEX('3. Emissions - Potential EF'!$N$5:$N$288,MATCH(1,('Potential - REER'!$N$231='3. Emissions - Potential EF'!$B$5:$B$288)*($C256='3. Emissions - Potential EF'!$C$5:$C$288),0)),"lbm","g")/24/3600,"--")</f>
        <v>8.2108618828703721E-3</v>
      </c>
      <c r="F256" s="174" t="str">
        <f t="shared" si="43"/>
        <v>--</v>
      </c>
      <c r="G256" s="167">
        <f t="shared" si="43"/>
        <v>2.7369539609567907E-6</v>
      </c>
      <c r="H256" s="167" t="str">
        <f t="shared" si="43"/>
        <v>--</v>
      </c>
      <c r="I256" s="167">
        <f t="shared" si="43"/>
        <v>6.316047602207979E-7</v>
      </c>
      <c r="J256" s="167" t="str">
        <f t="shared" si="43"/>
        <v>--</v>
      </c>
      <c r="K256" s="167">
        <f t="shared" si="43"/>
        <v>6.316047602207979E-7</v>
      </c>
      <c r="L256" s="168" t="str">
        <f t="shared" si="40"/>
        <v>--</v>
      </c>
      <c r="Q256" s="70"/>
      <c r="R256" s="177"/>
    </row>
    <row r="257" spans="2:18" s="53" customFormat="1" ht="14.5" x14ac:dyDescent="0.35">
      <c r="B257" s="165" t="str">
        <f t="shared" si="42"/>
        <v>2-Methyl napthalene</v>
      </c>
      <c r="C257" s="166" t="str">
        <f t="shared" si="42"/>
        <v>91-57-6</v>
      </c>
      <c r="D257" s="167" cm="1">
        <f t="array" ref="D257">_xlfn.IFNA(CONVERT(INDEX('3. Emissions - Potential EF'!$K$5:$K$288,MATCH(1,($N$231='3. Emissions - Potential EF'!$B$5:$B$288)*($C257='3. Emissions - Potential EF'!$C$5:$C$288),0)),"lbm","g")/8760/3600,"--")</f>
        <v>5.4935075922222212E-6</v>
      </c>
      <c r="E257" s="168" cm="1">
        <f t="array" ref="E257">_xlfn.IFNA(CONVERT(INDEX('3. Emissions - Potential EF'!$N$5:$N$288,MATCH(1,('Potential - REER'!$N$231='3. Emissions - Potential EF'!$B$5:$B$288)*($C257='3. Emissions - Potential EF'!$C$5:$C$288),0)),"lbm","g")/24/3600,"--")</f>
        <v>5.4935075922222221E-6</v>
      </c>
      <c r="F257" s="174" t="str">
        <f t="shared" si="43"/>
        <v>--</v>
      </c>
      <c r="G257" s="167" t="str">
        <f t="shared" si="43"/>
        <v>--</v>
      </c>
      <c r="H257" s="167" t="str">
        <f t="shared" si="43"/>
        <v>--</v>
      </c>
      <c r="I257" s="167" t="str">
        <f t="shared" si="43"/>
        <v>--</v>
      </c>
      <c r="J257" s="167" t="str">
        <f t="shared" si="43"/>
        <v>--</v>
      </c>
      <c r="K257" s="167" t="str">
        <f t="shared" si="43"/>
        <v>--</v>
      </c>
      <c r="L257" s="168" t="str">
        <f t="shared" si="40"/>
        <v>--</v>
      </c>
      <c r="Q257" s="70"/>
      <c r="R257" s="177"/>
    </row>
    <row r="258" spans="2:18" s="53" customFormat="1" ht="14.5" x14ac:dyDescent="0.35">
      <c r="B258" s="165" t="str">
        <f t="shared" si="42"/>
        <v>Acetaldehyde</v>
      </c>
      <c r="C258" s="166" t="str">
        <f t="shared" si="42"/>
        <v>75-07-0</v>
      </c>
      <c r="D258" s="167" cm="1">
        <f t="array" ref="D258">_xlfn.IFNA(CONVERT(INDEX('3. Emissions - Potential EF'!$K$5:$K$288,MATCH(1,($N$231='3. Emissions - Potential EF'!$B$5:$B$288)*($C258='3. Emissions - Potential EF'!$C$5:$C$288),0)),"lbm","g")/8760/3600,"--")</f>
        <v>5.0000158933796293E-2</v>
      </c>
      <c r="E258" s="168" cm="1">
        <f t="array" ref="E258">_xlfn.IFNA(CONVERT(INDEX('3. Emissions - Potential EF'!$N$5:$N$288,MATCH(1,('Potential - REER'!$N$231='3. Emissions - Potential EF'!$B$5:$B$288)*($C258='3. Emissions - Potential EF'!$C$5:$C$288),0)),"lbm","g")/24/3600,"--")</f>
        <v>5.0000158933796293E-2</v>
      </c>
      <c r="F258" s="174">
        <f t="shared" si="43"/>
        <v>0.11111146429732509</v>
      </c>
      <c r="G258" s="167">
        <f t="shared" si="43"/>
        <v>3.5714399238425922E-4</v>
      </c>
      <c r="H258" s="167">
        <f t="shared" si="43"/>
        <v>4.1666799111496908E-3</v>
      </c>
      <c r="I258" s="167">
        <f t="shared" si="43"/>
        <v>8.0645417635155311E-5</v>
      </c>
      <c r="J258" s="167">
        <f t="shared" si="43"/>
        <v>9.0909379879629618E-3</v>
      </c>
      <c r="K258" s="167">
        <f t="shared" si="43"/>
        <v>8.0645417635155311E-5</v>
      </c>
      <c r="L258" s="168">
        <f t="shared" si="40"/>
        <v>1.0638331688041765E-4</v>
      </c>
      <c r="Q258" s="70"/>
      <c r="R258" s="177"/>
    </row>
    <row r="259" spans="2:18" s="53" customFormat="1" ht="14.5" x14ac:dyDescent="0.35">
      <c r="B259" s="165" t="str">
        <f t="shared" si="42"/>
        <v>Acenaphthylene</v>
      </c>
      <c r="C259" s="166" t="str">
        <f t="shared" si="42"/>
        <v>208-96-8</v>
      </c>
      <c r="D259" s="167" cm="1">
        <f t="array" ref="D259">_xlfn.IFNA(CONVERT(INDEX('3. Emissions - Potential EF'!$K$5:$K$288,MATCH(1,($N$231='3. Emissions - Potential EF'!$B$5:$B$288)*($C259='3. Emissions - Potential EF'!$C$5:$C$288),0)),"lbm","g")/8760/3600,"--")</f>
        <v>9.5632391341666661E-7</v>
      </c>
      <c r="E259" s="168" cm="1">
        <f t="array" ref="E259">_xlfn.IFNA(CONVERT(INDEX('3. Emissions - Potential EF'!$N$5:$N$288,MATCH(1,('Potential - REER'!$N$231='3. Emissions - Potential EF'!$B$5:$B$288)*($C259='3. Emissions - Potential EF'!$C$5:$C$288),0)),"lbm","g")/24/3600,"--")</f>
        <v>9.5632391341666661E-7</v>
      </c>
      <c r="F259" s="174" t="str">
        <f t="shared" si="43"/>
        <v>--</v>
      </c>
      <c r="G259" s="167" t="str">
        <f t="shared" si="43"/>
        <v>--</v>
      </c>
      <c r="H259" s="167" t="str">
        <f t="shared" si="43"/>
        <v>--</v>
      </c>
      <c r="I259" s="167" t="str">
        <f t="shared" si="43"/>
        <v>--</v>
      </c>
      <c r="J259" s="167" t="str">
        <f t="shared" si="43"/>
        <v>--</v>
      </c>
      <c r="K259" s="167" t="str">
        <f t="shared" si="43"/>
        <v>--</v>
      </c>
      <c r="L259" s="168" t="str">
        <f t="shared" si="40"/>
        <v>--</v>
      </c>
      <c r="Q259" s="70"/>
      <c r="R259" s="177"/>
    </row>
    <row r="260" spans="2:18" s="53" customFormat="1" ht="14.5" x14ac:dyDescent="0.35">
      <c r="B260" s="165" t="str">
        <f t="shared" si="42"/>
        <v>Acenaphthene</v>
      </c>
      <c r="C260" s="166" t="str">
        <f t="shared" si="42"/>
        <v>83-32-9</v>
      </c>
      <c r="D260" s="167" cm="1">
        <f t="array" ref="D260">_xlfn.IFNA(CONVERT(INDEX('3. Emissions - Potential EF'!$K$5:$K$288,MATCH(1,($N$231='3. Emissions - Potential EF'!$B$5:$B$288)*($C260='3. Emissions - Potential EF'!$C$5:$C$288),0)),"lbm","g")/8760/3600,"--")</f>
        <v>9.5632391341666661E-7</v>
      </c>
      <c r="E260" s="168" cm="1">
        <f t="array" ref="E260">_xlfn.IFNA(CONVERT(INDEX('3. Emissions - Potential EF'!$N$5:$N$288,MATCH(1,('Potential - REER'!$N$231='3. Emissions - Potential EF'!$B$5:$B$288)*($C260='3. Emissions - Potential EF'!$C$5:$C$288),0)),"lbm","g")/24/3600,"--")</f>
        <v>9.5632391341666661E-7</v>
      </c>
      <c r="F260" s="174" t="str">
        <f t="shared" si="43"/>
        <v>--</v>
      </c>
      <c r="G260" s="167" t="str">
        <f t="shared" si="43"/>
        <v>--</v>
      </c>
      <c r="H260" s="167" t="str">
        <f t="shared" si="43"/>
        <v>--</v>
      </c>
      <c r="I260" s="167" t="str">
        <f t="shared" si="43"/>
        <v>--</v>
      </c>
      <c r="J260" s="167" t="str">
        <f t="shared" si="43"/>
        <v>--</v>
      </c>
      <c r="K260" s="167" t="str">
        <f t="shared" si="43"/>
        <v>--</v>
      </c>
      <c r="L260" s="168" t="str">
        <f t="shared" si="40"/>
        <v>--</v>
      </c>
      <c r="Q260" s="70"/>
      <c r="R260" s="177"/>
    </row>
    <row r="261" spans="2:18" s="53" customFormat="1" ht="14.5" x14ac:dyDescent="0.35">
      <c r="B261" s="165" t="str">
        <f t="shared" si="42"/>
        <v>Acetone</v>
      </c>
      <c r="C261" s="166" t="str">
        <f t="shared" si="42"/>
        <v>67-64-1</v>
      </c>
      <c r="D261" s="167" cm="1">
        <f t="array" ref="D261">_xlfn.IFNA(CONVERT(INDEX('3. Emissions - Potential EF'!$K$5:$K$288,MATCH(1,($N$231='3. Emissions - Potential EF'!$B$5:$B$288)*($C261='3. Emissions - Potential EF'!$C$5:$C$288),0)),"lbm","g")/8760/3600,"--")</f>
        <v>3.5699399490740746E-2</v>
      </c>
      <c r="E261" s="168" cm="1">
        <f t="array" ref="E261">_xlfn.IFNA(CONVERT(INDEX('3. Emissions - Potential EF'!$N$5:$N$288,MATCH(1,('Potential - REER'!$N$231='3. Emissions - Potential EF'!$B$5:$B$288)*($C261='3. Emissions - Potential EF'!$C$5:$C$288),0)),"lbm","g")/24/3600,"--")</f>
        <v>3.5699399490740746E-2</v>
      </c>
      <c r="F261" s="174" t="str">
        <f t="shared" si="43"/>
        <v>--</v>
      </c>
      <c r="G261" s="167">
        <f t="shared" si="43"/>
        <v>1.151593531959379E-6</v>
      </c>
      <c r="H261" s="167" t="str">
        <f t="shared" si="43"/>
        <v>--</v>
      </c>
      <c r="I261" s="167">
        <f t="shared" si="43"/>
        <v>2.5499571064814818E-7</v>
      </c>
      <c r="J261" s="167" t="str">
        <f t="shared" si="43"/>
        <v>--</v>
      </c>
      <c r="K261" s="167">
        <f t="shared" si="43"/>
        <v>2.5499571064814818E-7</v>
      </c>
      <c r="L261" s="168">
        <f t="shared" si="40"/>
        <v>5.757967659796895E-7</v>
      </c>
      <c r="Q261" s="70"/>
      <c r="R261" s="177"/>
    </row>
    <row r="262" spans="2:18" s="53" customFormat="1" ht="14.5" x14ac:dyDescent="0.35">
      <c r="B262" s="165" t="str">
        <f t="shared" si="42"/>
        <v>Acrolein</v>
      </c>
      <c r="C262" s="166" t="str">
        <f t="shared" si="42"/>
        <v>107-02-8</v>
      </c>
      <c r="D262" s="167" cm="1">
        <f t="array" ref="D262">_xlfn.IFNA(CONVERT(INDEX('3. Emissions - Potential EF'!$K$5:$K$288,MATCH(1,($N$231='3. Emissions - Potential EF'!$B$5:$B$288)*($C262='3. Emissions - Potential EF'!$C$5:$C$288),0)),"lbm","g")/8760/3600,"--")</f>
        <v>7.4674743875925931E-2</v>
      </c>
      <c r="E262" s="168" cm="1">
        <f t="array" ref="E262">_xlfn.IFNA(CONVERT(INDEX('3. Emissions - Potential EF'!$N$5:$N$288,MATCH(1,('Potential - REER'!$N$231='3. Emissions - Potential EF'!$B$5:$B$288)*($C262='3. Emissions - Potential EF'!$C$5:$C$288),0)),"lbm","g")/24/3600,"--")</f>
        <v>7.4674743875925931E-2</v>
      </c>
      <c r="F262" s="174" t="str">
        <f t="shared" ref="F262:K271" si="44">IFERROR(IF(F35="--","--",$D262/F35),"--")</f>
        <v>--</v>
      </c>
      <c r="G262" s="167">
        <f t="shared" si="44"/>
        <v>0.2133564110740741</v>
      </c>
      <c r="H262" s="167" t="str">
        <f t="shared" si="44"/>
        <v>--</v>
      </c>
      <c r="I262" s="167">
        <f t="shared" si="44"/>
        <v>4.9783162583950623E-2</v>
      </c>
      <c r="J262" s="167" t="str">
        <f t="shared" si="44"/>
        <v>--</v>
      </c>
      <c r="K262" s="167">
        <f t="shared" si="44"/>
        <v>4.9783162583950623E-2</v>
      </c>
      <c r="L262" s="168">
        <f t="shared" si="40"/>
        <v>1.0822426648684916E-2</v>
      </c>
      <c r="Q262" s="70"/>
      <c r="R262" s="177"/>
    </row>
    <row r="263" spans="2:18" s="53" customFormat="1" ht="14.5" x14ac:dyDescent="0.35">
      <c r="B263" s="165" t="str">
        <f t="shared" si="42"/>
        <v>Aluminum</v>
      </c>
      <c r="C263" s="166" t="str">
        <f t="shared" si="42"/>
        <v>7429-90-5</v>
      </c>
      <c r="D263" s="167" cm="1">
        <f t="array" ref="D263">_xlfn.IFNA(CONVERT(INDEX('3. Emissions - Potential EF'!$K$5:$K$288,MATCH(1,($N$231='3. Emissions - Potential EF'!$B$5:$B$288)*($C263='3. Emissions - Potential EF'!$C$5:$C$288),0)),"lbm","g")/8760/3600,"--")</f>
        <v>0.10260427406574074</v>
      </c>
      <c r="E263" s="168" cm="1">
        <f t="array" ref="E263">_xlfn.IFNA(CONVERT(INDEX('3. Emissions - Potential EF'!$N$5:$N$288,MATCH(1,('Potential - REER'!$N$231='3. Emissions - Potential EF'!$B$5:$B$288)*($C263='3. Emissions - Potential EF'!$C$5:$C$288),0)),"lbm","g")/24/3600,"--")</f>
        <v>0.10260427406574074</v>
      </c>
      <c r="F263" s="174" t="str">
        <f t="shared" si="44"/>
        <v>--</v>
      </c>
      <c r="G263" s="167">
        <f t="shared" si="44"/>
        <v>2.0520854813148148E-2</v>
      </c>
      <c r="H263" s="167" t="str">
        <f t="shared" si="44"/>
        <v>--</v>
      </c>
      <c r="I263" s="167">
        <f t="shared" si="44"/>
        <v>4.6638306393518517E-3</v>
      </c>
      <c r="J263" s="167" t="str">
        <f t="shared" si="44"/>
        <v>--</v>
      </c>
      <c r="K263" s="167">
        <f t="shared" si="44"/>
        <v>4.6638306393518517E-3</v>
      </c>
      <c r="L263" s="168" t="str">
        <f t="shared" si="40"/>
        <v>--</v>
      </c>
      <c r="Q263" s="70"/>
      <c r="R263" s="177"/>
    </row>
    <row r="264" spans="2:18" s="53" customFormat="1" ht="14.5" x14ac:dyDescent="0.35">
      <c r="B264" s="165" t="str">
        <f t="shared" si="42"/>
        <v>Ammonia</v>
      </c>
      <c r="C264" s="166" t="str">
        <f t="shared" si="42"/>
        <v>7664-41-7</v>
      </c>
      <c r="D264" s="167" cm="1">
        <f t="array" ref="D264">_xlfn.IFNA(CONVERT(INDEX('3. Emissions - Potential EF'!$K$5:$K$288,MATCH(1,($N$231='3. Emissions - Potential EF'!$B$5:$B$288)*($C264='3. Emissions - Potential EF'!$C$5:$C$288),0)),"lbm","g")/8760/3600,"--")</f>
        <v>2.3939597305555562</v>
      </c>
      <c r="E264" s="168" cm="1">
        <f t="array" ref="E264">_xlfn.IFNA(CONVERT(INDEX('3. Emissions - Potential EF'!$N$5:$N$288,MATCH(1,('Potential - REER'!$N$231='3. Emissions - Potential EF'!$B$5:$B$288)*($C264='3. Emissions - Potential EF'!$C$5:$C$288),0)),"lbm","g")/24/3600,"--")</f>
        <v>2.3939597305555562</v>
      </c>
      <c r="F264" s="174" t="str">
        <f t="shared" si="44"/>
        <v>--</v>
      </c>
      <c r="G264" s="167">
        <f t="shared" si="44"/>
        <v>4.7879194611111127E-3</v>
      </c>
      <c r="H264" s="167" t="str">
        <f t="shared" si="44"/>
        <v>--</v>
      </c>
      <c r="I264" s="167">
        <f t="shared" si="44"/>
        <v>1.0881635138888892E-3</v>
      </c>
      <c r="J264" s="167" t="str">
        <f t="shared" si="44"/>
        <v>--</v>
      </c>
      <c r="K264" s="167">
        <f t="shared" si="44"/>
        <v>1.0881635138888892E-3</v>
      </c>
      <c r="L264" s="168">
        <f t="shared" ref="L264:L295" si="45">IFERROR(IF(L37="--","--",$E264/L37),"--")</f>
        <v>1.9949664421296301E-3</v>
      </c>
      <c r="Q264" s="70"/>
      <c r="R264" s="177"/>
    </row>
    <row r="265" spans="2:18" s="53" customFormat="1" ht="14.5" x14ac:dyDescent="0.35">
      <c r="B265" s="165" t="str">
        <f t="shared" si="42"/>
        <v>Anthracene</v>
      </c>
      <c r="C265" s="166" t="str">
        <f t="shared" si="42"/>
        <v>120-12-7</v>
      </c>
      <c r="D265" s="167" cm="1">
        <f t="array" ref="D265">_xlfn.IFNA(CONVERT(INDEX('3. Emissions - Potential EF'!$K$5:$K$288,MATCH(1,($N$231='3. Emissions - Potential EF'!$B$5:$B$288)*($C265='3. Emissions - Potential EF'!$C$5:$C$288),0)),"lbm","g")/8760/3600,"--")</f>
        <v>1.0050430938981481E-6</v>
      </c>
      <c r="E265" s="168" cm="1">
        <f t="array" ref="E265">_xlfn.IFNA(CONVERT(INDEX('3. Emissions - Potential EF'!$N$5:$N$288,MATCH(1,('Potential - REER'!$N$231='3. Emissions - Potential EF'!$B$5:$B$288)*($C265='3. Emissions - Potential EF'!$C$5:$C$288),0)),"lbm","g")/24/3600,"--")</f>
        <v>1.0050430938981481E-6</v>
      </c>
      <c r="F265" s="174" t="str">
        <f t="shared" si="44"/>
        <v>--</v>
      </c>
      <c r="G265" s="167" t="str">
        <f t="shared" si="44"/>
        <v>--</v>
      </c>
      <c r="H265" s="167" t="str">
        <f t="shared" si="44"/>
        <v>--</v>
      </c>
      <c r="I265" s="167" t="str">
        <f t="shared" si="44"/>
        <v>--</v>
      </c>
      <c r="J265" s="167" t="str">
        <f t="shared" si="44"/>
        <v>--</v>
      </c>
      <c r="K265" s="167" t="str">
        <f t="shared" si="44"/>
        <v>--</v>
      </c>
      <c r="L265" s="168" t="str">
        <f t="shared" si="45"/>
        <v>--</v>
      </c>
      <c r="Q265" s="70"/>
      <c r="R265" s="177"/>
    </row>
    <row r="266" spans="2:18" s="53" customFormat="1" ht="14.5" x14ac:dyDescent="0.35">
      <c r="B266" s="165" t="str">
        <f t="shared" si="42"/>
        <v>Antimony</v>
      </c>
      <c r="C266" s="166" t="str">
        <f t="shared" si="42"/>
        <v>7440-36-0</v>
      </c>
      <c r="D266" s="167" cm="1">
        <f t="array" ref="D266">_xlfn.IFNA(CONVERT(INDEX('3. Emissions - Potential EF'!$K$5:$K$288,MATCH(1,($N$231='3. Emissions - Potential EF'!$B$5:$B$288)*($C266='3. Emissions - Potential EF'!$C$5:$C$288),0)),"lbm","g")/8760/3600,"--")</f>
        <v>5.8610014105092596E-3</v>
      </c>
      <c r="E266" s="168" cm="1">
        <f t="array" ref="E266">_xlfn.IFNA(CONVERT(INDEX('3. Emissions - Potential EF'!$N$5:$N$288,MATCH(1,('Potential - REER'!$N$231='3. Emissions - Potential EF'!$B$5:$B$288)*($C266='3. Emissions - Potential EF'!$C$5:$C$288),0)),"lbm","g")/24/3600,"--")</f>
        <v>5.8610014105092596E-3</v>
      </c>
      <c r="F266" s="174" t="str">
        <f t="shared" si="44"/>
        <v>--</v>
      </c>
      <c r="G266" s="167">
        <f t="shared" si="44"/>
        <v>1.9536671368364199E-2</v>
      </c>
      <c r="H266" s="167" t="str">
        <f t="shared" si="44"/>
        <v>--</v>
      </c>
      <c r="I266" s="167">
        <f t="shared" si="44"/>
        <v>4.5084626234686608E-3</v>
      </c>
      <c r="J266" s="167" t="str">
        <f t="shared" si="44"/>
        <v>--</v>
      </c>
      <c r="K266" s="167">
        <f t="shared" si="44"/>
        <v>4.5084626234686608E-3</v>
      </c>
      <c r="L266" s="168">
        <f t="shared" si="45"/>
        <v>5.8610014105092596E-3</v>
      </c>
      <c r="Q266" s="70"/>
      <c r="R266" s="177"/>
    </row>
    <row r="267" spans="2:18" s="53" customFormat="1" ht="14.5" x14ac:dyDescent="0.35">
      <c r="B267" s="165" t="str">
        <f t="shared" si="42"/>
        <v>Arsenic and compounds</v>
      </c>
      <c r="C267" s="166" t="str">
        <f t="shared" si="42"/>
        <v>7440-38-2</v>
      </c>
      <c r="D267" s="167" cm="1">
        <f t="array" ref="D267">_xlfn.IFNA(CONVERT(INDEX('3. Emissions - Potential EF'!$K$5:$K$288,MATCH(1,($N$231='3. Emissions - Potential EF'!$B$5:$B$288)*($C267='3. Emissions - Potential EF'!$C$5:$C$288),0)),"lbm","g")/8760/3600,"--")</f>
        <v>1.8553187911805555E-5</v>
      </c>
      <c r="E267" s="168" cm="1">
        <f t="array" ref="E267">_xlfn.IFNA(CONVERT(INDEX('3. Emissions - Potential EF'!$N$5:$N$288,MATCH(1,('Potential - REER'!$N$231='3. Emissions - Potential EF'!$B$5:$B$288)*($C267='3. Emissions - Potential EF'!$C$5:$C$288),0)),"lbm","g")/24/3600,"--")</f>
        <v>1.8553187911805555E-5</v>
      </c>
      <c r="F267" s="174">
        <f t="shared" si="44"/>
        <v>0.77304949632523146</v>
      </c>
      <c r="G267" s="167">
        <f t="shared" si="44"/>
        <v>0.10913639948120914</v>
      </c>
      <c r="H267" s="167">
        <f t="shared" si="44"/>
        <v>1.4271683009081196E-2</v>
      </c>
      <c r="I267" s="167">
        <f t="shared" si="44"/>
        <v>7.7304949632523157E-3</v>
      </c>
      <c r="J267" s="167">
        <f t="shared" si="44"/>
        <v>2.9924496631944443E-2</v>
      </c>
      <c r="K267" s="167">
        <f t="shared" si="44"/>
        <v>7.7304949632523157E-3</v>
      </c>
      <c r="L267" s="168">
        <f t="shared" si="45"/>
        <v>9.2765939559027772E-5</v>
      </c>
      <c r="Q267" s="70"/>
      <c r="R267" s="177"/>
    </row>
    <row r="268" spans="2:18" s="53" customFormat="1" ht="14.5" x14ac:dyDescent="0.35">
      <c r="B268" s="165" t="str">
        <f t="shared" si="42"/>
        <v>Barium and compounds</v>
      </c>
      <c r="C268" s="166" t="str">
        <f t="shared" si="42"/>
        <v>7440-39-3</v>
      </c>
      <c r="D268" s="167" cm="1">
        <f t="array" ref="D268">_xlfn.IFNA(CONVERT(INDEX('3. Emissions - Potential EF'!$K$5:$K$288,MATCH(1,($N$231='3. Emissions - Potential EF'!$B$5:$B$288)*($C268='3. Emissions - Potential EF'!$C$5:$C$288),0)),"lbm","g")/8760/3600,"--")</f>
        <v>2.3729600837962966E-3</v>
      </c>
      <c r="E268" s="168" cm="1">
        <f t="array" ref="E268">_xlfn.IFNA(CONVERT(INDEX('3. Emissions - Potential EF'!$N$5:$N$288,MATCH(1,('Potential - REER'!$N$231='3. Emissions - Potential EF'!$B$5:$B$288)*($C268='3. Emissions - Potential EF'!$C$5:$C$288),0)),"lbm","g")/24/3600,"--")</f>
        <v>2.3729600837962966E-3</v>
      </c>
      <c r="F268" s="174" t="str">
        <f t="shared" si="44"/>
        <v>--</v>
      </c>
      <c r="G268" s="167" t="str">
        <f t="shared" si="44"/>
        <v>--</v>
      </c>
      <c r="H268" s="167" t="str">
        <f t="shared" si="44"/>
        <v>--</v>
      </c>
      <c r="I268" s="167" t="str">
        <f t="shared" si="44"/>
        <v>--</v>
      </c>
      <c r="J268" s="167" t="str">
        <f t="shared" si="44"/>
        <v>--</v>
      </c>
      <c r="K268" s="167" t="str">
        <f t="shared" si="44"/>
        <v>--</v>
      </c>
      <c r="L268" s="168" t="str">
        <f t="shared" si="45"/>
        <v>--</v>
      </c>
      <c r="Q268" s="70"/>
      <c r="R268" s="177"/>
    </row>
    <row r="269" spans="2:18" s="53" customFormat="1" ht="14.5" x14ac:dyDescent="0.35">
      <c r="B269" s="165" t="str">
        <f t="shared" si="42"/>
        <v>Benzene</v>
      </c>
      <c r="C269" s="166" t="str">
        <f t="shared" si="42"/>
        <v>71-43-2</v>
      </c>
      <c r="D269" s="167" cm="1">
        <f t="array" ref="D269">_xlfn.IFNA(CONVERT(INDEX('3. Emissions - Potential EF'!$K$5:$K$288,MATCH(1,($N$231='3. Emissions - Potential EF'!$B$5:$B$288)*($C269='3. Emissions - Potential EF'!$C$5:$C$288),0)),"lbm","g")/8760/3600,"--")</f>
        <v>4.8593182600925926E-2</v>
      </c>
      <c r="E269" s="168" cm="1">
        <f t="array" ref="E269">_xlfn.IFNA(CONVERT(INDEX('3. Emissions - Potential EF'!$N$5:$N$288,MATCH(1,('Potential - REER'!$N$231='3. Emissions - Potential EF'!$B$5:$B$288)*($C269='3. Emissions - Potential EF'!$C$5:$C$288),0)),"lbm","g")/24/3600,"--")</f>
        <v>4.8593182600925933E-2</v>
      </c>
      <c r="F269" s="174">
        <f t="shared" si="44"/>
        <v>0.37379371231481479</v>
      </c>
      <c r="G269" s="167">
        <f t="shared" si="44"/>
        <v>1.6197727533641976E-2</v>
      </c>
      <c r="H269" s="167">
        <f t="shared" si="44"/>
        <v>1.4725206848765432E-2</v>
      </c>
      <c r="I269" s="167">
        <f t="shared" si="44"/>
        <v>3.7379371231481481E-3</v>
      </c>
      <c r="J269" s="167">
        <f t="shared" si="44"/>
        <v>3.2395455067283953E-2</v>
      </c>
      <c r="K269" s="167">
        <f t="shared" si="44"/>
        <v>3.7379371231481481E-3</v>
      </c>
      <c r="L269" s="168">
        <f t="shared" si="45"/>
        <v>1.6756269862388254E-3</v>
      </c>
      <c r="Q269" s="70"/>
      <c r="R269" s="177"/>
    </row>
    <row r="270" spans="2:18" s="53" customFormat="1" ht="14.5" x14ac:dyDescent="0.35">
      <c r="B270" s="165" t="str">
        <f t="shared" si="42"/>
        <v>Benz[a]anthracene</v>
      </c>
      <c r="C270" s="166" t="str">
        <f t="shared" si="42"/>
        <v>56-55-3</v>
      </c>
      <c r="D270" s="167" cm="1">
        <f t="array" ref="D270">_xlfn.IFNA(CONVERT(INDEX('3. Emissions - Potential EF'!$K$5:$K$288,MATCH(1,($N$231='3. Emissions - Potential EF'!$B$5:$B$288)*($C270='3. Emissions - Potential EF'!$C$5:$C$288),0)),"lbm","g")/8760/3600,"--")</f>
        <v>9.5632391341666661E-7</v>
      </c>
      <c r="E270" s="168" cm="1">
        <f t="array" ref="E270">_xlfn.IFNA(CONVERT(INDEX('3. Emissions - Potential EF'!$N$5:$N$288,MATCH(1,('Potential - REER'!$N$231='3. Emissions - Potential EF'!$B$5:$B$288)*($C270='3. Emissions - Potential EF'!$C$5:$C$288),0)),"lbm","g")/24/3600,"--")</f>
        <v>9.5632391341666661E-7</v>
      </c>
      <c r="F270" s="174">
        <f t="shared" si="44"/>
        <v>4.5539233972222218E-3</v>
      </c>
      <c r="G270" s="167" t="str">
        <f t="shared" si="44"/>
        <v>--</v>
      </c>
      <c r="H270" s="167">
        <f t="shared" si="44"/>
        <v>1.2260562992521369E-4</v>
      </c>
      <c r="I270" s="167" t="str">
        <f t="shared" si="44"/>
        <v>--</v>
      </c>
      <c r="J270" s="167">
        <f t="shared" si="44"/>
        <v>6.3754927561111103E-5</v>
      </c>
      <c r="K270" s="167" t="str">
        <f t="shared" si="44"/>
        <v>--</v>
      </c>
      <c r="L270" s="168" t="str">
        <f t="shared" si="45"/>
        <v>--</v>
      </c>
      <c r="Q270" s="70"/>
      <c r="R270" s="177"/>
    </row>
    <row r="271" spans="2:18" s="53" customFormat="1" ht="14.5" x14ac:dyDescent="0.35">
      <c r="B271" s="165" t="str">
        <f t="shared" si="42"/>
        <v>Benzo(a)pyrene</v>
      </c>
      <c r="C271" s="166" t="str">
        <f t="shared" si="42"/>
        <v>50-32-8</v>
      </c>
      <c r="D271" s="167" cm="1">
        <f t="array" ref="D271">_xlfn.IFNA(CONVERT(INDEX('3. Emissions - Potential EF'!$K$5:$K$288,MATCH(1,($N$231='3. Emissions - Potential EF'!$B$5:$B$288)*($C271='3. Emissions - Potential EF'!$C$5:$C$288),0)),"lbm","g")/8760/3600,"--")</f>
        <v>9.5632391341666682E-6</v>
      </c>
      <c r="E271" s="168" cm="1">
        <f t="array" ref="E271">_xlfn.IFNA(CONVERT(INDEX('3. Emissions - Potential EF'!$N$5:$N$288,MATCH(1,('Potential - REER'!$N$231='3. Emissions - Potential EF'!$B$5:$B$288)*($C271='3. Emissions - Potential EF'!$C$5:$C$288),0)),"lbm","g")/24/3600,"--")</f>
        <v>9.5632391341666665E-6</v>
      </c>
      <c r="F271" s="174">
        <f t="shared" si="44"/>
        <v>0.22240091009689925</v>
      </c>
      <c r="G271" s="167">
        <f t="shared" si="44"/>
        <v>4.7816195670833343E-3</v>
      </c>
      <c r="H271" s="167">
        <f t="shared" si="44"/>
        <v>5.9770244588541674E-3</v>
      </c>
      <c r="I271" s="167">
        <f t="shared" si="44"/>
        <v>1.0867317197916669E-3</v>
      </c>
      <c r="J271" s="167">
        <f t="shared" si="44"/>
        <v>3.187746378055556E-3</v>
      </c>
      <c r="K271" s="167">
        <f t="shared" si="44"/>
        <v>1.0867317197916669E-3</v>
      </c>
      <c r="L271" s="168">
        <f t="shared" si="45"/>
        <v>4.7816195670833334E-3</v>
      </c>
      <c r="Q271" s="70"/>
      <c r="R271" s="177"/>
    </row>
    <row r="272" spans="2:18" s="53" customFormat="1" ht="14.5" x14ac:dyDescent="0.35">
      <c r="B272" s="165" t="str">
        <f t="shared" ref="B272:C291" si="46">B45</f>
        <v>Benzo[b]fluoranthene</v>
      </c>
      <c r="C272" s="166" t="str">
        <f t="shared" si="46"/>
        <v>205-99-2</v>
      </c>
      <c r="D272" s="167" cm="1">
        <f t="array" ref="D272">_xlfn.IFNA(CONVERT(INDEX('3. Emissions - Potential EF'!$K$5:$K$288,MATCH(1,($N$231='3. Emissions - Potential EF'!$B$5:$B$288)*($C272='3. Emissions - Potential EF'!$C$5:$C$288),0)),"lbm","g")/8760/3600,"--")</f>
        <v>9.5632391341666661E-7</v>
      </c>
      <c r="E272" s="168" cm="1">
        <f t="array" ref="E272">_xlfn.IFNA(CONVERT(INDEX('3. Emissions - Potential EF'!$N$5:$N$288,MATCH(1,('Potential - REER'!$N$231='3. Emissions - Potential EF'!$B$5:$B$288)*($C272='3. Emissions - Potential EF'!$C$5:$C$288),0)),"lbm","g")/24/3600,"--")</f>
        <v>9.5632391341666661E-7</v>
      </c>
      <c r="F272" s="174">
        <f t="shared" ref="F272:K281" si="47">IFERROR(IF(F45="--","--",$D272/F45),"--")</f>
        <v>1.8043847422955974E-2</v>
      </c>
      <c r="G272" s="167" t="str">
        <f t="shared" si="47"/>
        <v>--</v>
      </c>
      <c r="H272" s="167">
        <f t="shared" si="47"/>
        <v>4.7816195670833327E-4</v>
      </c>
      <c r="I272" s="167" t="str">
        <f t="shared" si="47"/>
        <v>--</v>
      </c>
      <c r="J272" s="167">
        <f t="shared" si="47"/>
        <v>2.5166418774122808E-4</v>
      </c>
      <c r="K272" s="167" t="str">
        <f t="shared" si="47"/>
        <v>--</v>
      </c>
      <c r="L272" s="168" t="str">
        <f t="shared" si="45"/>
        <v>--</v>
      </c>
      <c r="Q272" s="70"/>
      <c r="R272" s="177"/>
    </row>
    <row r="273" spans="2:18" s="53" customFormat="1" ht="14.5" x14ac:dyDescent="0.35">
      <c r="B273" s="165" t="str">
        <f t="shared" si="46"/>
        <v>Benzo[k]fluoranthene</v>
      </c>
      <c r="C273" s="166" t="str">
        <f t="shared" si="46"/>
        <v>207-08-9</v>
      </c>
      <c r="D273" s="167" cm="1">
        <f t="array" ref="D273">_xlfn.IFNA(CONVERT(INDEX('3. Emissions - Potential EF'!$K$5:$K$288,MATCH(1,($N$231='3. Emissions - Potential EF'!$B$5:$B$288)*($C273='3. Emissions - Potential EF'!$C$5:$C$288),0)),"lbm","g")/8760/3600,"--")</f>
        <v>9.5632391341666661E-7</v>
      </c>
      <c r="E273" s="168" cm="1">
        <f t="array" ref="E273">_xlfn.IFNA(CONVERT(INDEX('3. Emissions - Potential EF'!$N$5:$N$288,MATCH(1,('Potential - REER'!$N$231='3. Emissions - Potential EF'!$B$5:$B$288)*($C273='3. Emissions - Potential EF'!$C$5:$C$288),0)),"lbm","g")/24/3600,"--")</f>
        <v>9.5632391341666661E-7</v>
      </c>
      <c r="F273" s="174">
        <f t="shared" si="47"/>
        <v>6.8308850958333331E-4</v>
      </c>
      <c r="G273" s="167" t="str">
        <f t="shared" si="47"/>
        <v>--</v>
      </c>
      <c r="H273" s="167">
        <f t="shared" si="47"/>
        <v>1.839084448878205E-5</v>
      </c>
      <c r="I273" s="167" t="str">
        <f t="shared" si="47"/>
        <v>--</v>
      </c>
      <c r="J273" s="167">
        <f t="shared" si="47"/>
        <v>9.5632391341666648E-6</v>
      </c>
      <c r="K273" s="167" t="str">
        <f t="shared" si="47"/>
        <v>--</v>
      </c>
      <c r="L273" s="168" t="str">
        <f t="shared" si="45"/>
        <v>--</v>
      </c>
      <c r="Q273" s="70"/>
      <c r="R273" s="177"/>
    </row>
    <row r="274" spans="2:18" s="53" customFormat="1" ht="14.5" x14ac:dyDescent="0.35">
      <c r="B274" s="165" t="str">
        <f t="shared" si="46"/>
        <v>Benzo[e]pyrene</v>
      </c>
      <c r="C274" s="166" t="str">
        <f t="shared" si="46"/>
        <v>192-97-2</v>
      </c>
      <c r="D274" s="167" cm="1">
        <f t="array" ref="D274">_xlfn.IFNA(CONVERT(INDEX('3. Emissions - Potential EF'!$K$5:$K$288,MATCH(1,($N$231='3. Emissions - Potential EF'!$B$5:$B$288)*($C274='3. Emissions - Potential EF'!$C$5:$C$288),0)),"lbm","g")/8760/3600,"--")</f>
        <v>1.467455315537037E-6</v>
      </c>
      <c r="E274" s="168" cm="1">
        <f t="array" ref="E274">_xlfn.IFNA(CONVERT(INDEX('3. Emissions - Potential EF'!$N$5:$N$288,MATCH(1,('Potential - REER'!$N$231='3. Emissions - Potential EF'!$B$5:$B$288)*($C274='3. Emissions - Potential EF'!$C$5:$C$288),0)),"lbm","g")/24/3600,"--")</f>
        <v>1.4674553155370372E-6</v>
      </c>
      <c r="F274" s="174" t="str">
        <f t="shared" si="47"/>
        <v>--</v>
      </c>
      <c r="G274" s="167" t="str">
        <f t="shared" si="47"/>
        <v>--</v>
      </c>
      <c r="H274" s="167" t="str">
        <f t="shared" si="47"/>
        <v>--</v>
      </c>
      <c r="I274" s="167" t="str">
        <f t="shared" si="47"/>
        <v>--</v>
      </c>
      <c r="J274" s="167" t="str">
        <f t="shared" si="47"/>
        <v>--</v>
      </c>
      <c r="K274" s="167" t="str">
        <f t="shared" si="47"/>
        <v>--</v>
      </c>
      <c r="L274" s="168" t="str">
        <f t="shared" si="45"/>
        <v>--</v>
      </c>
      <c r="Q274" s="70"/>
      <c r="R274" s="177"/>
    </row>
    <row r="275" spans="2:18" s="53" customFormat="1" ht="14.5" x14ac:dyDescent="0.35">
      <c r="B275" s="165" t="str">
        <f t="shared" si="46"/>
        <v>Benzo[g,h,i]perylene</v>
      </c>
      <c r="C275" s="166" t="str">
        <f t="shared" si="46"/>
        <v>191-24-2</v>
      </c>
      <c r="D275" s="167" cm="1">
        <f t="array" ref="D275">_xlfn.IFNA(CONVERT(INDEX('3. Emissions - Potential EF'!$K$5:$K$288,MATCH(1,($N$231='3. Emissions - Potential EF'!$B$5:$B$288)*($C275='3. Emissions - Potential EF'!$C$5:$C$288),0)),"lbm","g")/8760/3600,"--")</f>
        <v>2.2301624858333335E-6</v>
      </c>
      <c r="E275" s="168" cm="1">
        <f t="array" ref="E275">_xlfn.IFNA(CONVERT(INDEX('3. Emissions - Potential EF'!$N$5:$N$288,MATCH(1,('Potential - REER'!$N$231='3. Emissions - Potential EF'!$B$5:$B$288)*($C275='3. Emissions - Potential EF'!$C$5:$C$288),0)),"lbm","g")/24/3600,"--")</f>
        <v>2.2301624858333335E-6</v>
      </c>
      <c r="F275" s="174">
        <f t="shared" si="47"/>
        <v>4.745026565602837E-4</v>
      </c>
      <c r="G275" s="167" t="str">
        <f t="shared" si="47"/>
        <v>--</v>
      </c>
      <c r="H275" s="167">
        <f t="shared" si="47"/>
        <v>1.3118602857843138E-5</v>
      </c>
      <c r="I275" s="167" t="str">
        <f t="shared" si="47"/>
        <v>--</v>
      </c>
      <c r="J275" s="167">
        <f t="shared" si="47"/>
        <v>6.559301428921569E-6</v>
      </c>
      <c r="K275" s="167" t="str">
        <f t="shared" si="47"/>
        <v>--</v>
      </c>
      <c r="L275" s="168" t="str">
        <f t="shared" si="45"/>
        <v>--</v>
      </c>
      <c r="Q275" s="70"/>
      <c r="R275" s="177"/>
    </row>
    <row r="276" spans="2:18" s="53" customFormat="1" ht="14.5" x14ac:dyDescent="0.35">
      <c r="B276" s="165" t="str">
        <f t="shared" si="46"/>
        <v>Beryllium and compounds</v>
      </c>
      <c r="C276" s="166" t="str">
        <f t="shared" si="46"/>
        <v>7440-41-7</v>
      </c>
      <c r="D276" s="167" cm="1">
        <f t="array" ref="D276">_xlfn.IFNA(CONVERT(INDEX('3. Emissions - Potential EF'!$K$5:$K$288,MATCH(1,($N$231='3. Emissions - Potential EF'!$B$5:$B$288)*($C276='3. Emissions - Potential EF'!$C$5:$C$288),0)),"lbm","g")/8760/3600,"--")</f>
        <v>5.426308722592593E-5</v>
      </c>
      <c r="E276" s="168" cm="1">
        <f t="array" ref="E276">_xlfn.IFNA(CONVERT(INDEX('3. Emissions - Potential EF'!$N$5:$N$288,MATCH(1,('Potential - REER'!$N$231='3. Emissions - Potential EF'!$B$5:$B$288)*($C276='3. Emissions - Potential EF'!$C$5:$C$288),0)),"lbm","g")/24/3600,"--")</f>
        <v>5.426308722592593E-5</v>
      </c>
      <c r="F276" s="174">
        <f t="shared" si="47"/>
        <v>0.12919782672839505</v>
      </c>
      <c r="G276" s="167">
        <f t="shared" si="47"/>
        <v>7.751869603703704E-3</v>
      </c>
      <c r="H276" s="167">
        <f t="shared" si="47"/>
        <v>4.9330079296296299E-3</v>
      </c>
      <c r="I276" s="167">
        <f t="shared" si="47"/>
        <v>1.7504221685782559E-3</v>
      </c>
      <c r="J276" s="167">
        <f t="shared" si="47"/>
        <v>1.0852617445185186E-2</v>
      </c>
      <c r="K276" s="167">
        <f t="shared" si="47"/>
        <v>1.7504221685782559E-3</v>
      </c>
      <c r="L276" s="168">
        <f t="shared" si="45"/>
        <v>2.7131543612962964E-3</v>
      </c>
      <c r="Q276" s="70"/>
      <c r="R276" s="177"/>
    </row>
    <row r="277" spans="2:18" s="53" customFormat="1" ht="14.5" x14ac:dyDescent="0.35">
      <c r="B277" s="165" t="str">
        <f t="shared" si="46"/>
        <v>Bromine</v>
      </c>
      <c r="C277" s="166" t="str">
        <f t="shared" si="46"/>
        <v>7726-95-6</v>
      </c>
      <c r="D277" s="167" cm="1">
        <f t="array" ref="D277">_xlfn.IFNA(CONVERT(INDEX('3. Emissions - Potential EF'!$K$5:$K$288,MATCH(1,($N$231='3. Emissions - Potential EF'!$B$5:$B$288)*($C277='3. Emissions - Potential EF'!$C$5:$C$288),0)),"lbm","g")/8760/3600,"--")</f>
        <v>0.25157576817592592</v>
      </c>
      <c r="E277" s="168" cm="1">
        <f t="array" ref="E277">_xlfn.IFNA(CONVERT(INDEX('3. Emissions - Potential EF'!$N$5:$N$288,MATCH(1,('Potential - REER'!$N$231='3. Emissions - Potential EF'!$B$5:$B$288)*($C277='3. Emissions - Potential EF'!$C$5:$C$288),0)),"lbm","g")/24/3600,"--")</f>
        <v>0.25157576817592592</v>
      </c>
      <c r="F277" s="174" t="str">
        <f t="shared" si="47"/>
        <v>--</v>
      </c>
      <c r="G277" s="167" t="str">
        <f t="shared" si="47"/>
        <v>--</v>
      </c>
      <c r="H277" s="167" t="str">
        <f t="shared" si="47"/>
        <v>--</v>
      </c>
      <c r="I277" s="167" t="str">
        <f t="shared" si="47"/>
        <v>--</v>
      </c>
      <c r="J277" s="167" t="str">
        <f t="shared" si="47"/>
        <v>--</v>
      </c>
      <c r="K277" s="167" t="str">
        <f t="shared" si="47"/>
        <v>--</v>
      </c>
      <c r="L277" s="168" t="str">
        <f t="shared" si="45"/>
        <v>--</v>
      </c>
      <c r="Q277" s="70"/>
      <c r="R277" s="177"/>
    </row>
    <row r="278" spans="2:18" s="53" customFormat="1" ht="14.5" x14ac:dyDescent="0.35">
      <c r="B278" s="165" t="str">
        <f t="shared" si="46"/>
        <v>Bromodichloromethane</v>
      </c>
      <c r="C278" s="166" t="str">
        <f t="shared" si="46"/>
        <v>75-27-4</v>
      </c>
      <c r="D278" s="167" cm="1">
        <f t="array" ref="D278">_xlfn.IFNA(CONVERT(INDEX('3. Emissions - Potential EF'!$K$5:$K$288,MATCH(1,($N$231='3. Emissions - Potential EF'!$B$5:$B$288)*($C278='3. Emissions - Potential EF'!$C$5:$C$288),0)),"lbm","g")/8760/3600,"--")</f>
        <v>3.5867396664814809E-3</v>
      </c>
      <c r="E278" s="168" cm="1">
        <f t="array" ref="E278">_xlfn.IFNA(CONVERT(INDEX('3. Emissions - Potential EF'!$N$5:$N$288,MATCH(1,('Potential - REER'!$N$231='3. Emissions - Potential EF'!$B$5:$B$288)*($C278='3. Emissions - Potential EF'!$C$5:$C$288),0)),"lbm","g")/24/3600,"--")</f>
        <v>3.5867396664814809E-3</v>
      </c>
      <c r="F278" s="174" t="str">
        <f t="shared" si="47"/>
        <v>--</v>
      </c>
      <c r="G278" s="167" t="str">
        <f t="shared" si="47"/>
        <v>--</v>
      </c>
      <c r="H278" s="167" t="str">
        <f t="shared" si="47"/>
        <v>--</v>
      </c>
      <c r="I278" s="167" t="str">
        <f t="shared" si="47"/>
        <v>--</v>
      </c>
      <c r="J278" s="167" t="str">
        <f t="shared" si="47"/>
        <v>--</v>
      </c>
      <c r="K278" s="167" t="str">
        <f t="shared" si="47"/>
        <v>--</v>
      </c>
      <c r="L278" s="168" t="str">
        <f t="shared" si="45"/>
        <v>--</v>
      </c>
      <c r="Q278" s="70"/>
      <c r="R278" s="177"/>
    </row>
    <row r="279" spans="2:18" s="53" customFormat="1" ht="14.5" x14ac:dyDescent="0.35">
      <c r="B279" s="165" t="str">
        <f t="shared" si="46"/>
        <v>Bromoform</v>
      </c>
      <c r="C279" s="166" t="str">
        <f t="shared" si="46"/>
        <v>75-25-2</v>
      </c>
      <c r="D279" s="167" cm="1">
        <f t="array" ref="D279">_xlfn.IFNA(CONVERT(INDEX('3. Emissions - Potential EF'!$K$5:$K$288,MATCH(1,($N$231='3. Emissions - Potential EF'!$B$5:$B$288)*($C279='3. Emissions - Potential EF'!$C$5:$C$288),0)),"lbm","g")/8760/3600,"--")</f>
        <v>7.391875659259259E-4</v>
      </c>
      <c r="E279" s="168" cm="1">
        <f t="array" ref="E279">_xlfn.IFNA(CONVERT(INDEX('3. Emissions - Potential EF'!$N$5:$N$288,MATCH(1,('Potential - REER'!$N$231='3. Emissions - Potential EF'!$B$5:$B$288)*($C279='3. Emissions - Potential EF'!$C$5:$C$288),0)),"lbm","g")/24/3600,"--")</f>
        <v>7.39187565925926E-4</v>
      </c>
      <c r="F279" s="174">
        <f t="shared" si="47"/>
        <v>8.1229402849002845E-4</v>
      </c>
      <c r="G279" s="167" t="str">
        <f t="shared" si="47"/>
        <v>--</v>
      </c>
      <c r="H279" s="167">
        <f t="shared" si="47"/>
        <v>3.0799481913580243E-5</v>
      </c>
      <c r="I279" s="167" t="str">
        <f t="shared" si="47"/>
        <v>--</v>
      </c>
      <c r="J279" s="167">
        <f t="shared" si="47"/>
        <v>6.7198869629629622E-5</v>
      </c>
      <c r="K279" s="167" t="str">
        <f t="shared" si="47"/>
        <v>--</v>
      </c>
      <c r="L279" s="168" t="str">
        <f t="shared" si="45"/>
        <v>--</v>
      </c>
      <c r="Q279" s="70"/>
      <c r="R279" s="177"/>
    </row>
    <row r="280" spans="2:18" s="53" customFormat="1" ht="14.5" x14ac:dyDescent="0.35">
      <c r="B280" s="165" t="str">
        <f t="shared" si="46"/>
        <v>Bromomethane</v>
      </c>
      <c r="C280" s="166" t="str">
        <f t="shared" si="46"/>
        <v>74-83-9</v>
      </c>
      <c r="D280" s="167" cm="1">
        <f t="array" ref="D280">_xlfn.IFNA(CONVERT(INDEX('3. Emissions - Potential EF'!$K$5:$K$288,MATCH(1,($N$231='3. Emissions - Potential EF'!$B$5:$B$288)*($C280='3. Emissions - Potential EF'!$C$5:$C$288),0)),"lbm","g")/8760/3600,"--")</f>
        <v>1.005043093898148E-2</v>
      </c>
      <c r="E280" s="168" cm="1">
        <f t="array" ref="E280">_xlfn.IFNA(CONVERT(INDEX('3. Emissions - Potential EF'!$N$5:$N$288,MATCH(1,('Potential - REER'!$N$231='3. Emissions - Potential EF'!$B$5:$B$288)*($C280='3. Emissions - Potential EF'!$C$5:$C$288),0)),"lbm","g")/24/3600,"--")</f>
        <v>1.0050430938981484E-2</v>
      </c>
      <c r="F280" s="174" t="str">
        <f t="shared" si="47"/>
        <v>--</v>
      </c>
      <c r="G280" s="167">
        <f t="shared" si="47"/>
        <v>2.0100861877962962E-3</v>
      </c>
      <c r="H280" s="167" t="str">
        <f t="shared" si="47"/>
        <v>--</v>
      </c>
      <c r="I280" s="167">
        <f t="shared" si="47"/>
        <v>4.5683776995370364E-4</v>
      </c>
      <c r="J280" s="167" t="str">
        <f t="shared" si="47"/>
        <v>--</v>
      </c>
      <c r="K280" s="167">
        <f t="shared" si="47"/>
        <v>4.5683776995370364E-4</v>
      </c>
      <c r="L280" s="168">
        <f t="shared" si="45"/>
        <v>2.5770335740978163E-6</v>
      </c>
      <c r="Q280" s="70"/>
      <c r="R280" s="177"/>
    </row>
    <row r="281" spans="2:18" s="53" customFormat="1" ht="14.5" x14ac:dyDescent="0.35">
      <c r="B281" s="165" t="str">
        <f t="shared" si="46"/>
        <v>Cadmium and compounds</v>
      </c>
      <c r="C281" s="166" t="str">
        <f t="shared" si="46"/>
        <v>7440-43-9</v>
      </c>
      <c r="D281" s="167" cm="1">
        <f t="array" ref="D281">_xlfn.IFNA(CONVERT(INDEX('3. Emissions - Potential EF'!$K$5:$K$288,MATCH(1,($N$231='3. Emissions - Potential EF'!$B$5:$B$288)*($C281='3. Emissions - Potential EF'!$C$5:$C$288),0)),"lbm","g")/8760/3600,"--")</f>
        <v>8.2738608231481476E-5</v>
      </c>
      <c r="E281" s="168" cm="1">
        <f t="array" ref="E281">_xlfn.IFNA(CONVERT(INDEX('3. Emissions - Potential EF'!$N$5:$N$288,MATCH(1,('Potential - REER'!$N$231='3. Emissions - Potential EF'!$B$5:$B$288)*($C281='3. Emissions - Potential EF'!$C$5:$C$288),0)),"lbm","g")/24/3600,"--")</f>
        <v>8.273860823148149E-5</v>
      </c>
      <c r="F281" s="174">
        <f t="shared" si="47"/>
        <v>0.14774751469907407</v>
      </c>
      <c r="G281" s="167">
        <f t="shared" si="47"/>
        <v>1.6547721646296296E-2</v>
      </c>
      <c r="H281" s="167">
        <f t="shared" si="47"/>
        <v>5.9099005879629622E-3</v>
      </c>
      <c r="I281" s="167">
        <f t="shared" si="47"/>
        <v>2.236178600850851E-3</v>
      </c>
      <c r="J281" s="167">
        <f t="shared" si="47"/>
        <v>1.2349046004698728E-2</v>
      </c>
      <c r="K281" s="167">
        <f t="shared" si="47"/>
        <v>2.236178600850851E-3</v>
      </c>
      <c r="L281" s="168">
        <f t="shared" si="45"/>
        <v>2.7579536077160498E-3</v>
      </c>
      <c r="Q281" s="70"/>
      <c r="R281" s="177"/>
    </row>
    <row r="282" spans="2:18" s="53" customFormat="1" ht="14.5" x14ac:dyDescent="0.35">
      <c r="B282" s="165" t="str">
        <f t="shared" si="46"/>
        <v>Carbon Disulfide</v>
      </c>
      <c r="C282" s="166" t="str">
        <f t="shared" si="46"/>
        <v>75-15-0</v>
      </c>
      <c r="D282" s="167" cm="1">
        <f t="array" ref="D282">_xlfn.IFNA(CONVERT(INDEX('3. Emissions - Potential EF'!$K$5:$K$288,MATCH(1,($N$231='3. Emissions - Potential EF'!$B$5:$B$288)*($C282='3. Emissions - Potential EF'!$C$5:$C$288),0)),"lbm","g")/8760/3600,"--")</f>
        <v>8.5216566549074085E-3</v>
      </c>
      <c r="E282" s="168" cm="1">
        <f t="array" ref="E282">_xlfn.IFNA(CONVERT(INDEX('3. Emissions - Potential EF'!$N$5:$N$288,MATCH(1,('Potential - REER'!$N$231='3. Emissions - Potential EF'!$B$5:$B$288)*($C282='3. Emissions - Potential EF'!$C$5:$C$288),0)),"lbm","g")/24/3600,"--")</f>
        <v>8.5216566549074085E-3</v>
      </c>
      <c r="F282" s="174" t="str">
        <f t="shared" ref="F282:K291" si="48">IFERROR(IF(F55="--","--",$D282/F55),"--")</f>
        <v>--</v>
      </c>
      <c r="G282" s="167">
        <f t="shared" si="48"/>
        <v>1.0652070818634261E-5</v>
      </c>
      <c r="H282" s="167" t="str">
        <f t="shared" si="48"/>
        <v>--</v>
      </c>
      <c r="I282" s="167">
        <f t="shared" si="48"/>
        <v>2.4347590442592595E-6</v>
      </c>
      <c r="J282" s="167" t="str">
        <f t="shared" si="48"/>
        <v>--</v>
      </c>
      <c r="K282" s="167">
        <f t="shared" si="48"/>
        <v>2.4347590442592595E-6</v>
      </c>
      <c r="L282" s="168">
        <f t="shared" si="45"/>
        <v>1.3744607507915174E-6</v>
      </c>
      <c r="Q282" s="70"/>
      <c r="R282" s="177"/>
    </row>
    <row r="283" spans="2:18" s="53" customFormat="1" ht="14.5" x14ac:dyDescent="0.35">
      <c r="B283" s="165" t="str">
        <f t="shared" si="46"/>
        <v>Carbon Tetrachloride</v>
      </c>
      <c r="C283" s="166" t="str">
        <f t="shared" si="46"/>
        <v>56-23-5</v>
      </c>
      <c r="D283" s="167" cm="1">
        <f t="array" ref="D283">_xlfn.IFNA(CONVERT(INDEX('3. Emissions - Potential EF'!$K$5:$K$288,MATCH(1,($N$231='3. Emissions - Potential EF'!$B$5:$B$288)*($C283='3. Emissions - Potential EF'!$C$5:$C$288),0)),"lbm","g")/8760/3600,"--")</f>
        <v>5.2751112659259252E-3</v>
      </c>
      <c r="E283" s="168" cm="1">
        <f t="array" ref="E283">_xlfn.IFNA(CONVERT(INDEX('3. Emissions - Potential EF'!$N$5:$N$288,MATCH(1,('Potential - REER'!$N$231='3. Emissions - Potential EF'!$B$5:$B$288)*($C283='3. Emissions - Potential EF'!$C$5:$C$288),0)),"lbm","g")/24/3600,"--")</f>
        <v>5.2751112659259261E-3</v>
      </c>
      <c r="F283" s="174">
        <f t="shared" si="48"/>
        <v>3.10300662701525E-2</v>
      </c>
      <c r="G283" s="167">
        <f t="shared" si="48"/>
        <v>5.2751112659259251E-5</v>
      </c>
      <c r="H283" s="167">
        <f t="shared" si="48"/>
        <v>1.2267700618432385E-3</v>
      </c>
      <c r="I283" s="167">
        <f t="shared" si="48"/>
        <v>1.1988889240740739E-5</v>
      </c>
      <c r="J283" s="167">
        <f t="shared" si="48"/>
        <v>2.6375556329629626E-3</v>
      </c>
      <c r="K283" s="167">
        <f t="shared" si="48"/>
        <v>1.1988889240740739E-5</v>
      </c>
      <c r="L283" s="168">
        <f t="shared" si="45"/>
        <v>2.7763743504873295E-6</v>
      </c>
    </row>
    <row r="284" spans="2:18" s="53" customFormat="1" ht="14.5" x14ac:dyDescent="0.35">
      <c r="B284" s="165" t="str">
        <f t="shared" si="46"/>
        <v>Chlorine</v>
      </c>
      <c r="C284" s="166" t="str">
        <f t="shared" si="46"/>
        <v>7782-50-5</v>
      </c>
      <c r="D284" s="167" cm="1">
        <f t="array" ref="D284">_xlfn.IFNA(CONVERT(INDEX('3. Emissions - Potential EF'!$K$5:$K$288,MATCH(1,($N$231='3. Emissions - Potential EF'!$B$5:$B$288)*($C284='3. Emissions - Potential EF'!$C$5:$C$288),0)),"lbm","g")/8760/3600,"--")</f>
        <v>3.6119392425925927E-2</v>
      </c>
      <c r="E284" s="168" cm="1">
        <f t="array" ref="E284">_xlfn.IFNA(CONVERT(INDEX('3. Emissions - Potential EF'!$N$5:$N$288,MATCH(1,('Potential - REER'!$N$231='3. Emissions - Potential EF'!$B$5:$B$288)*($C284='3. Emissions - Potential EF'!$C$5:$C$288),0)),"lbm","g")/24/3600,"--")</f>
        <v>3.6119392425925927E-2</v>
      </c>
      <c r="F284" s="174" t="str">
        <f t="shared" si="48"/>
        <v>--</v>
      </c>
      <c r="G284" s="167">
        <f t="shared" si="48"/>
        <v>0.24079594950617286</v>
      </c>
      <c r="H284" s="167" t="str">
        <f t="shared" si="48"/>
        <v>--</v>
      </c>
      <c r="I284" s="167">
        <f t="shared" si="48"/>
        <v>5.4726352160493826E-2</v>
      </c>
      <c r="J284" s="167" t="str">
        <f t="shared" si="48"/>
        <v>--</v>
      </c>
      <c r="K284" s="167">
        <f t="shared" si="48"/>
        <v>5.4726352160493826E-2</v>
      </c>
      <c r="L284" s="168">
        <f t="shared" si="45"/>
        <v>2.1246701427015251E-4</v>
      </c>
    </row>
    <row r="285" spans="2:18" s="53" customFormat="1" ht="14.5" x14ac:dyDescent="0.35">
      <c r="B285" s="165" t="str">
        <f t="shared" si="46"/>
        <v>Chlorobenzene</v>
      </c>
      <c r="C285" s="166" t="str">
        <f t="shared" si="46"/>
        <v>108-90-7</v>
      </c>
      <c r="D285" s="167" cm="1">
        <f t="array" ref="D285">_xlfn.IFNA(CONVERT(INDEX('3. Emissions - Potential EF'!$K$5:$K$288,MATCH(1,($N$231='3. Emissions - Potential EF'!$B$5:$B$288)*($C285='3. Emissions - Potential EF'!$C$5:$C$288),0)),"lbm","g")/8760/3600,"--")</f>
        <v>1.1814401266759258E-3</v>
      </c>
      <c r="E285" s="168" cm="1">
        <f t="array" ref="E285">_xlfn.IFNA(CONVERT(INDEX('3. Emissions - Potential EF'!$N$5:$N$288,MATCH(1,('Potential - REER'!$N$231='3. Emissions - Potential EF'!$B$5:$B$288)*($C285='3. Emissions - Potential EF'!$C$5:$C$288),0)),"lbm","g")/24/3600,"--")</f>
        <v>1.1814401266759258E-3</v>
      </c>
      <c r="F285" s="174" t="str">
        <f t="shared" si="48"/>
        <v>--</v>
      </c>
      <c r="G285" s="167">
        <f t="shared" si="48"/>
        <v>2.3628802533518517E-5</v>
      </c>
      <c r="H285" s="167" t="str">
        <f t="shared" si="48"/>
        <v>--</v>
      </c>
      <c r="I285" s="167">
        <f t="shared" si="48"/>
        <v>5.3701823939814806E-6</v>
      </c>
      <c r="J285" s="167" t="str">
        <f t="shared" si="48"/>
        <v>--</v>
      </c>
      <c r="K285" s="167">
        <f t="shared" si="48"/>
        <v>5.3701823939814806E-6</v>
      </c>
      <c r="L285" s="168" t="str">
        <f t="shared" si="45"/>
        <v>--</v>
      </c>
    </row>
    <row r="286" spans="2:18" s="53" customFormat="1" ht="14.5" x14ac:dyDescent="0.35">
      <c r="B286" s="165" t="str">
        <f t="shared" si="46"/>
        <v>Chlorodibromomethane</v>
      </c>
      <c r="C286" s="166" t="str">
        <f t="shared" si="46"/>
        <v>124-48-1</v>
      </c>
      <c r="D286" s="167" cm="1">
        <f t="array" ref="D286">_xlfn.IFNA(CONVERT(INDEX('3. Emissions - Potential EF'!$K$5:$K$288,MATCH(1,($N$231='3. Emissions - Potential EF'!$B$5:$B$288)*($C286='3. Emissions - Potential EF'!$C$5:$C$288),0)),"lbm","g")/8760/3600,"--")</f>
        <v>1.4741752024999999E-3</v>
      </c>
      <c r="E286" s="168" cm="1">
        <f t="array" ref="E286">_xlfn.IFNA(CONVERT(INDEX('3. Emissions - Potential EF'!$N$5:$N$288,MATCH(1,('Potential - REER'!$N$231='3. Emissions - Potential EF'!$B$5:$B$288)*($C286='3. Emissions - Potential EF'!$C$5:$C$288),0)),"lbm","g")/24/3600,"--")</f>
        <v>1.4741752024999997E-3</v>
      </c>
      <c r="F286" s="174" t="str">
        <f t="shared" si="48"/>
        <v>--</v>
      </c>
      <c r="G286" s="167" t="str">
        <f t="shared" si="48"/>
        <v>--</v>
      </c>
      <c r="H286" s="167" t="str">
        <f t="shared" si="48"/>
        <v>--</v>
      </c>
      <c r="I286" s="167" t="str">
        <f t="shared" si="48"/>
        <v>--</v>
      </c>
      <c r="J286" s="167" t="str">
        <f t="shared" si="48"/>
        <v>--</v>
      </c>
      <c r="K286" s="167" t="str">
        <f t="shared" si="48"/>
        <v>--</v>
      </c>
      <c r="L286" s="168" t="str">
        <f t="shared" si="45"/>
        <v>--</v>
      </c>
    </row>
    <row r="287" spans="2:18" s="53" customFormat="1" ht="14.5" x14ac:dyDescent="0.35">
      <c r="B287" s="165" t="str">
        <f t="shared" si="46"/>
        <v>Chloroethane</v>
      </c>
      <c r="C287" s="166" t="str">
        <f t="shared" si="46"/>
        <v>75-00-3</v>
      </c>
      <c r="D287" s="167" cm="1">
        <f t="array" ref="D287">_xlfn.IFNA(CONVERT(INDEX('3. Emissions - Potential EF'!$K$5:$K$288,MATCH(1,($N$231='3. Emissions - Potential EF'!$B$5:$B$288)*($C287='3. Emissions - Potential EF'!$C$5:$C$288),0)),"lbm","g")/8760/3600,"--")</f>
        <v>2.6249558449074075E-3</v>
      </c>
      <c r="E287" s="168" cm="1">
        <f t="array" ref="E287">_xlfn.IFNA(CONVERT(INDEX('3. Emissions - Potential EF'!$N$5:$N$288,MATCH(1,('Potential - REER'!$N$231='3. Emissions - Potential EF'!$B$5:$B$288)*($C287='3. Emissions - Potential EF'!$C$5:$C$288),0)),"lbm","g")/24/3600,"--")</f>
        <v>2.6249558449074075E-3</v>
      </c>
      <c r="F287" s="174" t="str">
        <f t="shared" si="48"/>
        <v>--</v>
      </c>
      <c r="G287" s="167">
        <f t="shared" si="48"/>
        <v>8.749852816358025E-8</v>
      </c>
      <c r="H287" s="167" t="str">
        <f t="shared" si="48"/>
        <v>--</v>
      </c>
      <c r="I287" s="167">
        <f t="shared" si="48"/>
        <v>2.019196803774929E-8</v>
      </c>
      <c r="J287" s="167" t="str">
        <f t="shared" si="48"/>
        <v>--</v>
      </c>
      <c r="K287" s="167">
        <f t="shared" si="48"/>
        <v>2.019196803774929E-8</v>
      </c>
      <c r="L287" s="168">
        <f t="shared" si="45"/>
        <v>6.5623896122685191E-8</v>
      </c>
    </row>
    <row r="288" spans="2:18" s="53" customFormat="1" ht="14.5" x14ac:dyDescent="0.35">
      <c r="B288" s="165" t="str">
        <f t="shared" si="46"/>
        <v>Chloroform</v>
      </c>
      <c r="C288" s="166" t="str">
        <f t="shared" si="46"/>
        <v>67-66-3</v>
      </c>
      <c r="D288" s="167" cm="1">
        <f t="array" ref="D288">_xlfn.IFNA(CONVERT(INDEX('3. Emissions - Potential EF'!$K$5:$K$288,MATCH(1,($N$231='3. Emissions - Potential EF'!$B$5:$B$288)*($C288='3. Emissions - Potential EF'!$C$5:$C$288),0)),"lbm","g")/8760/3600,"--")</f>
        <v>8.966849166203706E-3</v>
      </c>
      <c r="E288" s="168" cm="1">
        <f t="array" ref="E288">_xlfn.IFNA(CONVERT(INDEX('3. Emissions - Potential EF'!$N$5:$N$288,MATCH(1,('Potential - REER'!$N$231='3. Emissions - Potential EF'!$B$5:$B$288)*($C288='3. Emissions - Potential EF'!$C$5:$C$288),0)),"lbm","g")/24/3600,"--")</f>
        <v>8.9668491662037043E-3</v>
      </c>
      <c r="F288" s="174" t="str">
        <f t="shared" si="48"/>
        <v>--</v>
      </c>
      <c r="G288" s="167">
        <f t="shared" si="48"/>
        <v>2.9889497220679019E-5</v>
      </c>
      <c r="H288" s="167" t="str">
        <f t="shared" si="48"/>
        <v>--</v>
      </c>
      <c r="I288" s="167">
        <f t="shared" si="48"/>
        <v>6.8975762816951587E-6</v>
      </c>
      <c r="J288" s="167" t="str">
        <f t="shared" si="48"/>
        <v>--</v>
      </c>
      <c r="K288" s="167">
        <f t="shared" si="48"/>
        <v>6.8975762816951587E-6</v>
      </c>
      <c r="L288" s="168">
        <f t="shared" si="45"/>
        <v>1.8299692175925926E-5</v>
      </c>
    </row>
    <row r="289" spans="2:12" s="53" customFormat="1" ht="14.5" x14ac:dyDescent="0.35">
      <c r="B289" s="165" t="str">
        <f t="shared" si="46"/>
        <v>Chloromethane</v>
      </c>
      <c r="C289" s="166" t="str">
        <f t="shared" si="46"/>
        <v>74-87-3</v>
      </c>
      <c r="D289" s="167" cm="1">
        <f t="array" ref="D289">_xlfn.IFNA(CONVERT(INDEX('3. Emissions - Potential EF'!$K$5:$K$288,MATCH(1,($N$231='3. Emissions - Potential EF'!$B$5:$B$288)*($C289='3. Emissions - Potential EF'!$C$5:$C$288),0)),"lbm","g")/8760/3600,"--")</f>
        <v>9.5212398406481491E-3</v>
      </c>
      <c r="E289" s="168" cm="1">
        <f t="array" ref="E289">_xlfn.IFNA(CONVERT(INDEX('3. Emissions - Potential EF'!$N$5:$N$288,MATCH(1,('Potential - REER'!$N$231='3. Emissions - Potential EF'!$B$5:$B$288)*($C289='3. Emissions - Potential EF'!$C$5:$C$288),0)),"lbm","g")/24/3600,"--")</f>
        <v>9.5212398406481491E-3</v>
      </c>
      <c r="F289" s="174" t="str">
        <f t="shared" si="48"/>
        <v>--</v>
      </c>
      <c r="G289" s="167">
        <f t="shared" si="48"/>
        <v>1.0579155378497944E-4</v>
      </c>
      <c r="H289" s="167" t="str">
        <f t="shared" si="48"/>
        <v>--</v>
      </c>
      <c r="I289" s="167">
        <f t="shared" si="48"/>
        <v>2.3803099601620373E-5</v>
      </c>
      <c r="J289" s="167" t="str">
        <f t="shared" si="48"/>
        <v>--</v>
      </c>
      <c r="K289" s="167">
        <f t="shared" si="48"/>
        <v>2.3803099601620373E-5</v>
      </c>
      <c r="L289" s="168">
        <f t="shared" si="45"/>
        <v>9.5212398406481497E-6</v>
      </c>
    </row>
    <row r="290" spans="2:12" s="53" customFormat="1" ht="14.5" x14ac:dyDescent="0.35">
      <c r="B290" s="165" t="str">
        <f t="shared" si="46"/>
        <v>Chrysene</v>
      </c>
      <c r="C290" s="166" t="str">
        <f t="shared" si="46"/>
        <v>218-01-9</v>
      </c>
      <c r="D290" s="167" cm="1">
        <f t="array" ref="D290">_xlfn.IFNA(CONVERT(INDEX('3. Emissions - Potential EF'!$K$5:$K$288,MATCH(1,($N$231='3. Emissions - Potential EF'!$B$5:$B$288)*($C290='3. Emissions - Potential EF'!$C$5:$C$288),0)),"lbm","g")/8760/3600,"--")</f>
        <v>9.5632391341666661E-7</v>
      </c>
      <c r="E290" s="168" cm="1">
        <f t="array" ref="E290">_xlfn.IFNA(CONVERT(INDEX('3. Emissions - Potential EF'!$N$5:$N$288,MATCH(1,('Potential - REER'!$N$231='3. Emissions - Potential EF'!$B$5:$B$288)*($C290='3. Emissions - Potential EF'!$C$5:$C$288),0)),"lbm","g")/24/3600,"--")</f>
        <v>9.5632391341666661E-7</v>
      </c>
      <c r="F290" s="174">
        <f t="shared" si="48"/>
        <v>2.2240091009689922E-3</v>
      </c>
      <c r="G290" s="167" t="str">
        <f t="shared" si="48"/>
        <v>--</v>
      </c>
      <c r="H290" s="167">
        <f t="shared" si="48"/>
        <v>5.9770244588541659E-5</v>
      </c>
      <c r="I290" s="167" t="str">
        <f t="shared" si="48"/>
        <v>--</v>
      </c>
      <c r="J290" s="167">
        <f t="shared" si="48"/>
        <v>3.1877463780555552E-5</v>
      </c>
      <c r="K290" s="167" t="str">
        <f t="shared" si="48"/>
        <v>--</v>
      </c>
      <c r="L290" s="168" t="str">
        <f t="shared" si="45"/>
        <v>--</v>
      </c>
    </row>
    <row r="291" spans="2:12" s="53" customFormat="1" ht="14.5" x14ac:dyDescent="0.35">
      <c r="B291" s="165" t="str">
        <f t="shared" si="46"/>
        <v>Cobalt and compounds</v>
      </c>
      <c r="C291" s="166" t="str">
        <f t="shared" si="46"/>
        <v>7440-48-4</v>
      </c>
      <c r="D291" s="167" cm="1">
        <f t="array" ref="D291">_xlfn.IFNA(CONVERT(INDEX('3. Emissions - Potential EF'!$K$5:$K$288,MATCH(1,($N$231='3. Emissions - Potential EF'!$B$5:$B$288)*($C291='3. Emissions - Potential EF'!$C$5:$C$288),0)),"lbm","g")/8760/3600,"--")</f>
        <v>2.7173542906481482E-4</v>
      </c>
      <c r="E291" s="168" cm="1">
        <f t="array" ref="E291">_xlfn.IFNA(CONVERT(INDEX('3. Emissions - Potential EF'!$N$5:$N$288,MATCH(1,('Potential - REER'!$N$231='3. Emissions - Potential EF'!$B$5:$B$288)*($C291='3. Emissions - Potential EF'!$C$5:$C$288),0)),"lbm","g")/24/3600,"--")</f>
        <v>2.7173542906481487E-4</v>
      </c>
      <c r="F291" s="174" t="str">
        <f t="shared" si="48"/>
        <v>--</v>
      </c>
      <c r="G291" s="167">
        <f t="shared" si="48"/>
        <v>2.7173542906481479E-3</v>
      </c>
      <c r="H291" s="167" t="str">
        <f t="shared" si="48"/>
        <v>--</v>
      </c>
      <c r="I291" s="167">
        <f t="shared" si="48"/>
        <v>6.1758052060185184E-4</v>
      </c>
      <c r="J291" s="167" t="str">
        <f t="shared" si="48"/>
        <v>--</v>
      </c>
      <c r="K291" s="167">
        <f t="shared" si="48"/>
        <v>6.1758052060185184E-4</v>
      </c>
      <c r="L291" s="168" t="str">
        <f t="shared" si="45"/>
        <v>--</v>
      </c>
    </row>
    <row r="292" spans="2:12" s="53" customFormat="1" ht="14.5" x14ac:dyDescent="0.35">
      <c r="B292" s="165" t="str">
        <f t="shared" ref="B292:C311" si="49">B65</f>
        <v>Copper and compounds</v>
      </c>
      <c r="C292" s="166" t="str">
        <f t="shared" si="49"/>
        <v>7440-50-8</v>
      </c>
      <c r="D292" s="167" cm="1">
        <f t="array" ref="D292">_xlfn.IFNA(CONVERT(INDEX('3. Emissions - Potential EF'!$K$5:$K$288,MATCH(1,($N$231='3. Emissions - Potential EF'!$B$5:$B$288)*($C292='3. Emissions - Potential EF'!$C$5:$C$288),0)),"lbm","g")/8760/3600,"--")</f>
        <v>3.6371388187037032E-3</v>
      </c>
      <c r="E292" s="168" cm="1">
        <f t="array" ref="E292">_xlfn.IFNA(CONVERT(INDEX('3. Emissions - Potential EF'!$N$5:$N$288,MATCH(1,('Potential - REER'!$N$231='3. Emissions - Potential EF'!$B$5:$B$288)*($C292='3. Emissions - Potential EF'!$C$5:$C$288),0)),"lbm","g")/24/3600,"--")</f>
        <v>3.6371388187037041E-3</v>
      </c>
      <c r="F292" s="174" t="str">
        <f t="shared" ref="F292:K301" si="50">IFERROR(IF(F65="--","--",$D292/F65),"--")</f>
        <v>--</v>
      </c>
      <c r="G292" s="167" t="str">
        <f t="shared" si="50"/>
        <v>--</v>
      </c>
      <c r="H292" s="167" t="str">
        <f t="shared" si="50"/>
        <v>--</v>
      </c>
      <c r="I292" s="167" t="str">
        <f t="shared" si="50"/>
        <v>--</v>
      </c>
      <c r="J292" s="167" t="str">
        <f t="shared" si="50"/>
        <v>--</v>
      </c>
      <c r="K292" s="167" t="str">
        <f t="shared" si="50"/>
        <v>--</v>
      </c>
      <c r="L292" s="168">
        <f t="shared" si="45"/>
        <v>3.6371388187037041E-5</v>
      </c>
    </row>
    <row r="293" spans="2:12" s="53" customFormat="1" ht="14.5" x14ac:dyDescent="0.35">
      <c r="B293" s="165" t="str">
        <f t="shared" si="49"/>
        <v>Dibenz[a,h]anthracene</v>
      </c>
      <c r="C293" s="166" t="str">
        <f t="shared" si="49"/>
        <v>53-70-3</v>
      </c>
      <c r="D293" s="167" cm="1">
        <f t="array" ref="D293">_xlfn.IFNA(CONVERT(INDEX('3. Emissions - Potential EF'!$K$5:$K$288,MATCH(1,($N$231='3. Emissions - Potential EF'!$B$5:$B$288)*($C293='3. Emissions - Potential EF'!$C$5:$C$288),0)),"lbm","g")/8760/3600,"--")</f>
        <v>9.5632391341666661E-7</v>
      </c>
      <c r="E293" s="168" cm="1">
        <f t="array" ref="E293">_xlfn.IFNA(CONVERT(INDEX('3. Emissions - Potential EF'!$N$5:$N$288,MATCH(1,('Potential - REER'!$N$231='3. Emissions - Potential EF'!$B$5:$B$288)*($C293='3. Emissions - Potential EF'!$C$5:$C$288),0)),"lbm","g")/24/3600,"--")</f>
        <v>9.5632391341666661E-7</v>
      </c>
      <c r="F293" s="174">
        <f t="shared" si="50"/>
        <v>0.22240091009689919</v>
      </c>
      <c r="G293" s="167" t="str">
        <f t="shared" si="50"/>
        <v>--</v>
      </c>
      <c r="H293" s="167">
        <f t="shared" si="50"/>
        <v>5.9770244588541657E-3</v>
      </c>
      <c r="I293" s="167" t="str">
        <f t="shared" si="50"/>
        <v>--</v>
      </c>
      <c r="J293" s="167">
        <f t="shared" si="50"/>
        <v>3.1877463780555556E-3</v>
      </c>
      <c r="K293" s="167" t="str">
        <f t="shared" si="50"/>
        <v>--</v>
      </c>
      <c r="L293" s="168" t="str">
        <f t="shared" si="45"/>
        <v>--</v>
      </c>
    </row>
    <row r="294" spans="2:12" s="53" customFormat="1" ht="14.5" x14ac:dyDescent="0.35">
      <c r="B294" s="165" t="str">
        <f t="shared" si="49"/>
        <v>Dichlorodifluoromethane</v>
      </c>
      <c r="C294" s="166" t="str">
        <f t="shared" si="49"/>
        <v>75-71-8</v>
      </c>
      <c r="D294" s="167" cm="1">
        <f t="array" ref="D294">_xlfn.IFNA(CONVERT(INDEX('3. Emissions - Potential EF'!$K$5:$K$288,MATCH(1,($N$231='3. Emissions - Potential EF'!$B$5:$B$288)*($C294='3. Emissions - Potential EF'!$C$5:$C$288),0)),"lbm","g")/8760/3600,"--")</f>
        <v>3.3179441879629627E-3</v>
      </c>
      <c r="E294" s="168" cm="1">
        <f t="array" ref="E294">_xlfn.IFNA(CONVERT(INDEX('3. Emissions - Potential EF'!$N$5:$N$288,MATCH(1,('Potential - REER'!$N$231='3. Emissions - Potential EF'!$B$5:$B$288)*($C294='3. Emissions - Potential EF'!$C$5:$C$288),0)),"lbm","g")/24/3600,"--")</f>
        <v>3.3179441879629622E-3</v>
      </c>
      <c r="F294" s="174" t="str">
        <f t="shared" si="50"/>
        <v>--</v>
      </c>
      <c r="G294" s="167" t="str">
        <f t="shared" si="50"/>
        <v>--</v>
      </c>
      <c r="H294" s="167" t="str">
        <f t="shared" si="50"/>
        <v>--</v>
      </c>
      <c r="I294" s="167" t="str">
        <f t="shared" si="50"/>
        <v>--</v>
      </c>
      <c r="J294" s="167" t="str">
        <f t="shared" si="50"/>
        <v>--</v>
      </c>
      <c r="K294" s="167" t="str">
        <f t="shared" si="50"/>
        <v>--</v>
      </c>
      <c r="L294" s="168" t="str">
        <f t="shared" si="45"/>
        <v>--</v>
      </c>
    </row>
    <row r="295" spans="2:12" s="53" customFormat="1" ht="14.5" x14ac:dyDescent="0.35">
      <c r="B295" s="165" t="str">
        <f t="shared" si="49"/>
        <v>Diesel Particulate Matter</v>
      </c>
      <c r="C295" s="166">
        <f t="shared" si="49"/>
        <v>200</v>
      </c>
      <c r="D295" s="167" t="str" cm="1">
        <f t="array" ref="D295">_xlfn.IFNA(CONVERT(INDEX('3. Emissions - Potential EF'!$K$5:$K$288,MATCH(1,($N$231='3. Emissions - Potential EF'!$B$5:$B$288)*($C295='3. Emissions - Potential EF'!$C$5:$C$288),0)),"lbm","g")/8760/3600,"--")</f>
        <v>--</v>
      </c>
      <c r="E295" s="168" t="str" cm="1">
        <f t="array" ref="E295">_xlfn.IFNA(CONVERT(INDEX('3. Emissions - Potential EF'!$N$5:$N$288,MATCH(1,('Potential - REER'!$N$231='3. Emissions - Potential EF'!$B$5:$B$288)*($C295='3. Emissions - Potential EF'!$C$5:$C$288),0)),"lbm","g")/24/3600,"--")</f>
        <v>--</v>
      </c>
      <c r="F295" s="174" t="str">
        <f t="shared" si="50"/>
        <v>--</v>
      </c>
      <c r="G295" s="167" t="str">
        <f t="shared" si="50"/>
        <v>--</v>
      </c>
      <c r="H295" s="167" t="str">
        <f t="shared" si="50"/>
        <v>--</v>
      </c>
      <c r="I295" s="167" t="str">
        <f t="shared" si="50"/>
        <v>--</v>
      </c>
      <c r="J295" s="167" t="str">
        <f t="shared" si="50"/>
        <v>--</v>
      </c>
      <c r="K295" s="167" t="str">
        <f t="shared" si="50"/>
        <v>--</v>
      </c>
      <c r="L295" s="168" t="str">
        <f t="shared" si="45"/>
        <v>--</v>
      </c>
    </row>
    <row r="296" spans="2:12" s="53" customFormat="1" ht="14.5" x14ac:dyDescent="0.35">
      <c r="B296" s="165" t="str">
        <f t="shared" si="49"/>
        <v>Ethylbenzene</v>
      </c>
      <c r="C296" s="166" t="str">
        <f t="shared" si="49"/>
        <v>100-41-4</v>
      </c>
      <c r="D296" s="167" cm="1">
        <f t="array" ref="D296">_xlfn.IFNA(CONVERT(INDEX('3. Emissions - Potential EF'!$K$5:$K$288,MATCH(1,($N$231='3. Emissions - Potential EF'!$B$5:$B$288)*($C296='3. Emissions - Potential EF'!$C$5:$C$288),0)),"lbm","g")/8760/3600,"--")</f>
        <v>1.5791734362962963E-3</v>
      </c>
      <c r="E296" s="168" cm="1">
        <f t="array" ref="E296">_xlfn.IFNA(CONVERT(INDEX('3. Emissions - Potential EF'!$N$5:$N$288,MATCH(1,('Potential - REER'!$N$231='3. Emissions - Potential EF'!$B$5:$B$288)*($C296='3. Emissions - Potential EF'!$C$5:$C$288),0)),"lbm","g")/24/3600,"--")</f>
        <v>1.5791734362962965E-3</v>
      </c>
      <c r="F296" s="174">
        <f t="shared" si="50"/>
        <v>3.9479335907407409E-3</v>
      </c>
      <c r="G296" s="167">
        <f t="shared" si="50"/>
        <v>6.0737439857549856E-6</v>
      </c>
      <c r="H296" s="167">
        <f t="shared" si="50"/>
        <v>1.5791734362962962E-4</v>
      </c>
      <c r="I296" s="167">
        <f t="shared" si="50"/>
        <v>1.4356122148148149E-6</v>
      </c>
      <c r="J296" s="167">
        <f t="shared" si="50"/>
        <v>3.2899446589506172E-4</v>
      </c>
      <c r="K296" s="167">
        <f t="shared" si="50"/>
        <v>1.4356122148148149E-6</v>
      </c>
      <c r="L296" s="168">
        <f t="shared" ref="L296:L327" si="51">IFERROR(IF(L69="--","--",$E296/L69),"--")</f>
        <v>7.1780610740740755E-8</v>
      </c>
    </row>
    <row r="297" spans="2:12" s="53" customFormat="1" ht="14.5" x14ac:dyDescent="0.35">
      <c r="B297" s="165" t="str">
        <f t="shared" si="49"/>
        <v>Formaldehyde</v>
      </c>
      <c r="C297" s="166" t="str">
        <f t="shared" si="49"/>
        <v>50-00-0</v>
      </c>
      <c r="D297" s="167" cm="1">
        <f t="array" ref="D297">_xlfn.IFNA(CONVERT(INDEX('3. Emissions - Potential EF'!$K$5:$K$288,MATCH(1,($N$231='3. Emissions - Potential EF'!$B$5:$B$288)*($C297='3. Emissions - Potential EF'!$C$5:$C$288),0)),"lbm","g")/8760/3600,"--")</f>
        <v>7.4674743875925931E-2</v>
      </c>
      <c r="E297" s="168" cm="1">
        <f t="array" ref="E297">_xlfn.IFNA(CONVERT(INDEX('3. Emissions - Potential EF'!$N$5:$N$288,MATCH(1,('Potential - REER'!$N$231='3. Emissions - Potential EF'!$B$5:$B$288)*($C297='3. Emissions - Potential EF'!$C$5:$C$288),0)),"lbm","g")/24/3600,"--")</f>
        <v>7.4674743875925931E-2</v>
      </c>
      <c r="F297" s="174">
        <f t="shared" si="50"/>
        <v>0.4392631992701525</v>
      </c>
      <c r="G297" s="167">
        <f t="shared" si="50"/>
        <v>8.2971937639917705E-3</v>
      </c>
      <c r="H297" s="167">
        <f t="shared" si="50"/>
        <v>1.7366219506029287E-2</v>
      </c>
      <c r="I297" s="167">
        <f t="shared" si="50"/>
        <v>1.8668685968981484E-3</v>
      </c>
      <c r="J297" s="167">
        <f t="shared" si="50"/>
        <v>3.7337371937962965E-2</v>
      </c>
      <c r="K297" s="167">
        <f t="shared" si="50"/>
        <v>1.8668685968981484E-3</v>
      </c>
      <c r="L297" s="168">
        <f t="shared" si="51"/>
        <v>1.5239743648148148E-3</v>
      </c>
    </row>
    <row r="298" spans="2:12" s="53" customFormat="1" ht="14.5" x14ac:dyDescent="0.35">
      <c r="B298" s="165" t="str">
        <f t="shared" si="49"/>
        <v>Fluoranthene</v>
      </c>
      <c r="C298" s="166" t="str">
        <f t="shared" si="49"/>
        <v>206-44-0</v>
      </c>
      <c r="D298" s="167" cm="1">
        <f t="array" ref="D298">_xlfn.IFNA(CONVERT(INDEX('3. Emissions - Potential EF'!$K$5:$K$288,MATCH(1,($N$231='3. Emissions - Potential EF'!$B$5:$B$288)*($C298='3. Emissions - Potential EF'!$C$5:$C$288),0)),"lbm","g")/8760/3600,"--")</f>
        <v>2.7593535841666677E-6</v>
      </c>
      <c r="E298" s="168" cm="1">
        <f t="array" ref="E298">_xlfn.IFNA(CONVERT(INDEX('3. Emissions - Potential EF'!$N$5:$N$288,MATCH(1,('Potential - REER'!$N$231='3. Emissions - Potential EF'!$B$5:$B$288)*($C298='3. Emissions - Potential EF'!$C$5:$C$288),0)),"lbm","g")/24/3600,"--")</f>
        <v>2.7593535841666673E-6</v>
      </c>
      <c r="F298" s="174">
        <f t="shared" si="50"/>
        <v>5.2063275172955998E-3</v>
      </c>
      <c r="G298" s="167" t="str">
        <f t="shared" si="50"/>
        <v>--</v>
      </c>
      <c r="H298" s="167">
        <f t="shared" si="50"/>
        <v>1.3796767920833339E-4</v>
      </c>
      <c r="I298" s="167" t="str">
        <f t="shared" si="50"/>
        <v>--</v>
      </c>
      <c r="J298" s="167">
        <f t="shared" si="50"/>
        <v>7.2614568004385991E-5</v>
      </c>
      <c r="K298" s="167" t="str">
        <f t="shared" si="50"/>
        <v>--</v>
      </c>
      <c r="L298" s="168" t="str">
        <f t="shared" si="51"/>
        <v>--</v>
      </c>
    </row>
    <row r="299" spans="2:12" s="53" customFormat="1" ht="14.5" x14ac:dyDescent="0.35">
      <c r="B299" s="165" t="str">
        <f t="shared" si="49"/>
        <v>Fluorene</v>
      </c>
      <c r="C299" s="166" t="str">
        <f t="shared" si="49"/>
        <v>86-73-7</v>
      </c>
      <c r="D299" s="167" cm="1">
        <f t="array" ref="D299">_xlfn.IFNA(CONVERT(INDEX('3. Emissions - Potential EF'!$K$5:$K$288,MATCH(1,($N$231='3. Emissions - Potential EF'!$B$5:$B$288)*($C299='3. Emissions - Potential EF'!$C$5:$C$288),0)),"lbm","g")/8760/3600,"--")</f>
        <v>1.6526721999537035E-6</v>
      </c>
      <c r="E299" s="168" cm="1">
        <f t="array" ref="E299">_xlfn.IFNA(CONVERT(INDEX('3. Emissions - Potential EF'!$N$5:$N$288,MATCH(1,('Potential - REER'!$N$231='3. Emissions - Potential EF'!$B$5:$B$288)*($C299='3. Emissions - Potential EF'!$C$5:$C$288),0)),"lbm","g")/24/3600,"--")</f>
        <v>1.6526721999537037E-6</v>
      </c>
      <c r="F299" s="174" t="str">
        <f t="shared" si="50"/>
        <v>--</v>
      </c>
      <c r="G299" s="167" t="str">
        <f t="shared" si="50"/>
        <v>--</v>
      </c>
      <c r="H299" s="167" t="str">
        <f t="shared" si="50"/>
        <v>--</v>
      </c>
      <c r="I299" s="167" t="str">
        <f t="shared" si="50"/>
        <v>--</v>
      </c>
      <c r="J299" s="167" t="str">
        <f t="shared" si="50"/>
        <v>--</v>
      </c>
      <c r="K299" s="167" t="str">
        <f t="shared" si="50"/>
        <v>--</v>
      </c>
      <c r="L299" s="168" t="str">
        <f t="shared" si="51"/>
        <v>--</v>
      </c>
    </row>
    <row r="300" spans="2:12" s="53" customFormat="1" ht="14.5" x14ac:dyDescent="0.35">
      <c r="B300" s="165" t="str">
        <f t="shared" si="49"/>
        <v>Hexachlorobenzene</v>
      </c>
      <c r="C300" s="166" t="str">
        <f t="shared" si="49"/>
        <v>118-74-1</v>
      </c>
      <c r="D300" s="167" cm="1">
        <f t="array" ref="D300">_xlfn.IFNA(CONVERT(INDEX('3. Emissions - Potential EF'!$K$5:$K$288,MATCH(1,($N$231='3. Emissions - Potential EF'!$B$5:$B$288)*($C300='3. Emissions - Potential EF'!$C$5:$C$288),0)),"lbm","g")/8760/3600,"--")</f>
        <v>1.8143694800000002E-4</v>
      </c>
      <c r="E300" s="168" cm="1">
        <f t="array" ref="E300">_xlfn.IFNA(CONVERT(INDEX('3. Emissions - Potential EF'!$N$5:$N$288,MATCH(1,('Potential - REER'!$N$231='3. Emissions - Potential EF'!$B$5:$B$288)*($C300='3. Emissions - Potential EF'!$C$5:$C$288),0)),"lbm","g")/24/3600,"--")</f>
        <v>1.8143694800000002E-4</v>
      </c>
      <c r="F300" s="174">
        <f t="shared" si="50"/>
        <v>9.0718474000000007E-2</v>
      </c>
      <c r="G300" s="167" t="str">
        <f t="shared" si="50"/>
        <v>--</v>
      </c>
      <c r="H300" s="167">
        <f t="shared" si="50"/>
        <v>3.5575872156862753E-3</v>
      </c>
      <c r="I300" s="167" t="str">
        <f t="shared" si="50"/>
        <v>--</v>
      </c>
      <c r="J300" s="167">
        <f t="shared" si="50"/>
        <v>7.5598728333333342E-3</v>
      </c>
      <c r="K300" s="167" t="str">
        <f t="shared" si="50"/>
        <v>--</v>
      </c>
      <c r="L300" s="168" t="str">
        <f t="shared" si="51"/>
        <v>--</v>
      </c>
    </row>
    <row r="301" spans="2:12" s="53" customFormat="1" ht="14.5" x14ac:dyDescent="0.35">
      <c r="B301" s="165" t="str">
        <f t="shared" si="49"/>
        <v>Hexachlorobutadiene</v>
      </c>
      <c r="C301" s="166" t="str">
        <f t="shared" si="49"/>
        <v>87-68-3</v>
      </c>
      <c r="D301" s="167" cm="1">
        <f t="array" ref="D301">_xlfn.IFNA(CONVERT(INDEX('3. Emissions - Potential EF'!$K$5:$K$288,MATCH(1,($N$231='3. Emissions - Potential EF'!$B$5:$B$288)*($C301='3. Emissions - Potential EF'!$C$5:$C$288),0)),"lbm","g")/8760/3600,"--")</f>
        <v>3.4397421391666673E-3</v>
      </c>
      <c r="E301" s="168" cm="1">
        <f t="array" ref="E301">_xlfn.IFNA(CONVERT(INDEX('3. Emissions - Potential EF'!$N$5:$N$288,MATCH(1,('Potential - REER'!$N$231='3. Emissions - Potential EF'!$B$5:$B$288)*($C301='3. Emissions - Potential EF'!$C$5:$C$288),0)),"lbm","g")/24/3600,"--")</f>
        <v>3.4397421391666669E-3</v>
      </c>
      <c r="F301" s="174">
        <f t="shared" si="50"/>
        <v>7.6438714203703725E-2</v>
      </c>
      <c r="G301" s="167" t="str">
        <f t="shared" si="50"/>
        <v>--</v>
      </c>
      <c r="H301" s="167">
        <f t="shared" si="50"/>
        <v>2.8664517826388894E-3</v>
      </c>
      <c r="I301" s="167" t="str">
        <f t="shared" si="50"/>
        <v>--</v>
      </c>
      <c r="J301" s="167">
        <f t="shared" si="50"/>
        <v>6.2540766166666673E-3</v>
      </c>
      <c r="K301" s="167" t="str">
        <f t="shared" si="50"/>
        <v>--</v>
      </c>
      <c r="L301" s="168" t="str">
        <f t="shared" si="51"/>
        <v>--</v>
      </c>
    </row>
    <row r="302" spans="2:12" s="53" customFormat="1" ht="14.5" x14ac:dyDescent="0.35">
      <c r="B302" s="165" t="str">
        <f t="shared" si="49"/>
        <v>Hexane</v>
      </c>
      <c r="C302" s="166" t="str">
        <f t="shared" si="49"/>
        <v>110-54-3</v>
      </c>
      <c r="D302" s="167" t="str" cm="1">
        <f t="array" ref="D302">_xlfn.IFNA(CONVERT(INDEX('3. Emissions - Potential EF'!$K$5:$K$288,MATCH(1,($N$231='3. Emissions - Potential EF'!$B$5:$B$288)*($C302='3. Emissions - Potential EF'!$C$5:$C$288),0)),"lbm","g")/8760/3600,"--")</f>
        <v>--</v>
      </c>
      <c r="E302" s="168" t="str" cm="1">
        <f t="array" ref="E302">_xlfn.IFNA(CONVERT(INDEX('3. Emissions - Potential EF'!$N$5:$N$288,MATCH(1,('Potential - REER'!$N$231='3. Emissions - Potential EF'!$B$5:$B$288)*($C302='3. Emissions - Potential EF'!$C$5:$C$288),0)),"lbm","g")/24/3600,"--")</f>
        <v>--</v>
      </c>
      <c r="F302" s="174" t="str">
        <f t="shared" ref="F302:K311" si="52">IFERROR(IF(F75="--","--",$D302/F75),"--")</f>
        <v>--</v>
      </c>
      <c r="G302" s="167" t="str">
        <f t="shared" si="52"/>
        <v>--</v>
      </c>
      <c r="H302" s="167" t="str">
        <f t="shared" si="52"/>
        <v>--</v>
      </c>
      <c r="I302" s="167" t="str">
        <f t="shared" si="52"/>
        <v>--</v>
      </c>
      <c r="J302" s="167" t="str">
        <f t="shared" si="52"/>
        <v>--</v>
      </c>
      <c r="K302" s="167" t="str">
        <f t="shared" si="52"/>
        <v>--</v>
      </c>
      <c r="L302" s="168" t="str">
        <f t="shared" si="51"/>
        <v>--</v>
      </c>
    </row>
    <row r="303" spans="2:12" s="53" customFormat="1" ht="14.5" x14ac:dyDescent="0.35">
      <c r="B303" s="165" t="str">
        <f t="shared" si="49"/>
        <v>Hexavalent Chromium (Cr+6)</v>
      </c>
      <c r="C303" s="166" t="str">
        <f t="shared" si="49"/>
        <v>18540-29-9</v>
      </c>
      <c r="D303" s="167" cm="1">
        <f t="array" ref="D303">_xlfn.IFNA(CONVERT(INDEX('3. Emissions - Potential EF'!$K$5:$K$288,MATCH(1,($N$231='3. Emissions - Potential EF'!$B$5:$B$288)*($C303='3. Emissions - Potential EF'!$C$5:$C$288),0)),"lbm","g")/8760/3600,"--")</f>
        <v>8.1751624833796313E-5</v>
      </c>
      <c r="E303" s="168" cm="1">
        <f t="array" ref="E303">_xlfn.IFNA(CONVERT(INDEX('3. Emissions - Potential EF'!$N$5:$N$288,MATCH(1,('Potential - REER'!$N$231='3. Emissions - Potential EF'!$B$5:$B$288)*($C303='3. Emissions - Potential EF'!$C$5:$C$288),0)),"lbm","g")/24/3600,"--")</f>
        <v>8.1751624833796313E-5</v>
      </c>
      <c r="F303" s="174">
        <f t="shared" si="52"/>
        <v>2.6371491881869775</v>
      </c>
      <c r="G303" s="167">
        <f t="shared" si="52"/>
        <v>9.8495933534694345E-4</v>
      </c>
      <c r="H303" s="167">
        <f t="shared" si="52"/>
        <v>0.15721466314191601</v>
      </c>
      <c r="I303" s="167">
        <f t="shared" si="52"/>
        <v>9.2899573674768543E-5</v>
      </c>
      <c r="J303" s="167">
        <f t="shared" si="52"/>
        <v>8.1751624833796305E-2</v>
      </c>
      <c r="K303" s="167">
        <f t="shared" si="52"/>
        <v>9.2899573674768543E-5</v>
      </c>
      <c r="L303" s="168">
        <f t="shared" si="51"/>
        <v>2.725054161126544E-4</v>
      </c>
    </row>
    <row r="304" spans="2:12" s="53" customFormat="1" ht="14.5" x14ac:dyDescent="0.35">
      <c r="B304" s="165" t="str">
        <f t="shared" si="49"/>
        <v>Hydrochloric acid</v>
      </c>
      <c r="C304" s="166" t="str">
        <f t="shared" si="49"/>
        <v>7647-01-0</v>
      </c>
      <c r="D304" s="167" cm="1">
        <f t="array" ref="D304">_xlfn.IFNA(CONVERT(INDEX('3. Emissions - Potential EF'!$K$5:$K$288,MATCH(1,($N$231='3. Emissions - Potential EF'!$B$5:$B$288)*($C304='3. Emissions - Potential EF'!$C$5:$C$288),0)),"lbm","g")/8760/3600,"--")</f>
        <v>0.54095090051851846</v>
      </c>
      <c r="E304" s="168" cm="1">
        <f t="array" ref="E304">_xlfn.IFNA(CONVERT(INDEX('3. Emissions - Potential EF'!$N$5:$N$288,MATCH(1,('Potential - REER'!$N$231='3. Emissions - Potential EF'!$B$5:$B$288)*($C304='3. Emissions - Potential EF'!$C$5:$C$288),0)),"lbm","g")/24/3600,"--")</f>
        <v>0.54095090051851857</v>
      </c>
      <c r="F304" s="174" t="str">
        <f t="shared" si="52"/>
        <v>--</v>
      </c>
      <c r="G304" s="167">
        <f t="shared" si="52"/>
        <v>2.7047545025925924E-2</v>
      </c>
      <c r="H304" s="167" t="str">
        <f t="shared" si="52"/>
        <v>--</v>
      </c>
      <c r="I304" s="167">
        <f t="shared" si="52"/>
        <v>6.1471693240740732E-3</v>
      </c>
      <c r="J304" s="167" t="str">
        <f t="shared" si="52"/>
        <v>--</v>
      </c>
      <c r="K304" s="167">
        <f t="shared" si="52"/>
        <v>6.1471693240740732E-3</v>
      </c>
      <c r="L304" s="168">
        <f t="shared" si="51"/>
        <v>2.575956669135803E-4</v>
      </c>
    </row>
    <row r="305" spans="2:12" s="53" customFormat="1" ht="14.5" x14ac:dyDescent="0.35">
      <c r="B305" s="165" t="str">
        <f t="shared" si="49"/>
        <v>Hydrogen Bromide</v>
      </c>
      <c r="C305" s="166" t="str">
        <f t="shared" si="49"/>
        <v>10035-10-6</v>
      </c>
      <c r="D305" s="167" cm="1">
        <f t="array" ref="D305">_xlfn.IFNA(CONVERT(INDEX('3. Emissions - Potential EF'!$K$5:$K$288,MATCH(1,($N$231='3. Emissions - Potential EF'!$B$5:$B$288)*($C305='3. Emissions - Potential EF'!$C$5:$C$288),0)),"lbm","g")/8760/3600,"--")</f>
        <v>0.35783398077777778</v>
      </c>
      <c r="E305" s="168" cm="1">
        <f t="array" ref="E305">_xlfn.IFNA(CONVERT(INDEX('3. Emissions - Potential EF'!$N$5:$N$288,MATCH(1,('Potential - REER'!$N$231='3. Emissions - Potential EF'!$B$5:$B$288)*($C305='3. Emissions - Potential EF'!$C$5:$C$288),0)),"lbm","g")/24/3600,"--")</f>
        <v>0.35783398077777778</v>
      </c>
      <c r="F305" s="174" t="str">
        <f t="shared" si="52"/>
        <v>--</v>
      </c>
      <c r="G305" s="167" t="str">
        <f t="shared" si="52"/>
        <v>--</v>
      </c>
      <c r="H305" s="167" t="str">
        <f t="shared" si="52"/>
        <v>--</v>
      </c>
      <c r="I305" s="167" t="str">
        <f t="shared" si="52"/>
        <v>--</v>
      </c>
      <c r="J305" s="167" t="str">
        <f t="shared" si="52"/>
        <v>--</v>
      </c>
      <c r="K305" s="167" t="str">
        <f t="shared" si="52"/>
        <v>--</v>
      </c>
      <c r="L305" s="168" t="str">
        <f t="shared" si="51"/>
        <v>--</v>
      </c>
    </row>
    <row r="306" spans="2:12" s="53" customFormat="1" ht="14.5" x14ac:dyDescent="0.35">
      <c r="B306" s="165" t="str">
        <f t="shared" si="49"/>
        <v>Hydrogen Fluoride</v>
      </c>
      <c r="C306" s="166" t="str">
        <f t="shared" si="49"/>
        <v>7664-39-3</v>
      </c>
      <c r="D306" s="167" cm="1">
        <f t="array" ref="D306">_xlfn.IFNA(CONVERT(INDEX('3. Emissions - Potential EF'!$K$5:$K$288,MATCH(1,($N$231='3. Emissions - Potential EF'!$B$5:$B$288)*($C306='3. Emissions - Potential EF'!$C$5:$C$288),0)),"lbm","g")/8760/3600,"--")</f>
        <v>3.2465453889814817E-2</v>
      </c>
      <c r="E306" s="168" cm="1">
        <f t="array" ref="E306">_xlfn.IFNA(CONVERT(INDEX('3. Emissions - Potential EF'!$N$5:$N$288,MATCH(1,('Potential - REER'!$N$231='3. Emissions - Potential EF'!$B$5:$B$288)*($C306='3. Emissions - Potential EF'!$C$5:$C$288),0)),"lbm","g")/24/3600,"--")</f>
        <v>3.2465453889814817E-2</v>
      </c>
      <c r="F306" s="174" t="str">
        <f t="shared" si="52"/>
        <v>--</v>
      </c>
      <c r="G306" s="167">
        <f t="shared" si="52"/>
        <v>1.5459739947530865E-2</v>
      </c>
      <c r="H306" s="167" t="str">
        <f t="shared" si="52"/>
        <v>--</v>
      </c>
      <c r="I306" s="167">
        <f t="shared" si="52"/>
        <v>1.7087080994639377E-3</v>
      </c>
      <c r="J306" s="167" t="str">
        <f t="shared" si="52"/>
        <v>--</v>
      </c>
      <c r="K306" s="167">
        <f t="shared" si="52"/>
        <v>1.7087080994639377E-3</v>
      </c>
      <c r="L306" s="168">
        <f t="shared" si="51"/>
        <v>2.0290908681134261E-3</v>
      </c>
    </row>
    <row r="307" spans="2:12" s="53" customFormat="1" ht="14.5" x14ac:dyDescent="0.35">
      <c r="B307" s="165" t="str">
        <f t="shared" si="49"/>
        <v>Indeno[1,2,3-cd]pyrene</v>
      </c>
      <c r="C307" s="166" t="str">
        <f t="shared" si="49"/>
        <v>193-39-5</v>
      </c>
      <c r="D307" s="167" cm="1">
        <f t="array" ref="D307">_xlfn.IFNA(CONVERT(INDEX('3. Emissions - Potential EF'!$K$5:$K$288,MATCH(1,($N$231='3. Emissions - Potential EF'!$B$5:$B$288)*($C307='3. Emissions - Potential EF'!$C$5:$C$288),0)),"lbm","g")/8760/3600,"--")</f>
        <v>9.5632391341666661E-7</v>
      </c>
      <c r="E307" s="168" cm="1">
        <f t="array" ref="E307">_xlfn.IFNA(CONVERT(INDEX('3. Emissions - Potential EF'!$N$5:$N$288,MATCH(1,('Potential - REER'!$N$231='3. Emissions - Potential EF'!$B$5:$B$288)*($C307='3. Emissions - Potential EF'!$C$5:$C$288),0)),"lbm","g")/24/3600,"--")</f>
        <v>9.5632391341666661E-7</v>
      </c>
      <c r="F307" s="174">
        <f t="shared" si="52"/>
        <v>1.5677441203551911E-3</v>
      </c>
      <c r="G307" s="167" t="str">
        <f t="shared" si="52"/>
        <v>--</v>
      </c>
      <c r="H307" s="167">
        <f t="shared" si="52"/>
        <v>4.3469268791666666E-5</v>
      </c>
      <c r="I307" s="167" t="str">
        <f t="shared" si="52"/>
        <v>--</v>
      </c>
      <c r="J307" s="167">
        <f t="shared" si="52"/>
        <v>2.2240091009689924E-5</v>
      </c>
      <c r="K307" s="167" t="str">
        <f t="shared" si="52"/>
        <v>--</v>
      </c>
      <c r="L307" s="168" t="str">
        <f t="shared" si="51"/>
        <v>--</v>
      </c>
    </row>
    <row r="308" spans="2:12" s="53" customFormat="1" ht="14.5" x14ac:dyDescent="0.35">
      <c r="B308" s="165" t="str">
        <f t="shared" si="49"/>
        <v>Lead and compounds</v>
      </c>
      <c r="C308" s="166" t="str">
        <f t="shared" si="49"/>
        <v>7439-92-1</v>
      </c>
      <c r="D308" s="167" cm="1">
        <f t="array" ref="D308">_xlfn.IFNA(CONVERT(INDEX('3. Emissions - Potential EF'!$K$5:$K$288,MATCH(1,($N$231='3. Emissions - Potential EF'!$B$5:$B$288)*($C308='3. Emissions - Potential EF'!$C$5:$C$288),0)),"lbm","g")/8760/3600,"--")</f>
        <v>6.4237919436574082E-3</v>
      </c>
      <c r="E308" s="168" cm="1">
        <f t="array" ref="E308">_xlfn.IFNA(CONVERT(INDEX('3. Emissions - Potential EF'!$N$5:$N$288,MATCH(1,('Potential - REER'!$N$231='3. Emissions - Potential EF'!$B$5:$B$288)*($C308='3. Emissions - Potential EF'!$C$5:$C$288),0)),"lbm","g")/24/3600,"--")</f>
        <v>6.423791943657409E-3</v>
      </c>
      <c r="F308" s="174" t="str">
        <f t="shared" si="52"/>
        <v>--</v>
      </c>
      <c r="G308" s="167">
        <f t="shared" si="52"/>
        <v>4.282527962438272E-2</v>
      </c>
      <c r="H308" s="167" t="str">
        <f t="shared" si="52"/>
        <v>--</v>
      </c>
      <c r="I308" s="167">
        <f t="shared" si="52"/>
        <v>9.7330180964506179E-3</v>
      </c>
      <c r="J308" s="167" t="str">
        <f t="shared" si="52"/>
        <v>--</v>
      </c>
      <c r="K308" s="167">
        <f t="shared" si="52"/>
        <v>9.7330180964506179E-3</v>
      </c>
      <c r="L308" s="168">
        <f t="shared" si="51"/>
        <v>4.2825279624382727E-2</v>
      </c>
    </row>
    <row r="309" spans="2:12" s="53" customFormat="1" ht="14.5" x14ac:dyDescent="0.35">
      <c r="B309" s="165" t="str">
        <f t="shared" si="49"/>
        <v>Manganese and compounds</v>
      </c>
      <c r="C309" s="166" t="str">
        <f t="shared" si="49"/>
        <v>7439-96-5</v>
      </c>
      <c r="D309" s="167" cm="1">
        <f t="array" ref="D309">_xlfn.IFNA(CONVERT(INDEX('3. Emissions - Potential EF'!$K$5:$K$288,MATCH(1,($N$231='3. Emissions - Potential EF'!$B$5:$B$288)*($C309='3. Emissions - Potential EF'!$C$5:$C$288),0)),"lbm","g")/8760/3600,"--")</f>
        <v>3.5279406555555563E-3</v>
      </c>
      <c r="E309" s="168" cm="1">
        <f t="array" ref="E309">_xlfn.IFNA(CONVERT(INDEX('3. Emissions - Potential EF'!$N$5:$N$288,MATCH(1,('Potential - REER'!$N$231='3. Emissions - Potential EF'!$B$5:$B$288)*($C309='3. Emissions - Potential EF'!$C$5:$C$288),0)),"lbm","g")/24/3600,"--")</f>
        <v>3.5279406555555563E-3</v>
      </c>
      <c r="F309" s="174" t="str">
        <f t="shared" si="52"/>
        <v>--</v>
      </c>
      <c r="G309" s="167">
        <f t="shared" si="52"/>
        <v>3.9199340617283959E-2</v>
      </c>
      <c r="H309" s="167" t="str">
        <f t="shared" si="52"/>
        <v>--</v>
      </c>
      <c r="I309" s="167">
        <f t="shared" si="52"/>
        <v>8.8198516388888898E-3</v>
      </c>
      <c r="J309" s="167" t="str">
        <f t="shared" si="52"/>
        <v>--</v>
      </c>
      <c r="K309" s="167">
        <f t="shared" si="52"/>
        <v>8.8198516388888898E-3</v>
      </c>
      <c r="L309" s="168">
        <f t="shared" si="51"/>
        <v>1.1759802185185188E-2</v>
      </c>
    </row>
    <row r="310" spans="2:12" s="53" customFormat="1" ht="14.5" x14ac:dyDescent="0.35">
      <c r="B310" s="165" t="str">
        <f t="shared" si="49"/>
        <v>Mercury and compounds</v>
      </c>
      <c r="C310" s="166" t="str">
        <f t="shared" si="49"/>
        <v>7439-97-6</v>
      </c>
      <c r="D310" s="167" cm="1">
        <f t="array" ref="D310">_xlfn.IFNA(CONVERT(INDEX('3. Emissions - Potential EF'!$K$5:$K$288,MATCH(1,($N$231='3. Emissions - Potential EF'!$B$5:$B$288)*($C310='3. Emissions - Potential EF'!$C$5:$C$288),0)),"lbm","g")/8760/3600,"--")</f>
        <v>2.5485171307037041E-3</v>
      </c>
      <c r="E310" s="168" cm="1">
        <f t="array" ref="E310">_xlfn.IFNA(CONVERT(INDEX('3. Emissions - Potential EF'!$N$5:$N$288,MATCH(1,('Potential - REER'!$N$231='3. Emissions - Potential EF'!$B$5:$B$288)*($C310='3. Emissions - Potential EF'!$C$5:$C$288),0)),"lbm","g")/24/3600,"--")</f>
        <v>2.5485171307037041E-3</v>
      </c>
      <c r="F310" s="174" t="str">
        <f t="shared" si="52"/>
        <v>--</v>
      </c>
      <c r="G310" s="167">
        <f t="shared" si="52"/>
        <v>3.3097625074074079E-2</v>
      </c>
      <c r="H310" s="167" t="str">
        <f t="shared" si="52"/>
        <v>--</v>
      </c>
      <c r="I310" s="167">
        <f t="shared" si="52"/>
        <v>4.0452652868312759E-3</v>
      </c>
      <c r="J310" s="167" t="str">
        <f t="shared" si="52"/>
        <v>--</v>
      </c>
      <c r="K310" s="167">
        <f t="shared" si="52"/>
        <v>4.0452652868312759E-3</v>
      </c>
      <c r="L310" s="168">
        <f t="shared" si="51"/>
        <v>4.2475285511728404E-3</v>
      </c>
    </row>
    <row r="311" spans="2:12" s="53" customFormat="1" ht="14.5" x14ac:dyDescent="0.35">
      <c r="B311" s="165" t="str">
        <f t="shared" si="49"/>
        <v>Methylene Chloride</v>
      </c>
      <c r="C311" s="166" t="str">
        <f t="shared" si="49"/>
        <v>75-09-2</v>
      </c>
      <c r="D311" s="167" cm="1">
        <f t="array" ref="D311">_xlfn.IFNA(CONVERT(INDEX('3. Emissions - Potential EF'!$K$5:$K$288,MATCH(1,($N$231='3. Emissions - Potential EF'!$B$5:$B$288)*($C311='3. Emissions - Potential EF'!$C$5:$C$288),0)),"lbm","g")/8760/3600,"--")</f>
        <v>2.4653585295370373E-2</v>
      </c>
      <c r="E311" s="168" cm="1">
        <f t="array" ref="E311">_xlfn.IFNA(CONVERT(INDEX('3. Emissions - Potential EF'!$N$5:$N$288,MATCH(1,('Potential - REER'!$N$231='3. Emissions - Potential EF'!$B$5:$B$288)*($C311='3. Emissions - Potential EF'!$C$5:$C$288),0)),"lbm","g")/24/3600,"--")</f>
        <v>2.4653585295370373E-2</v>
      </c>
      <c r="F311" s="174">
        <f t="shared" si="52"/>
        <v>4.1785737788763345E-4</v>
      </c>
      <c r="G311" s="167">
        <f t="shared" si="52"/>
        <v>4.1089308825617286E-5</v>
      </c>
      <c r="H311" s="167">
        <f t="shared" si="52"/>
        <v>3.9763847250597376E-5</v>
      </c>
      <c r="I311" s="167">
        <f t="shared" si="52"/>
        <v>9.4821481905270662E-6</v>
      </c>
      <c r="J311" s="167">
        <f t="shared" si="52"/>
        <v>2.0544654412808643E-5</v>
      </c>
      <c r="K311" s="167">
        <f t="shared" si="52"/>
        <v>9.4821481905270662E-6</v>
      </c>
      <c r="L311" s="168">
        <f t="shared" si="51"/>
        <v>1.173980252160494E-5</v>
      </c>
    </row>
    <row r="312" spans="2:12" s="53" customFormat="1" ht="14.5" x14ac:dyDescent="0.35">
      <c r="B312" s="165" t="str">
        <f t="shared" ref="B312:C331" si="53">B85</f>
        <v>Molybdenum trioxide</v>
      </c>
      <c r="C312" s="166" t="str">
        <f t="shared" si="53"/>
        <v>1313-27-5</v>
      </c>
      <c r="D312" s="167" t="str" cm="1">
        <f t="array" ref="D312">_xlfn.IFNA(CONVERT(INDEX('3. Emissions - Potential EF'!$K$5:$K$288,MATCH(1,($N$231='3. Emissions - Potential EF'!$B$5:$B$288)*($C312='3. Emissions - Potential EF'!$C$5:$C$288),0)),"lbm","g")/8760/3600,"--")</f>
        <v>--</v>
      </c>
      <c r="E312" s="168" t="str" cm="1">
        <f t="array" ref="E312">_xlfn.IFNA(CONVERT(INDEX('3. Emissions - Potential EF'!$N$5:$N$288,MATCH(1,('Potential - REER'!$N$231='3. Emissions - Potential EF'!$B$5:$B$288)*($C312='3. Emissions - Potential EF'!$C$5:$C$288),0)),"lbm","g")/24/3600,"--")</f>
        <v>--</v>
      </c>
      <c r="F312" s="174" t="str">
        <f t="shared" ref="F312:K321" si="54">IFERROR(IF(F85="--","--",$D312/F85),"--")</f>
        <v>--</v>
      </c>
      <c r="G312" s="167" t="str">
        <f t="shared" si="54"/>
        <v>--</v>
      </c>
      <c r="H312" s="167" t="str">
        <f t="shared" si="54"/>
        <v>--</v>
      </c>
      <c r="I312" s="167" t="str">
        <f t="shared" si="54"/>
        <v>--</v>
      </c>
      <c r="J312" s="167" t="str">
        <f t="shared" si="54"/>
        <v>--</v>
      </c>
      <c r="K312" s="167" t="str">
        <f t="shared" si="54"/>
        <v>--</v>
      </c>
      <c r="L312" s="168" t="str">
        <f t="shared" si="51"/>
        <v>--</v>
      </c>
    </row>
    <row r="313" spans="2:12" s="53" customFormat="1" ht="14.5" x14ac:dyDescent="0.35">
      <c r="B313" s="165" t="str">
        <f t="shared" si="53"/>
        <v>Naphthalene</v>
      </c>
      <c r="C313" s="166" t="str">
        <f t="shared" si="53"/>
        <v>91-20-3</v>
      </c>
      <c r="D313" s="167" cm="1">
        <f t="array" ref="D313">_xlfn.IFNA(CONVERT(INDEX('3. Emissions - Potential EF'!$K$5:$K$288,MATCH(1,($N$231='3. Emissions - Potential EF'!$B$5:$B$288)*($C313='3. Emissions - Potential EF'!$C$5:$C$288),0)),"lbm","g")/8760/3600,"--")</f>
        <v>1.868968561574074E-4</v>
      </c>
      <c r="E313" s="168" cm="1">
        <f t="array" ref="E313">_xlfn.IFNA(CONVERT(INDEX('3. Emissions - Potential EF'!$N$5:$N$288,MATCH(1,('Potential - REER'!$N$231='3. Emissions - Potential EF'!$B$5:$B$288)*($C313='3. Emissions - Potential EF'!$C$5:$C$288),0)),"lbm","g")/24/3600,"--")</f>
        <v>1.868968561574074E-4</v>
      </c>
      <c r="F313" s="174">
        <f t="shared" si="54"/>
        <v>6.4447191778416344E-3</v>
      </c>
      <c r="G313" s="167">
        <f t="shared" si="54"/>
        <v>5.0512663826326319E-5</v>
      </c>
      <c r="H313" s="167">
        <f t="shared" si="54"/>
        <v>2.4591691599658869E-4</v>
      </c>
      <c r="I313" s="167">
        <f t="shared" si="54"/>
        <v>1.1681053509837963E-5</v>
      </c>
      <c r="J313" s="167">
        <f t="shared" si="54"/>
        <v>5.3399101759259257E-4</v>
      </c>
      <c r="K313" s="167">
        <f t="shared" si="54"/>
        <v>1.1681053509837963E-5</v>
      </c>
      <c r="L313" s="168">
        <f t="shared" si="51"/>
        <v>9.3448428078703702E-7</v>
      </c>
    </row>
    <row r="314" spans="2:12" s="53" customFormat="1" ht="14.5" x14ac:dyDescent="0.35">
      <c r="B314" s="165" t="str">
        <f t="shared" si="53"/>
        <v>Nickel and compounds</v>
      </c>
      <c r="C314" s="166" t="str">
        <f t="shared" si="53"/>
        <v>7440-02-0</v>
      </c>
      <c r="D314" s="167" cm="1">
        <f t="array" ref="D314">_xlfn.IFNA(CONVERT(INDEX('3. Emissions - Potential EF'!$K$5:$K$288,MATCH(1,($N$231='3. Emissions - Potential EF'!$B$5:$B$288)*($C314='3. Emissions - Potential EF'!$C$5:$C$288),0)),"lbm","g")/8760/3600,"--")</f>
        <v>1.5707735775925928E-3</v>
      </c>
      <c r="E314" s="168" cm="1">
        <f t="array" ref="E314">_xlfn.IFNA(CONVERT(INDEX('3. Emissions - Potential EF'!$N$5:$N$288,MATCH(1,('Potential - REER'!$N$231='3. Emissions - Potential EF'!$B$5:$B$288)*($C314='3. Emissions - Potential EF'!$C$5:$C$288),0)),"lbm","g")/24/3600,"--")</f>
        <v>1.5707735775925928E-3</v>
      </c>
      <c r="F314" s="174">
        <f t="shared" si="54"/>
        <v>0.41336146778752442</v>
      </c>
      <c r="G314" s="167">
        <f t="shared" si="54"/>
        <v>0.1121981126851852</v>
      </c>
      <c r="H314" s="167">
        <f t="shared" si="54"/>
        <v>1.5707735775925928E-2</v>
      </c>
      <c r="I314" s="167">
        <f t="shared" si="54"/>
        <v>2.5335057703106335E-2</v>
      </c>
      <c r="J314" s="167">
        <f t="shared" si="54"/>
        <v>3.4147251686795499E-2</v>
      </c>
      <c r="K314" s="167">
        <f t="shared" si="54"/>
        <v>2.5335057703106335E-2</v>
      </c>
      <c r="L314" s="168">
        <f t="shared" si="51"/>
        <v>7.8538678879629641E-3</v>
      </c>
    </row>
    <row r="315" spans="2:12" s="53" customFormat="1" ht="14.5" x14ac:dyDescent="0.35">
      <c r="B315" s="165" t="str">
        <f t="shared" si="53"/>
        <v>o-Xylene</v>
      </c>
      <c r="C315" s="166" t="str">
        <f t="shared" si="53"/>
        <v>95-47-6</v>
      </c>
      <c r="D315" s="167" cm="1">
        <f t="array" ref="D315">_xlfn.IFNA(CONVERT(INDEX('3. Emissions - Potential EF'!$K$5:$K$288,MATCH(1,($N$231='3. Emissions - Potential EF'!$B$5:$B$288)*($C315='3. Emissions - Potential EF'!$C$5:$C$288),0)),"lbm","g")/8760/3600,"--")</f>
        <v>1.5203744253703701E-3</v>
      </c>
      <c r="E315" s="168" cm="1">
        <f t="array" ref="E315">_xlfn.IFNA(CONVERT(INDEX('3. Emissions - Potential EF'!$N$5:$N$288,MATCH(1,('Potential - REER'!$N$231='3. Emissions - Potential EF'!$B$5:$B$288)*($C315='3. Emissions - Potential EF'!$C$5:$C$288),0)),"lbm","g")/24/3600,"--")</f>
        <v>1.5203744253703701E-3</v>
      </c>
      <c r="F315" s="174" t="str">
        <f t="shared" si="54"/>
        <v>--</v>
      </c>
      <c r="G315" s="167">
        <f t="shared" si="54"/>
        <v>7.6018721268518508E-6</v>
      </c>
      <c r="H315" s="167" t="str">
        <f t="shared" si="54"/>
        <v>--</v>
      </c>
      <c r="I315" s="167">
        <f t="shared" si="54"/>
        <v>1.7276982106481478E-6</v>
      </c>
      <c r="J315" s="167" t="str">
        <f t="shared" si="54"/>
        <v>--</v>
      </c>
      <c r="K315" s="167">
        <f t="shared" si="54"/>
        <v>1.7276982106481478E-6</v>
      </c>
      <c r="L315" s="168">
        <f t="shared" si="51"/>
        <v>1.7475568107705405E-7</v>
      </c>
    </row>
    <row r="316" spans="2:12" s="53" customFormat="1" ht="14.5" x14ac:dyDescent="0.35">
      <c r="B316" s="165" t="str">
        <f t="shared" si="53"/>
        <v>Pentachlorophenol (CCC)</v>
      </c>
      <c r="C316" s="166" t="str">
        <f t="shared" si="53"/>
        <v>87-86-5</v>
      </c>
      <c r="D316" s="167" cm="1">
        <f t="array" ref="D316">_xlfn.IFNA(CONVERT(INDEX('3. Emissions - Potential EF'!$K$5:$K$288,MATCH(1,($N$231='3. Emissions - Potential EF'!$B$5:$B$288)*($C316='3. Emissions - Potential EF'!$C$5:$C$288),0)),"lbm","g")/8760/3600,"--")</f>
        <v>1.2624987631666666E-4</v>
      </c>
      <c r="E316" s="168" cm="1">
        <f t="array" ref="E316">_xlfn.IFNA(CONVERT(INDEX('3. Emissions - Potential EF'!$N$5:$N$288,MATCH(1,('Potential - REER'!$N$231='3. Emissions - Potential EF'!$B$5:$B$288)*($C316='3. Emissions - Potential EF'!$C$5:$C$288),0)),"lbm","g")/24/3600,"--")</f>
        <v>1.2624987631666666E-4</v>
      </c>
      <c r="F316" s="174">
        <f t="shared" si="54"/>
        <v>6.3124938158333325E-4</v>
      </c>
      <c r="G316" s="167" t="str">
        <f t="shared" si="54"/>
        <v>--</v>
      </c>
      <c r="H316" s="167">
        <f t="shared" si="54"/>
        <v>2.4754877709150325E-5</v>
      </c>
      <c r="I316" s="167" t="str">
        <f t="shared" si="54"/>
        <v>--</v>
      </c>
      <c r="J316" s="167">
        <f t="shared" si="54"/>
        <v>5.2604115131944444E-5</v>
      </c>
      <c r="K316" s="167" t="str">
        <f t="shared" si="54"/>
        <v>--</v>
      </c>
      <c r="L316" s="168" t="str">
        <f t="shared" si="51"/>
        <v>--</v>
      </c>
    </row>
    <row r="317" spans="2:12" s="53" customFormat="1" ht="14.5" x14ac:dyDescent="0.35">
      <c r="B317" s="165" t="str">
        <f t="shared" si="53"/>
        <v>Perylene</v>
      </c>
      <c r="C317" s="166" t="str">
        <f t="shared" si="53"/>
        <v>198-55-0</v>
      </c>
      <c r="D317" s="167" cm="1">
        <f t="array" ref="D317">_xlfn.IFNA(CONVERT(INDEX('3. Emissions - Potential EF'!$K$5:$K$288,MATCH(1,($N$231='3. Emissions - Potential EF'!$B$5:$B$288)*($C317='3. Emissions - Potential EF'!$C$5:$C$288),0)),"lbm","g")/8760/3600,"--")</f>
        <v>9.5632391341666661E-7</v>
      </c>
      <c r="E317" s="168" cm="1">
        <f t="array" ref="E317">_xlfn.IFNA(CONVERT(INDEX('3. Emissions - Potential EF'!$N$5:$N$288,MATCH(1,('Potential - REER'!$N$231='3. Emissions - Potential EF'!$B$5:$B$288)*($C317='3. Emissions - Potential EF'!$C$5:$C$288),0)),"lbm","g")/24/3600,"--")</f>
        <v>9.5632391341666661E-7</v>
      </c>
      <c r="F317" s="174" t="str">
        <f t="shared" si="54"/>
        <v>--</v>
      </c>
      <c r="G317" s="167" t="str">
        <f t="shared" si="54"/>
        <v>--</v>
      </c>
      <c r="H317" s="167" t="str">
        <f t="shared" si="54"/>
        <v>--</v>
      </c>
      <c r="I317" s="167" t="str">
        <f t="shared" si="54"/>
        <v>--</v>
      </c>
      <c r="J317" s="167" t="str">
        <f t="shared" si="54"/>
        <v>--</v>
      </c>
      <c r="K317" s="167" t="str">
        <f t="shared" si="54"/>
        <v>--</v>
      </c>
      <c r="L317" s="168" t="str">
        <f t="shared" si="51"/>
        <v>--</v>
      </c>
    </row>
    <row r="318" spans="2:12" s="53" customFormat="1" ht="14.5" x14ac:dyDescent="0.35">
      <c r="B318" s="165" t="str">
        <f t="shared" si="53"/>
        <v>Phenanthrene</v>
      </c>
      <c r="C318" s="166" t="str">
        <f t="shared" si="53"/>
        <v>85-01-8</v>
      </c>
      <c r="D318" s="167" cm="1">
        <f t="array" ref="D318">_xlfn.IFNA(CONVERT(INDEX('3. Emissions - Potential EF'!$K$5:$K$288,MATCH(1,($N$231='3. Emissions - Potential EF'!$B$5:$B$288)*($C318='3. Emissions - Potential EF'!$C$5:$C$288),0)),"lbm","g")/8760/3600,"--")</f>
        <v>1.2486389963055556E-5</v>
      </c>
      <c r="E318" s="168" cm="1">
        <f t="array" ref="E318">_xlfn.IFNA(CONVERT(INDEX('3. Emissions - Potential EF'!$N$5:$N$288,MATCH(1,('Potential - REER'!$N$231='3. Emissions - Potential EF'!$B$5:$B$288)*($C318='3. Emissions - Potential EF'!$C$5:$C$288),0)),"lbm","g")/24/3600,"--")</f>
        <v>1.2486389963055557E-5</v>
      </c>
      <c r="F318" s="174" t="str">
        <f t="shared" si="54"/>
        <v>--</v>
      </c>
      <c r="G318" s="167" t="str">
        <f t="shared" si="54"/>
        <v>--</v>
      </c>
      <c r="H318" s="167" t="str">
        <f t="shared" si="54"/>
        <v>--</v>
      </c>
      <c r="I318" s="167" t="str">
        <f t="shared" si="54"/>
        <v>--</v>
      </c>
      <c r="J318" s="167" t="str">
        <f t="shared" si="54"/>
        <v>--</v>
      </c>
      <c r="K318" s="167" t="str">
        <f t="shared" si="54"/>
        <v>--</v>
      </c>
      <c r="L318" s="168" t="str">
        <f t="shared" si="51"/>
        <v>--</v>
      </c>
    </row>
    <row r="319" spans="2:12" s="53" customFormat="1" ht="14.5" x14ac:dyDescent="0.35">
      <c r="B319" s="165" t="str">
        <f t="shared" si="53"/>
        <v>Phosphorous and compounds</v>
      </c>
      <c r="C319" s="166">
        <f t="shared" si="53"/>
        <v>504</v>
      </c>
      <c r="D319" s="167" cm="1">
        <f t="array" ref="D319">_xlfn.IFNA(CONVERT(INDEX('3. Emissions - Potential EF'!$K$5:$K$288,MATCH(1,($N$231='3. Emissions - Potential EF'!$B$5:$B$288)*($C319='3. Emissions - Potential EF'!$C$5:$C$288),0)),"lbm","g")/8760/3600,"--")</f>
        <v>1.6778717760648147E-2</v>
      </c>
      <c r="E319" s="168" cm="1">
        <f t="array" ref="E319">_xlfn.IFNA(CONVERT(INDEX('3. Emissions - Potential EF'!$N$5:$N$288,MATCH(1,('Potential - REER'!$N$231='3. Emissions - Potential EF'!$B$5:$B$288)*($C319='3. Emissions - Potential EF'!$C$5:$C$288),0)),"lbm","g")/24/3600,"--")</f>
        <v>1.6778717760648147E-2</v>
      </c>
      <c r="F319" s="174" t="str">
        <f t="shared" si="54"/>
        <v>--</v>
      </c>
      <c r="G319" s="167" t="str">
        <f t="shared" si="54"/>
        <v>--</v>
      </c>
      <c r="H319" s="167" t="str">
        <f t="shared" si="54"/>
        <v>--</v>
      </c>
      <c r="I319" s="167" t="str">
        <f t="shared" si="54"/>
        <v>--</v>
      </c>
      <c r="J319" s="167" t="str">
        <f t="shared" si="54"/>
        <v>--</v>
      </c>
      <c r="K319" s="167" t="str">
        <f t="shared" si="54"/>
        <v>--</v>
      </c>
      <c r="L319" s="168" t="str">
        <f t="shared" si="51"/>
        <v>--</v>
      </c>
    </row>
    <row r="320" spans="2:12" s="53" customFormat="1" ht="14.5" x14ac:dyDescent="0.35">
      <c r="B320" s="165" t="str">
        <f t="shared" si="53"/>
        <v>Pyrene</v>
      </c>
      <c r="C320" s="166" t="str">
        <f t="shared" si="53"/>
        <v>129-00-0</v>
      </c>
      <c r="D320" s="167" cm="1">
        <f t="array" ref="D320">_xlfn.IFNA(CONVERT(INDEX('3. Emissions - Potential EF'!$K$5:$K$288,MATCH(1,($N$231='3. Emissions - Potential EF'!$B$5:$B$288)*($C320='3. Emissions - Potential EF'!$C$5:$C$288),0)),"lbm","g")/8760/3600,"--")</f>
        <v>2.6215959014259262E-6</v>
      </c>
      <c r="E320" s="168" cm="1">
        <f t="array" ref="E320">_xlfn.IFNA(CONVERT(INDEX('3. Emissions - Potential EF'!$N$5:$N$288,MATCH(1,('Potential - REER'!$N$231='3. Emissions - Potential EF'!$B$5:$B$288)*($C320='3. Emissions - Potential EF'!$C$5:$C$288),0)),"lbm","g")/24/3600,"--")</f>
        <v>2.6215959014259257E-6</v>
      </c>
      <c r="F320" s="174" t="str">
        <f t="shared" si="54"/>
        <v>--</v>
      </c>
      <c r="G320" s="167" t="str">
        <f t="shared" si="54"/>
        <v>--</v>
      </c>
      <c r="H320" s="167" t="str">
        <f t="shared" si="54"/>
        <v>--</v>
      </c>
      <c r="I320" s="167" t="str">
        <f t="shared" si="54"/>
        <v>--</v>
      </c>
      <c r="J320" s="167" t="str">
        <f t="shared" si="54"/>
        <v>--</v>
      </c>
      <c r="K320" s="167" t="str">
        <f t="shared" si="54"/>
        <v>--</v>
      </c>
      <c r="L320" s="168" t="str">
        <f t="shared" si="51"/>
        <v>--</v>
      </c>
    </row>
    <row r="321" spans="2:12" s="53" customFormat="1" ht="14.5" x14ac:dyDescent="0.35">
      <c r="B321" s="165" t="str">
        <f t="shared" si="53"/>
        <v>Selenium and compounds</v>
      </c>
      <c r="C321" s="166" t="str">
        <f t="shared" si="53"/>
        <v>7782-49-2</v>
      </c>
      <c r="D321" s="167" cm="1">
        <f t="array" ref="D321">_xlfn.IFNA(CONVERT(INDEX('3. Emissions - Potential EF'!$K$5:$K$288,MATCH(1,($N$231='3. Emissions - Potential EF'!$B$5:$B$288)*($C321='3. Emissions - Potential EF'!$C$5:$C$288),0)),"lbm","g")/8760/3600,"--")</f>
        <v>6.2641946282870366E-4</v>
      </c>
      <c r="E321" s="168" cm="1">
        <f t="array" ref="E321">_xlfn.IFNA(CONVERT(INDEX('3. Emissions - Potential EF'!$N$5:$N$288,MATCH(1,('Potential - REER'!$N$231='3. Emissions - Potential EF'!$B$5:$B$288)*($C321='3. Emissions - Potential EF'!$C$5:$C$288),0)),"lbm","g")/24/3600,"--")</f>
        <v>6.2641946282870377E-4</v>
      </c>
      <c r="F321" s="174" t="str">
        <f t="shared" si="54"/>
        <v>--</v>
      </c>
      <c r="G321" s="167" t="str">
        <f t="shared" si="54"/>
        <v>--</v>
      </c>
      <c r="H321" s="167" t="str">
        <f t="shared" si="54"/>
        <v>--</v>
      </c>
      <c r="I321" s="167" t="str">
        <f t="shared" si="54"/>
        <v>--</v>
      </c>
      <c r="J321" s="167" t="str">
        <f t="shared" si="54"/>
        <v>--</v>
      </c>
      <c r="K321" s="167" t="str">
        <f t="shared" si="54"/>
        <v>--</v>
      </c>
      <c r="L321" s="168">
        <f t="shared" si="51"/>
        <v>3.1320973141435188E-4</v>
      </c>
    </row>
    <row r="322" spans="2:12" s="53" customFormat="1" ht="14.5" x14ac:dyDescent="0.35">
      <c r="B322" s="165" t="str">
        <f t="shared" si="53"/>
        <v>Silver</v>
      </c>
      <c r="C322" s="166" t="str">
        <f t="shared" si="53"/>
        <v>7440-22-4</v>
      </c>
      <c r="D322" s="167" cm="1">
        <f t="array" ref="D322">_xlfn.IFNA(CONVERT(INDEX('3. Emissions - Potential EF'!$K$5:$K$288,MATCH(1,($N$231='3. Emissions - Potential EF'!$B$5:$B$288)*($C322='3. Emissions - Potential EF'!$C$5:$C$288),0)),"lbm","g")/8760/3600,"--")</f>
        <v>2.0159660888888887E-4</v>
      </c>
      <c r="E322" s="168" cm="1">
        <f t="array" ref="E322">_xlfn.IFNA(CONVERT(INDEX('3. Emissions - Potential EF'!$N$5:$N$288,MATCH(1,('Potential - REER'!$N$231='3. Emissions - Potential EF'!$B$5:$B$288)*($C322='3. Emissions - Potential EF'!$C$5:$C$288),0)),"lbm","g")/24/3600,"--")</f>
        <v>2.0159660888888887E-4</v>
      </c>
      <c r="F322" s="174" t="str">
        <f t="shared" ref="F322:K331" si="55">IFERROR(IF(F95="--","--",$D322/F95),"--")</f>
        <v>--</v>
      </c>
      <c r="G322" s="167" t="str">
        <f t="shared" si="55"/>
        <v>--</v>
      </c>
      <c r="H322" s="167" t="str">
        <f t="shared" si="55"/>
        <v>--</v>
      </c>
      <c r="I322" s="167" t="str">
        <f t="shared" si="55"/>
        <v>--</v>
      </c>
      <c r="J322" s="167" t="str">
        <f t="shared" si="55"/>
        <v>--</v>
      </c>
      <c r="K322" s="167" t="str">
        <f t="shared" si="55"/>
        <v>--</v>
      </c>
      <c r="L322" s="168" t="str">
        <f t="shared" si="51"/>
        <v>--</v>
      </c>
    </row>
    <row r="323" spans="2:12" s="53" customFormat="1" ht="14.5" x14ac:dyDescent="0.35">
      <c r="B323" s="165" t="str">
        <f t="shared" si="53"/>
        <v>Styrene</v>
      </c>
      <c r="C323" s="166" t="str">
        <f t="shared" si="53"/>
        <v>100-42-5</v>
      </c>
      <c r="D323" s="167" cm="1">
        <f t="array" ref="D323">_xlfn.IFNA(CONVERT(INDEX('3. Emissions - Potential EF'!$K$5:$K$288,MATCH(1,($N$231='3. Emissions - Potential EF'!$B$5:$B$288)*($C323='3. Emissions - Potential EF'!$C$5:$C$288),0)),"lbm","g")/8760/3600,"--")</f>
        <v>7.4044754473148158E-4</v>
      </c>
      <c r="E323" s="168" cm="1">
        <f t="array" ref="E323">_xlfn.IFNA(CONVERT(INDEX('3. Emissions - Potential EF'!$N$5:$N$288,MATCH(1,('Potential - REER'!$N$231='3. Emissions - Potential EF'!$B$5:$B$288)*($C323='3. Emissions - Potential EF'!$C$5:$C$288),0)),"lbm","g")/24/3600,"--")</f>
        <v>7.4044754473148158E-4</v>
      </c>
      <c r="F323" s="174" t="str">
        <f t="shared" si="55"/>
        <v>--</v>
      </c>
      <c r="G323" s="167">
        <f t="shared" si="55"/>
        <v>7.4044754473148159E-7</v>
      </c>
      <c r="H323" s="167" t="str">
        <f t="shared" si="55"/>
        <v>--</v>
      </c>
      <c r="I323" s="167">
        <f t="shared" si="55"/>
        <v>1.6828353289351854E-7</v>
      </c>
      <c r="J323" s="167" t="str">
        <f t="shared" si="55"/>
        <v>--</v>
      </c>
      <c r="K323" s="167">
        <f t="shared" si="55"/>
        <v>1.6828353289351854E-7</v>
      </c>
      <c r="L323" s="168">
        <f t="shared" si="51"/>
        <v>3.5259406891975313E-8</v>
      </c>
    </row>
    <row r="324" spans="2:12" s="53" customFormat="1" ht="14.5" x14ac:dyDescent="0.35">
      <c r="B324" s="165" t="str">
        <f t="shared" si="53"/>
        <v>Tetrachloroethene</v>
      </c>
      <c r="C324" s="166" t="str">
        <f t="shared" si="53"/>
        <v>127-18-4</v>
      </c>
      <c r="D324" s="167" cm="1">
        <f t="array" ref="D324">_xlfn.IFNA(CONVERT(INDEX('3. Emissions - Potential EF'!$K$5:$K$288,MATCH(1,($N$231='3. Emissions - Potential EF'!$B$5:$B$288)*($C324='3. Emissions - Potential EF'!$C$5:$C$288),0)),"lbm","g")/8760/3600,"--")</f>
        <v>1.8185694093518516E-3</v>
      </c>
      <c r="E324" s="168" cm="1">
        <f t="array" ref="E324">_xlfn.IFNA(CONVERT(INDEX('3. Emissions - Potential EF'!$N$5:$N$288,MATCH(1,('Potential - REER'!$N$231='3. Emissions - Potential EF'!$B$5:$B$288)*($C324='3. Emissions - Potential EF'!$C$5:$C$288),0)),"lbm","g")/24/3600,"--")</f>
        <v>1.818569409351852E-3</v>
      </c>
      <c r="F324" s="174">
        <f t="shared" si="55"/>
        <v>4.7857089719785572E-4</v>
      </c>
      <c r="G324" s="167">
        <f t="shared" si="55"/>
        <v>4.4355351447606136E-5</v>
      </c>
      <c r="H324" s="167">
        <f t="shared" si="55"/>
        <v>1.8185694093518517E-5</v>
      </c>
      <c r="I324" s="167">
        <f t="shared" si="55"/>
        <v>1.0103163385288065E-5</v>
      </c>
      <c r="J324" s="167">
        <f t="shared" si="55"/>
        <v>3.9534117594605472E-5</v>
      </c>
      <c r="K324" s="167">
        <f t="shared" si="55"/>
        <v>1.0103163385288065E-5</v>
      </c>
      <c r="L324" s="168">
        <f t="shared" si="51"/>
        <v>4.435535144760615E-5</v>
      </c>
    </row>
    <row r="325" spans="2:12" s="53" customFormat="1" ht="14.5" x14ac:dyDescent="0.35">
      <c r="B325" s="165" t="str">
        <f t="shared" si="53"/>
        <v>Thallium</v>
      </c>
      <c r="C325" s="166" t="str">
        <f t="shared" si="53"/>
        <v>7440-28-0</v>
      </c>
      <c r="D325" s="167" cm="1">
        <f t="array" ref="D325">_xlfn.IFNA(CONVERT(INDEX('3. Emissions - Potential EF'!$K$5:$K$288,MATCH(1,($N$231='3. Emissions - Potential EF'!$B$5:$B$288)*($C325='3. Emissions - Potential EF'!$C$5:$C$288),0)),"lbm","g")/8760/3600,"--")</f>
        <v>1.9067679257407408E-4</v>
      </c>
      <c r="E325" s="168" cm="1">
        <f t="array" ref="E325">_xlfn.IFNA(CONVERT(INDEX('3. Emissions - Potential EF'!$N$5:$N$288,MATCH(1,('Potential - REER'!$N$231='3. Emissions - Potential EF'!$B$5:$B$288)*($C325='3. Emissions - Potential EF'!$C$5:$C$288),0)),"lbm","g")/24/3600,"--")</f>
        <v>1.9067679257407405E-4</v>
      </c>
      <c r="F325" s="174" t="str">
        <f t="shared" si="55"/>
        <v>--</v>
      </c>
      <c r="G325" s="167" t="str">
        <f t="shared" si="55"/>
        <v>--</v>
      </c>
      <c r="H325" s="167" t="str">
        <f t="shared" si="55"/>
        <v>--</v>
      </c>
      <c r="I325" s="167" t="str">
        <f t="shared" si="55"/>
        <v>--</v>
      </c>
      <c r="J325" s="167" t="str">
        <f t="shared" si="55"/>
        <v>--</v>
      </c>
      <c r="K325" s="167" t="str">
        <f t="shared" si="55"/>
        <v>--</v>
      </c>
      <c r="L325" s="168" t="str">
        <f t="shared" si="51"/>
        <v>--</v>
      </c>
    </row>
    <row r="326" spans="2:12" s="53" customFormat="1" ht="14.5" x14ac:dyDescent="0.35">
      <c r="B326" s="165" t="str">
        <f t="shared" si="53"/>
        <v>Toluene</v>
      </c>
      <c r="C326" s="166" t="str">
        <f t="shared" si="53"/>
        <v>108-88-3</v>
      </c>
      <c r="D326" s="167" cm="1">
        <f t="array" ref="D326">_xlfn.IFNA(CONVERT(INDEX('3. Emissions - Potential EF'!$K$5:$K$288,MATCH(1,($N$231='3. Emissions - Potential EF'!$B$5:$B$288)*($C326='3. Emissions - Potential EF'!$C$5:$C$288),0)),"lbm","g")/8760/3600,"--")</f>
        <v>6.2410950168518518E-3</v>
      </c>
      <c r="E326" s="168" cm="1">
        <f t="array" ref="E326">_xlfn.IFNA(CONVERT(INDEX('3. Emissions - Potential EF'!$N$5:$N$288,MATCH(1,('Potential - REER'!$N$231='3. Emissions - Potential EF'!$B$5:$B$288)*($C326='3. Emissions - Potential EF'!$C$5:$C$288),0)),"lbm","g")/24/3600,"--")</f>
        <v>6.2410950168518527E-3</v>
      </c>
      <c r="F326" s="174" t="str">
        <f t="shared" si="55"/>
        <v>--</v>
      </c>
      <c r="G326" s="167">
        <f t="shared" si="55"/>
        <v>1.2482190033703704E-6</v>
      </c>
      <c r="H326" s="167" t="str">
        <f t="shared" si="55"/>
        <v>--</v>
      </c>
      <c r="I326" s="167">
        <f t="shared" si="55"/>
        <v>2.8368613712962964E-7</v>
      </c>
      <c r="J326" s="167" t="str">
        <f t="shared" si="55"/>
        <v>--</v>
      </c>
      <c r="K326" s="167">
        <f t="shared" si="55"/>
        <v>2.8368613712962964E-7</v>
      </c>
      <c r="L326" s="168">
        <f t="shared" si="51"/>
        <v>8.3214600224691365E-7</v>
      </c>
    </row>
    <row r="327" spans="2:12" s="53" customFormat="1" ht="14.5" x14ac:dyDescent="0.35">
      <c r="B327" s="165" t="str">
        <f t="shared" si="53"/>
        <v>Total PAHs (excluding Naphthalene)</v>
      </c>
      <c r="C327" s="166">
        <f t="shared" si="53"/>
        <v>401</v>
      </c>
      <c r="D327" s="167" t="str" cm="1">
        <f t="array" ref="D327">_xlfn.IFNA(CONVERT(INDEX('3. Emissions - Potential EF'!$K$5:$K$288,MATCH(1,($N$231='3. Emissions - Potential EF'!$B$5:$B$288)*($C327='3. Emissions - Potential EF'!$C$5:$C$288),0)),"lbm","g")/8760/3600,"--")</f>
        <v>--</v>
      </c>
      <c r="E327" s="168" t="str" cm="1">
        <f t="array" ref="E327">_xlfn.IFNA(CONVERT(INDEX('3. Emissions - Potential EF'!$N$5:$N$288,MATCH(1,('Potential - REER'!$N$231='3. Emissions - Potential EF'!$B$5:$B$288)*($C327='3. Emissions - Potential EF'!$C$5:$C$288),0)),"lbm","g")/24/3600,"--")</f>
        <v>--</v>
      </c>
      <c r="F327" s="174" t="str">
        <f t="shared" si="55"/>
        <v>--</v>
      </c>
      <c r="G327" s="167" t="str">
        <f t="shared" si="55"/>
        <v>--</v>
      </c>
      <c r="H327" s="167" t="str">
        <f t="shared" si="55"/>
        <v>--</v>
      </c>
      <c r="I327" s="167" t="str">
        <f t="shared" si="55"/>
        <v>--</v>
      </c>
      <c r="J327" s="167" t="str">
        <f t="shared" si="55"/>
        <v>--</v>
      </c>
      <c r="K327" s="167" t="str">
        <f t="shared" si="55"/>
        <v>--</v>
      </c>
      <c r="L327" s="168" t="str">
        <f t="shared" si="51"/>
        <v>--</v>
      </c>
    </row>
    <row r="328" spans="2:12" s="53" customFormat="1" ht="14.5" x14ac:dyDescent="0.35">
      <c r="B328" s="165" t="str">
        <f t="shared" si="53"/>
        <v>Total PCBs</v>
      </c>
      <c r="C328" s="166" t="str">
        <f t="shared" si="53"/>
        <v>1336-36-3</v>
      </c>
      <c r="D328" s="167" cm="1">
        <f t="array" ref="D328">_xlfn.IFNA(CONVERT(INDEX('3. Emissions - Potential EF'!$K$5:$K$288,MATCH(1,($N$231='3. Emissions - Potential EF'!$B$5:$B$288)*($C328='3. Emissions - Potential EF'!$C$5:$C$288),0)),"lbm","g")/8760/3600,"--")</f>
        <v>7.0642811698148161E-6</v>
      </c>
      <c r="E328" s="168" cm="1">
        <f t="array" ref="E328">_xlfn.IFNA(CONVERT(INDEX('3. Emissions - Potential EF'!$N$5:$N$288,MATCH(1,('Potential - REER'!$N$231='3. Emissions - Potential EF'!$B$5:$B$288)*($C328='3. Emissions - Potential EF'!$C$5:$C$288),0)),"lbm","g")/24/3600,"--")</f>
        <v>7.0642811698148161E-6</v>
      </c>
      <c r="F328" s="174">
        <f t="shared" si="55"/>
        <v>1.3328832395877012E-2</v>
      </c>
      <c r="G328" s="167" t="str">
        <f t="shared" si="55"/>
        <v>--</v>
      </c>
      <c r="H328" s="167">
        <f t="shared" si="55"/>
        <v>3.5321405849074081E-4</v>
      </c>
      <c r="I328" s="167" t="str">
        <f t="shared" si="55"/>
        <v>--</v>
      </c>
      <c r="J328" s="167">
        <f t="shared" si="55"/>
        <v>7.678566488929148E-4</v>
      </c>
      <c r="K328" s="167" t="str">
        <f t="shared" si="55"/>
        <v>--</v>
      </c>
      <c r="L328" s="168" t="str">
        <f t="shared" ref="L328:L338" si="56">IFERROR(IF(L101="--","--",$E328/L101),"--")</f>
        <v>--</v>
      </c>
    </row>
    <row r="329" spans="2:12" s="53" customFormat="1" ht="14.5" x14ac:dyDescent="0.35">
      <c r="B329" s="165" t="str">
        <f t="shared" si="53"/>
        <v>Total PCB TEQ</v>
      </c>
      <c r="C329" s="166">
        <f t="shared" si="53"/>
        <v>645</v>
      </c>
      <c r="D329" s="167" cm="1">
        <f t="array" ref="D329">_xlfn.IFNA(CONVERT(INDEX('3. Emissions - Potential EF'!$K$5:$K$288,MATCH(1,($N$231='3. Emissions - Potential EF'!$B$5:$B$288)*($C329='3. Emissions - Potential EF'!$C$5:$C$288),0)),"lbm","g")/8760/3600,"--")</f>
        <v>4.7416545093463843E-10</v>
      </c>
      <c r="E329" s="168" cm="1">
        <f t="array" ref="E329">_xlfn.IFNA(CONVERT(INDEX('3. Emissions - Potential EF'!$N$5:$N$288,MATCH(1,('Potential - REER'!$N$231='3. Emissions - Potential EF'!$B$5:$B$288)*($C329='3. Emissions - Potential EF'!$C$5:$C$288),0)),"lbm","g")/24/3600,"--")</f>
        <v>4.7416545093463843E-10</v>
      </c>
      <c r="F329" s="174">
        <f t="shared" si="55"/>
        <v>0.47416545093463841</v>
      </c>
      <c r="G329" s="167">
        <f t="shared" si="55"/>
        <v>3.6474265456510647E-3</v>
      </c>
      <c r="H329" s="167">
        <f t="shared" si="55"/>
        <v>5.2685050103848715E-3</v>
      </c>
      <c r="I329" s="167">
        <f t="shared" si="55"/>
        <v>1.8237132728255326E-5</v>
      </c>
      <c r="J329" s="167">
        <f t="shared" si="55"/>
        <v>1.1289653593681868E-2</v>
      </c>
      <c r="K329" s="167">
        <f t="shared" si="55"/>
        <v>1.8237132728255326E-5</v>
      </c>
      <c r="L329" s="168" t="str">
        <f t="shared" si="56"/>
        <v>--</v>
      </c>
    </row>
    <row r="330" spans="2:12" s="53" customFormat="1" ht="14.5" x14ac:dyDescent="0.35">
      <c r="B330" s="165" t="str">
        <f t="shared" si="53"/>
        <v>Total PCDD and PCDF</v>
      </c>
      <c r="C330" s="166">
        <f t="shared" si="53"/>
        <v>646</v>
      </c>
      <c r="D330" s="167" cm="1">
        <f t="array" ref="D330">_xlfn.IFNA(CONVERT(INDEX('3. Emissions - Potential EF'!$K$5:$K$288,MATCH(1,($N$231='3. Emissions - Potential EF'!$B$5:$B$288)*($C330='3. Emissions - Potential EF'!$C$5:$C$288),0)),"lbm","g")/8760/3600,"--")</f>
        <v>5.6080564653646287E-9</v>
      </c>
      <c r="E330" s="168" cm="1">
        <f t="array" ref="E330">_xlfn.IFNA(CONVERT(INDEX('3. Emissions - Potential EF'!$N$5:$N$288,MATCH(1,('Potential - REER'!$N$231='3. Emissions - Potential EF'!$B$5:$B$288)*($C330='3. Emissions - Potential EF'!$C$5:$C$288),0)),"lbm","g")/24/3600,"--")</f>
        <v>5.6080564653646304E-9</v>
      </c>
      <c r="F330" s="174">
        <f t="shared" si="55"/>
        <v>5.6080564653646281</v>
      </c>
      <c r="G330" s="167">
        <f t="shared" si="55"/>
        <v>4.3138895887420224E-2</v>
      </c>
      <c r="H330" s="167">
        <f t="shared" si="55"/>
        <v>6.2311738504051431E-2</v>
      </c>
      <c r="I330" s="167">
        <f t="shared" si="55"/>
        <v>2.1569447943710113E-4</v>
      </c>
      <c r="J330" s="167">
        <f t="shared" si="55"/>
        <v>0.13352515393725306</v>
      </c>
      <c r="K330" s="167">
        <f t="shared" si="55"/>
        <v>2.1569447943710113E-4</v>
      </c>
      <c r="L330" s="168" t="str">
        <f t="shared" si="56"/>
        <v>--</v>
      </c>
    </row>
    <row r="331" spans="2:12" s="53" customFormat="1" ht="14.5" x14ac:dyDescent="0.35">
      <c r="B331" s="165" t="str">
        <f t="shared" si="53"/>
        <v>trans-1,2-Dichloroethene</v>
      </c>
      <c r="C331" s="166" t="str">
        <f t="shared" si="53"/>
        <v>156-60-5</v>
      </c>
      <c r="D331" s="167" cm="1">
        <f t="array" ref="D331">_xlfn.IFNA(CONVERT(INDEX('3. Emissions - Potential EF'!$K$5:$K$288,MATCH(1,($N$231='3. Emissions - Potential EF'!$B$5:$B$288)*($C331='3. Emissions - Potential EF'!$C$5:$C$288),0)),"lbm","g")/8760/3600,"--")</f>
        <v>8.5426563016666678E-4</v>
      </c>
      <c r="E331" s="168" cm="1">
        <f t="array" ref="E331">_xlfn.IFNA(CONVERT(INDEX('3. Emissions - Potential EF'!$N$5:$N$288,MATCH(1,('Potential - REER'!$N$231='3. Emissions - Potential EF'!$B$5:$B$288)*($C331='3. Emissions - Potential EF'!$C$5:$C$288),0)),"lbm","g")/24/3600,"--")</f>
        <v>8.5426563016666678E-4</v>
      </c>
      <c r="F331" s="174" t="str">
        <f t="shared" si="55"/>
        <v>--</v>
      </c>
      <c r="G331" s="167" t="str">
        <f t="shared" si="55"/>
        <v>--</v>
      </c>
      <c r="H331" s="167" t="str">
        <f t="shared" si="55"/>
        <v>--</v>
      </c>
      <c r="I331" s="167" t="str">
        <f t="shared" si="55"/>
        <v>--</v>
      </c>
      <c r="J331" s="167" t="str">
        <f t="shared" si="55"/>
        <v>--</v>
      </c>
      <c r="K331" s="167" t="str">
        <f t="shared" si="55"/>
        <v>--</v>
      </c>
      <c r="L331" s="168">
        <f t="shared" si="56"/>
        <v>1.0813488989451478E-6</v>
      </c>
    </row>
    <row r="332" spans="2:12" s="53" customFormat="1" ht="14.5" x14ac:dyDescent="0.35">
      <c r="B332" s="165" t="str">
        <f t="shared" ref="B332:C338" si="57">B105</f>
        <v>trans-1,3-Dichloropropene</v>
      </c>
      <c r="C332" s="166" t="str">
        <f t="shared" si="57"/>
        <v>542-75-6</v>
      </c>
      <c r="D332" s="167" cm="1">
        <f t="array" ref="D332">_xlfn.IFNA(CONVERT(INDEX('3. Emissions - Potential EF'!$K$5:$K$288,MATCH(1,($N$231='3. Emissions - Potential EF'!$B$5:$B$288)*($C332='3. Emissions - Potential EF'!$C$5:$C$288),0)),"lbm","g")/8760/3600,"--")</f>
        <v>9.1054468348148159E-4</v>
      </c>
      <c r="E332" s="168" cm="1">
        <f t="array" ref="E332">_xlfn.IFNA(CONVERT(INDEX('3. Emissions - Potential EF'!$N$5:$N$288,MATCH(1,('Potential - REER'!$N$231='3. Emissions - Potential EF'!$B$5:$B$288)*($C332='3. Emissions - Potential EF'!$C$5:$C$288),0)),"lbm","g")/24/3600,"--")</f>
        <v>9.1054468348148159E-4</v>
      </c>
      <c r="F332" s="174">
        <f t="shared" ref="F332:K338" si="58">IFERROR(IF(F105="--","--",$D332/F105),"--")</f>
        <v>3.6421787339259264E-3</v>
      </c>
      <c r="G332" s="167">
        <f t="shared" si="58"/>
        <v>2.84545213587963E-5</v>
      </c>
      <c r="H332" s="167">
        <f t="shared" si="58"/>
        <v>1.4008379745868946E-4</v>
      </c>
      <c r="I332" s="167">
        <f t="shared" si="58"/>
        <v>6.5038905962962971E-6</v>
      </c>
      <c r="J332" s="167">
        <f t="shared" si="58"/>
        <v>3.0351489449382722E-4</v>
      </c>
      <c r="K332" s="167">
        <f t="shared" si="58"/>
        <v>6.5038905962962971E-6</v>
      </c>
      <c r="L332" s="168">
        <f t="shared" si="56"/>
        <v>2.5292907874485599E-5</v>
      </c>
    </row>
    <row r="333" spans="2:12" s="53" customFormat="1" ht="14.5" x14ac:dyDescent="0.35">
      <c r="B333" s="165" t="str">
        <f t="shared" si="57"/>
        <v>Trichloroethene</v>
      </c>
      <c r="C333" s="166" t="str">
        <f t="shared" si="57"/>
        <v>79-01-6</v>
      </c>
      <c r="D333" s="167" cm="1">
        <f t="array" ref="D333">_xlfn.IFNA(CONVERT(INDEX('3. Emissions - Potential EF'!$K$5:$K$288,MATCH(1,($N$231='3. Emissions - Potential EF'!$B$5:$B$288)*($C333='3. Emissions - Potential EF'!$C$5:$C$288),0)),"lbm","g")/8760/3600,"--")</f>
        <v>1.3217177670277777E-3</v>
      </c>
      <c r="E333" s="168" cm="1">
        <f t="array" ref="E333">_xlfn.IFNA(CONVERT(INDEX('3. Emissions - Potential EF'!$N$5:$N$288,MATCH(1,('Potential - REER'!$N$231='3. Emissions - Potential EF'!$B$5:$B$288)*($C333='3. Emissions - Potential EF'!$C$5:$C$288),0)),"lbm","g")/24/3600,"--")</f>
        <v>1.3217177670277777E-3</v>
      </c>
      <c r="F333" s="174">
        <f t="shared" si="58"/>
        <v>6.608588835138888E-3</v>
      </c>
      <c r="G333" s="167">
        <f t="shared" si="58"/>
        <v>6.2938941287037033E-4</v>
      </c>
      <c r="H333" s="167">
        <f t="shared" si="58"/>
        <v>3.7763364772222221E-4</v>
      </c>
      <c r="I333" s="167">
        <f t="shared" si="58"/>
        <v>1.4366497467693237E-4</v>
      </c>
      <c r="J333" s="167">
        <f t="shared" si="58"/>
        <v>4.5576474725095783E-4</v>
      </c>
      <c r="K333" s="167">
        <f t="shared" si="58"/>
        <v>1.4366497467693237E-4</v>
      </c>
      <c r="L333" s="168">
        <f t="shared" si="56"/>
        <v>6.2938941287037033E-4</v>
      </c>
    </row>
    <row r="334" spans="2:12" s="53" customFormat="1" ht="14.5" x14ac:dyDescent="0.35">
      <c r="B334" s="165" t="str">
        <f t="shared" si="57"/>
        <v>Trichlorofluoromethane</v>
      </c>
      <c r="C334" s="166" t="str">
        <f t="shared" si="57"/>
        <v>75-69-4</v>
      </c>
      <c r="D334" s="167" cm="1">
        <f t="array" ref="D334">_xlfn.IFNA(CONVERT(INDEX('3. Emissions - Potential EF'!$K$5:$K$288,MATCH(1,($N$231='3. Emissions - Potential EF'!$B$5:$B$288)*($C334='3. Emissions - Potential EF'!$C$5:$C$288),0)),"lbm","g")/8760/3600,"--")</f>
        <v>2.0789650291666672E-3</v>
      </c>
      <c r="E334" s="168" cm="1">
        <f t="array" ref="E334">_xlfn.IFNA(CONVERT(INDEX('3. Emissions - Potential EF'!$N$5:$N$288,MATCH(1,('Potential - REER'!$N$231='3. Emissions - Potential EF'!$B$5:$B$288)*($C334='3. Emissions - Potential EF'!$C$5:$C$288),0)),"lbm","g")/24/3600,"--")</f>
        <v>2.0789650291666668E-3</v>
      </c>
      <c r="F334" s="174" t="str">
        <f t="shared" si="58"/>
        <v>--</v>
      </c>
      <c r="G334" s="167" t="str">
        <f t="shared" si="58"/>
        <v>--</v>
      </c>
      <c r="H334" s="167" t="str">
        <f t="shared" si="58"/>
        <v>--</v>
      </c>
      <c r="I334" s="167" t="str">
        <f t="shared" si="58"/>
        <v>--</v>
      </c>
      <c r="J334" s="167" t="str">
        <f t="shared" si="58"/>
        <v>--</v>
      </c>
      <c r="K334" s="167" t="str">
        <f t="shared" si="58"/>
        <v>--</v>
      </c>
      <c r="L334" s="168" t="str">
        <f t="shared" si="56"/>
        <v>--</v>
      </c>
    </row>
    <row r="335" spans="2:12" s="53" customFormat="1" ht="14.5" x14ac:dyDescent="0.35">
      <c r="B335" s="165" t="str">
        <f t="shared" si="57"/>
        <v>Vanadium</v>
      </c>
      <c r="C335" s="166" t="str">
        <f t="shared" si="57"/>
        <v>7440-62-2</v>
      </c>
      <c r="D335" s="167" cm="1">
        <f t="array" ref="D335">_xlfn.IFNA(CONVERT(INDEX('3. Emissions - Potential EF'!$K$5:$K$288,MATCH(1,($N$231='3. Emissions - Potential EF'!$B$5:$B$288)*($C335='3. Emissions - Potential EF'!$C$5:$C$288),0)),"lbm","g")/8760/3600,"--")</f>
        <v>6.6862875281481493E-3</v>
      </c>
      <c r="E335" s="168" cm="1">
        <f t="array" ref="E335">_xlfn.IFNA(CONVERT(INDEX('3. Emissions - Potential EF'!$N$5:$N$288,MATCH(1,('Potential - REER'!$N$231='3. Emissions - Potential EF'!$B$5:$B$288)*($C335='3. Emissions - Potential EF'!$C$5:$C$288),0)),"lbm","g")/24/3600,"--")</f>
        <v>6.6862875281481493E-3</v>
      </c>
      <c r="F335" s="174" t="str">
        <f t="shared" si="58"/>
        <v>--</v>
      </c>
      <c r="G335" s="167">
        <f t="shared" si="58"/>
        <v>6.6862875281481493E-2</v>
      </c>
      <c r="H335" s="167" t="str">
        <f t="shared" si="58"/>
        <v>--</v>
      </c>
      <c r="I335" s="167">
        <f t="shared" si="58"/>
        <v>1.5196108018518522E-2</v>
      </c>
      <c r="J335" s="167" t="str">
        <f t="shared" si="58"/>
        <v>--</v>
      </c>
      <c r="K335" s="167">
        <f t="shared" si="58"/>
        <v>1.5196108018518522E-2</v>
      </c>
      <c r="L335" s="168">
        <f t="shared" si="56"/>
        <v>8.3578594101851866E-3</v>
      </c>
    </row>
    <row r="336" spans="2:12" s="53" customFormat="1" ht="14.5" x14ac:dyDescent="0.35">
      <c r="B336" s="165" t="str">
        <f t="shared" si="57"/>
        <v>Vinyl Chloride</v>
      </c>
      <c r="C336" s="166" t="str">
        <f t="shared" si="57"/>
        <v>75-01-4</v>
      </c>
      <c r="D336" s="167" cm="1">
        <f t="array" ref="D336">_xlfn.IFNA(CONVERT(INDEX('3. Emissions - Potential EF'!$K$5:$K$288,MATCH(1,($N$231='3. Emissions - Potential EF'!$B$5:$B$288)*($C336='3. Emissions - Potential EF'!$C$5:$C$288),0)),"lbm","g")/8760/3600,"--")</f>
        <v>2.0285658769444445E-3</v>
      </c>
      <c r="E336" s="168" cm="1">
        <f t="array" ref="E336">_xlfn.IFNA(CONVERT(INDEX('3. Emissions - Potential EF'!$N$5:$N$288,MATCH(1,('Potential - REER'!$N$231='3. Emissions - Potential EF'!$B$5:$B$288)*($C336='3. Emissions - Potential EF'!$C$5:$C$288),0)),"lbm","g")/24/3600,"--")</f>
        <v>2.0285658769444445E-3</v>
      </c>
      <c r="F336" s="174">
        <f t="shared" si="58"/>
        <v>1.8441507972222222E-2</v>
      </c>
      <c r="G336" s="167">
        <f t="shared" si="58"/>
        <v>2.0285658769444444E-5</v>
      </c>
      <c r="H336" s="167">
        <f t="shared" si="58"/>
        <v>9.2207539861111111E-3</v>
      </c>
      <c r="I336" s="167">
        <f t="shared" si="58"/>
        <v>4.6103769930555559E-6</v>
      </c>
      <c r="J336" s="167">
        <f t="shared" si="58"/>
        <v>7.5132069516460902E-4</v>
      </c>
      <c r="K336" s="167">
        <f t="shared" si="58"/>
        <v>4.6103769930555559E-6</v>
      </c>
      <c r="L336" s="168">
        <f t="shared" si="56"/>
        <v>1.5604352899572651E-6</v>
      </c>
    </row>
    <row r="337" spans="2:19" s="53" customFormat="1" ht="14.5" x14ac:dyDescent="0.35">
      <c r="B337" s="165" t="str">
        <f t="shared" si="57"/>
        <v>Xylene (mixture), including m-xylene, o-xylene, p-xylene</v>
      </c>
      <c r="C337" s="166" t="str">
        <f t="shared" si="57"/>
        <v>1330-20-7</v>
      </c>
      <c r="D337" s="167" cm="1">
        <f t="array" ref="D337">_xlfn.IFNA(CONVERT(INDEX('3. Emissions - Potential EF'!$K$5:$K$288,MATCH(1,($N$231='3. Emissions - Potential EF'!$B$5:$B$288)*($C337='3. Emissions - Potential EF'!$C$5:$C$288),0)),"lbm","g")/8760/3600,"--")</f>
        <v>3.0911480029629629E-3</v>
      </c>
      <c r="E337" s="168" cm="1">
        <f t="array" ref="E337">_xlfn.IFNA(CONVERT(INDEX('3. Emissions - Potential EF'!$N$5:$N$288,MATCH(1,('Potential - REER'!$N$231='3. Emissions - Potential EF'!$B$5:$B$288)*($C337='3. Emissions - Potential EF'!$C$5:$C$288),0)),"lbm","g")/24/3600,"--")</f>
        <v>3.0911480029629625E-3</v>
      </c>
      <c r="F337" s="174" t="str">
        <f t="shared" si="58"/>
        <v>--</v>
      </c>
      <c r="G337" s="167">
        <f t="shared" si="58"/>
        <v>1.405067274074074E-5</v>
      </c>
      <c r="H337" s="167" t="str">
        <f t="shared" si="58"/>
        <v>--</v>
      </c>
      <c r="I337" s="167">
        <f t="shared" si="58"/>
        <v>3.1867505185185184E-6</v>
      </c>
      <c r="J337" s="167" t="str">
        <f t="shared" si="58"/>
        <v>--</v>
      </c>
      <c r="K337" s="167">
        <f t="shared" si="58"/>
        <v>3.1867505185185184E-6</v>
      </c>
      <c r="L337" s="168">
        <f t="shared" si="56"/>
        <v>3.5530436815666237E-7</v>
      </c>
    </row>
    <row r="338" spans="2:19" s="53" customFormat="1" ht="15" thickBot="1" x14ac:dyDescent="0.4">
      <c r="B338" s="165" t="str">
        <f t="shared" si="57"/>
        <v>Zinc and compounds</v>
      </c>
      <c r="C338" s="166" t="str">
        <f t="shared" si="57"/>
        <v>7440-66-6</v>
      </c>
      <c r="D338" s="167" cm="1">
        <f t="array" ref="D338">_xlfn.IFNA(CONVERT(INDEX('3. Emissions - Potential EF'!$K$5:$K$288,MATCH(1,($N$231='3. Emissions - Potential EF'!$B$5:$B$288)*($C338='3. Emissions - Potential EF'!$C$5:$C$288),0)),"lbm","g")/8760/3600,"--")</f>
        <v>0.12599788055555555</v>
      </c>
      <c r="E338" s="168" cm="1">
        <f t="array" ref="E338">_xlfn.IFNA(CONVERT(INDEX('3. Emissions - Potential EF'!$N$5:$N$288,MATCH(1,('Potential - REER'!$N$231='3. Emissions - Potential EF'!$B$5:$B$288)*($C338='3. Emissions - Potential EF'!$C$5:$C$288),0)),"lbm","g")/24/3600,"--")</f>
        <v>0.12599788055555555</v>
      </c>
      <c r="F338" s="174" t="str">
        <f t="shared" si="58"/>
        <v>--</v>
      </c>
      <c r="G338" s="167" t="str">
        <f t="shared" si="58"/>
        <v>--</v>
      </c>
      <c r="H338" s="167" t="str">
        <f t="shared" si="58"/>
        <v>--</v>
      </c>
      <c r="I338" s="167" t="str">
        <f t="shared" si="58"/>
        <v>--</v>
      </c>
      <c r="J338" s="167" t="str">
        <f t="shared" si="58"/>
        <v>--</v>
      </c>
      <c r="K338" s="167" t="str">
        <f t="shared" si="58"/>
        <v>--</v>
      </c>
      <c r="L338" s="168" t="str">
        <f t="shared" si="56"/>
        <v>--</v>
      </c>
    </row>
    <row r="339" spans="2:19" s="53" customFormat="1" ht="16" thickBot="1" x14ac:dyDescent="0.4">
      <c r="B339" s="131"/>
      <c r="C339" s="90" t="s">
        <v>1624</v>
      </c>
      <c r="D339" s="172">
        <f t="shared" ref="D339:L339" si="59">SUM(D232:D338)</f>
        <v>4.3293686551406276</v>
      </c>
      <c r="E339" s="173">
        <f t="shared" si="59"/>
        <v>4.3293686551406276</v>
      </c>
      <c r="F339" s="171">
        <f t="shared" si="59"/>
        <v>15.478417283780923</v>
      </c>
      <c r="G339" s="172">
        <f t="shared" si="59"/>
        <v>1.0627880239119858</v>
      </c>
      <c r="H339" s="172">
        <f t="shared" si="59"/>
        <v>0.62241291256122711</v>
      </c>
      <c r="I339" s="172">
        <f t="shared" si="59"/>
        <v>0.2082959815337643</v>
      </c>
      <c r="J339" s="172">
        <f t="shared" si="59"/>
        <v>0.63826465627460183</v>
      </c>
      <c r="K339" s="172">
        <f t="shared" si="59"/>
        <v>0.2082959815337643</v>
      </c>
      <c r="L339" s="173">
        <f t="shared" si="59"/>
        <v>0.1128248125814926</v>
      </c>
    </row>
    <row r="340" spans="2:19" s="53" customFormat="1" ht="14.5" x14ac:dyDescent="0.35">
      <c r="B340" s="117"/>
      <c r="C340" s="85"/>
      <c r="D340" s="118"/>
      <c r="E340" s="118"/>
      <c r="F340" s="118"/>
      <c r="G340" s="118"/>
      <c r="H340" s="118"/>
      <c r="I340" s="118"/>
      <c r="J340" s="118"/>
      <c r="K340" s="118"/>
      <c r="L340" s="118"/>
    </row>
    <row r="341" spans="2:19" ht="13.5" thickBot="1" x14ac:dyDescent="0.3">
      <c r="B341" s="84" t="s">
        <v>1656</v>
      </c>
      <c r="N341" s="177"/>
      <c r="O341" s="177"/>
      <c r="P341" s="177"/>
      <c r="R341" s="177"/>
      <c r="S341" s="177"/>
    </row>
    <row r="342" spans="2:19" x14ac:dyDescent="0.25">
      <c r="B342" s="236" t="s">
        <v>350</v>
      </c>
      <c r="C342" s="254" t="s">
        <v>351</v>
      </c>
      <c r="D342" s="257" t="s">
        <v>363</v>
      </c>
      <c r="E342" s="260" t="s">
        <v>364</v>
      </c>
      <c r="F342" s="254" t="s">
        <v>365</v>
      </c>
      <c r="G342" s="239"/>
      <c r="H342" s="239"/>
      <c r="I342" s="239"/>
      <c r="J342" s="239"/>
      <c r="K342" s="239"/>
      <c r="L342" s="263"/>
    </row>
    <row r="343" spans="2:19" x14ac:dyDescent="0.25">
      <c r="B343" s="237"/>
      <c r="C343" s="255"/>
      <c r="D343" s="258"/>
      <c r="E343" s="261"/>
      <c r="F343" s="248" t="s">
        <v>352</v>
      </c>
      <c r="G343" s="258"/>
      <c r="H343" s="258" t="s">
        <v>353</v>
      </c>
      <c r="I343" s="258"/>
      <c r="J343" s="258"/>
      <c r="K343" s="258"/>
      <c r="L343" s="261" t="s">
        <v>354</v>
      </c>
    </row>
    <row r="344" spans="2:19" ht="26.5" thickBot="1" x14ac:dyDescent="0.4">
      <c r="B344" s="253"/>
      <c r="C344" s="256"/>
      <c r="D344" s="259"/>
      <c r="E344" s="262"/>
      <c r="F344" s="89" t="s">
        <v>355</v>
      </c>
      <c r="G344" s="87" t="s">
        <v>356</v>
      </c>
      <c r="H344" s="87" t="s">
        <v>357</v>
      </c>
      <c r="I344" s="87" t="s">
        <v>358</v>
      </c>
      <c r="J344" s="87" t="s">
        <v>359</v>
      </c>
      <c r="K344" s="87" t="s">
        <v>360</v>
      </c>
      <c r="L344" s="262"/>
      <c r="N344" s="116" t="s">
        <v>22</v>
      </c>
      <c r="O344" s="116"/>
      <c r="P344" s="116"/>
      <c r="R344" s="177"/>
      <c r="S344" s="177"/>
    </row>
    <row r="345" spans="2:19" x14ac:dyDescent="0.25">
      <c r="B345" s="165" t="str">
        <f t="shared" ref="B345:C364" si="60">B5</f>
        <v>1,1,1-Trichloroethane</v>
      </c>
      <c r="C345" s="166" t="str">
        <f t="shared" si="60"/>
        <v>71-55-6</v>
      </c>
      <c r="D345" s="167" t="str" cm="1">
        <f t="array" ref="D345">_xlfn.IFNA(CONVERT(INDEX('3. Emissions - Potential EF'!$K$5:$K$288,MATCH(1,($N$344='3. Emissions - Potential EF'!$B$5:$B$288)*($C345='3. Emissions - Potential EF'!$C$5:$C$288),0)),"lbm","g")/8760/3600,"--")</f>
        <v>--</v>
      </c>
      <c r="E345" s="168" t="str" cm="1">
        <f t="array" ref="E345">_xlfn.IFNA(CONVERT(INDEX('3. Emissions - Potential EF'!$N$5:$N$288,MATCH(1,('Potential - REER'!$N$344='3. Emissions - Potential EF'!$B$5:$B$288)*($C345='3. Emissions - Potential EF'!$C$5:$C$288),0)),"lbm","g")/24/3600,"--")</f>
        <v>--</v>
      </c>
      <c r="F345" s="174" t="str">
        <f t="shared" ref="F345:K354" si="61">IFERROR(IF(F5="--","--",$D345/F5),"--")</f>
        <v>--</v>
      </c>
      <c r="G345" s="167" t="str">
        <f t="shared" si="61"/>
        <v>--</v>
      </c>
      <c r="H345" s="167" t="str">
        <f t="shared" si="61"/>
        <v>--</v>
      </c>
      <c r="I345" s="167" t="str">
        <f t="shared" si="61"/>
        <v>--</v>
      </c>
      <c r="J345" s="167" t="str">
        <f t="shared" si="61"/>
        <v>--</v>
      </c>
      <c r="K345" s="167" t="str">
        <f t="shared" si="61"/>
        <v>--</v>
      </c>
      <c r="L345" s="168" t="str">
        <f t="shared" ref="L345:L376" si="62">IFERROR(IF(L5="--","--",$E345/L5),"--")</f>
        <v>--</v>
      </c>
      <c r="N345" s="177"/>
      <c r="O345" s="177"/>
      <c r="P345" s="177"/>
      <c r="R345" s="177"/>
      <c r="S345" s="177"/>
    </row>
    <row r="346" spans="2:19" x14ac:dyDescent="0.25">
      <c r="B346" s="165" t="str">
        <f t="shared" si="60"/>
        <v>1,1,2,2-Tetrachloroethane</v>
      </c>
      <c r="C346" s="166" t="str">
        <f t="shared" si="60"/>
        <v>79-34-5</v>
      </c>
      <c r="D346" s="167" t="str" cm="1">
        <f t="array" ref="D346">_xlfn.IFNA(CONVERT(INDEX('3. Emissions - Potential EF'!$K$5:$K$288,MATCH(1,($N$344='3. Emissions - Potential EF'!$B$5:$B$288)*($C346='3. Emissions - Potential EF'!$C$5:$C$288),0)),"lbm","g")/8760/3600,"--")</f>
        <v>--</v>
      </c>
      <c r="E346" s="168" t="str" cm="1">
        <f t="array" ref="E346">_xlfn.IFNA(CONVERT(INDEX('3. Emissions - Potential EF'!$N$5:$N$288,MATCH(1,('Potential - REER'!$N$344='3. Emissions - Potential EF'!$B$5:$B$288)*($C346='3. Emissions - Potential EF'!$C$5:$C$288),0)),"lbm","g")/24/3600,"--")</f>
        <v>--</v>
      </c>
      <c r="F346" s="174" t="str">
        <f t="shared" si="61"/>
        <v>--</v>
      </c>
      <c r="G346" s="167" t="str">
        <f t="shared" si="61"/>
        <v>--</v>
      </c>
      <c r="H346" s="167" t="str">
        <f t="shared" si="61"/>
        <v>--</v>
      </c>
      <c r="I346" s="167" t="str">
        <f t="shared" si="61"/>
        <v>--</v>
      </c>
      <c r="J346" s="167" t="str">
        <f t="shared" si="61"/>
        <v>--</v>
      </c>
      <c r="K346" s="167" t="str">
        <f t="shared" si="61"/>
        <v>--</v>
      </c>
      <c r="L346" s="168" t="str">
        <f t="shared" si="62"/>
        <v>--</v>
      </c>
      <c r="N346" s="177"/>
      <c r="O346" s="177"/>
      <c r="P346" s="177"/>
      <c r="R346" s="177"/>
      <c r="S346" s="177"/>
    </row>
    <row r="347" spans="2:19" x14ac:dyDescent="0.25">
      <c r="B347" s="165" t="str">
        <f t="shared" si="60"/>
        <v>1,1,1,2-Tetrachloroethane</v>
      </c>
      <c r="C347" s="166" t="str">
        <f t="shared" si="60"/>
        <v>630-20-6</v>
      </c>
      <c r="D347" s="167" t="str" cm="1">
        <f t="array" ref="D347">_xlfn.IFNA(CONVERT(INDEX('3. Emissions - Potential EF'!$K$5:$K$288,MATCH(1,($N$344='3. Emissions - Potential EF'!$B$5:$B$288)*($C347='3. Emissions - Potential EF'!$C$5:$C$288),0)),"lbm","g")/8760/3600,"--")</f>
        <v>--</v>
      </c>
      <c r="E347" s="168" t="str" cm="1">
        <f t="array" ref="E347">_xlfn.IFNA(CONVERT(INDEX('3. Emissions - Potential EF'!$N$5:$N$288,MATCH(1,('Potential - REER'!$N$344='3. Emissions - Potential EF'!$B$5:$B$288)*($C347='3. Emissions - Potential EF'!$C$5:$C$288),0)),"lbm","g")/24/3600,"--")</f>
        <v>--</v>
      </c>
      <c r="F347" s="174" t="str">
        <f t="shared" si="61"/>
        <v>--</v>
      </c>
      <c r="G347" s="167" t="str">
        <f t="shared" si="61"/>
        <v>--</v>
      </c>
      <c r="H347" s="167" t="str">
        <f t="shared" si="61"/>
        <v>--</v>
      </c>
      <c r="I347" s="167" t="str">
        <f t="shared" si="61"/>
        <v>--</v>
      </c>
      <c r="J347" s="167" t="str">
        <f t="shared" si="61"/>
        <v>--</v>
      </c>
      <c r="K347" s="167" t="str">
        <f t="shared" si="61"/>
        <v>--</v>
      </c>
      <c r="L347" s="168" t="str">
        <f t="shared" si="62"/>
        <v>--</v>
      </c>
      <c r="N347" s="177"/>
      <c r="O347" s="177"/>
      <c r="P347" s="177"/>
      <c r="R347" s="177"/>
      <c r="S347" s="177"/>
    </row>
    <row r="348" spans="2:19" x14ac:dyDescent="0.25">
      <c r="B348" s="165" t="str">
        <f t="shared" si="60"/>
        <v>1,1,2-Trichloroethane</v>
      </c>
      <c r="C348" s="166" t="str">
        <f t="shared" si="60"/>
        <v>79-00-5</v>
      </c>
      <c r="D348" s="167" t="str" cm="1">
        <f t="array" ref="D348">_xlfn.IFNA(CONVERT(INDEX('3. Emissions - Potential EF'!$K$5:$K$288,MATCH(1,($N$344='3. Emissions - Potential EF'!$B$5:$B$288)*($C348='3. Emissions - Potential EF'!$C$5:$C$288),0)),"lbm","g")/8760/3600,"--")</f>
        <v>--</v>
      </c>
      <c r="E348" s="168" t="str" cm="1">
        <f t="array" ref="E348">_xlfn.IFNA(CONVERT(INDEX('3. Emissions - Potential EF'!$N$5:$N$288,MATCH(1,('Potential - REER'!$N$344='3. Emissions - Potential EF'!$B$5:$B$288)*($C348='3. Emissions - Potential EF'!$C$5:$C$288),0)),"lbm","g")/24/3600,"--")</f>
        <v>--</v>
      </c>
      <c r="F348" s="174" t="str">
        <f t="shared" si="61"/>
        <v>--</v>
      </c>
      <c r="G348" s="167" t="str">
        <f t="shared" si="61"/>
        <v>--</v>
      </c>
      <c r="H348" s="167" t="str">
        <f t="shared" si="61"/>
        <v>--</v>
      </c>
      <c r="I348" s="167" t="str">
        <f t="shared" si="61"/>
        <v>--</v>
      </c>
      <c r="J348" s="167" t="str">
        <f t="shared" si="61"/>
        <v>--</v>
      </c>
      <c r="K348" s="167" t="str">
        <f t="shared" si="61"/>
        <v>--</v>
      </c>
      <c r="L348" s="168" t="str">
        <f t="shared" si="62"/>
        <v>--</v>
      </c>
      <c r="N348" s="118"/>
      <c r="O348" s="118"/>
      <c r="P348" s="118"/>
      <c r="R348" s="177"/>
      <c r="S348" s="177"/>
    </row>
    <row r="349" spans="2:19" s="53" customFormat="1" ht="14.5" x14ac:dyDescent="0.35">
      <c r="B349" s="165" t="str">
        <f t="shared" si="60"/>
        <v>1,1-Dichloroethane</v>
      </c>
      <c r="C349" s="166" t="str">
        <f t="shared" si="60"/>
        <v>75-34-3</v>
      </c>
      <c r="D349" s="167" t="str" cm="1">
        <f t="array" ref="D349">_xlfn.IFNA(CONVERT(INDEX('3. Emissions - Potential EF'!$K$5:$K$288,MATCH(1,($N$344='3. Emissions - Potential EF'!$B$5:$B$288)*($C349='3. Emissions - Potential EF'!$C$5:$C$288),0)),"lbm","g")/8760/3600,"--")</f>
        <v>--</v>
      </c>
      <c r="E349" s="168" t="str" cm="1">
        <f t="array" ref="E349">_xlfn.IFNA(CONVERT(INDEX('3. Emissions - Potential EF'!$N$5:$N$288,MATCH(1,('Potential - REER'!$N$344='3. Emissions - Potential EF'!$B$5:$B$288)*($C349='3. Emissions - Potential EF'!$C$5:$C$288),0)),"lbm","g")/24/3600,"--")</f>
        <v>--</v>
      </c>
      <c r="F349" s="174" t="str">
        <f t="shared" si="61"/>
        <v>--</v>
      </c>
      <c r="G349" s="167" t="str">
        <f t="shared" si="61"/>
        <v>--</v>
      </c>
      <c r="H349" s="167" t="str">
        <f t="shared" si="61"/>
        <v>--</v>
      </c>
      <c r="I349" s="167" t="str">
        <f t="shared" si="61"/>
        <v>--</v>
      </c>
      <c r="J349" s="167" t="str">
        <f t="shared" si="61"/>
        <v>--</v>
      </c>
      <c r="K349" s="167" t="str">
        <f t="shared" si="61"/>
        <v>--</v>
      </c>
      <c r="L349" s="168" t="str">
        <f t="shared" si="62"/>
        <v>--</v>
      </c>
    </row>
    <row r="350" spans="2:19" s="53" customFormat="1" ht="14.5" x14ac:dyDescent="0.35">
      <c r="B350" s="165" t="str">
        <f t="shared" si="60"/>
        <v>1,1-Dichloroethene</v>
      </c>
      <c r="C350" s="166" t="str">
        <f t="shared" si="60"/>
        <v>75-35-4</v>
      </c>
      <c r="D350" s="167" t="str" cm="1">
        <f t="array" ref="D350">_xlfn.IFNA(CONVERT(INDEX('3. Emissions - Potential EF'!$K$5:$K$288,MATCH(1,($N$344='3. Emissions - Potential EF'!$B$5:$B$288)*($C350='3. Emissions - Potential EF'!$C$5:$C$288),0)),"lbm","g")/8760/3600,"--")</f>
        <v>--</v>
      </c>
      <c r="E350" s="168" t="str" cm="1">
        <f t="array" ref="E350">_xlfn.IFNA(CONVERT(INDEX('3. Emissions - Potential EF'!$N$5:$N$288,MATCH(1,('Potential - REER'!$N$344='3. Emissions - Potential EF'!$B$5:$B$288)*($C350='3. Emissions - Potential EF'!$C$5:$C$288),0)),"lbm","g")/24/3600,"--")</f>
        <v>--</v>
      </c>
      <c r="F350" s="174" t="str">
        <f t="shared" si="61"/>
        <v>--</v>
      </c>
      <c r="G350" s="167" t="str">
        <f t="shared" si="61"/>
        <v>--</v>
      </c>
      <c r="H350" s="167" t="str">
        <f t="shared" si="61"/>
        <v>--</v>
      </c>
      <c r="I350" s="167" t="str">
        <f t="shared" si="61"/>
        <v>--</v>
      </c>
      <c r="J350" s="167" t="str">
        <f t="shared" si="61"/>
        <v>--</v>
      </c>
      <c r="K350" s="167" t="str">
        <f t="shared" si="61"/>
        <v>--</v>
      </c>
      <c r="L350" s="168" t="str">
        <f t="shared" si="62"/>
        <v>--</v>
      </c>
    </row>
    <row r="351" spans="2:19" s="53" customFormat="1" ht="14.5" x14ac:dyDescent="0.35">
      <c r="B351" s="165" t="str">
        <f t="shared" si="60"/>
        <v>1,2,3-Trichloropropane</v>
      </c>
      <c r="C351" s="166" t="str">
        <f t="shared" si="60"/>
        <v>96-18-4</v>
      </c>
      <c r="D351" s="167" t="str" cm="1">
        <f t="array" ref="D351">_xlfn.IFNA(CONVERT(INDEX('3. Emissions - Potential EF'!$K$5:$K$288,MATCH(1,($N$344='3. Emissions - Potential EF'!$B$5:$B$288)*($C351='3. Emissions - Potential EF'!$C$5:$C$288),0)),"lbm","g")/8760/3600,"--")</f>
        <v>--</v>
      </c>
      <c r="E351" s="168" t="str" cm="1">
        <f t="array" ref="E351">_xlfn.IFNA(CONVERT(INDEX('3. Emissions - Potential EF'!$N$5:$N$288,MATCH(1,('Potential - REER'!$N$344='3. Emissions - Potential EF'!$B$5:$B$288)*($C351='3. Emissions - Potential EF'!$C$5:$C$288),0)),"lbm","g")/24/3600,"--")</f>
        <v>--</v>
      </c>
      <c r="F351" s="174" t="str">
        <f t="shared" si="61"/>
        <v>--</v>
      </c>
      <c r="G351" s="167" t="str">
        <f t="shared" si="61"/>
        <v>--</v>
      </c>
      <c r="H351" s="167" t="str">
        <f t="shared" si="61"/>
        <v>--</v>
      </c>
      <c r="I351" s="167" t="str">
        <f t="shared" si="61"/>
        <v>--</v>
      </c>
      <c r="J351" s="167" t="str">
        <f t="shared" si="61"/>
        <v>--</v>
      </c>
      <c r="K351" s="167" t="str">
        <f t="shared" si="61"/>
        <v>--</v>
      </c>
      <c r="L351" s="168" t="str">
        <f t="shared" si="62"/>
        <v>--</v>
      </c>
    </row>
    <row r="352" spans="2:19" s="53" customFormat="1" ht="14.5" x14ac:dyDescent="0.35">
      <c r="B352" s="165" t="str">
        <f t="shared" si="60"/>
        <v>1,2,4-Trichlorobenzene</v>
      </c>
      <c r="C352" s="166" t="str">
        <f t="shared" si="60"/>
        <v>120-82-1</v>
      </c>
      <c r="D352" s="167" t="str" cm="1">
        <f t="array" ref="D352">_xlfn.IFNA(CONVERT(INDEX('3. Emissions - Potential EF'!$K$5:$K$288,MATCH(1,($N$344='3. Emissions - Potential EF'!$B$5:$B$288)*($C352='3. Emissions - Potential EF'!$C$5:$C$288),0)),"lbm","g")/8760/3600,"--")</f>
        <v>--</v>
      </c>
      <c r="E352" s="168" t="str" cm="1">
        <f t="array" ref="E352">_xlfn.IFNA(CONVERT(INDEX('3. Emissions - Potential EF'!$N$5:$N$288,MATCH(1,('Potential - REER'!$N$344='3. Emissions - Potential EF'!$B$5:$B$288)*($C352='3. Emissions - Potential EF'!$C$5:$C$288),0)),"lbm","g")/24/3600,"--")</f>
        <v>--</v>
      </c>
      <c r="F352" s="174" t="str">
        <f t="shared" si="61"/>
        <v>--</v>
      </c>
      <c r="G352" s="167" t="str">
        <f t="shared" si="61"/>
        <v>--</v>
      </c>
      <c r="H352" s="167" t="str">
        <f t="shared" si="61"/>
        <v>--</v>
      </c>
      <c r="I352" s="167" t="str">
        <f t="shared" si="61"/>
        <v>--</v>
      </c>
      <c r="J352" s="167" t="str">
        <f t="shared" si="61"/>
        <v>--</v>
      </c>
      <c r="K352" s="167" t="str">
        <f t="shared" si="61"/>
        <v>--</v>
      </c>
      <c r="L352" s="168" t="str">
        <f t="shared" si="62"/>
        <v>--</v>
      </c>
    </row>
    <row r="353" spans="2:12" s="53" customFormat="1" ht="14.5" x14ac:dyDescent="0.35">
      <c r="B353" s="165" t="str">
        <f t="shared" si="60"/>
        <v>2,4,6-Trichlorophenol</v>
      </c>
      <c r="C353" s="166" t="str">
        <f t="shared" si="60"/>
        <v>88-06-2</v>
      </c>
      <c r="D353" s="167" t="str" cm="1">
        <f t="array" ref="D353">_xlfn.IFNA(CONVERT(INDEX('3. Emissions - Potential EF'!$K$5:$K$288,MATCH(1,($N$344='3. Emissions - Potential EF'!$B$5:$B$288)*($C353='3. Emissions - Potential EF'!$C$5:$C$288),0)),"lbm","g")/8760/3600,"--")</f>
        <v>--</v>
      </c>
      <c r="E353" s="168" t="str" cm="1">
        <f t="array" ref="E353">_xlfn.IFNA(CONVERT(INDEX('3. Emissions - Potential EF'!$N$5:$N$288,MATCH(1,('Potential - REER'!$N$344='3. Emissions - Potential EF'!$B$5:$B$288)*($C353='3. Emissions - Potential EF'!$C$5:$C$288),0)),"lbm","g")/24/3600,"--")</f>
        <v>--</v>
      </c>
      <c r="F353" s="174" t="str">
        <f t="shared" si="61"/>
        <v>--</v>
      </c>
      <c r="G353" s="167" t="str">
        <f t="shared" si="61"/>
        <v>--</v>
      </c>
      <c r="H353" s="167" t="str">
        <f t="shared" si="61"/>
        <v>--</v>
      </c>
      <c r="I353" s="167" t="str">
        <f t="shared" si="61"/>
        <v>--</v>
      </c>
      <c r="J353" s="167" t="str">
        <f t="shared" si="61"/>
        <v>--</v>
      </c>
      <c r="K353" s="167" t="str">
        <f t="shared" si="61"/>
        <v>--</v>
      </c>
      <c r="L353" s="168" t="str">
        <f t="shared" si="62"/>
        <v>--</v>
      </c>
    </row>
    <row r="354" spans="2:12" s="53" customFormat="1" ht="14.5" x14ac:dyDescent="0.35">
      <c r="B354" s="165" t="str">
        <f t="shared" si="60"/>
        <v>1,2,4-Trimethylbenzene</v>
      </c>
      <c r="C354" s="166" t="str">
        <f t="shared" si="60"/>
        <v>95-63-6</v>
      </c>
      <c r="D354" s="167" t="str" cm="1">
        <f t="array" ref="D354">_xlfn.IFNA(CONVERT(INDEX('3. Emissions - Potential EF'!$K$5:$K$288,MATCH(1,($N$344='3. Emissions - Potential EF'!$B$5:$B$288)*($C354='3. Emissions - Potential EF'!$C$5:$C$288),0)),"lbm","g")/8760/3600,"--")</f>
        <v>--</v>
      </c>
      <c r="E354" s="168" t="str" cm="1">
        <f t="array" ref="E354">_xlfn.IFNA(CONVERT(INDEX('3. Emissions - Potential EF'!$N$5:$N$288,MATCH(1,('Potential - REER'!$N$344='3. Emissions - Potential EF'!$B$5:$B$288)*($C354='3. Emissions - Potential EF'!$C$5:$C$288),0)),"lbm","g")/24/3600,"--")</f>
        <v>--</v>
      </c>
      <c r="F354" s="174" t="str">
        <f t="shared" si="61"/>
        <v>--</v>
      </c>
      <c r="G354" s="167" t="str">
        <f t="shared" si="61"/>
        <v>--</v>
      </c>
      <c r="H354" s="167" t="str">
        <f t="shared" si="61"/>
        <v>--</v>
      </c>
      <c r="I354" s="167" t="str">
        <f t="shared" si="61"/>
        <v>--</v>
      </c>
      <c r="J354" s="167" t="str">
        <f t="shared" si="61"/>
        <v>--</v>
      </c>
      <c r="K354" s="167" t="str">
        <f t="shared" si="61"/>
        <v>--</v>
      </c>
      <c r="L354" s="168" t="str">
        <f t="shared" si="62"/>
        <v>--</v>
      </c>
    </row>
    <row r="355" spans="2:12" s="53" customFormat="1" ht="14.5" x14ac:dyDescent="0.35">
      <c r="B355" s="165" t="str">
        <f t="shared" si="60"/>
        <v>1,2-Dibromo-3-Chloropropane</v>
      </c>
      <c r="C355" s="166" t="str">
        <f t="shared" si="60"/>
        <v>96-12-8</v>
      </c>
      <c r="D355" s="167" t="str" cm="1">
        <f t="array" ref="D355">_xlfn.IFNA(CONVERT(INDEX('3. Emissions - Potential EF'!$K$5:$K$288,MATCH(1,($N$344='3. Emissions - Potential EF'!$B$5:$B$288)*($C355='3. Emissions - Potential EF'!$C$5:$C$288),0)),"lbm","g")/8760/3600,"--")</f>
        <v>--</v>
      </c>
      <c r="E355" s="168" t="str" cm="1">
        <f t="array" ref="E355">_xlfn.IFNA(CONVERT(INDEX('3. Emissions - Potential EF'!$N$5:$N$288,MATCH(1,('Potential - REER'!$N$344='3. Emissions - Potential EF'!$B$5:$B$288)*($C355='3. Emissions - Potential EF'!$C$5:$C$288),0)),"lbm","g")/24/3600,"--")</f>
        <v>--</v>
      </c>
      <c r="F355" s="174" t="str">
        <f t="shared" ref="F355:K364" si="63">IFERROR(IF(F15="--","--",$D355/F15),"--")</f>
        <v>--</v>
      </c>
      <c r="G355" s="167" t="str">
        <f t="shared" si="63"/>
        <v>--</v>
      </c>
      <c r="H355" s="167" t="str">
        <f t="shared" si="63"/>
        <v>--</v>
      </c>
      <c r="I355" s="167" t="str">
        <f t="shared" si="63"/>
        <v>--</v>
      </c>
      <c r="J355" s="167" t="str">
        <f t="shared" si="63"/>
        <v>--</v>
      </c>
      <c r="K355" s="167" t="str">
        <f t="shared" si="63"/>
        <v>--</v>
      </c>
      <c r="L355" s="168" t="str">
        <f t="shared" si="62"/>
        <v>--</v>
      </c>
    </row>
    <row r="356" spans="2:12" s="53" customFormat="1" ht="14.5" x14ac:dyDescent="0.35">
      <c r="B356" s="165" t="str">
        <f t="shared" si="60"/>
        <v>1,2-Dibromoethane</v>
      </c>
      <c r="C356" s="166" t="str">
        <f t="shared" si="60"/>
        <v>106-93-4</v>
      </c>
      <c r="D356" s="167" t="str" cm="1">
        <f t="array" ref="D356">_xlfn.IFNA(CONVERT(INDEX('3. Emissions - Potential EF'!$K$5:$K$288,MATCH(1,($N$344='3. Emissions - Potential EF'!$B$5:$B$288)*($C356='3. Emissions - Potential EF'!$C$5:$C$288),0)),"lbm","g")/8760/3600,"--")</f>
        <v>--</v>
      </c>
      <c r="E356" s="168" t="str" cm="1">
        <f t="array" ref="E356">_xlfn.IFNA(CONVERT(INDEX('3. Emissions - Potential EF'!$N$5:$N$288,MATCH(1,('Potential - REER'!$N$344='3. Emissions - Potential EF'!$B$5:$B$288)*($C356='3. Emissions - Potential EF'!$C$5:$C$288),0)),"lbm","g")/24/3600,"--")</f>
        <v>--</v>
      </c>
      <c r="F356" s="174" t="str">
        <f t="shared" si="63"/>
        <v>--</v>
      </c>
      <c r="G356" s="167" t="str">
        <f t="shared" si="63"/>
        <v>--</v>
      </c>
      <c r="H356" s="167" t="str">
        <f t="shared" si="63"/>
        <v>--</v>
      </c>
      <c r="I356" s="167" t="str">
        <f t="shared" si="63"/>
        <v>--</v>
      </c>
      <c r="J356" s="167" t="str">
        <f t="shared" si="63"/>
        <v>--</v>
      </c>
      <c r="K356" s="167" t="str">
        <f t="shared" si="63"/>
        <v>--</v>
      </c>
      <c r="L356" s="168" t="str">
        <f t="shared" si="62"/>
        <v>--</v>
      </c>
    </row>
    <row r="357" spans="2:12" s="53" customFormat="1" ht="14.5" x14ac:dyDescent="0.35">
      <c r="B357" s="165" t="str">
        <f t="shared" si="60"/>
        <v>1,2-Dichlorobenzene</v>
      </c>
      <c r="C357" s="166" t="str">
        <f t="shared" si="60"/>
        <v>95-50-1</v>
      </c>
      <c r="D357" s="167" t="str" cm="1">
        <f t="array" ref="D357">_xlfn.IFNA(CONVERT(INDEX('3. Emissions - Potential EF'!$K$5:$K$288,MATCH(1,($N$344='3. Emissions - Potential EF'!$B$5:$B$288)*($C357='3. Emissions - Potential EF'!$C$5:$C$288),0)),"lbm","g")/8760/3600,"--")</f>
        <v>--</v>
      </c>
      <c r="E357" s="168" t="str" cm="1">
        <f t="array" ref="E357">_xlfn.IFNA(CONVERT(INDEX('3. Emissions - Potential EF'!$N$5:$N$288,MATCH(1,('Potential - REER'!$N$344='3. Emissions - Potential EF'!$B$5:$B$288)*($C357='3. Emissions - Potential EF'!$C$5:$C$288),0)),"lbm","g")/24/3600,"--")</f>
        <v>--</v>
      </c>
      <c r="F357" s="174" t="str">
        <f t="shared" si="63"/>
        <v>--</v>
      </c>
      <c r="G357" s="167" t="str">
        <f t="shared" si="63"/>
        <v>--</v>
      </c>
      <c r="H357" s="167" t="str">
        <f t="shared" si="63"/>
        <v>--</v>
      </c>
      <c r="I357" s="167" t="str">
        <f t="shared" si="63"/>
        <v>--</v>
      </c>
      <c r="J357" s="167" t="str">
        <f t="shared" si="63"/>
        <v>--</v>
      </c>
      <c r="K357" s="167" t="str">
        <f t="shared" si="63"/>
        <v>--</v>
      </c>
      <c r="L357" s="168" t="str">
        <f t="shared" si="62"/>
        <v>--</v>
      </c>
    </row>
    <row r="358" spans="2:12" s="53" customFormat="1" ht="14.5" x14ac:dyDescent="0.35">
      <c r="B358" s="165" t="str">
        <f t="shared" si="60"/>
        <v>1,2-Dichloroethane</v>
      </c>
      <c r="C358" s="166" t="str">
        <f t="shared" si="60"/>
        <v>107-06-2</v>
      </c>
      <c r="D358" s="167" t="str" cm="1">
        <f t="array" ref="D358">_xlfn.IFNA(CONVERT(INDEX('3. Emissions - Potential EF'!$K$5:$K$288,MATCH(1,($N$344='3. Emissions - Potential EF'!$B$5:$B$288)*($C358='3. Emissions - Potential EF'!$C$5:$C$288),0)),"lbm","g")/8760/3600,"--")</f>
        <v>--</v>
      </c>
      <c r="E358" s="168" t="str" cm="1">
        <f t="array" ref="E358">_xlfn.IFNA(CONVERT(INDEX('3. Emissions - Potential EF'!$N$5:$N$288,MATCH(1,('Potential - REER'!$N$344='3. Emissions - Potential EF'!$B$5:$B$288)*($C358='3. Emissions - Potential EF'!$C$5:$C$288),0)),"lbm","g")/24/3600,"--")</f>
        <v>--</v>
      </c>
      <c r="F358" s="174" t="str">
        <f t="shared" si="63"/>
        <v>--</v>
      </c>
      <c r="G358" s="167" t="str">
        <f t="shared" si="63"/>
        <v>--</v>
      </c>
      <c r="H358" s="167" t="str">
        <f t="shared" si="63"/>
        <v>--</v>
      </c>
      <c r="I358" s="167" t="str">
        <f t="shared" si="63"/>
        <v>--</v>
      </c>
      <c r="J358" s="167" t="str">
        <f t="shared" si="63"/>
        <v>--</v>
      </c>
      <c r="K358" s="167" t="str">
        <f t="shared" si="63"/>
        <v>--</v>
      </c>
      <c r="L358" s="168" t="str">
        <f t="shared" si="62"/>
        <v>--</v>
      </c>
    </row>
    <row r="359" spans="2:12" s="53" customFormat="1" ht="14.5" x14ac:dyDescent="0.35">
      <c r="B359" s="165" t="str">
        <f t="shared" si="60"/>
        <v>1,2-Dichloropropane</v>
      </c>
      <c r="C359" s="166" t="str">
        <f t="shared" si="60"/>
        <v>78-87-5</v>
      </c>
      <c r="D359" s="167" t="str" cm="1">
        <f t="array" ref="D359">_xlfn.IFNA(CONVERT(INDEX('3. Emissions - Potential EF'!$K$5:$K$288,MATCH(1,($N$344='3. Emissions - Potential EF'!$B$5:$B$288)*($C359='3. Emissions - Potential EF'!$C$5:$C$288),0)),"lbm","g")/8760/3600,"--")</f>
        <v>--</v>
      </c>
      <c r="E359" s="168" t="str" cm="1">
        <f t="array" ref="E359">_xlfn.IFNA(CONVERT(INDEX('3. Emissions - Potential EF'!$N$5:$N$288,MATCH(1,('Potential - REER'!$N$344='3. Emissions - Potential EF'!$B$5:$B$288)*($C359='3. Emissions - Potential EF'!$C$5:$C$288),0)),"lbm","g")/24/3600,"--")</f>
        <v>--</v>
      </c>
      <c r="F359" s="174" t="str">
        <f t="shared" si="63"/>
        <v>--</v>
      </c>
      <c r="G359" s="167" t="str">
        <f t="shared" si="63"/>
        <v>--</v>
      </c>
      <c r="H359" s="167" t="str">
        <f t="shared" si="63"/>
        <v>--</v>
      </c>
      <c r="I359" s="167" t="str">
        <f t="shared" si="63"/>
        <v>--</v>
      </c>
      <c r="J359" s="167" t="str">
        <f t="shared" si="63"/>
        <v>--</v>
      </c>
      <c r="K359" s="167" t="str">
        <f t="shared" si="63"/>
        <v>--</v>
      </c>
      <c r="L359" s="168" t="str">
        <f t="shared" si="62"/>
        <v>--</v>
      </c>
    </row>
    <row r="360" spans="2:12" s="53" customFormat="1" ht="14.5" x14ac:dyDescent="0.35">
      <c r="B360" s="165" t="str">
        <f t="shared" si="60"/>
        <v>1,3,5-Trimethylbenzene</v>
      </c>
      <c r="C360" s="166" t="str">
        <f t="shared" si="60"/>
        <v>108-67-8</v>
      </c>
      <c r="D360" s="167" t="str" cm="1">
        <f t="array" ref="D360">_xlfn.IFNA(CONVERT(INDEX('3. Emissions - Potential EF'!$K$5:$K$288,MATCH(1,($N$344='3. Emissions - Potential EF'!$B$5:$B$288)*($C360='3. Emissions - Potential EF'!$C$5:$C$288),0)),"lbm","g")/8760/3600,"--")</f>
        <v>--</v>
      </c>
      <c r="E360" s="168" t="str" cm="1">
        <f t="array" ref="E360">_xlfn.IFNA(CONVERT(INDEX('3. Emissions - Potential EF'!$N$5:$N$288,MATCH(1,('Potential - REER'!$N$344='3. Emissions - Potential EF'!$B$5:$B$288)*($C360='3. Emissions - Potential EF'!$C$5:$C$288),0)),"lbm","g")/24/3600,"--")</f>
        <v>--</v>
      </c>
      <c r="F360" s="174" t="str">
        <f t="shared" si="63"/>
        <v>--</v>
      </c>
      <c r="G360" s="167" t="str">
        <f t="shared" si="63"/>
        <v>--</v>
      </c>
      <c r="H360" s="167" t="str">
        <f t="shared" si="63"/>
        <v>--</v>
      </c>
      <c r="I360" s="167" t="str">
        <f t="shared" si="63"/>
        <v>--</v>
      </c>
      <c r="J360" s="167" t="str">
        <f t="shared" si="63"/>
        <v>--</v>
      </c>
      <c r="K360" s="167" t="str">
        <f t="shared" si="63"/>
        <v>--</v>
      </c>
      <c r="L360" s="168" t="str">
        <f t="shared" si="62"/>
        <v>--</v>
      </c>
    </row>
    <row r="361" spans="2:12" s="53" customFormat="1" ht="14.5" x14ac:dyDescent="0.35">
      <c r="B361" s="165" t="str">
        <f t="shared" si="60"/>
        <v>1,3-Butadiene</v>
      </c>
      <c r="C361" s="166" t="str">
        <f t="shared" si="60"/>
        <v>106-99-0</v>
      </c>
      <c r="D361" s="167" t="str" cm="1">
        <f t="array" ref="D361">_xlfn.IFNA(CONVERT(INDEX('3. Emissions - Potential EF'!$K$5:$K$288,MATCH(1,($N$344='3. Emissions - Potential EF'!$B$5:$B$288)*($C361='3. Emissions - Potential EF'!$C$5:$C$288),0)),"lbm","g")/8760/3600,"--")</f>
        <v>--</v>
      </c>
      <c r="E361" s="168" t="str" cm="1">
        <f t="array" ref="E361">_xlfn.IFNA(CONVERT(INDEX('3. Emissions - Potential EF'!$N$5:$N$288,MATCH(1,('Potential - REER'!$N$344='3. Emissions - Potential EF'!$B$5:$B$288)*($C361='3. Emissions - Potential EF'!$C$5:$C$288),0)),"lbm","g")/24/3600,"--")</f>
        <v>--</v>
      </c>
      <c r="F361" s="174" t="str">
        <f t="shared" si="63"/>
        <v>--</v>
      </c>
      <c r="G361" s="167" t="str">
        <f t="shared" si="63"/>
        <v>--</v>
      </c>
      <c r="H361" s="167" t="str">
        <f t="shared" si="63"/>
        <v>--</v>
      </c>
      <c r="I361" s="167" t="str">
        <f t="shared" si="63"/>
        <v>--</v>
      </c>
      <c r="J361" s="167" t="str">
        <f t="shared" si="63"/>
        <v>--</v>
      </c>
      <c r="K361" s="167" t="str">
        <f t="shared" si="63"/>
        <v>--</v>
      </c>
      <c r="L361" s="168" t="str">
        <f t="shared" si="62"/>
        <v>--</v>
      </c>
    </row>
    <row r="362" spans="2:12" s="53" customFormat="1" ht="14.5" x14ac:dyDescent="0.35">
      <c r="B362" s="165" t="str">
        <f t="shared" si="60"/>
        <v>1,3-Dichlorobenzene</v>
      </c>
      <c r="C362" s="166" t="str">
        <f t="shared" si="60"/>
        <v>541-73-1</v>
      </c>
      <c r="D362" s="167" t="str" cm="1">
        <f t="array" ref="D362">_xlfn.IFNA(CONVERT(INDEX('3. Emissions - Potential EF'!$K$5:$K$288,MATCH(1,($N$344='3. Emissions - Potential EF'!$B$5:$B$288)*($C362='3. Emissions - Potential EF'!$C$5:$C$288),0)),"lbm","g")/8760/3600,"--")</f>
        <v>--</v>
      </c>
      <c r="E362" s="168" t="str" cm="1">
        <f t="array" ref="E362">_xlfn.IFNA(CONVERT(INDEX('3. Emissions - Potential EF'!$N$5:$N$288,MATCH(1,('Potential - REER'!$N$344='3. Emissions - Potential EF'!$B$5:$B$288)*($C362='3. Emissions - Potential EF'!$C$5:$C$288),0)),"lbm","g")/24/3600,"--")</f>
        <v>--</v>
      </c>
      <c r="F362" s="174" t="str">
        <f t="shared" si="63"/>
        <v>--</v>
      </c>
      <c r="G362" s="167" t="str">
        <f t="shared" si="63"/>
        <v>--</v>
      </c>
      <c r="H362" s="167" t="str">
        <f t="shared" si="63"/>
        <v>--</v>
      </c>
      <c r="I362" s="167" t="str">
        <f t="shared" si="63"/>
        <v>--</v>
      </c>
      <c r="J362" s="167" t="str">
        <f t="shared" si="63"/>
        <v>--</v>
      </c>
      <c r="K362" s="167" t="str">
        <f t="shared" si="63"/>
        <v>--</v>
      </c>
      <c r="L362" s="168" t="str">
        <f t="shared" si="62"/>
        <v>--</v>
      </c>
    </row>
    <row r="363" spans="2:12" s="53" customFormat="1" ht="14.5" x14ac:dyDescent="0.35">
      <c r="B363" s="165" t="str">
        <f t="shared" si="60"/>
        <v>1,4-Dichlorobenzene</v>
      </c>
      <c r="C363" s="166" t="str">
        <f t="shared" si="60"/>
        <v>106-46-7</v>
      </c>
      <c r="D363" s="167" t="str" cm="1">
        <f t="array" ref="D363">_xlfn.IFNA(CONVERT(INDEX('3. Emissions - Potential EF'!$K$5:$K$288,MATCH(1,($N$344='3. Emissions - Potential EF'!$B$5:$B$288)*($C363='3. Emissions - Potential EF'!$C$5:$C$288),0)),"lbm","g")/8760/3600,"--")</f>
        <v>--</v>
      </c>
      <c r="E363" s="168" t="str" cm="1">
        <f t="array" ref="E363">_xlfn.IFNA(CONVERT(INDEX('3. Emissions - Potential EF'!$N$5:$N$288,MATCH(1,('Potential - REER'!$N$344='3. Emissions - Potential EF'!$B$5:$B$288)*($C363='3. Emissions - Potential EF'!$C$5:$C$288),0)),"lbm","g")/24/3600,"--")</f>
        <v>--</v>
      </c>
      <c r="F363" s="174" t="str">
        <f t="shared" si="63"/>
        <v>--</v>
      </c>
      <c r="G363" s="167" t="str">
        <f t="shared" si="63"/>
        <v>--</v>
      </c>
      <c r="H363" s="167" t="str">
        <f t="shared" si="63"/>
        <v>--</v>
      </c>
      <c r="I363" s="167" t="str">
        <f t="shared" si="63"/>
        <v>--</v>
      </c>
      <c r="J363" s="167" t="str">
        <f t="shared" si="63"/>
        <v>--</v>
      </c>
      <c r="K363" s="167" t="str">
        <f t="shared" si="63"/>
        <v>--</v>
      </c>
      <c r="L363" s="168" t="str">
        <f t="shared" si="62"/>
        <v>--</v>
      </c>
    </row>
    <row r="364" spans="2:12" s="53" customFormat="1" ht="14.5" x14ac:dyDescent="0.35">
      <c r="B364" s="165" t="str">
        <f t="shared" si="60"/>
        <v>2,3,4,6-Tetrachlorophenol</v>
      </c>
      <c r="C364" s="166" t="str">
        <f t="shared" si="60"/>
        <v>58-90-2</v>
      </c>
      <c r="D364" s="167" t="str" cm="1">
        <f t="array" ref="D364">_xlfn.IFNA(CONVERT(INDEX('3. Emissions - Potential EF'!$K$5:$K$288,MATCH(1,($N$344='3. Emissions - Potential EF'!$B$5:$B$288)*($C364='3. Emissions - Potential EF'!$C$5:$C$288),0)),"lbm","g")/8760/3600,"--")</f>
        <v>--</v>
      </c>
      <c r="E364" s="168" t="str" cm="1">
        <f t="array" ref="E364">_xlfn.IFNA(CONVERT(INDEX('3. Emissions - Potential EF'!$N$5:$N$288,MATCH(1,('Potential - REER'!$N$344='3. Emissions - Potential EF'!$B$5:$B$288)*($C364='3. Emissions - Potential EF'!$C$5:$C$288),0)),"lbm","g")/24/3600,"--")</f>
        <v>--</v>
      </c>
      <c r="F364" s="174" t="str">
        <f t="shared" si="63"/>
        <v>--</v>
      </c>
      <c r="G364" s="167" t="str">
        <f t="shared" si="63"/>
        <v>--</v>
      </c>
      <c r="H364" s="167" t="str">
        <f t="shared" si="63"/>
        <v>--</v>
      </c>
      <c r="I364" s="167" t="str">
        <f t="shared" si="63"/>
        <v>--</v>
      </c>
      <c r="J364" s="167" t="str">
        <f t="shared" si="63"/>
        <v>--</v>
      </c>
      <c r="K364" s="167" t="str">
        <f t="shared" si="63"/>
        <v>--</v>
      </c>
      <c r="L364" s="168" t="str">
        <f t="shared" si="62"/>
        <v>--</v>
      </c>
    </row>
    <row r="365" spans="2:12" s="53" customFormat="1" ht="14.5" x14ac:dyDescent="0.35">
      <c r="B365" s="165" t="str">
        <f t="shared" ref="B365:C384" si="64">B25</f>
        <v>2,4,5-Trichlorophenol</v>
      </c>
      <c r="C365" s="166" t="str">
        <f t="shared" si="64"/>
        <v>95-95-4</v>
      </c>
      <c r="D365" s="167" t="str" cm="1">
        <f t="array" ref="D365">_xlfn.IFNA(CONVERT(INDEX('3. Emissions - Potential EF'!$K$5:$K$288,MATCH(1,($N$344='3. Emissions - Potential EF'!$B$5:$B$288)*($C365='3. Emissions - Potential EF'!$C$5:$C$288),0)),"lbm","g")/8760/3600,"--")</f>
        <v>--</v>
      </c>
      <c r="E365" s="168" t="str" cm="1">
        <f t="array" ref="E365">_xlfn.IFNA(CONVERT(INDEX('3. Emissions - Potential EF'!$N$5:$N$288,MATCH(1,('Potential - REER'!$N$344='3. Emissions - Potential EF'!$B$5:$B$288)*($C365='3. Emissions - Potential EF'!$C$5:$C$288),0)),"lbm","g")/24/3600,"--")</f>
        <v>--</v>
      </c>
      <c r="F365" s="174" t="str">
        <f t="shared" ref="F365:K374" si="65">IFERROR(IF(F25="--","--",$D365/F25),"--")</f>
        <v>--</v>
      </c>
      <c r="G365" s="167" t="str">
        <f t="shared" si="65"/>
        <v>--</v>
      </c>
      <c r="H365" s="167" t="str">
        <f t="shared" si="65"/>
        <v>--</v>
      </c>
      <c r="I365" s="167" t="str">
        <f t="shared" si="65"/>
        <v>--</v>
      </c>
      <c r="J365" s="167" t="str">
        <f t="shared" si="65"/>
        <v>--</v>
      </c>
      <c r="K365" s="167" t="str">
        <f t="shared" si="65"/>
        <v>--</v>
      </c>
      <c r="L365" s="168" t="str">
        <f t="shared" si="62"/>
        <v>--</v>
      </c>
    </row>
    <row r="366" spans="2:12" s="53" customFormat="1" ht="14.5" x14ac:dyDescent="0.35">
      <c r="B366" s="165" t="str">
        <f t="shared" si="64"/>
        <v>2,4-Dichlorophenol</v>
      </c>
      <c r="C366" s="166" t="str">
        <f t="shared" si="64"/>
        <v>120-83-2</v>
      </c>
      <c r="D366" s="167" t="str" cm="1">
        <f t="array" ref="D366">_xlfn.IFNA(CONVERT(INDEX('3. Emissions - Potential EF'!$K$5:$K$288,MATCH(1,($N$344='3. Emissions - Potential EF'!$B$5:$B$288)*($C366='3. Emissions - Potential EF'!$C$5:$C$288),0)),"lbm","g")/8760/3600,"--")</f>
        <v>--</v>
      </c>
      <c r="E366" s="168" t="str" cm="1">
        <f t="array" ref="E366">_xlfn.IFNA(CONVERT(INDEX('3. Emissions - Potential EF'!$N$5:$N$288,MATCH(1,('Potential - REER'!$N$344='3. Emissions - Potential EF'!$B$5:$B$288)*($C366='3. Emissions - Potential EF'!$C$5:$C$288),0)),"lbm","g")/24/3600,"--")</f>
        <v>--</v>
      </c>
      <c r="F366" s="174" t="str">
        <f t="shared" si="65"/>
        <v>--</v>
      </c>
      <c r="G366" s="167" t="str">
        <f t="shared" si="65"/>
        <v>--</v>
      </c>
      <c r="H366" s="167" t="str">
        <f t="shared" si="65"/>
        <v>--</v>
      </c>
      <c r="I366" s="167" t="str">
        <f t="shared" si="65"/>
        <v>--</v>
      </c>
      <c r="J366" s="167" t="str">
        <f t="shared" si="65"/>
        <v>--</v>
      </c>
      <c r="K366" s="167" t="str">
        <f t="shared" si="65"/>
        <v>--</v>
      </c>
      <c r="L366" s="168" t="str">
        <f t="shared" si="62"/>
        <v>--</v>
      </c>
    </row>
    <row r="367" spans="2:12" s="53" customFormat="1" ht="14.5" x14ac:dyDescent="0.35">
      <c r="B367" s="165" t="str">
        <f t="shared" si="64"/>
        <v>2-Butanone</v>
      </c>
      <c r="C367" s="166" t="str">
        <f t="shared" si="64"/>
        <v>78-93-3</v>
      </c>
      <c r="D367" s="167" t="str" cm="1">
        <f t="array" ref="D367">_xlfn.IFNA(CONVERT(INDEX('3. Emissions - Potential EF'!$K$5:$K$288,MATCH(1,($N$344='3. Emissions - Potential EF'!$B$5:$B$288)*($C367='3. Emissions - Potential EF'!$C$5:$C$288),0)),"lbm","g")/8760/3600,"--")</f>
        <v>--</v>
      </c>
      <c r="E367" s="168" t="str" cm="1">
        <f t="array" ref="E367">_xlfn.IFNA(CONVERT(INDEX('3. Emissions - Potential EF'!$N$5:$N$288,MATCH(1,('Potential - REER'!$N$344='3. Emissions - Potential EF'!$B$5:$B$288)*($C367='3. Emissions - Potential EF'!$C$5:$C$288),0)),"lbm","g")/24/3600,"--")</f>
        <v>--</v>
      </c>
      <c r="F367" s="174" t="str">
        <f t="shared" si="65"/>
        <v>--</v>
      </c>
      <c r="G367" s="167" t="str">
        <f t="shared" si="65"/>
        <v>--</v>
      </c>
      <c r="H367" s="167" t="str">
        <f t="shared" si="65"/>
        <v>--</v>
      </c>
      <c r="I367" s="167" t="str">
        <f t="shared" si="65"/>
        <v>--</v>
      </c>
      <c r="J367" s="167" t="str">
        <f t="shared" si="65"/>
        <v>--</v>
      </c>
      <c r="K367" s="167" t="str">
        <f t="shared" si="65"/>
        <v>--</v>
      </c>
      <c r="L367" s="168" t="str">
        <f t="shared" si="62"/>
        <v>--</v>
      </c>
    </row>
    <row r="368" spans="2:12" s="53" customFormat="1" ht="14.5" x14ac:dyDescent="0.35">
      <c r="B368" s="165" t="str">
        <f t="shared" si="64"/>
        <v>2-Chlorophenol</v>
      </c>
      <c r="C368" s="166" t="str">
        <f t="shared" si="64"/>
        <v>95-57-8</v>
      </c>
      <c r="D368" s="167" t="str" cm="1">
        <f t="array" ref="D368">_xlfn.IFNA(CONVERT(INDEX('3. Emissions - Potential EF'!$K$5:$K$288,MATCH(1,($N$344='3. Emissions - Potential EF'!$B$5:$B$288)*($C368='3. Emissions - Potential EF'!$C$5:$C$288),0)),"lbm","g")/8760/3600,"--")</f>
        <v>--</v>
      </c>
      <c r="E368" s="168" t="str" cm="1">
        <f t="array" ref="E368">_xlfn.IFNA(CONVERT(INDEX('3. Emissions - Potential EF'!$N$5:$N$288,MATCH(1,('Potential - REER'!$N$344='3. Emissions - Potential EF'!$B$5:$B$288)*($C368='3. Emissions - Potential EF'!$C$5:$C$288),0)),"lbm","g")/24/3600,"--")</f>
        <v>--</v>
      </c>
      <c r="F368" s="174" t="str">
        <f t="shared" si="65"/>
        <v>--</v>
      </c>
      <c r="G368" s="167" t="str">
        <f t="shared" si="65"/>
        <v>--</v>
      </c>
      <c r="H368" s="167" t="str">
        <f t="shared" si="65"/>
        <v>--</v>
      </c>
      <c r="I368" s="167" t="str">
        <f t="shared" si="65"/>
        <v>--</v>
      </c>
      <c r="J368" s="167" t="str">
        <f t="shared" si="65"/>
        <v>--</v>
      </c>
      <c r="K368" s="167" t="str">
        <f t="shared" si="65"/>
        <v>--</v>
      </c>
      <c r="L368" s="168" t="str">
        <f t="shared" si="62"/>
        <v>--</v>
      </c>
    </row>
    <row r="369" spans="2:12" s="53" customFormat="1" ht="14.5" x14ac:dyDescent="0.35">
      <c r="B369" s="165" t="str">
        <f t="shared" si="64"/>
        <v>4-Methyl-2-pentanone</v>
      </c>
      <c r="C369" s="166" t="str">
        <f t="shared" si="64"/>
        <v>108-10-1</v>
      </c>
      <c r="D369" s="167" t="str" cm="1">
        <f t="array" ref="D369">_xlfn.IFNA(CONVERT(INDEX('3. Emissions - Potential EF'!$K$5:$K$288,MATCH(1,($N$344='3. Emissions - Potential EF'!$B$5:$B$288)*($C369='3. Emissions - Potential EF'!$C$5:$C$288),0)),"lbm","g")/8760/3600,"--")</f>
        <v>--</v>
      </c>
      <c r="E369" s="168" t="str" cm="1">
        <f t="array" ref="E369">_xlfn.IFNA(CONVERT(INDEX('3. Emissions - Potential EF'!$N$5:$N$288,MATCH(1,('Potential - REER'!$N$344='3. Emissions - Potential EF'!$B$5:$B$288)*($C369='3. Emissions - Potential EF'!$C$5:$C$288),0)),"lbm","g")/24/3600,"--")</f>
        <v>--</v>
      </c>
      <c r="F369" s="174" t="str">
        <f t="shared" si="65"/>
        <v>--</v>
      </c>
      <c r="G369" s="167" t="str">
        <f t="shared" si="65"/>
        <v>--</v>
      </c>
      <c r="H369" s="167" t="str">
        <f t="shared" si="65"/>
        <v>--</v>
      </c>
      <c r="I369" s="167" t="str">
        <f t="shared" si="65"/>
        <v>--</v>
      </c>
      <c r="J369" s="167" t="str">
        <f t="shared" si="65"/>
        <v>--</v>
      </c>
      <c r="K369" s="167" t="str">
        <f t="shared" si="65"/>
        <v>--</v>
      </c>
      <c r="L369" s="168" t="str">
        <f t="shared" si="62"/>
        <v>--</v>
      </c>
    </row>
    <row r="370" spans="2:12" s="53" customFormat="1" ht="14.5" x14ac:dyDescent="0.35">
      <c r="B370" s="165" t="str">
        <f t="shared" si="64"/>
        <v>2-Methyl napthalene</v>
      </c>
      <c r="C370" s="166" t="str">
        <f t="shared" si="64"/>
        <v>91-57-6</v>
      </c>
      <c r="D370" s="167" t="str" cm="1">
        <f t="array" ref="D370">_xlfn.IFNA(CONVERT(INDEX('3. Emissions - Potential EF'!$K$5:$K$288,MATCH(1,($N$344='3. Emissions - Potential EF'!$B$5:$B$288)*($C370='3. Emissions - Potential EF'!$C$5:$C$288),0)),"lbm","g")/8760/3600,"--")</f>
        <v>--</v>
      </c>
      <c r="E370" s="168" t="str" cm="1">
        <f t="array" ref="E370">_xlfn.IFNA(CONVERT(INDEX('3. Emissions - Potential EF'!$N$5:$N$288,MATCH(1,('Potential - REER'!$N$344='3. Emissions - Potential EF'!$B$5:$B$288)*($C370='3. Emissions - Potential EF'!$C$5:$C$288),0)),"lbm","g")/24/3600,"--")</f>
        <v>--</v>
      </c>
      <c r="F370" s="174" t="str">
        <f t="shared" si="65"/>
        <v>--</v>
      </c>
      <c r="G370" s="167" t="str">
        <f t="shared" si="65"/>
        <v>--</v>
      </c>
      <c r="H370" s="167" t="str">
        <f t="shared" si="65"/>
        <v>--</v>
      </c>
      <c r="I370" s="167" t="str">
        <f t="shared" si="65"/>
        <v>--</v>
      </c>
      <c r="J370" s="167" t="str">
        <f t="shared" si="65"/>
        <v>--</v>
      </c>
      <c r="K370" s="167" t="str">
        <f t="shared" si="65"/>
        <v>--</v>
      </c>
      <c r="L370" s="168" t="str">
        <f t="shared" si="62"/>
        <v>--</v>
      </c>
    </row>
    <row r="371" spans="2:12" s="53" customFormat="1" ht="14.5" x14ac:dyDescent="0.35">
      <c r="B371" s="165" t="str">
        <f t="shared" si="64"/>
        <v>Acetaldehyde</v>
      </c>
      <c r="C371" s="166" t="str">
        <f t="shared" si="64"/>
        <v>75-07-0</v>
      </c>
      <c r="D371" s="167" cm="1">
        <f t="array" ref="D371">_xlfn.IFNA(CONVERT(INDEX('3. Emissions - Potential EF'!$K$5:$K$288,MATCH(1,($N$344='3. Emissions - Potential EF'!$B$5:$B$288)*($C371='3. Emissions - Potential EF'!$C$5:$C$288),0)),"lbm","g")/8760/3600,"--")</f>
        <v>8.4188850599359586E-7</v>
      </c>
      <c r="E371" s="168" cm="1">
        <f t="array" ref="E371">_xlfn.IFNA(CONVERT(INDEX('3. Emissions - Potential EF'!$N$5:$N$288,MATCH(1,('Potential - REER'!$N$344='3. Emissions - Potential EF'!$B$5:$B$288)*($C371='3. Emissions - Potential EF'!$C$5:$C$288),0)),"lbm","g")/24/3600,"--")</f>
        <v>1.1854853217884993E-5</v>
      </c>
      <c r="F371" s="174">
        <f t="shared" si="65"/>
        <v>1.8708633466524351E-6</v>
      </c>
      <c r="G371" s="167">
        <f t="shared" si="65"/>
        <v>6.0134893285256844E-9</v>
      </c>
      <c r="H371" s="167">
        <f t="shared" si="65"/>
        <v>7.0157375499466326E-8</v>
      </c>
      <c r="I371" s="167">
        <f t="shared" si="65"/>
        <v>1.357884687086445E-9</v>
      </c>
      <c r="J371" s="167">
        <f t="shared" si="65"/>
        <v>1.5307063745338107E-7</v>
      </c>
      <c r="K371" s="167">
        <f t="shared" si="65"/>
        <v>1.357884687086445E-9</v>
      </c>
      <c r="L371" s="168">
        <f t="shared" si="62"/>
        <v>2.5223091952946794E-8</v>
      </c>
    </row>
    <row r="372" spans="2:12" s="53" customFormat="1" ht="14.5" x14ac:dyDescent="0.35">
      <c r="B372" s="165" t="str">
        <f t="shared" si="64"/>
        <v>Acenaphthylene</v>
      </c>
      <c r="C372" s="166" t="str">
        <f t="shared" si="64"/>
        <v>208-96-8</v>
      </c>
      <c r="D372" s="167" t="str" cm="1">
        <f t="array" ref="D372">_xlfn.IFNA(CONVERT(INDEX('3. Emissions - Potential EF'!$K$5:$K$288,MATCH(1,($N$344='3. Emissions - Potential EF'!$B$5:$B$288)*($C372='3. Emissions - Potential EF'!$C$5:$C$288),0)),"lbm","g")/8760/3600,"--")</f>
        <v>--</v>
      </c>
      <c r="E372" s="168" t="str" cm="1">
        <f t="array" ref="E372">_xlfn.IFNA(CONVERT(INDEX('3. Emissions - Potential EF'!$N$5:$N$288,MATCH(1,('Potential - REER'!$N$344='3. Emissions - Potential EF'!$B$5:$B$288)*($C372='3. Emissions - Potential EF'!$C$5:$C$288),0)),"lbm","g")/24/3600,"--")</f>
        <v>--</v>
      </c>
      <c r="F372" s="174" t="str">
        <f t="shared" si="65"/>
        <v>--</v>
      </c>
      <c r="G372" s="167" t="str">
        <f t="shared" si="65"/>
        <v>--</v>
      </c>
      <c r="H372" s="167" t="str">
        <f t="shared" si="65"/>
        <v>--</v>
      </c>
      <c r="I372" s="167" t="str">
        <f t="shared" si="65"/>
        <v>--</v>
      </c>
      <c r="J372" s="167" t="str">
        <f t="shared" si="65"/>
        <v>--</v>
      </c>
      <c r="K372" s="167" t="str">
        <f t="shared" si="65"/>
        <v>--</v>
      </c>
      <c r="L372" s="168" t="str">
        <f t="shared" si="62"/>
        <v>--</v>
      </c>
    </row>
    <row r="373" spans="2:12" s="53" customFormat="1" ht="14.5" x14ac:dyDescent="0.35">
      <c r="B373" s="165" t="str">
        <f t="shared" si="64"/>
        <v>Acenaphthene</v>
      </c>
      <c r="C373" s="166" t="str">
        <f t="shared" si="64"/>
        <v>83-32-9</v>
      </c>
      <c r="D373" s="167" t="str" cm="1">
        <f t="array" ref="D373">_xlfn.IFNA(CONVERT(INDEX('3. Emissions - Potential EF'!$K$5:$K$288,MATCH(1,($N$344='3. Emissions - Potential EF'!$B$5:$B$288)*($C373='3. Emissions - Potential EF'!$C$5:$C$288),0)),"lbm","g")/8760/3600,"--")</f>
        <v>--</v>
      </c>
      <c r="E373" s="168" t="str" cm="1">
        <f t="array" ref="E373">_xlfn.IFNA(CONVERT(INDEX('3. Emissions - Potential EF'!$N$5:$N$288,MATCH(1,('Potential - REER'!$N$344='3. Emissions - Potential EF'!$B$5:$B$288)*($C373='3. Emissions - Potential EF'!$C$5:$C$288),0)),"lbm","g")/24/3600,"--")</f>
        <v>--</v>
      </c>
      <c r="F373" s="174" t="str">
        <f t="shared" si="65"/>
        <v>--</v>
      </c>
      <c r="G373" s="167" t="str">
        <f t="shared" si="65"/>
        <v>--</v>
      </c>
      <c r="H373" s="167" t="str">
        <f t="shared" si="65"/>
        <v>--</v>
      </c>
      <c r="I373" s="167" t="str">
        <f t="shared" si="65"/>
        <v>--</v>
      </c>
      <c r="J373" s="167" t="str">
        <f t="shared" si="65"/>
        <v>--</v>
      </c>
      <c r="K373" s="167" t="str">
        <f t="shared" si="65"/>
        <v>--</v>
      </c>
      <c r="L373" s="168" t="str">
        <f t="shared" si="62"/>
        <v>--</v>
      </c>
    </row>
    <row r="374" spans="2:12" s="53" customFormat="1" ht="14.5" x14ac:dyDescent="0.35">
      <c r="B374" s="165" t="str">
        <f t="shared" si="64"/>
        <v>Acetone</v>
      </c>
      <c r="C374" s="166" t="str">
        <f t="shared" si="64"/>
        <v>67-64-1</v>
      </c>
      <c r="D374" s="167" t="str" cm="1">
        <f t="array" ref="D374">_xlfn.IFNA(CONVERT(INDEX('3. Emissions - Potential EF'!$K$5:$K$288,MATCH(1,($N$344='3. Emissions - Potential EF'!$B$5:$B$288)*($C374='3. Emissions - Potential EF'!$C$5:$C$288),0)),"lbm","g")/8760/3600,"--")</f>
        <v>--</v>
      </c>
      <c r="E374" s="168" t="str" cm="1">
        <f t="array" ref="E374">_xlfn.IFNA(CONVERT(INDEX('3. Emissions - Potential EF'!$N$5:$N$288,MATCH(1,('Potential - REER'!$N$344='3. Emissions - Potential EF'!$B$5:$B$288)*($C374='3. Emissions - Potential EF'!$C$5:$C$288),0)),"lbm","g")/24/3600,"--")</f>
        <v>--</v>
      </c>
      <c r="F374" s="174" t="str">
        <f t="shared" si="65"/>
        <v>--</v>
      </c>
      <c r="G374" s="167" t="str">
        <f t="shared" si="65"/>
        <v>--</v>
      </c>
      <c r="H374" s="167" t="str">
        <f t="shared" si="65"/>
        <v>--</v>
      </c>
      <c r="I374" s="167" t="str">
        <f t="shared" si="65"/>
        <v>--</v>
      </c>
      <c r="J374" s="167" t="str">
        <f t="shared" si="65"/>
        <v>--</v>
      </c>
      <c r="K374" s="167" t="str">
        <f t="shared" si="65"/>
        <v>--</v>
      </c>
      <c r="L374" s="168" t="str">
        <f t="shared" si="62"/>
        <v>--</v>
      </c>
    </row>
    <row r="375" spans="2:12" s="53" customFormat="1" ht="14.5" x14ac:dyDescent="0.35">
      <c r="B375" s="165" t="str">
        <f t="shared" si="64"/>
        <v>Acrolein</v>
      </c>
      <c r="C375" s="166" t="str">
        <f t="shared" si="64"/>
        <v>107-02-8</v>
      </c>
      <c r="D375" s="167" cm="1">
        <f t="array" ref="D375">_xlfn.IFNA(CONVERT(INDEX('3. Emissions - Potential EF'!$K$5:$K$288,MATCH(1,($N$344='3. Emissions - Potential EF'!$B$5:$B$288)*($C375='3. Emissions - Potential EF'!$C$5:$C$288),0)),"lbm","g")/8760/3600,"--")</f>
        <v>7.4834533866097404E-7</v>
      </c>
      <c r="E375" s="168" cm="1">
        <f t="array" ref="E375">_xlfn.IFNA(CONVERT(INDEX('3. Emissions - Potential EF'!$N$5:$N$288,MATCH(1,('Potential - REER'!$N$344='3. Emissions - Potential EF'!$B$5:$B$288)*($C375='3. Emissions - Potential EF'!$C$5:$C$288),0)),"lbm","g")/24/3600,"--")</f>
        <v>1.053764730478666E-5</v>
      </c>
      <c r="F375" s="174" t="str">
        <f t="shared" ref="F375:K384" si="66">IFERROR(IF(F35="--","--",$D375/F35),"--")</f>
        <v>--</v>
      </c>
      <c r="G375" s="167">
        <f t="shared" si="66"/>
        <v>2.1381295390313546E-6</v>
      </c>
      <c r="H375" s="167" t="str">
        <f t="shared" si="66"/>
        <v>--</v>
      </c>
      <c r="I375" s="167">
        <f t="shared" si="66"/>
        <v>4.9889689244064936E-7</v>
      </c>
      <c r="J375" s="167" t="str">
        <f t="shared" si="66"/>
        <v>--</v>
      </c>
      <c r="K375" s="167">
        <f t="shared" si="66"/>
        <v>4.9889689244064936E-7</v>
      </c>
      <c r="L375" s="168">
        <f t="shared" si="62"/>
        <v>1.5271952615632839E-6</v>
      </c>
    </row>
    <row r="376" spans="2:12" s="53" customFormat="1" ht="14.5" x14ac:dyDescent="0.35">
      <c r="B376" s="165" t="str">
        <f t="shared" si="64"/>
        <v>Aluminum</v>
      </c>
      <c r="C376" s="166" t="str">
        <f t="shared" si="64"/>
        <v>7429-90-5</v>
      </c>
      <c r="D376" s="167" t="str" cm="1">
        <f t="array" ref="D376">_xlfn.IFNA(CONVERT(INDEX('3. Emissions - Potential EF'!$K$5:$K$288,MATCH(1,($N$344='3. Emissions - Potential EF'!$B$5:$B$288)*($C376='3. Emissions - Potential EF'!$C$5:$C$288),0)),"lbm","g")/8760/3600,"--")</f>
        <v>--</v>
      </c>
      <c r="E376" s="168" t="str" cm="1">
        <f t="array" ref="E376">_xlfn.IFNA(CONVERT(INDEX('3. Emissions - Potential EF'!$N$5:$N$288,MATCH(1,('Potential - REER'!$N$344='3. Emissions - Potential EF'!$B$5:$B$288)*($C376='3. Emissions - Potential EF'!$C$5:$C$288),0)),"lbm","g")/24/3600,"--")</f>
        <v>--</v>
      </c>
      <c r="F376" s="174" t="str">
        <f t="shared" si="66"/>
        <v>--</v>
      </c>
      <c r="G376" s="167" t="str">
        <f t="shared" si="66"/>
        <v>--</v>
      </c>
      <c r="H376" s="167" t="str">
        <f t="shared" si="66"/>
        <v>--</v>
      </c>
      <c r="I376" s="167" t="str">
        <f t="shared" si="66"/>
        <v>--</v>
      </c>
      <c r="J376" s="167" t="str">
        <f t="shared" si="66"/>
        <v>--</v>
      </c>
      <c r="K376" s="167" t="str">
        <f t="shared" si="66"/>
        <v>--</v>
      </c>
      <c r="L376" s="168" t="str">
        <f t="shared" si="62"/>
        <v>--</v>
      </c>
    </row>
    <row r="377" spans="2:12" s="53" customFormat="1" ht="14.5" x14ac:dyDescent="0.35">
      <c r="B377" s="165" t="str">
        <f t="shared" si="64"/>
        <v>Ammonia</v>
      </c>
      <c r="C377" s="166" t="str">
        <f t="shared" si="64"/>
        <v>7664-41-7</v>
      </c>
      <c r="D377" s="167" cm="1">
        <f t="array" ref="D377">_xlfn.IFNA(CONVERT(INDEX('3. Emissions - Potential EF'!$K$5:$K$288,MATCH(1,($N$344='3. Emissions - Potential EF'!$B$5:$B$288)*($C377='3. Emissions - Potential EF'!$C$5:$C$288),0)),"lbm","g")/8760/3600,"--")</f>
        <v>1.683777011987192E-2</v>
      </c>
      <c r="E377" s="168" cm="1">
        <f t="array" ref="E377">_xlfn.IFNA(CONVERT(INDEX('3. Emissions - Potential EF'!$N$5:$N$288,MATCH(1,('Potential - REER'!$N$344='3. Emissions - Potential EF'!$B$5:$B$288)*($C377='3. Emissions - Potential EF'!$C$5:$C$288),0)),"lbm","g")/24/3600,"--")</f>
        <v>0.23709706435769981</v>
      </c>
      <c r="F377" s="174" t="str">
        <f t="shared" si="66"/>
        <v>--</v>
      </c>
      <c r="G377" s="167">
        <f t="shared" si="66"/>
        <v>3.3675540239743842E-5</v>
      </c>
      <c r="H377" s="167" t="str">
        <f t="shared" si="66"/>
        <v>--</v>
      </c>
      <c r="I377" s="167">
        <f t="shared" si="66"/>
        <v>7.6535318726690553E-6</v>
      </c>
      <c r="J377" s="167" t="str">
        <f t="shared" si="66"/>
        <v>--</v>
      </c>
      <c r="K377" s="167">
        <f t="shared" si="66"/>
        <v>7.6535318726690553E-6</v>
      </c>
      <c r="L377" s="168">
        <f t="shared" ref="L377:L408" si="67">IFERROR(IF(L37="--","--",$E377/L37),"--")</f>
        <v>1.9758088696474984E-4</v>
      </c>
    </row>
    <row r="378" spans="2:12" s="53" customFormat="1" ht="14.5" x14ac:dyDescent="0.35">
      <c r="B378" s="165" t="str">
        <f t="shared" si="64"/>
        <v>Anthracene</v>
      </c>
      <c r="C378" s="166" t="str">
        <f t="shared" si="64"/>
        <v>120-12-7</v>
      </c>
      <c r="D378" s="167" t="str" cm="1">
        <f t="array" ref="D378">_xlfn.IFNA(CONVERT(INDEX('3. Emissions - Potential EF'!$K$5:$K$288,MATCH(1,($N$344='3. Emissions - Potential EF'!$B$5:$B$288)*($C378='3. Emissions - Potential EF'!$C$5:$C$288),0)),"lbm","g")/8760/3600,"--")</f>
        <v>--</v>
      </c>
      <c r="E378" s="168" t="str" cm="1">
        <f t="array" ref="E378">_xlfn.IFNA(CONVERT(INDEX('3. Emissions - Potential EF'!$N$5:$N$288,MATCH(1,('Potential - REER'!$N$344='3. Emissions - Potential EF'!$B$5:$B$288)*($C378='3. Emissions - Potential EF'!$C$5:$C$288),0)),"lbm","g")/24/3600,"--")</f>
        <v>--</v>
      </c>
      <c r="F378" s="174" t="str">
        <f t="shared" si="66"/>
        <v>--</v>
      </c>
      <c r="G378" s="167" t="str">
        <f t="shared" si="66"/>
        <v>--</v>
      </c>
      <c r="H378" s="167" t="str">
        <f t="shared" si="66"/>
        <v>--</v>
      </c>
      <c r="I378" s="167" t="str">
        <f t="shared" si="66"/>
        <v>--</v>
      </c>
      <c r="J378" s="167" t="str">
        <f t="shared" si="66"/>
        <v>--</v>
      </c>
      <c r="K378" s="167" t="str">
        <f t="shared" si="66"/>
        <v>--</v>
      </c>
      <c r="L378" s="168" t="str">
        <f t="shared" si="67"/>
        <v>--</v>
      </c>
    </row>
    <row r="379" spans="2:12" s="53" customFormat="1" ht="14.5" x14ac:dyDescent="0.35">
      <c r="B379" s="165" t="str">
        <f t="shared" si="64"/>
        <v>Antimony</v>
      </c>
      <c r="C379" s="166" t="str">
        <f t="shared" si="64"/>
        <v>7440-36-0</v>
      </c>
      <c r="D379" s="167" t="str" cm="1">
        <f t="array" ref="D379">_xlfn.IFNA(CONVERT(INDEX('3. Emissions - Potential EF'!$K$5:$K$288,MATCH(1,($N$344='3. Emissions - Potential EF'!$B$5:$B$288)*($C379='3. Emissions - Potential EF'!$C$5:$C$288),0)),"lbm","g")/8760/3600,"--")</f>
        <v>--</v>
      </c>
      <c r="E379" s="168" t="str" cm="1">
        <f t="array" ref="E379">_xlfn.IFNA(CONVERT(INDEX('3. Emissions - Potential EF'!$N$5:$N$288,MATCH(1,('Potential - REER'!$N$344='3. Emissions - Potential EF'!$B$5:$B$288)*($C379='3. Emissions - Potential EF'!$C$5:$C$288),0)),"lbm","g")/24/3600,"--")</f>
        <v>--</v>
      </c>
      <c r="F379" s="174" t="str">
        <f t="shared" si="66"/>
        <v>--</v>
      </c>
      <c r="G379" s="167" t="str">
        <f t="shared" si="66"/>
        <v>--</v>
      </c>
      <c r="H379" s="167" t="str">
        <f t="shared" si="66"/>
        <v>--</v>
      </c>
      <c r="I379" s="167" t="str">
        <f t="shared" si="66"/>
        <v>--</v>
      </c>
      <c r="J379" s="167" t="str">
        <f t="shared" si="66"/>
        <v>--</v>
      </c>
      <c r="K379" s="167" t="str">
        <f t="shared" si="66"/>
        <v>--</v>
      </c>
      <c r="L379" s="168" t="str">
        <f t="shared" si="67"/>
        <v>--</v>
      </c>
    </row>
    <row r="380" spans="2:12" s="53" customFormat="1" ht="14.5" x14ac:dyDescent="0.35">
      <c r="B380" s="165" t="str">
        <f t="shared" si="64"/>
        <v>Arsenic and compounds</v>
      </c>
      <c r="C380" s="166" t="str">
        <f t="shared" si="64"/>
        <v>7440-38-2</v>
      </c>
      <c r="D380" s="167" cm="1">
        <f t="array" ref="D380">_xlfn.IFNA(CONVERT(INDEX('3. Emissions - Potential EF'!$K$5:$K$288,MATCH(1,($N$344='3. Emissions - Potential EF'!$B$5:$B$288)*($C380='3. Emissions - Potential EF'!$C$5:$C$288),0)),"lbm","g")/8760/3600,"--")</f>
        <v>1.8708633466524351E-7</v>
      </c>
      <c r="E380" s="168" cm="1">
        <f t="array" ref="E380">_xlfn.IFNA(CONVERT(INDEX('3. Emissions - Potential EF'!$N$5:$N$288,MATCH(1,('Potential - REER'!$N$344='3. Emissions - Potential EF'!$B$5:$B$288)*($C380='3. Emissions - Potential EF'!$C$5:$C$288),0)),"lbm","g")/24/3600,"--")</f>
        <v>2.634411826196665E-6</v>
      </c>
      <c r="F380" s="174">
        <f t="shared" si="66"/>
        <v>7.7952639443851458E-3</v>
      </c>
      <c r="G380" s="167">
        <f t="shared" si="66"/>
        <v>1.1005078509720206E-3</v>
      </c>
      <c r="H380" s="167">
        <f t="shared" si="66"/>
        <v>1.4391256512711039E-4</v>
      </c>
      <c r="I380" s="167">
        <f t="shared" si="66"/>
        <v>7.7952639443851468E-5</v>
      </c>
      <c r="J380" s="167">
        <f t="shared" si="66"/>
        <v>3.017521526858766E-4</v>
      </c>
      <c r="K380" s="167">
        <f t="shared" si="66"/>
        <v>7.7952639443851468E-5</v>
      </c>
      <c r="L380" s="168">
        <f t="shared" si="67"/>
        <v>1.3172059130983325E-5</v>
      </c>
    </row>
    <row r="381" spans="2:12" s="53" customFormat="1" ht="14.5" x14ac:dyDescent="0.35">
      <c r="B381" s="165" t="str">
        <f t="shared" si="64"/>
        <v>Barium and compounds</v>
      </c>
      <c r="C381" s="166" t="str">
        <f t="shared" si="64"/>
        <v>7440-39-3</v>
      </c>
      <c r="D381" s="167" cm="1">
        <f t="array" ref="D381">_xlfn.IFNA(CONVERT(INDEX('3. Emissions - Potential EF'!$K$5:$K$288,MATCH(1,($N$344='3. Emissions - Potential EF'!$B$5:$B$288)*($C381='3. Emissions - Potential EF'!$C$5:$C$288),0)),"lbm","g")/8760/3600,"--")</f>
        <v>4.1158993626353584E-6</v>
      </c>
      <c r="E381" s="168" cm="1">
        <f t="array" ref="E381">_xlfn.IFNA(CONVERT(INDEX('3. Emissions - Potential EF'!$N$5:$N$288,MATCH(1,('Potential - REER'!$N$344='3. Emissions - Potential EF'!$B$5:$B$288)*($C381='3. Emissions - Potential EF'!$C$5:$C$288),0)),"lbm","g")/24/3600,"--")</f>
        <v>5.7957060176326637E-5</v>
      </c>
      <c r="F381" s="174" t="str">
        <f t="shared" si="66"/>
        <v>--</v>
      </c>
      <c r="G381" s="167" t="str">
        <f t="shared" si="66"/>
        <v>--</v>
      </c>
      <c r="H381" s="167" t="str">
        <f t="shared" si="66"/>
        <v>--</v>
      </c>
      <c r="I381" s="167" t="str">
        <f t="shared" si="66"/>
        <v>--</v>
      </c>
      <c r="J381" s="167" t="str">
        <f t="shared" si="66"/>
        <v>--</v>
      </c>
      <c r="K381" s="167" t="str">
        <f t="shared" si="66"/>
        <v>--</v>
      </c>
      <c r="L381" s="168" t="str">
        <f t="shared" si="67"/>
        <v>--</v>
      </c>
    </row>
    <row r="382" spans="2:12" s="53" customFormat="1" ht="14.5" x14ac:dyDescent="0.35">
      <c r="B382" s="165" t="str">
        <f t="shared" si="64"/>
        <v>Benzene</v>
      </c>
      <c r="C382" s="166" t="str">
        <f t="shared" si="64"/>
        <v>71-43-2</v>
      </c>
      <c r="D382" s="167" cm="1">
        <f t="array" ref="D382">_xlfn.IFNA(CONVERT(INDEX('3. Emissions - Potential EF'!$K$5:$K$288,MATCH(1,($N$344='3. Emissions - Potential EF'!$B$5:$B$288)*($C382='3. Emissions - Potential EF'!$C$5:$C$288),0)),"lbm","g")/8760/3600,"--")</f>
        <v>1.5902338446545697E-6</v>
      </c>
      <c r="E382" s="168" cm="1">
        <f t="array" ref="E382">_xlfn.IFNA(CONVERT(INDEX('3. Emissions - Potential EF'!$N$5:$N$288,MATCH(1,('Potential - REER'!$N$344='3. Emissions - Potential EF'!$B$5:$B$288)*($C382='3. Emissions - Potential EF'!$C$5:$C$288),0)),"lbm","g")/24/3600,"--")</f>
        <v>2.2392500522671651E-5</v>
      </c>
      <c r="F382" s="174">
        <f t="shared" si="66"/>
        <v>1.2232568035804382E-5</v>
      </c>
      <c r="G382" s="167">
        <f t="shared" si="66"/>
        <v>5.3007794821818993E-7</v>
      </c>
      <c r="H382" s="167">
        <f t="shared" si="66"/>
        <v>4.818890438347181E-7</v>
      </c>
      <c r="I382" s="167">
        <f t="shared" si="66"/>
        <v>1.2232568035804383E-7</v>
      </c>
      <c r="J382" s="167">
        <f t="shared" si="66"/>
        <v>1.0601558964363799E-6</v>
      </c>
      <c r="K382" s="167">
        <f t="shared" si="66"/>
        <v>1.2232568035804383E-7</v>
      </c>
      <c r="L382" s="168">
        <f t="shared" si="67"/>
        <v>7.7215519043695346E-7</v>
      </c>
    </row>
    <row r="383" spans="2:12" s="53" customFormat="1" ht="14.5" x14ac:dyDescent="0.35">
      <c r="B383" s="165" t="str">
        <f t="shared" si="64"/>
        <v>Benz[a]anthracene</v>
      </c>
      <c r="C383" s="166" t="str">
        <f t="shared" si="64"/>
        <v>56-55-3</v>
      </c>
      <c r="D383" s="167" t="str" cm="1">
        <f t="array" ref="D383">_xlfn.IFNA(CONVERT(INDEX('3. Emissions - Potential EF'!$K$5:$K$288,MATCH(1,($N$344='3. Emissions - Potential EF'!$B$5:$B$288)*($C383='3. Emissions - Potential EF'!$C$5:$C$288),0)),"lbm","g")/8760/3600,"--")</f>
        <v>--</v>
      </c>
      <c r="E383" s="168" t="str" cm="1">
        <f t="array" ref="E383">_xlfn.IFNA(CONVERT(INDEX('3. Emissions - Potential EF'!$N$5:$N$288,MATCH(1,('Potential - REER'!$N$344='3. Emissions - Potential EF'!$B$5:$B$288)*($C383='3. Emissions - Potential EF'!$C$5:$C$288),0)),"lbm","g")/24/3600,"--")</f>
        <v>--</v>
      </c>
      <c r="F383" s="174" t="str">
        <f t="shared" si="66"/>
        <v>--</v>
      </c>
      <c r="G383" s="167" t="str">
        <f t="shared" si="66"/>
        <v>--</v>
      </c>
      <c r="H383" s="167" t="str">
        <f t="shared" si="66"/>
        <v>--</v>
      </c>
      <c r="I383" s="167" t="str">
        <f t="shared" si="66"/>
        <v>--</v>
      </c>
      <c r="J383" s="167" t="str">
        <f t="shared" si="66"/>
        <v>--</v>
      </c>
      <c r="K383" s="167" t="str">
        <f t="shared" si="66"/>
        <v>--</v>
      </c>
      <c r="L383" s="168" t="str">
        <f t="shared" si="67"/>
        <v>--</v>
      </c>
    </row>
    <row r="384" spans="2:12" s="53" customFormat="1" ht="14.5" x14ac:dyDescent="0.35">
      <c r="B384" s="165" t="str">
        <f t="shared" si="64"/>
        <v>Benzo(a)pyrene</v>
      </c>
      <c r="C384" s="166" t="str">
        <f t="shared" si="64"/>
        <v>50-32-8</v>
      </c>
      <c r="D384" s="167" cm="1">
        <f t="array" ref="D384">_xlfn.IFNA(CONVERT(INDEX('3. Emissions - Potential EF'!$K$5:$K$288,MATCH(1,($N$344='3. Emissions - Potential EF'!$B$5:$B$288)*($C384='3. Emissions - Potential EF'!$C$5:$C$288),0)),"lbm","g")/8760/3600,"--")</f>
        <v>1.1225180079914611E-9</v>
      </c>
      <c r="E384" s="168" cm="1">
        <f t="array" ref="E384">_xlfn.IFNA(CONVERT(INDEX('3. Emissions - Potential EF'!$N$5:$N$288,MATCH(1,('Potential - REER'!$N$344='3. Emissions - Potential EF'!$B$5:$B$288)*($C384='3. Emissions - Potential EF'!$C$5:$C$288),0)),"lbm","g")/24/3600,"--")</f>
        <v>1.580647095717999E-8</v>
      </c>
      <c r="F384" s="174">
        <f t="shared" si="66"/>
        <v>2.6105069953289792E-5</v>
      </c>
      <c r="G384" s="167">
        <f t="shared" si="66"/>
        <v>5.612590039957305E-7</v>
      </c>
      <c r="H384" s="167">
        <f t="shared" si="66"/>
        <v>7.0157375499466313E-7</v>
      </c>
      <c r="I384" s="167">
        <f t="shared" si="66"/>
        <v>1.2755886454448421E-7</v>
      </c>
      <c r="J384" s="167">
        <f t="shared" si="66"/>
        <v>3.7417266933048702E-7</v>
      </c>
      <c r="K384" s="167">
        <f t="shared" si="66"/>
        <v>1.2755886454448421E-7</v>
      </c>
      <c r="L384" s="168">
        <f t="shared" si="67"/>
        <v>7.903235478589995E-6</v>
      </c>
    </row>
    <row r="385" spans="2:12" s="53" customFormat="1" ht="14.5" x14ac:dyDescent="0.35">
      <c r="B385" s="165" t="str">
        <f t="shared" ref="B385:C404" si="68">B45</f>
        <v>Benzo[b]fluoranthene</v>
      </c>
      <c r="C385" s="166" t="str">
        <f t="shared" si="68"/>
        <v>205-99-2</v>
      </c>
      <c r="D385" s="167" t="str" cm="1">
        <f t="array" ref="D385">_xlfn.IFNA(CONVERT(INDEX('3. Emissions - Potential EF'!$K$5:$K$288,MATCH(1,($N$344='3. Emissions - Potential EF'!$B$5:$B$288)*($C385='3. Emissions - Potential EF'!$C$5:$C$288),0)),"lbm","g")/8760/3600,"--")</f>
        <v>--</v>
      </c>
      <c r="E385" s="168" t="str" cm="1">
        <f t="array" ref="E385">_xlfn.IFNA(CONVERT(INDEX('3. Emissions - Potential EF'!$N$5:$N$288,MATCH(1,('Potential - REER'!$N$344='3. Emissions - Potential EF'!$B$5:$B$288)*($C385='3. Emissions - Potential EF'!$C$5:$C$288),0)),"lbm","g")/24/3600,"--")</f>
        <v>--</v>
      </c>
      <c r="F385" s="174" t="str">
        <f t="shared" ref="F385:K394" si="69">IFERROR(IF(F45="--","--",$D385/F45),"--")</f>
        <v>--</v>
      </c>
      <c r="G385" s="167" t="str">
        <f t="shared" si="69"/>
        <v>--</v>
      </c>
      <c r="H385" s="167" t="str">
        <f t="shared" si="69"/>
        <v>--</v>
      </c>
      <c r="I385" s="167" t="str">
        <f t="shared" si="69"/>
        <v>--</v>
      </c>
      <c r="J385" s="167" t="str">
        <f t="shared" si="69"/>
        <v>--</v>
      </c>
      <c r="K385" s="167" t="str">
        <f t="shared" si="69"/>
        <v>--</v>
      </c>
      <c r="L385" s="168" t="str">
        <f t="shared" si="67"/>
        <v>--</v>
      </c>
    </row>
    <row r="386" spans="2:12" s="53" customFormat="1" ht="14.5" x14ac:dyDescent="0.35">
      <c r="B386" s="165" t="str">
        <f t="shared" si="68"/>
        <v>Benzo[k]fluoranthene</v>
      </c>
      <c r="C386" s="166" t="str">
        <f t="shared" si="68"/>
        <v>207-08-9</v>
      </c>
      <c r="D386" s="167" t="str" cm="1">
        <f t="array" ref="D386">_xlfn.IFNA(CONVERT(INDEX('3. Emissions - Potential EF'!$K$5:$K$288,MATCH(1,($N$344='3. Emissions - Potential EF'!$B$5:$B$288)*($C386='3. Emissions - Potential EF'!$C$5:$C$288),0)),"lbm","g")/8760/3600,"--")</f>
        <v>--</v>
      </c>
      <c r="E386" s="168" t="str" cm="1">
        <f t="array" ref="E386">_xlfn.IFNA(CONVERT(INDEX('3. Emissions - Potential EF'!$N$5:$N$288,MATCH(1,('Potential - REER'!$N$344='3. Emissions - Potential EF'!$B$5:$B$288)*($C386='3. Emissions - Potential EF'!$C$5:$C$288),0)),"lbm","g")/24/3600,"--")</f>
        <v>--</v>
      </c>
      <c r="F386" s="174" t="str">
        <f t="shared" si="69"/>
        <v>--</v>
      </c>
      <c r="G386" s="167" t="str">
        <f t="shared" si="69"/>
        <v>--</v>
      </c>
      <c r="H386" s="167" t="str">
        <f t="shared" si="69"/>
        <v>--</v>
      </c>
      <c r="I386" s="167" t="str">
        <f t="shared" si="69"/>
        <v>--</v>
      </c>
      <c r="J386" s="167" t="str">
        <f t="shared" si="69"/>
        <v>--</v>
      </c>
      <c r="K386" s="167" t="str">
        <f t="shared" si="69"/>
        <v>--</v>
      </c>
      <c r="L386" s="168" t="str">
        <f t="shared" si="67"/>
        <v>--</v>
      </c>
    </row>
    <row r="387" spans="2:12" s="53" customFormat="1" ht="14.5" x14ac:dyDescent="0.35">
      <c r="B387" s="165" t="str">
        <f t="shared" si="68"/>
        <v>Benzo[e]pyrene</v>
      </c>
      <c r="C387" s="166" t="str">
        <f t="shared" si="68"/>
        <v>192-97-2</v>
      </c>
      <c r="D387" s="167" t="str" cm="1">
        <f t="array" ref="D387">_xlfn.IFNA(CONVERT(INDEX('3. Emissions - Potential EF'!$K$5:$K$288,MATCH(1,($N$344='3. Emissions - Potential EF'!$B$5:$B$288)*($C387='3. Emissions - Potential EF'!$C$5:$C$288),0)),"lbm","g")/8760/3600,"--")</f>
        <v>--</v>
      </c>
      <c r="E387" s="168" t="str" cm="1">
        <f t="array" ref="E387">_xlfn.IFNA(CONVERT(INDEX('3. Emissions - Potential EF'!$N$5:$N$288,MATCH(1,('Potential - REER'!$N$344='3. Emissions - Potential EF'!$B$5:$B$288)*($C387='3. Emissions - Potential EF'!$C$5:$C$288),0)),"lbm","g")/24/3600,"--")</f>
        <v>--</v>
      </c>
      <c r="F387" s="174" t="str">
        <f t="shared" si="69"/>
        <v>--</v>
      </c>
      <c r="G387" s="167" t="str">
        <f t="shared" si="69"/>
        <v>--</v>
      </c>
      <c r="H387" s="167" t="str">
        <f t="shared" si="69"/>
        <v>--</v>
      </c>
      <c r="I387" s="167" t="str">
        <f t="shared" si="69"/>
        <v>--</v>
      </c>
      <c r="J387" s="167" t="str">
        <f t="shared" si="69"/>
        <v>--</v>
      </c>
      <c r="K387" s="167" t="str">
        <f t="shared" si="69"/>
        <v>--</v>
      </c>
      <c r="L387" s="168" t="str">
        <f t="shared" si="67"/>
        <v>--</v>
      </c>
    </row>
    <row r="388" spans="2:12" s="53" customFormat="1" ht="14.5" x14ac:dyDescent="0.35">
      <c r="B388" s="165" t="str">
        <f t="shared" si="68"/>
        <v>Benzo[g,h,i]perylene</v>
      </c>
      <c r="C388" s="166" t="str">
        <f t="shared" si="68"/>
        <v>191-24-2</v>
      </c>
      <c r="D388" s="167" t="str" cm="1">
        <f t="array" ref="D388">_xlfn.IFNA(CONVERT(INDEX('3. Emissions - Potential EF'!$K$5:$K$288,MATCH(1,($N$344='3. Emissions - Potential EF'!$B$5:$B$288)*($C388='3. Emissions - Potential EF'!$C$5:$C$288),0)),"lbm","g")/8760/3600,"--")</f>
        <v>--</v>
      </c>
      <c r="E388" s="168" t="str" cm="1">
        <f t="array" ref="E388">_xlfn.IFNA(CONVERT(INDEX('3. Emissions - Potential EF'!$N$5:$N$288,MATCH(1,('Potential - REER'!$N$344='3. Emissions - Potential EF'!$B$5:$B$288)*($C388='3. Emissions - Potential EF'!$C$5:$C$288),0)),"lbm","g")/24/3600,"--")</f>
        <v>--</v>
      </c>
      <c r="F388" s="174" t="str">
        <f t="shared" si="69"/>
        <v>--</v>
      </c>
      <c r="G388" s="167" t="str">
        <f t="shared" si="69"/>
        <v>--</v>
      </c>
      <c r="H388" s="167" t="str">
        <f t="shared" si="69"/>
        <v>--</v>
      </c>
      <c r="I388" s="167" t="str">
        <f t="shared" si="69"/>
        <v>--</v>
      </c>
      <c r="J388" s="167" t="str">
        <f t="shared" si="69"/>
        <v>--</v>
      </c>
      <c r="K388" s="167" t="str">
        <f t="shared" si="69"/>
        <v>--</v>
      </c>
      <c r="L388" s="168" t="str">
        <f t="shared" si="67"/>
        <v>--</v>
      </c>
    </row>
    <row r="389" spans="2:12" s="53" customFormat="1" ht="14.5" x14ac:dyDescent="0.35">
      <c r="B389" s="165" t="str">
        <f t="shared" si="68"/>
        <v>Beryllium and compounds</v>
      </c>
      <c r="C389" s="166" t="str">
        <f t="shared" si="68"/>
        <v>7440-41-7</v>
      </c>
      <c r="D389" s="167" cm="1">
        <f t="array" ref="D389">_xlfn.IFNA(CONVERT(INDEX('3. Emissions - Potential EF'!$K$5:$K$288,MATCH(1,($N$344='3. Emissions - Potential EF'!$B$5:$B$288)*($C389='3. Emissions - Potential EF'!$C$5:$C$288),0)),"lbm","g")/8760/3600,"--")</f>
        <v>1.1225180079914611E-8</v>
      </c>
      <c r="E389" s="168" cm="1">
        <f t="array" ref="E389">_xlfn.IFNA(CONVERT(INDEX('3. Emissions - Potential EF'!$N$5:$N$288,MATCH(1,('Potential - REER'!$N$344='3. Emissions - Potential EF'!$B$5:$B$288)*($C389='3. Emissions - Potential EF'!$C$5:$C$288),0)),"lbm","g")/24/3600,"--")</f>
        <v>1.580647095717999E-7</v>
      </c>
      <c r="F389" s="174">
        <f t="shared" si="69"/>
        <v>2.6726619237891932E-5</v>
      </c>
      <c r="G389" s="167">
        <f t="shared" si="69"/>
        <v>1.6035971542735159E-6</v>
      </c>
      <c r="H389" s="167">
        <f t="shared" si="69"/>
        <v>1.0204709163558739E-6</v>
      </c>
      <c r="I389" s="167">
        <f t="shared" si="69"/>
        <v>3.6210258322305198E-7</v>
      </c>
      <c r="J389" s="167">
        <f t="shared" si="69"/>
        <v>2.245036015982922E-6</v>
      </c>
      <c r="K389" s="167">
        <f t="shared" si="69"/>
        <v>3.6210258322305198E-7</v>
      </c>
      <c r="L389" s="168">
        <f t="shared" si="67"/>
        <v>7.903235478589995E-6</v>
      </c>
    </row>
    <row r="390" spans="2:12" s="53" customFormat="1" ht="14.5" x14ac:dyDescent="0.35">
      <c r="B390" s="165" t="str">
        <f t="shared" si="68"/>
        <v>Bromine</v>
      </c>
      <c r="C390" s="166" t="str">
        <f t="shared" si="68"/>
        <v>7726-95-6</v>
      </c>
      <c r="D390" s="167" t="str" cm="1">
        <f t="array" ref="D390">_xlfn.IFNA(CONVERT(INDEX('3. Emissions - Potential EF'!$K$5:$K$288,MATCH(1,($N$344='3. Emissions - Potential EF'!$B$5:$B$288)*($C390='3. Emissions - Potential EF'!$C$5:$C$288),0)),"lbm","g")/8760/3600,"--")</f>
        <v>--</v>
      </c>
      <c r="E390" s="168" t="str" cm="1">
        <f t="array" ref="E390">_xlfn.IFNA(CONVERT(INDEX('3. Emissions - Potential EF'!$N$5:$N$288,MATCH(1,('Potential - REER'!$N$344='3. Emissions - Potential EF'!$B$5:$B$288)*($C390='3. Emissions - Potential EF'!$C$5:$C$288),0)),"lbm","g")/24/3600,"--")</f>
        <v>--</v>
      </c>
      <c r="F390" s="174" t="str">
        <f t="shared" si="69"/>
        <v>--</v>
      </c>
      <c r="G390" s="167" t="str">
        <f t="shared" si="69"/>
        <v>--</v>
      </c>
      <c r="H390" s="167" t="str">
        <f t="shared" si="69"/>
        <v>--</v>
      </c>
      <c r="I390" s="167" t="str">
        <f t="shared" si="69"/>
        <v>--</v>
      </c>
      <c r="J390" s="167" t="str">
        <f t="shared" si="69"/>
        <v>--</v>
      </c>
      <c r="K390" s="167" t="str">
        <f t="shared" si="69"/>
        <v>--</v>
      </c>
      <c r="L390" s="168" t="str">
        <f t="shared" si="67"/>
        <v>--</v>
      </c>
    </row>
    <row r="391" spans="2:12" s="53" customFormat="1" ht="14.5" x14ac:dyDescent="0.35">
      <c r="B391" s="165" t="str">
        <f t="shared" si="68"/>
        <v>Bromodichloromethane</v>
      </c>
      <c r="C391" s="166" t="str">
        <f t="shared" si="68"/>
        <v>75-27-4</v>
      </c>
      <c r="D391" s="167" t="str" cm="1">
        <f t="array" ref="D391">_xlfn.IFNA(CONVERT(INDEX('3. Emissions - Potential EF'!$K$5:$K$288,MATCH(1,($N$344='3. Emissions - Potential EF'!$B$5:$B$288)*($C391='3. Emissions - Potential EF'!$C$5:$C$288),0)),"lbm","g")/8760/3600,"--")</f>
        <v>--</v>
      </c>
      <c r="E391" s="168" t="str" cm="1">
        <f t="array" ref="E391">_xlfn.IFNA(CONVERT(INDEX('3. Emissions - Potential EF'!$N$5:$N$288,MATCH(1,('Potential - REER'!$N$344='3. Emissions - Potential EF'!$B$5:$B$288)*($C391='3. Emissions - Potential EF'!$C$5:$C$288),0)),"lbm","g")/24/3600,"--")</f>
        <v>--</v>
      </c>
      <c r="F391" s="174" t="str">
        <f t="shared" si="69"/>
        <v>--</v>
      </c>
      <c r="G391" s="167" t="str">
        <f t="shared" si="69"/>
        <v>--</v>
      </c>
      <c r="H391" s="167" t="str">
        <f t="shared" si="69"/>
        <v>--</v>
      </c>
      <c r="I391" s="167" t="str">
        <f t="shared" si="69"/>
        <v>--</v>
      </c>
      <c r="J391" s="167" t="str">
        <f t="shared" si="69"/>
        <v>--</v>
      </c>
      <c r="K391" s="167" t="str">
        <f t="shared" si="69"/>
        <v>--</v>
      </c>
      <c r="L391" s="168" t="str">
        <f t="shared" si="67"/>
        <v>--</v>
      </c>
    </row>
    <row r="392" spans="2:12" s="53" customFormat="1" ht="14.5" x14ac:dyDescent="0.35">
      <c r="B392" s="165" t="str">
        <f t="shared" si="68"/>
        <v>Bromoform</v>
      </c>
      <c r="C392" s="166" t="str">
        <f t="shared" si="68"/>
        <v>75-25-2</v>
      </c>
      <c r="D392" s="167" t="str" cm="1">
        <f t="array" ref="D392">_xlfn.IFNA(CONVERT(INDEX('3. Emissions - Potential EF'!$K$5:$K$288,MATCH(1,($N$344='3. Emissions - Potential EF'!$B$5:$B$288)*($C392='3. Emissions - Potential EF'!$C$5:$C$288),0)),"lbm","g")/8760/3600,"--")</f>
        <v>--</v>
      </c>
      <c r="E392" s="168" t="str" cm="1">
        <f t="array" ref="E392">_xlfn.IFNA(CONVERT(INDEX('3. Emissions - Potential EF'!$N$5:$N$288,MATCH(1,('Potential - REER'!$N$344='3. Emissions - Potential EF'!$B$5:$B$288)*($C392='3. Emissions - Potential EF'!$C$5:$C$288),0)),"lbm","g")/24/3600,"--")</f>
        <v>--</v>
      </c>
      <c r="F392" s="174" t="str">
        <f t="shared" si="69"/>
        <v>--</v>
      </c>
      <c r="G392" s="167" t="str">
        <f t="shared" si="69"/>
        <v>--</v>
      </c>
      <c r="H392" s="167" t="str">
        <f t="shared" si="69"/>
        <v>--</v>
      </c>
      <c r="I392" s="167" t="str">
        <f t="shared" si="69"/>
        <v>--</v>
      </c>
      <c r="J392" s="167" t="str">
        <f t="shared" si="69"/>
        <v>--</v>
      </c>
      <c r="K392" s="167" t="str">
        <f t="shared" si="69"/>
        <v>--</v>
      </c>
      <c r="L392" s="168" t="str">
        <f t="shared" si="67"/>
        <v>--</v>
      </c>
    </row>
    <row r="393" spans="2:12" s="53" customFormat="1" ht="14.5" x14ac:dyDescent="0.35">
      <c r="B393" s="165" t="str">
        <f t="shared" si="68"/>
        <v>Bromomethane</v>
      </c>
      <c r="C393" s="166" t="str">
        <f t="shared" si="68"/>
        <v>74-83-9</v>
      </c>
      <c r="D393" s="167" t="str" cm="1">
        <f t="array" ref="D393">_xlfn.IFNA(CONVERT(INDEX('3. Emissions - Potential EF'!$K$5:$K$288,MATCH(1,($N$344='3. Emissions - Potential EF'!$B$5:$B$288)*($C393='3. Emissions - Potential EF'!$C$5:$C$288),0)),"lbm","g")/8760/3600,"--")</f>
        <v>--</v>
      </c>
      <c r="E393" s="168" t="str" cm="1">
        <f t="array" ref="E393">_xlfn.IFNA(CONVERT(INDEX('3. Emissions - Potential EF'!$N$5:$N$288,MATCH(1,('Potential - REER'!$N$344='3. Emissions - Potential EF'!$B$5:$B$288)*($C393='3. Emissions - Potential EF'!$C$5:$C$288),0)),"lbm","g")/24/3600,"--")</f>
        <v>--</v>
      </c>
      <c r="F393" s="174" t="str">
        <f t="shared" si="69"/>
        <v>--</v>
      </c>
      <c r="G393" s="167" t="str">
        <f t="shared" si="69"/>
        <v>--</v>
      </c>
      <c r="H393" s="167" t="str">
        <f t="shared" si="69"/>
        <v>--</v>
      </c>
      <c r="I393" s="167" t="str">
        <f t="shared" si="69"/>
        <v>--</v>
      </c>
      <c r="J393" s="167" t="str">
        <f t="shared" si="69"/>
        <v>--</v>
      </c>
      <c r="K393" s="167" t="str">
        <f t="shared" si="69"/>
        <v>--</v>
      </c>
      <c r="L393" s="168" t="str">
        <f t="shared" si="67"/>
        <v>--</v>
      </c>
    </row>
    <row r="394" spans="2:12" s="53" customFormat="1" ht="14.5" x14ac:dyDescent="0.35">
      <c r="B394" s="165" t="str">
        <f t="shared" si="68"/>
        <v>Cadmium and compounds</v>
      </c>
      <c r="C394" s="166" t="str">
        <f t="shared" si="68"/>
        <v>7440-43-9</v>
      </c>
      <c r="D394" s="167" cm="1">
        <f t="array" ref="D394">_xlfn.IFNA(CONVERT(INDEX('3. Emissions - Potential EF'!$K$5:$K$288,MATCH(1,($N$344='3. Emissions - Potential EF'!$B$5:$B$288)*($C394='3. Emissions - Potential EF'!$C$5:$C$288),0)),"lbm","g")/8760/3600,"--")</f>
        <v>1.0289748406588396E-6</v>
      </c>
      <c r="E394" s="168" cm="1">
        <f t="array" ref="E394">_xlfn.IFNA(CONVERT(INDEX('3. Emissions - Potential EF'!$N$5:$N$288,MATCH(1,('Potential - REER'!$N$344='3. Emissions - Potential EF'!$B$5:$B$288)*($C394='3. Emissions - Potential EF'!$C$5:$C$288),0)),"lbm","g")/24/3600,"--")</f>
        <v>1.4489265044081659E-5</v>
      </c>
      <c r="F394" s="174">
        <f t="shared" si="69"/>
        <v>1.8374550726050708E-3</v>
      </c>
      <c r="G394" s="167">
        <f t="shared" si="69"/>
        <v>2.0579496813176792E-4</v>
      </c>
      <c r="H394" s="167">
        <f t="shared" si="69"/>
        <v>7.3498202904202832E-5</v>
      </c>
      <c r="I394" s="167">
        <f t="shared" si="69"/>
        <v>2.7810130828617287E-5</v>
      </c>
      <c r="J394" s="167">
        <f t="shared" si="69"/>
        <v>1.5357833442669247E-4</v>
      </c>
      <c r="K394" s="167">
        <f t="shared" si="69"/>
        <v>2.7810130828617287E-5</v>
      </c>
      <c r="L394" s="168">
        <f t="shared" si="67"/>
        <v>4.8297550146938865E-4</v>
      </c>
    </row>
    <row r="395" spans="2:12" s="53" customFormat="1" ht="14.5" x14ac:dyDescent="0.35">
      <c r="B395" s="165" t="str">
        <f t="shared" si="68"/>
        <v>Carbon Disulfide</v>
      </c>
      <c r="C395" s="166" t="str">
        <f t="shared" si="68"/>
        <v>75-15-0</v>
      </c>
      <c r="D395" s="167" t="str" cm="1">
        <f t="array" ref="D395">_xlfn.IFNA(CONVERT(INDEX('3. Emissions - Potential EF'!$K$5:$K$288,MATCH(1,($N$344='3. Emissions - Potential EF'!$B$5:$B$288)*($C395='3. Emissions - Potential EF'!$C$5:$C$288),0)),"lbm","g")/8760/3600,"--")</f>
        <v>--</v>
      </c>
      <c r="E395" s="168" t="str" cm="1">
        <f t="array" ref="E395">_xlfn.IFNA(CONVERT(INDEX('3. Emissions - Potential EF'!$N$5:$N$288,MATCH(1,('Potential - REER'!$N$344='3. Emissions - Potential EF'!$B$5:$B$288)*($C395='3. Emissions - Potential EF'!$C$5:$C$288),0)),"lbm","g")/24/3600,"--")</f>
        <v>--</v>
      </c>
      <c r="F395" s="174" t="str">
        <f t="shared" ref="F395:K404" si="70">IFERROR(IF(F55="--","--",$D395/F55),"--")</f>
        <v>--</v>
      </c>
      <c r="G395" s="167" t="str">
        <f t="shared" si="70"/>
        <v>--</v>
      </c>
      <c r="H395" s="167" t="str">
        <f t="shared" si="70"/>
        <v>--</v>
      </c>
      <c r="I395" s="167" t="str">
        <f t="shared" si="70"/>
        <v>--</v>
      </c>
      <c r="J395" s="167" t="str">
        <f t="shared" si="70"/>
        <v>--</v>
      </c>
      <c r="K395" s="167" t="str">
        <f t="shared" si="70"/>
        <v>--</v>
      </c>
      <c r="L395" s="168" t="str">
        <f t="shared" si="67"/>
        <v>--</v>
      </c>
    </row>
    <row r="396" spans="2:12" s="53" customFormat="1" ht="14.5" x14ac:dyDescent="0.35">
      <c r="B396" s="165" t="str">
        <f t="shared" si="68"/>
        <v>Carbon Tetrachloride</v>
      </c>
      <c r="C396" s="166" t="str">
        <f t="shared" si="68"/>
        <v>56-23-5</v>
      </c>
      <c r="D396" s="167" t="str" cm="1">
        <f t="array" ref="D396">_xlfn.IFNA(CONVERT(INDEX('3. Emissions - Potential EF'!$K$5:$K$288,MATCH(1,($N$344='3. Emissions - Potential EF'!$B$5:$B$288)*($C396='3. Emissions - Potential EF'!$C$5:$C$288),0)),"lbm","g")/8760/3600,"--")</f>
        <v>--</v>
      </c>
      <c r="E396" s="168" t="str" cm="1">
        <f t="array" ref="E396">_xlfn.IFNA(CONVERT(INDEX('3. Emissions - Potential EF'!$N$5:$N$288,MATCH(1,('Potential - REER'!$N$344='3. Emissions - Potential EF'!$B$5:$B$288)*($C396='3. Emissions - Potential EF'!$C$5:$C$288),0)),"lbm","g")/24/3600,"--")</f>
        <v>--</v>
      </c>
      <c r="F396" s="174" t="str">
        <f t="shared" si="70"/>
        <v>--</v>
      </c>
      <c r="G396" s="167" t="str">
        <f t="shared" si="70"/>
        <v>--</v>
      </c>
      <c r="H396" s="167" t="str">
        <f t="shared" si="70"/>
        <v>--</v>
      </c>
      <c r="I396" s="167" t="str">
        <f t="shared" si="70"/>
        <v>--</v>
      </c>
      <c r="J396" s="167" t="str">
        <f t="shared" si="70"/>
        <v>--</v>
      </c>
      <c r="K396" s="167" t="str">
        <f t="shared" si="70"/>
        <v>--</v>
      </c>
      <c r="L396" s="168" t="str">
        <f t="shared" si="67"/>
        <v>--</v>
      </c>
    </row>
    <row r="397" spans="2:12" s="53" customFormat="1" ht="14.5" x14ac:dyDescent="0.35">
      <c r="B397" s="165" t="str">
        <f t="shared" si="68"/>
        <v>Chlorine</v>
      </c>
      <c r="C397" s="166" t="str">
        <f t="shared" si="68"/>
        <v>7782-50-5</v>
      </c>
      <c r="D397" s="167" t="str" cm="1">
        <f t="array" ref="D397">_xlfn.IFNA(CONVERT(INDEX('3. Emissions - Potential EF'!$K$5:$K$288,MATCH(1,($N$344='3. Emissions - Potential EF'!$B$5:$B$288)*($C397='3. Emissions - Potential EF'!$C$5:$C$288),0)),"lbm","g")/8760/3600,"--")</f>
        <v>--</v>
      </c>
      <c r="E397" s="168" t="str" cm="1">
        <f t="array" ref="E397">_xlfn.IFNA(CONVERT(INDEX('3. Emissions - Potential EF'!$N$5:$N$288,MATCH(1,('Potential - REER'!$N$344='3. Emissions - Potential EF'!$B$5:$B$288)*($C397='3. Emissions - Potential EF'!$C$5:$C$288),0)),"lbm","g")/24/3600,"--")</f>
        <v>--</v>
      </c>
      <c r="F397" s="174" t="str">
        <f t="shared" si="70"/>
        <v>--</v>
      </c>
      <c r="G397" s="167" t="str">
        <f t="shared" si="70"/>
        <v>--</v>
      </c>
      <c r="H397" s="167" t="str">
        <f t="shared" si="70"/>
        <v>--</v>
      </c>
      <c r="I397" s="167" t="str">
        <f t="shared" si="70"/>
        <v>--</v>
      </c>
      <c r="J397" s="167" t="str">
        <f t="shared" si="70"/>
        <v>--</v>
      </c>
      <c r="K397" s="167" t="str">
        <f t="shared" si="70"/>
        <v>--</v>
      </c>
      <c r="L397" s="168" t="str">
        <f t="shared" si="67"/>
        <v>--</v>
      </c>
    </row>
    <row r="398" spans="2:12" s="53" customFormat="1" ht="14.5" x14ac:dyDescent="0.35">
      <c r="B398" s="165" t="str">
        <f t="shared" si="68"/>
        <v>Chlorobenzene</v>
      </c>
      <c r="C398" s="166" t="str">
        <f t="shared" si="68"/>
        <v>108-90-7</v>
      </c>
      <c r="D398" s="167" t="str" cm="1">
        <f t="array" ref="D398">_xlfn.IFNA(CONVERT(INDEX('3. Emissions - Potential EF'!$K$5:$K$288,MATCH(1,($N$344='3. Emissions - Potential EF'!$B$5:$B$288)*($C398='3. Emissions - Potential EF'!$C$5:$C$288),0)),"lbm","g")/8760/3600,"--")</f>
        <v>--</v>
      </c>
      <c r="E398" s="168" t="str" cm="1">
        <f t="array" ref="E398">_xlfn.IFNA(CONVERT(INDEX('3. Emissions - Potential EF'!$N$5:$N$288,MATCH(1,('Potential - REER'!$N$344='3. Emissions - Potential EF'!$B$5:$B$288)*($C398='3. Emissions - Potential EF'!$C$5:$C$288),0)),"lbm","g")/24/3600,"--")</f>
        <v>--</v>
      </c>
      <c r="F398" s="174" t="str">
        <f t="shared" si="70"/>
        <v>--</v>
      </c>
      <c r="G398" s="167" t="str">
        <f t="shared" si="70"/>
        <v>--</v>
      </c>
      <c r="H398" s="167" t="str">
        <f t="shared" si="70"/>
        <v>--</v>
      </c>
      <c r="I398" s="167" t="str">
        <f t="shared" si="70"/>
        <v>--</v>
      </c>
      <c r="J398" s="167" t="str">
        <f t="shared" si="70"/>
        <v>--</v>
      </c>
      <c r="K398" s="167" t="str">
        <f t="shared" si="70"/>
        <v>--</v>
      </c>
      <c r="L398" s="168" t="str">
        <f t="shared" si="67"/>
        <v>--</v>
      </c>
    </row>
    <row r="399" spans="2:12" s="53" customFormat="1" ht="14.5" x14ac:dyDescent="0.35">
      <c r="B399" s="165" t="str">
        <f t="shared" si="68"/>
        <v>Chlorodibromomethane</v>
      </c>
      <c r="C399" s="166" t="str">
        <f t="shared" si="68"/>
        <v>124-48-1</v>
      </c>
      <c r="D399" s="167" t="str" cm="1">
        <f t="array" ref="D399">_xlfn.IFNA(CONVERT(INDEX('3. Emissions - Potential EF'!$K$5:$K$288,MATCH(1,($N$344='3. Emissions - Potential EF'!$B$5:$B$288)*($C399='3. Emissions - Potential EF'!$C$5:$C$288),0)),"lbm","g")/8760/3600,"--")</f>
        <v>--</v>
      </c>
      <c r="E399" s="168" t="str" cm="1">
        <f t="array" ref="E399">_xlfn.IFNA(CONVERT(INDEX('3. Emissions - Potential EF'!$N$5:$N$288,MATCH(1,('Potential - REER'!$N$344='3. Emissions - Potential EF'!$B$5:$B$288)*($C399='3. Emissions - Potential EF'!$C$5:$C$288),0)),"lbm","g")/24/3600,"--")</f>
        <v>--</v>
      </c>
      <c r="F399" s="174" t="str">
        <f t="shared" si="70"/>
        <v>--</v>
      </c>
      <c r="G399" s="167" t="str">
        <f t="shared" si="70"/>
        <v>--</v>
      </c>
      <c r="H399" s="167" t="str">
        <f t="shared" si="70"/>
        <v>--</v>
      </c>
      <c r="I399" s="167" t="str">
        <f t="shared" si="70"/>
        <v>--</v>
      </c>
      <c r="J399" s="167" t="str">
        <f t="shared" si="70"/>
        <v>--</v>
      </c>
      <c r="K399" s="167" t="str">
        <f t="shared" si="70"/>
        <v>--</v>
      </c>
      <c r="L399" s="168" t="str">
        <f t="shared" si="67"/>
        <v>--</v>
      </c>
    </row>
    <row r="400" spans="2:12" s="53" customFormat="1" ht="14.5" x14ac:dyDescent="0.35">
      <c r="B400" s="165" t="str">
        <f t="shared" si="68"/>
        <v>Chloroethane</v>
      </c>
      <c r="C400" s="166" t="str">
        <f t="shared" si="68"/>
        <v>75-00-3</v>
      </c>
      <c r="D400" s="167" t="str" cm="1">
        <f t="array" ref="D400">_xlfn.IFNA(CONVERT(INDEX('3. Emissions - Potential EF'!$K$5:$K$288,MATCH(1,($N$344='3. Emissions - Potential EF'!$B$5:$B$288)*($C400='3. Emissions - Potential EF'!$C$5:$C$288),0)),"lbm","g")/8760/3600,"--")</f>
        <v>--</v>
      </c>
      <c r="E400" s="168" t="str" cm="1">
        <f t="array" ref="E400">_xlfn.IFNA(CONVERT(INDEX('3. Emissions - Potential EF'!$N$5:$N$288,MATCH(1,('Potential - REER'!$N$344='3. Emissions - Potential EF'!$B$5:$B$288)*($C400='3. Emissions - Potential EF'!$C$5:$C$288),0)),"lbm","g")/24/3600,"--")</f>
        <v>--</v>
      </c>
      <c r="F400" s="174" t="str">
        <f t="shared" si="70"/>
        <v>--</v>
      </c>
      <c r="G400" s="167" t="str">
        <f t="shared" si="70"/>
        <v>--</v>
      </c>
      <c r="H400" s="167" t="str">
        <f t="shared" si="70"/>
        <v>--</v>
      </c>
      <c r="I400" s="167" t="str">
        <f t="shared" si="70"/>
        <v>--</v>
      </c>
      <c r="J400" s="167" t="str">
        <f t="shared" si="70"/>
        <v>--</v>
      </c>
      <c r="K400" s="167" t="str">
        <f t="shared" si="70"/>
        <v>--</v>
      </c>
      <c r="L400" s="168" t="str">
        <f t="shared" si="67"/>
        <v>--</v>
      </c>
    </row>
    <row r="401" spans="2:12" s="53" customFormat="1" ht="14.5" x14ac:dyDescent="0.35">
      <c r="B401" s="165" t="str">
        <f t="shared" si="68"/>
        <v>Chloroform</v>
      </c>
      <c r="C401" s="166" t="str">
        <f t="shared" si="68"/>
        <v>67-66-3</v>
      </c>
      <c r="D401" s="167" t="str" cm="1">
        <f t="array" ref="D401">_xlfn.IFNA(CONVERT(INDEX('3. Emissions - Potential EF'!$K$5:$K$288,MATCH(1,($N$344='3. Emissions - Potential EF'!$B$5:$B$288)*($C401='3. Emissions - Potential EF'!$C$5:$C$288),0)),"lbm","g")/8760/3600,"--")</f>
        <v>--</v>
      </c>
      <c r="E401" s="168" t="str" cm="1">
        <f t="array" ref="E401">_xlfn.IFNA(CONVERT(INDEX('3. Emissions - Potential EF'!$N$5:$N$288,MATCH(1,('Potential - REER'!$N$344='3. Emissions - Potential EF'!$B$5:$B$288)*($C401='3. Emissions - Potential EF'!$C$5:$C$288),0)),"lbm","g")/24/3600,"--")</f>
        <v>--</v>
      </c>
      <c r="F401" s="174" t="str">
        <f t="shared" si="70"/>
        <v>--</v>
      </c>
      <c r="G401" s="167" t="str">
        <f t="shared" si="70"/>
        <v>--</v>
      </c>
      <c r="H401" s="167" t="str">
        <f t="shared" si="70"/>
        <v>--</v>
      </c>
      <c r="I401" s="167" t="str">
        <f t="shared" si="70"/>
        <v>--</v>
      </c>
      <c r="J401" s="167" t="str">
        <f t="shared" si="70"/>
        <v>--</v>
      </c>
      <c r="K401" s="167" t="str">
        <f t="shared" si="70"/>
        <v>--</v>
      </c>
      <c r="L401" s="168" t="str">
        <f t="shared" si="67"/>
        <v>--</v>
      </c>
    </row>
    <row r="402" spans="2:12" s="53" customFormat="1" ht="14.5" x14ac:dyDescent="0.35">
      <c r="B402" s="165" t="str">
        <f t="shared" si="68"/>
        <v>Chloromethane</v>
      </c>
      <c r="C402" s="166" t="str">
        <f t="shared" si="68"/>
        <v>74-87-3</v>
      </c>
      <c r="D402" s="167" t="str" cm="1">
        <f t="array" ref="D402">_xlfn.IFNA(CONVERT(INDEX('3. Emissions - Potential EF'!$K$5:$K$288,MATCH(1,($N$344='3. Emissions - Potential EF'!$B$5:$B$288)*($C402='3. Emissions - Potential EF'!$C$5:$C$288),0)),"lbm","g")/8760/3600,"--")</f>
        <v>--</v>
      </c>
      <c r="E402" s="168" t="str" cm="1">
        <f t="array" ref="E402">_xlfn.IFNA(CONVERT(INDEX('3. Emissions - Potential EF'!$N$5:$N$288,MATCH(1,('Potential - REER'!$N$344='3. Emissions - Potential EF'!$B$5:$B$288)*($C402='3. Emissions - Potential EF'!$C$5:$C$288),0)),"lbm","g")/24/3600,"--")</f>
        <v>--</v>
      </c>
      <c r="F402" s="174" t="str">
        <f t="shared" si="70"/>
        <v>--</v>
      </c>
      <c r="G402" s="167" t="str">
        <f t="shared" si="70"/>
        <v>--</v>
      </c>
      <c r="H402" s="167" t="str">
        <f t="shared" si="70"/>
        <v>--</v>
      </c>
      <c r="I402" s="167" t="str">
        <f t="shared" si="70"/>
        <v>--</v>
      </c>
      <c r="J402" s="167" t="str">
        <f t="shared" si="70"/>
        <v>--</v>
      </c>
      <c r="K402" s="167" t="str">
        <f t="shared" si="70"/>
        <v>--</v>
      </c>
      <c r="L402" s="168" t="str">
        <f t="shared" si="67"/>
        <v>--</v>
      </c>
    </row>
    <row r="403" spans="2:12" s="53" customFormat="1" ht="14.5" x14ac:dyDescent="0.35">
      <c r="B403" s="165" t="str">
        <f t="shared" si="68"/>
        <v>Chrysene</v>
      </c>
      <c r="C403" s="166" t="str">
        <f t="shared" si="68"/>
        <v>218-01-9</v>
      </c>
      <c r="D403" s="167" t="str" cm="1">
        <f t="array" ref="D403">_xlfn.IFNA(CONVERT(INDEX('3. Emissions - Potential EF'!$K$5:$K$288,MATCH(1,($N$344='3. Emissions - Potential EF'!$B$5:$B$288)*($C403='3. Emissions - Potential EF'!$C$5:$C$288),0)),"lbm","g")/8760/3600,"--")</f>
        <v>--</v>
      </c>
      <c r="E403" s="168" t="str" cm="1">
        <f t="array" ref="E403">_xlfn.IFNA(CONVERT(INDEX('3. Emissions - Potential EF'!$N$5:$N$288,MATCH(1,('Potential - REER'!$N$344='3. Emissions - Potential EF'!$B$5:$B$288)*($C403='3. Emissions - Potential EF'!$C$5:$C$288),0)),"lbm","g")/24/3600,"--")</f>
        <v>--</v>
      </c>
      <c r="F403" s="174" t="str">
        <f t="shared" si="70"/>
        <v>--</v>
      </c>
      <c r="G403" s="167" t="str">
        <f t="shared" si="70"/>
        <v>--</v>
      </c>
      <c r="H403" s="167" t="str">
        <f t="shared" si="70"/>
        <v>--</v>
      </c>
      <c r="I403" s="167" t="str">
        <f t="shared" si="70"/>
        <v>--</v>
      </c>
      <c r="J403" s="167" t="str">
        <f t="shared" si="70"/>
        <v>--</v>
      </c>
      <c r="K403" s="167" t="str">
        <f t="shared" si="70"/>
        <v>--</v>
      </c>
      <c r="L403" s="168" t="str">
        <f t="shared" si="67"/>
        <v>--</v>
      </c>
    </row>
    <row r="404" spans="2:12" s="53" customFormat="1" ht="14.5" x14ac:dyDescent="0.35">
      <c r="B404" s="165" t="str">
        <f t="shared" si="68"/>
        <v>Cobalt and compounds</v>
      </c>
      <c r="C404" s="166" t="str">
        <f t="shared" si="68"/>
        <v>7440-48-4</v>
      </c>
      <c r="D404" s="167" cm="1">
        <f t="array" ref="D404">_xlfn.IFNA(CONVERT(INDEX('3. Emissions - Potential EF'!$K$5:$K$288,MATCH(1,($N$344='3. Emissions - Potential EF'!$B$5:$B$288)*($C404='3. Emissions - Potential EF'!$C$5:$C$288),0)),"lbm","g")/8760/3600,"--")</f>
        <v>7.8576260559402269E-8</v>
      </c>
      <c r="E404" s="168" cm="1">
        <f t="array" ref="E404">_xlfn.IFNA(CONVERT(INDEX('3. Emissions - Potential EF'!$N$5:$N$288,MATCH(1,('Potential - REER'!$N$344='3. Emissions - Potential EF'!$B$5:$B$288)*($C404='3. Emissions - Potential EF'!$C$5:$C$288),0)),"lbm","g")/24/3600,"--")</f>
        <v>1.1064529670025992E-6</v>
      </c>
      <c r="F404" s="174" t="str">
        <f t="shared" si="70"/>
        <v>--</v>
      </c>
      <c r="G404" s="167">
        <f t="shared" si="70"/>
        <v>7.8576260559402266E-7</v>
      </c>
      <c r="H404" s="167" t="str">
        <f t="shared" si="70"/>
        <v>--</v>
      </c>
      <c r="I404" s="167">
        <f t="shared" si="70"/>
        <v>1.7858241036227788E-7</v>
      </c>
      <c r="J404" s="167" t="str">
        <f t="shared" si="70"/>
        <v>--</v>
      </c>
      <c r="K404" s="167">
        <f t="shared" si="70"/>
        <v>1.7858241036227788E-7</v>
      </c>
      <c r="L404" s="168" t="str">
        <f t="shared" si="67"/>
        <v>--</v>
      </c>
    </row>
    <row r="405" spans="2:12" s="53" customFormat="1" ht="14.5" x14ac:dyDescent="0.35">
      <c r="B405" s="165" t="str">
        <f t="shared" ref="B405:C424" si="71">B65</f>
        <v>Copper and compounds</v>
      </c>
      <c r="C405" s="166" t="str">
        <f t="shared" si="71"/>
        <v>7440-50-8</v>
      </c>
      <c r="D405" s="167" cm="1">
        <f t="array" ref="D405">_xlfn.IFNA(CONVERT(INDEX('3. Emissions - Potential EF'!$K$5:$K$288,MATCH(1,($N$344='3. Emissions - Potential EF'!$B$5:$B$288)*($C405='3. Emissions - Potential EF'!$C$5:$C$288),0)),"lbm","g")/8760/3600,"--")</f>
        <v>7.9511692232728484E-7</v>
      </c>
      <c r="E405" s="168" cm="1">
        <f t="array" ref="E405">_xlfn.IFNA(CONVERT(INDEX('3. Emissions - Potential EF'!$N$5:$N$288,MATCH(1,('Potential - REER'!$N$344='3. Emissions - Potential EF'!$B$5:$B$288)*($C405='3. Emissions - Potential EF'!$C$5:$C$288),0)),"lbm","g")/24/3600,"--")</f>
        <v>1.1196250261335825E-5</v>
      </c>
      <c r="F405" s="174" t="str">
        <f t="shared" ref="F405:K414" si="72">IFERROR(IF(F65="--","--",$D405/F65),"--")</f>
        <v>--</v>
      </c>
      <c r="G405" s="167" t="str">
        <f t="shared" si="72"/>
        <v>--</v>
      </c>
      <c r="H405" s="167" t="str">
        <f t="shared" si="72"/>
        <v>--</v>
      </c>
      <c r="I405" s="167" t="str">
        <f t="shared" si="72"/>
        <v>--</v>
      </c>
      <c r="J405" s="167" t="str">
        <f t="shared" si="72"/>
        <v>--</v>
      </c>
      <c r="K405" s="167" t="str">
        <f t="shared" si="72"/>
        <v>--</v>
      </c>
      <c r="L405" s="168">
        <f t="shared" si="67"/>
        <v>1.1196250261335825E-7</v>
      </c>
    </row>
    <row r="406" spans="2:12" s="53" customFormat="1" ht="14.5" x14ac:dyDescent="0.35">
      <c r="B406" s="165" t="str">
        <f t="shared" si="71"/>
        <v>Dibenz[a,h]anthracene</v>
      </c>
      <c r="C406" s="166" t="str">
        <f t="shared" si="71"/>
        <v>53-70-3</v>
      </c>
      <c r="D406" s="167" t="str" cm="1">
        <f t="array" ref="D406">_xlfn.IFNA(CONVERT(INDEX('3. Emissions - Potential EF'!$K$5:$K$288,MATCH(1,($N$344='3. Emissions - Potential EF'!$B$5:$B$288)*($C406='3. Emissions - Potential EF'!$C$5:$C$288),0)),"lbm","g")/8760/3600,"--")</f>
        <v>--</v>
      </c>
      <c r="E406" s="168" t="str" cm="1">
        <f t="array" ref="E406">_xlfn.IFNA(CONVERT(INDEX('3. Emissions - Potential EF'!$N$5:$N$288,MATCH(1,('Potential - REER'!$N$344='3. Emissions - Potential EF'!$B$5:$B$288)*($C406='3. Emissions - Potential EF'!$C$5:$C$288),0)),"lbm","g")/24/3600,"--")</f>
        <v>--</v>
      </c>
      <c r="F406" s="174" t="str">
        <f t="shared" si="72"/>
        <v>--</v>
      </c>
      <c r="G406" s="167" t="str">
        <f t="shared" si="72"/>
        <v>--</v>
      </c>
      <c r="H406" s="167" t="str">
        <f t="shared" si="72"/>
        <v>--</v>
      </c>
      <c r="I406" s="167" t="str">
        <f t="shared" si="72"/>
        <v>--</v>
      </c>
      <c r="J406" s="167" t="str">
        <f t="shared" si="72"/>
        <v>--</v>
      </c>
      <c r="K406" s="167" t="str">
        <f t="shared" si="72"/>
        <v>--</v>
      </c>
      <c r="L406" s="168" t="str">
        <f t="shared" si="67"/>
        <v>--</v>
      </c>
    </row>
    <row r="407" spans="2:12" s="53" customFormat="1" ht="14.5" x14ac:dyDescent="0.35">
      <c r="B407" s="165" t="str">
        <f t="shared" si="71"/>
        <v>Dichlorodifluoromethane</v>
      </c>
      <c r="C407" s="166" t="str">
        <f t="shared" si="71"/>
        <v>75-71-8</v>
      </c>
      <c r="D407" s="167" t="str" cm="1">
        <f t="array" ref="D407">_xlfn.IFNA(CONVERT(INDEX('3. Emissions - Potential EF'!$K$5:$K$288,MATCH(1,($N$344='3. Emissions - Potential EF'!$B$5:$B$288)*($C407='3. Emissions - Potential EF'!$C$5:$C$288),0)),"lbm","g")/8760/3600,"--")</f>
        <v>--</v>
      </c>
      <c r="E407" s="168" t="str" cm="1">
        <f t="array" ref="E407">_xlfn.IFNA(CONVERT(INDEX('3. Emissions - Potential EF'!$N$5:$N$288,MATCH(1,('Potential - REER'!$N$344='3. Emissions - Potential EF'!$B$5:$B$288)*($C407='3. Emissions - Potential EF'!$C$5:$C$288),0)),"lbm","g")/24/3600,"--")</f>
        <v>--</v>
      </c>
      <c r="F407" s="174" t="str">
        <f t="shared" si="72"/>
        <v>--</v>
      </c>
      <c r="G407" s="167" t="str">
        <f t="shared" si="72"/>
        <v>--</v>
      </c>
      <c r="H407" s="167" t="str">
        <f t="shared" si="72"/>
        <v>--</v>
      </c>
      <c r="I407" s="167" t="str">
        <f t="shared" si="72"/>
        <v>--</v>
      </c>
      <c r="J407" s="167" t="str">
        <f t="shared" si="72"/>
        <v>--</v>
      </c>
      <c r="K407" s="167" t="str">
        <f t="shared" si="72"/>
        <v>--</v>
      </c>
      <c r="L407" s="168" t="str">
        <f t="shared" si="67"/>
        <v>--</v>
      </c>
    </row>
    <row r="408" spans="2:12" s="53" customFormat="1" ht="14.5" x14ac:dyDescent="0.35">
      <c r="B408" s="165" t="str">
        <f t="shared" si="71"/>
        <v>Diesel Particulate Matter</v>
      </c>
      <c r="C408" s="166">
        <f t="shared" si="71"/>
        <v>200</v>
      </c>
      <c r="D408" s="167" t="str" cm="1">
        <f t="array" ref="D408">_xlfn.IFNA(CONVERT(INDEX('3. Emissions - Potential EF'!$K$5:$K$288,MATCH(1,($N$344='3. Emissions - Potential EF'!$B$5:$B$288)*($C408='3. Emissions - Potential EF'!$C$5:$C$288),0)),"lbm","g")/8760/3600,"--")</f>
        <v>--</v>
      </c>
      <c r="E408" s="168" t="str" cm="1">
        <f t="array" ref="E408">_xlfn.IFNA(CONVERT(INDEX('3. Emissions - Potential EF'!$N$5:$N$288,MATCH(1,('Potential - REER'!$N$344='3. Emissions - Potential EF'!$B$5:$B$288)*($C408='3. Emissions - Potential EF'!$C$5:$C$288),0)),"lbm","g")/24/3600,"--")</f>
        <v>--</v>
      </c>
      <c r="F408" s="174" t="str">
        <f t="shared" si="72"/>
        <v>--</v>
      </c>
      <c r="G408" s="167" t="str">
        <f t="shared" si="72"/>
        <v>--</v>
      </c>
      <c r="H408" s="167" t="str">
        <f t="shared" si="72"/>
        <v>--</v>
      </c>
      <c r="I408" s="167" t="str">
        <f t="shared" si="72"/>
        <v>--</v>
      </c>
      <c r="J408" s="167" t="str">
        <f t="shared" si="72"/>
        <v>--</v>
      </c>
      <c r="K408" s="167" t="str">
        <f t="shared" si="72"/>
        <v>--</v>
      </c>
      <c r="L408" s="168" t="str">
        <f t="shared" si="67"/>
        <v>--</v>
      </c>
    </row>
    <row r="409" spans="2:12" s="53" customFormat="1" ht="14.5" x14ac:dyDescent="0.35">
      <c r="B409" s="165" t="str">
        <f t="shared" si="71"/>
        <v>Ethylbenzene</v>
      </c>
      <c r="C409" s="166" t="str">
        <f t="shared" si="71"/>
        <v>100-41-4</v>
      </c>
      <c r="D409" s="167" cm="1">
        <f t="array" ref="D409">_xlfn.IFNA(CONVERT(INDEX('3. Emissions - Potential EF'!$K$5:$K$288,MATCH(1,($N$344='3. Emissions - Potential EF'!$B$5:$B$288)*($C409='3. Emissions - Potential EF'!$C$5:$C$288),0)),"lbm","g")/8760/3600,"--")</f>
        <v>1.8708633466524351E-6</v>
      </c>
      <c r="E409" s="168" cm="1">
        <f t="array" ref="E409">_xlfn.IFNA(CONVERT(INDEX('3. Emissions - Potential EF'!$N$5:$N$288,MATCH(1,('Potential - REER'!$N$344='3. Emissions - Potential EF'!$B$5:$B$288)*($C409='3. Emissions - Potential EF'!$C$5:$C$288),0)),"lbm","g")/24/3600,"--")</f>
        <v>2.6344118261966647E-5</v>
      </c>
      <c r="F409" s="174">
        <f t="shared" si="72"/>
        <v>4.6771583666310877E-6</v>
      </c>
      <c r="G409" s="167">
        <f t="shared" si="72"/>
        <v>7.19562825635552E-9</v>
      </c>
      <c r="H409" s="167">
        <f t="shared" si="72"/>
        <v>1.8708633466524351E-7</v>
      </c>
      <c r="I409" s="167">
        <f t="shared" si="72"/>
        <v>1.700784860593123E-9</v>
      </c>
      <c r="J409" s="167">
        <f t="shared" si="72"/>
        <v>3.8976319721925736E-7</v>
      </c>
      <c r="K409" s="167">
        <f t="shared" si="72"/>
        <v>1.700784860593123E-9</v>
      </c>
      <c r="L409" s="168">
        <f t="shared" ref="L409:L440" si="73">IFERROR(IF(L69="--","--",$E409/L69),"--")</f>
        <v>1.1974599209984839E-9</v>
      </c>
    </row>
    <row r="410" spans="2:12" s="53" customFormat="1" ht="14.5" x14ac:dyDescent="0.35">
      <c r="B410" s="165" t="str">
        <f t="shared" si="71"/>
        <v>Formaldehyde</v>
      </c>
      <c r="C410" s="166" t="str">
        <f t="shared" si="71"/>
        <v>50-00-0</v>
      </c>
      <c r="D410" s="167" cm="1">
        <f t="array" ref="D410">_xlfn.IFNA(CONVERT(INDEX('3. Emissions - Potential EF'!$K$5:$K$288,MATCH(1,($N$344='3. Emissions - Potential EF'!$B$5:$B$288)*($C410='3. Emissions - Potential EF'!$C$5:$C$288),0)),"lbm","g")/8760/3600,"--")</f>
        <v>3.3675540239743834E-6</v>
      </c>
      <c r="E410" s="168" cm="1">
        <f t="array" ref="E410">_xlfn.IFNA(CONVERT(INDEX('3. Emissions - Potential EF'!$N$5:$N$288,MATCH(1,('Potential - REER'!$N$344='3. Emissions - Potential EF'!$B$5:$B$288)*($C410='3. Emissions - Potential EF'!$C$5:$C$288),0)),"lbm","g")/24/3600,"--")</f>
        <v>4.741941287153997E-5</v>
      </c>
      <c r="F410" s="174">
        <f t="shared" si="72"/>
        <v>1.980914131749637E-5</v>
      </c>
      <c r="G410" s="167">
        <f t="shared" si="72"/>
        <v>3.7417266933048707E-7</v>
      </c>
      <c r="H410" s="167">
        <f t="shared" si="72"/>
        <v>7.8315209859869385E-7</v>
      </c>
      <c r="I410" s="167">
        <f t="shared" si="72"/>
        <v>8.4188850599359586E-8</v>
      </c>
      <c r="J410" s="167">
        <f t="shared" si="72"/>
        <v>1.6837770119871917E-6</v>
      </c>
      <c r="K410" s="167">
        <f t="shared" si="72"/>
        <v>8.4188850599359586E-8</v>
      </c>
      <c r="L410" s="168">
        <f t="shared" si="73"/>
        <v>9.6774311982734631E-7</v>
      </c>
    </row>
    <row r="411" spans="2:12" s="53" customFormat="1" ht="14.5" x14ac:dyDescent="0.35">
      <c r="B411" s="165" t="str">
        <f t="shared" si="71"/>
        <v>Fluoranthene</v>
      </c>
      <c r="C411" s="166" t="str">
        <f t="shared" si="71"/>
        <v>206-44-0</v>
      </c>
      <c r="D411" s="167" t="str" cm="1">
        <f t="array" ref="D411">_xlfn.IFNA(CONVERT(INDEX('3. Emissions - Potential EF'!$K$5:$K$288,MATCH(1,($N$344='3. Emissions - Potential EF'!$B$5:$B$288)*($C411='3. Emissions - Potential EF'!$C$5:$C$288),0)),"lbm","g")/8760/3600,"--")</f>
        <v>--</v>
      </c>
      <c r="E411" s="168" t="str" cm="1">
        <f t="array" ref="E411">_xlfn.IFNA(CONVERT(INDEX('3. Emissions - Potential EF'!$N$5:$N$288,MATCH(1,('Potential - REER'!$N$344='3. Emissions - Potential EF'!$B$5:$B$288)*($C411='3. Emissions - Potential EF'!$C$5:$C$288),0)),"lbm","g")/24/3600,"--")</f>
        <v>--</v>
      </c>
      <c r="F411" s="174" t="str">
        <f t="shared" si="72"/>
        <v>--</v>
      </c>
      <c r="G411" s="167" t="str">
        <f t="shared" si="72"/>
        <v>--</v>
      </c>
      <c r="H411" s="167" t="str">
        <f t="shared" si="72"/>
        <v>--</v>
      </c>
      <c r="I411" s="167" t="str">
        <f t="shared" si="72"/>
        <v>--</v>
      </c>
      <c r="J411" s="167" t="str">
        <f t="shared" si="72"/>
        <v>--</v>
      </c>
      <c r="K411" s="167" t="str">
        <f t="shared" si="72"/>
        <v>--</v>
      </c>
      <c r="L411" s="168" t="str">
        <f t="shared" si="73"/>
        <v>--</v>
      </c>
    </row>
    <row r="412" spans="2:12" s="53" customFormat="1" ht="14.5" x14ac:dyDescent="0.35">
      <c r="B412" s="165" t="str">
        <f t="shared" si="71"/>
        <v>Fluorene</v>
      </c>
      <c r="C412" s="166" t="str">
        <f t="shared" si="71"/>
        <v>86-73-7</v>
      </c>
      <c r="D412" s="167" t="str" cm="1">
        <f t="array" ref="D412">_xlfn.IFNA(CONVERT(INDEX('3. Emissions - Potential EF'!$K$5:$K$288,MATCH(1,($N$344='3. Emissions - Potential EF'!$B$5:$B$288)*($C412='3. Emissions - Potential EF'!$C$5:$C$288),0)),"lbm","g")/8760/3600,"--")</f>
        <v>--</v>
      </c>
      <c r="E412" s="168" t="str" cm="1">
        <f t="array" ref="E412">_xlfn.IFNA(CONVERT(INDEX('3. Emissions - Potential EF'!$N$5:$N$288,MATCH(1,('Potential - REER'!$N$344='3. Emissions - Potential EF'!$B$5:$B$288)*($C412='3. Emissions - Potential EF'!$C$5:$C$288),0)),"lbm","g")/24/3600,"--")</f>
        <v>--</v>
      </c>
      <c r="F412" s="174" t="str">
        <f t="shared" si="72"/>
        <v>--</v>
      </c>
      <c r="G412" s="167" t="str">
        <f t="shared" si="72"/>
        <v>--</v>
      </c>
      <c r="H412" s="167" t="str">
        <f t="shared" si="72"/>
        <v>--</v>
      </c>
      <c r="I412" s="167" t="str">
        <f t="shared" si="72"/>
        <v>--</v>
      </c>
      <c r="J412" s="167" t="str">
        <f t="shared" si="72"/>
        <v>--</v>
      </c>
      <c r="K412" s="167" t="str">
        <f t="shared" si="72"/>
        <v>--</v>
      </c>
      <c r="L412" s="168" t="str">
        <f t="shared" si="73"/>
        <v>--</v>
      </c>
    </row>
    <row r="413" spans="2:12" s="53" customFormat="1" ht="14.5" x14ac:dyDescent="0.35">
      <c r="B413" s="165" t="str">
        <f t="shared" si="71"/>
        <v>Hexachlorobenzene</v>
      </c>
      <c r="C413" s="166" t="str">
        <f t="shared" si="71"/>
        <v>118-74-1</v>
      </c>
      <c r="D413" s="167" t="str" cm="1">
        <f t="array" ref="D413">_xlfn.IFNA(CONVERT(INDEX('3. Emissions - Potential EF'!$K$5:$K$288,MATCH(1,($N$344='3. Emissions - Potential EF'!$B$5:$B$288)*($C413='3. Emissions - Potential EF'!$C$5:$C$288),0)),"lbm","g")/8760/3600,"--")</f>
        <v>--</v>
      </c>
      <c r="E413" s="168" t="str" cm="1">
        <f t="array" ref="E413">_xlfn.IFNA(CONVERT(INDEX('3. Emissions - Potential EF'!$N$5:$N$288,MATCH(1,('Potential - REER'!$N$344='3. Emissions - Potential EF'!$B$5:$B$288)*($C413='3. Emissions - Potential EF'!$C$5:$C$288),0)),"lbm","g")/24/3600,"--")</f>
        <v>--</v>
      </c>
      <c r="F413" s="174" t="str">
        <f t="shared" si="72"/>
        <v>--</v>
      </c>
      <c r="G413" s="167" t="str">
        <f t="shared" si="72"/>
        <v>--</v>
      </c>
      <c r="H413" s="167" t="str">
        <f t="shared" si="72"/>
        <v>--</v>
      </c>
      <c r="I413" s="167" t="str">
        <f t="shared" si="72"/>
        <v>--</v>
      </c>
      <c r="J413" s="167" t="str">
        <f t="shared" si="72"/>
        <v>--</v>
      </c>
      <c r="K413" s="167" t="str">
        <f t="shared" si="72"/>
        <v>--</v>
      </c>
      <c r="L413" s="168" t="str">
        <f t="shared" si="73"/>
        <v>--</v>
      </c>
    </row>
    <row r="414" spans="2:12" s="53" customFormat="1" ht="14.5" x14ac:dyDescent="0.35">
      <c r="B414" s="165" t="str">
        <f t="shared" si="71"/>
        <v>Hexachlorobutadiene</v>
      </c>
      <c r="C414" s="166" t="str">
        <f t="shared" si="71"/>
        <v>87-68-3</v>
      </c>
      <c r="D414" s="167" t="str" cm="1">
        <f t="array" ref="D414">_xlfn.IFNA(CONVERT(INDEX('3. Emissions - Potential EF'!$K$5:$K$288,MATCH(1,($N$344='3. Emissions - Potential EF'!$B$5:$B$288)*($C414='3. Emissions - Potential EF'!$C$5:$C$288),0)),"lbm","g")/8760/3600,"--")</f>
        <v>--</v>
      </c>
      <c r="E414" s="168" t="str" cm="1">
        <f t="array" ref="E414">_xlfn.IFNA(CONVERT(INDEX('3. Emissions - Potential EF'!$N$5:$N$288,MATCH(1,('Potential - REER'!$N$344='3. Emissions - Potential EF'!$B$5:$B$288)*($C414='3. Emissions - Potential EF'!$C$5:$C$288),0)),"lbm","g")/24/3600,"--")</f>
        <v>--</v>
      </c>
      <c r="F414" s="174" t="str">
        <f t="shared" si="72"/>
        <v>--</v>
      </c>
      <c r="G414" s="167" t="str">
        <f t="shared" si="72"/>
        <v>--</v>
      </c>
      <c r="H414" s="167" t="str">
        <f t="shared" si="72"/>
        <v>--</v>
      </c>
      <c r="I414" s="167" t="str">
        <f t="shared" si="72"/>
        <v>--</v>
      </c>
      <c r="J414" s="167" t="str">
        <f t="shared" si="72"/>
        <v>--</v>
      </c>
      <c r="K414" s="167" t="str">
        <f t="shared" si="72"/>
        <v>--</v>
      </c>
      <c r="L414" s="168" t="str">
        <f t="shared" si="73"/>
        <v>--</v>
      </c>
    </row>
    <row r="415" spans="2:12" s="53" customFormat="1" ht="14.5" x14ac:dyDescent="0.35">
      <c r="B415" s="165" t="str">
        <f t="shared" si="71"/>
        <v>Hexane</v>
      </c>
      <c r="C415" s="166" t="str">
        <f t="shared" si="71"/>
        <v>110-54-3</v>
      </c>
      <c r="D415" s="167" cm="1">
        <f t="array" ref="D415">_xlfn.IFNA(CONVERT(INDEX('3. Emissions - Potential EF'!$K$5:$K$288,MATCH(1,($N$344='3. Emissions - Potential EF'!$B$5:$B$288)*($C415='3. Emissions - Potential EF'!$C$5:$C$288),0)),"lbm","g")/8760/3600,"--")</f>
        <v>1.2160611753240828E-6</v>
      </c>
      <c r="E415" s="168" cm="1">
        <f t="array" ref="E415">_xlfn.IFNA(CONVERT(INDEX('3. Emissions - Potential EF'!$N$5:$N$288,MATCH(1,('Potential - REER'!$N$344='3. Emissions - Potential EF'!$B$5:$B$288)*($C415='3. Emissions - Potential EF'!$C$5:$C$288),0)),"lbm","g")/24/3600,"--")</f>
        <v>1.7123676870278321E-5</v>
      </c>
      <c r="F415" s="174" t="str">
        <f t="shared" ref="F415:K424" si="74">IFERROR(IF(F75="--","--",$D415/F75),"--")</f>
        <v>--</v>
      </c>
      <c r="G415" s="167">
        <f t="shared" si="74"/>
        <v>1.7372302504629756E-9</v>
      </c>
      <c r="H415" s="167" t="str">
        <f t="shared" si="74"/>
        <v>--</v>
      </c>
      <c r="I415" s="167">
        <f t="shared" si="74"/>
        <v>3.922777984916396E-10</v>
      </c>
      <c r="J415" s="167" t="str">
        <f t="shared" si="74"/>
        <v>--</v>
      </c>
      <c r="K415" s="167">
        <f t="shared" si="74"/>
        <v>3.922777984916396E-10</v>
      </c>
      <c r="L415" s="168" t="str">
        <f t="shared" si="73"/>
        <v>--</v>
      </c>
    </row>
    <row r="416" spans="2:12" s="53" customFormat="1" ht="14.5" x14ac:dyDescent="0.35">
      <c r="B416" s="165" t="str">
        <f t="shared" si="71"/>
        <v>Hexavalent Chromium (Cr+6)</v>
      </c>
      <c r="C416" s="166" t="str">
        <f t="shared" si="71"/>
        <v>18540-29-9</v>
      </c>
      <c r="D416" s="167" cm="1">
        <f t="array" ref="D416">_xlfn.IFNA(CONVERT(INDEX('3. Emissions - Potential EF'!$K$5:$K$288,MATCH(1,($N$344='3. Emissions - Potential EF'!$B$5:$B$288)*($C416='3. Emissions - Potential EF'!$C$5:$C$288),0)),"lbm","g")/8760/3600,"--")</f>
        <v>1.3096043426567046E-6</v>
      </c>
      <c r="E416" s="168" cm="1">
        <f t="array" ref="E416">_xlfn.IFNA(CONVERT(INDEX('3. Emissions - Potential EF'!$N$5:$N$288,MATCH(1,('Potential - REER'!$N$344='3. Emissions - Potential EF'!$B$5:$B$288)*($C416='3. Emissions - Potential EF'!$C$5:$C$288),0)),"lbm","g")/24/3600,"--")</f>
        <v>1.8440882783376652E-5</v>
      </c>
      <c r="F416" s="174">
        <f t="shared" si="74"/>
        <v>4.2245301376022726E-2</v>
      </c>
      <c r="G416" s="167">
        <f t="shared" si="74"/>
        <v>1.5778365574177162E-5</v>
      </c>
      <c r="H416" s="167">
        <f t="shared" si="74"/>
        <v>2.5184698897244323E-3</v>
      </c>
      <c r="I416" s="167">
        <f t="shared" si="74"/>
        <v>1.4881867530189826E-6</v>
      </c>
      <c r="J416" s="167">
        <f t="shared" si="74"/>
        <v>1.3096043426567047E-3</v>
      </c>
      <c r="K416" s="167">
        <f t="shared" si="74"/>
        <v>1.4881867530189826E-6</v>
      </c>
      <c r="L416" s="168">
        <f t="shared" si="73"/>
        <v>6.1469609277922172E-5</v>
      </c>
    </row>
    <row r="417" spans="2:12" s="53" customFormat="1" ht="14.5" x14ac:dyDescent="0.35">
      <c r="B417" s="165" t="str">
        <f t="shared" si="71"/>
        <v>Hydrochloric acid</v>
      </c>
      <c r="C417" s="166" t="str">
        <f t="shared" si="71"/>
        <v>7647-01-0</v>
      </c>
      <c r="D417" s="167" t="str" cm="1">
        <f t="array" ref="D417">_xlfn.IFNA(CONVERT(INDEX('3. Emissions - Potential EF'!$K$5:$K$288,MATCH(1,($N$344='3. Emissions - Potential EF'!$B$5:$B$288)*($C417='3. Emissions - Potential EF'!$C$5:$C$288),0)),"lbm","g")/8760/3600,"--")</f>
        <v>--</v>
      </c>
      <c r="E417" s="168" t="str" cm="1">
        <f t="array" ref="E417">_xlfn.IFNA(CONVERT(INDEX('3. Emissions - Potential EF'!$N$5:$N$288,MATCH(1,('Potential - REER'!$N$344='3. Emissions - Potential EF'!$B$5:$B$288)*($C417='3. Emissions - Potential EF'!$C$5:$C$288),0)),"lbm","g")/24/3600,"--")</f>
        <v>--</v>
      </c>
      <c r="F417" s="174" t="str">
        <f t="shared" si="74"/>
        <v>--</v>
      </c>
      <c r="G417" s="167" t="str">
        <f t="shared" si="74"/>
        <v>--</v>
      </c>
      <c r="H417" s="167" t="str">
        <f t="shared" si="74"/>
        <v>--</v>
      </c>
      <c r="I417" s="167" t="str">
        <f t="shared" si="74"/>
        <v>--</v>
      </c>
      <c r="J417" s="167" t="str">
        <f t="shared" si="74"/>
        <v>--</v>
      </c>
      <c r="K417" s="167" t="str">
        <f t="shared" si="74"/>
        <v>--</v>
      </c>
      <c r="L417" s="168" t="str">
        <f t="shared" si="73"/>
        <v>--</v>
      </c>
    </row>
    <row r="418" spans="2:12" s="53" customFormat="1" ht="14.5" x14ac:dyDescent="0.35">
      <c r="B418" s="165" t="str">
        <f t="shared" si="71"/>
        <v>Hydrogen Bromide</v>
      </c>
      <c r="C418" s="166" t="str">
        <f t="shared" si="71"/>
        <v>10035-10-6</v>
      </c>
      <c r="D418" s="167" t="str" cm="1">
        <f t="array" ref="D418">_xlfn.IFNA(CONVERT(INDEX('3. Emissions - Potential EF'!$K$5:$K$288,MATCH(1,($N$344='3. Emissions - Potential EF'!$B$5:$B$288)*($C418='3. Emissions - Potential EF'!$C$5:$C$288),0)),"lbm","g")/8760/3600,"--")</f>
        <v>--</v>
      </c>
      <c r="E418" s="168" t="str" cm="1">
        <f t="array" ref="E418">_xlfn.IFNA(CONVERT(INDEX('3. Emissions - Potential EF'!$N$5:$N$288,MATCH(1,('Potential - REER'!$N$344='3. Emissions - Potential EF'!$B$5:$B$288)*($C418='3. Emissions - Potential EF'!$C$5:$C$288),0)),"lbm","g")/24/3600,"--")</f>
        <v>--</v>
      </c>
      <c r="F418" s="174" t="str">
        <f t="shared" si="74"/>
        <v>--</v>
      </c>
      <c r="G418" s="167" t="str">
        <f t="shared" si="74"/>
        <v>--</v>
      </c>
      <c r="H418" s="167" t="str">
        <f t="shared" si="74"/>
        <v>--</v>
      </c>
      <c r="I418" s="167" t="str">
        <f t="shared" si="74"/>
        <v>--</v>
      </c>
      <c r="J418" s="167" t="str">
        <f t="shared" si="74"/>
        <v>--</v>
      </c>
      <c r="K418" s="167" t="str">
        <f t="shared" si="74"/>
        <v>--</v>
      </c>
      <c r="L418" s="168" t="str">
        <f t="shared" si="73"/>
        <v>--</v>
      </c>
    </row>
    <row r="419" spans="2:12" s="53" customFormat="1" ht="14.5" x14ac:dyDescent="0.35">
      <c r="B419" s="165" t="str">
        <f t="shared" si="71"/>
        <v>Hydrogen Fluoride</v>
      </c>
      <c r="C419" s="166" t="str">
        <f t="shared" si="71"/>
        <v>7664-39-3</v>
      </c>
      <c r="D419" s="167" t="str" cm="1">
        <f t="array" ref="D419">_xlfn.IFNA(CONVERT(INDEX('3. Emissions - Potential EF'!$K$5:$K$288,MATCH(1,($N$344='3. Emissions - Potential EF'!$B$5:$B$288)*($C419='3. Emissions - Potential EF'!$C$5:$C$288),0)),"lbm","g")/8760/3600,"--")</f>
        <v>--</v>
      </c>
      <c r="E419" s="168" t="str" cm="1">
        <f t="array" ref="E419">_xlfn.IFNA(CONVERT(INDEX('3. Emissions - Potential EF'!$N$5:$N$288,MATCH(1,('Potential - REER'!$N$344='3. Emissions - Potential EF'!$B$5:$B$288)*($C419='3. Emissions - Potential EF'!$C$5:$C$288),0)),"lbm","g")/24/3600,"--")</f>
        <v>--</v>
      </c>
      <c r="F419" s="174" t="str">
        <f t="shared" si="74"/>
        <v>--</v>
      </c>
      <c r="G419" s="167" t="str">
        <f t="shared" si="74"/>
        <v>--</v>
      </c>
      <c r="H419" s="167" t="str">
        <f t="shared" si="74"/>
        <v>--</v>
      </c>
      <c r="I419" s="167" t="str">
        <f t="shared" si="74"/>
        <v>--</v>
      </c>
      <c r="J419" s="167" t="str">
        <f t="shared" si="74"/>
        <v>--</v>
      </c>
      <c r="K419" s="167" t="str">
        <f t="shared" si="74"/>
        <v>--</v>
      </c>
      <c r="L419" s="168" t="str">
        <f t="shared" si="73"/>
        <v>--</v>
      </c>
    </row>
    <row r="420" spans="2:12" s="53" customFormat="1" ht="14.5" x14ac:dyDescent="0.35">
      <c r="B420" s="165" t="str">
        <f t="shared" si="71"/>
        <v>Indeno[1,2,3-cd]pyrene</v>
      </c>
      <c r="C420" s="166" t="str">
        <f t="shared" si="71"/>
        <v>193-39-5</v>
      </c>
      <c r="D420" s="167" t="str" cm="1">
        <f t="array" ref="D420">_xlfn.IFNA(CONVERT(INDEX('3. Emissions - Potential EF'!$K$5:$K$288,MATCH(1,($N$344='3. Emissions - Potential EF'!$B$5:$B$288)*($C420='3. Emissions - Potential EF'!$C$5:$C$288),0)),"lbm","g")/8760/3600,"--")</f>
        <v>--</v>
      </c>
      <c r="E420" s="168" t="str" cm="1">
        <f t="array" ref="E420">_xlfn.IFNA(CONVERT(INDEX('3. Emissions - Potential EF'!$N$5:$N$288,MATCH(1,('Potential - REER'!$N$344='3. Emissions - Potential EF'!$B$5:$B$288)*($C420='3. Emissions - Potential EF'!$C$5:$C$288),0)),"lbm","g")/24/3600,"--")</f>
        <v>--</v>
      </c>
      <c r="F420" s="174" t="str">
        <f t="shared" si="74"/>
        <v>--</v>
      </c>
      <c r="G420" s="167" t="str">
        <f t="shared" si="74"/>
        <v>--</v>
      </c>
      <c r="H420" s="167" t="str">
        <f t="shared" si="74"/>
        <v>--</v>
      </c>
      <c r="I420" s="167" t="str">
        <f t="shared" si="74"/>
        <v>--</v>
      </c>
      <c r="J420" s="167" t="str">
        <f t="shared" si="74"/>
        <v>--</v>
      </c>
      <c r="K420" s="167" t="str">
        <f t="shared" si="74"/>
        <v>--</v>
      </c>
      <c r="L420" s="168" t="str">
        <f t="shared" si="73"/>
        <v>--</v>
      </c>
    </row>
    <row r="421" spans="2:12" s="53" customFormat="1" ht="14.5" x14ac:dyDescent="0.35">
      <c r="B421" s="165" t="str">
        <f t="shared" si="71"/>
        <v>Lead and compounds</v>
      </c>
      <c r="C421" s="166" t="str">
        <f t="shared" si="71"/>
        <v>7439-92-1</v>
      </c>
      <c r="D421" s="167" cm="1">
        <f t="array" ref="D421">_xlfn.IFNA(CONVERT(INDEX('3. Emissions - Potential EF'!$K$5:$K$288,MATCH(1,($N$344='3. Emissions - Potential EF'!$B$5:$B$288)*($C421='3. Emissions - Potential EF'!$C$5:$C$288),0)),"lbm","g")/8760/3600,"--")</f>
        <v>4.6771583666310879E-7</v>
      </c>
      <c r="E421" s="168" cm="1">
        <f t="array" ref="E421">_xlfn.IFNA(CONVERT(INDEX('3. Emissions - Potential EF'!$N$5:$N$288,MATCH(1,('Potential - REER'!$N$344='3. Emissions - Potential EF'!$B$5:$B$288)*($C421='3. Emissions - Potential EF'!$C$5:$C$288),0)),"lbm","g")/24/3600,"--")</f>
        <v>6.5860295654916617E-6</v>
      </c>
      <c r="F421" s="174" t="str">
        <f t="shared" si="74"/>
        <v>--</v>
      </c>
      <c r="G421" s="167">
        <f t="shared" si="74"/>
        <v>3.1181055777540589E-6</v>
      </c>
      <c r="H421" s="167" t="str">
        <f t="shared" si="74"/>
        <v>--</v>
      </c>
      <c r="I421" s="167">
        <f t="shared" si="74"/>
        <v>7.0866035858046784E-7</v>
      </c>
      <c r="J421" s="167" t="str">
        <f t="shared" si="74"/>
        <v>--</v>
      </c>
      <c r="K421" s="167">
        <f t="shared" si="74"/>
        <v>7.0866035858046784E-7</v>
      </c>
      <c r="L421" s="168">
        <f t="shared" si="73"/>
        <v>4.3906863769944415E-5</v>
      </c>
    </row>
    <row r="422" spans="2:12" s="53" customFormat="1" ht="14.5" x14ac:dyDescent="0.35">
      <c r="B422" s="165" t="str">
        <f t="shared" si="71"/>
        <v>Manganese and compounds</v>
      </c>
      <c r="C422" s="166" t="str">
        <f t="shared" si="71"/>
        <v>7439-96-5</v>
      </c>
      <c r="D422" s="167" cm="1">
        <f t="array" ref="D422">_xlfn.IFNA(CONVERT(INDEX('3. Emissions - Potential EF'!$K$5:$K$288,MATCH(1,($N$344='3. Emissions - Potential EF'!$B$5:$B$288)*($C422='3. Emissions - Potential EF'!$C$5:$C$288),0)),"lbm","g")/8760/3600,"--")</f>
        <v>3.5546403586396271E-7</v>
      </c>
      <c r="E422" s="168" cm="1">
        <f t="array" ref="E422">_xlfn.IFNA(CONVERT(INDEX('3. Emissions - Potential EF'!$N$5:$N$288,MATCH(1,('Potential - REER'!$N$344='3. Emissions - Potential EF'!$B$5:$B$288)*($C422='3. Emissions - Potential EF'!$C$5:$C$288),0)),"lbm","g")/24/3600,"--")</f>
        <v>5.0053824697736632E-6</v>
      </c>
      <c r="F422" s="174" t="str">
        <f t="shared" si="74"/>
        <v>--</v>
      </c>
      <c r="G422" s="167">
        <f t="shared" si="74"/>
        <v>3.9496003984884748E-6</v>
      </c>
      <c r="H422" s="167" t="str">
        <f t="shared" si="74"/>
        <v>--</v>
      </c>
      <c r="I422" s="167">
        <f t="shared" si="74"/>
        <v>8.8866008965990677E-7</v>
      </c>
      <c r="J422" s="167" t="str">
        <f t="shared" si="74"/>
        <v>--</v>
      </c>
      <c r="K422" s="167">
        <f t="shared" si="74"/>
        <v>8.8866008965990677E-7</v>
      </c>
      <c r="L422" s="168">
        <f t="shared" si="73"/>
        <v>1.6684608232578877E-5</v>
      </c>
    </row>
    <row r="423" spans="2:12" s="53" customFormat="1" ht="14.5" x14ac:dyDescent="0.35">
      <c r="B423" s="165" t="str">
        <f t="shared" si="71"/>
        <v>Mercury and compounds</v>
      </c>
      <c r="C423" s="166" t="str">
        <f t="shared" si="71"/>
        <v>7439-97-6</v>
      </c>
      <c r="D423" s="167" cm="1">
        <f t="array" ref="D423">_xlfn.IFNA(CONVERT(INDEX('3. Emissions - Potential EF'!$K$5:$K$288,MATCH(1,($N$344='3. Emissions - Potential EF'!$B$5:$B$288)*($C423='3. Emissions - Potential EF'!$C$5:$C$288),0)),"lbm","g")/8760/3600,"--")</f>
        <v>2.4321223506481652E-7</v>
      </c>
      <c r="E423" s="168" cm="1">
        <f t="array" ref="E423">_xlfn.IFNA(CONVERT(INDEX('3. Emissions - Potential EF'!$N$5:$N$288,MATCH(1,('Potential - REER'!$N$344='3. Emissions - Potential EF'!$B$5:$B$288)*($C423='3. Emissions - Potential EF'!$C$5:$C$288),0)),"lbm","g")/24/3600,"--")</f>
        <v>3.4247353740556643E-6</v>
      </c>
      <c r="F423" s="174" t="str">
        <f t="shared" si="74"/>
        <v>--</v>
      </c>
      <c r="G423" s="167">
        <f t="shared" si="74"/>
        <v>3.1586004553872277E-6</v>
      </c>
      <c r="H423" s="167" t="str">
        <f t="shared" si="74"/>
        <v>--</v>
      </c>
      <c r="I423" s="167">
        <f t="shared" si="74"/>
        <v>3.8605116676955001E-7</v>
      </c>
      <c r="J423" s="167" t="str">
        <f t="shared" si="74"/>
        <v>--</v>
      </c>
      <c r="K423" s="167">
        <f t="shared" si="74"/>
        <v>3.8605116676955001E-7</v>
      </c>
      <c r="L423" s="168">
        <f t="shared" si="73"/>
        <v>5.7078922900927736E-6</v>
      </c>
    </row>
    <row r="424" spans="2:12" s="53" customFormat="1" ht="14.5" x14ac:dyDescent="0.35">
      <c r="B424" s="165" t="str">
        <f t="shared" si="71"/>
        <v>Methylene Chloride</v>
      </c>
      <c r="C424" s="166" t="str">
        <f t="shared" si="71"/>
        <v>75-09-2</v>
      </c>
      <c r="D424" s="167" t="str" cm="1">
        <f t="array" ref="D424">_xlfn.IFNA(CONVERT(INDEX('3. Emissions - Potential EF'!$K$5:$K$288,MATCH(1,($N$344='3. Emissions - Potential EF'!$B$5:$B$288)*($C424='3. Emissions - Potential EF'!$C$5:$C$288),0)),"lbm","g")/8760/3600,"--")</f>
        <v>--</v>
      </c>
      <c r="E424" s="168" t="str" cm="1">
        <f t="array" ref="E424">_xlfn.IFNA(CONVERT(INDEX('3. Emissions - Potential EF'!$N$5:$N$288,MATCH(1,('Potential - REER'!$N$344='3. Emissions - Potential EF'!$B$5:$B$288)*($C424='3. Emissions - Potential EF'!$C$5:$C$288),0)),"lbm","g")/24/3600,"--")</f>
        <v>--</v>
      </c>
      <c r="F424" s="174" t="str">
        <f t="shared" si="74"/>
        <v>--</v>
      </c>
      <c r="G424" s="167" t="str">
        <f t="shared" si="74"/>
        <v>--</v>
      </c>
      <c r="H424" s="167" t="str">
        <f t="shared" si="74"/>
        <v>--</v>
      </c>
      <c r="I424" s="167" t="str">
        <f t="shared" si="74"/>
        <v>--</v>
      </c>
      <c r="J424" s="167" t="str">
        <f t="shared" si="74"/>
        <v>--</v>
      </c>
      <c r="K424" s="167" t="str">
        <f t="shared" si="74"/>
        <v>--</v>
      </c>
      <c r="L424" s="168" t="str">
        <f t="shared" si="73"/>
        <v>--</v>
      </c>
    </row>
    <row r="425" spans="2:12" s="53" customFormat="1" ht="14.5" x14ac:dyDescent="0.35">
      <c r="B425" s="165" t="str">
        <f t="shared" ref="B425:C444" si="75">B85</f>
        <v>Molybdenum trioxide</v>
      </c>
      <c r="C425" s="166" t="str">
        <f t="shared" si="75"/>
        <v>1313-27-5</v>
      </c>
      <c r="D425" s="167" cm="1">
        <f t="array" ref="D425">_xlfn.IFNA(CONVERT(INDEX('3. Emissions - Potential EF'!$K$5:$K$288,MATCH(1,($N$344='3. Emissions - Potential EF'!$B$5:$B$288)*($C425='3. Emissions - Potential EF'!$C$5:$C$288),0)),"lbm","g")/8760/3600,"--")</f>
        <v>1.543462260988259E-6</v>
      </c>
      <c r="E425" s="168" cm="1">
        <f t="array" ref="E425">_xlfn.IFNA(CONVERT(INDEX('3. Emissions - Potential EF'!$N$5:$N$288,MATCH(1,('Potential - REER'!$N$344='3. Emissions - Potential EF'!$B$5:$B$288)*($C425='3. Emissions - Potential EF'!$C$5:$C$288),0)),"lbm","g")/24/3600,"--")</f>
        <v>2.1733897566122487E-5</v>
      </c>
      <c r="F425" s="174" t="str">
        <f t="shared" ref="F425:K434" si="76">IFERROR(IF(F85="--","--",$D425/F85),"--")</f>
        <v>--</v>
      </c>
      <c r="G425" s="167" t="str">
        <f t="shared" si="76"/>
        <v>--</v>
      </c>
      <c r="H425" s="167" t="str">
        <f t="shared" si="76"/>
        <v>--</v>
      </c>
      <c r="I425" s="167" t="str">
        <f t="shared" si="76"/>
        <v>--</v>
      </c>
      <c r="J425" s="167" t="str">
        <f t="shared" si="76"/>
        <v>--</v>
      </c>
      <c r="K425" s="167" t="str">
        <f t="shared" si="76"/>
        <v>--</v>
      </c>
      <c r="L425" s="168" t="str">
        <f t="shared" si="73"/>
        <v>--</v>
      </c>
    </row>
    <row r="426" spans="2:12" s="53" customFormat="1" ht="14.5" x14ac:dyDescent="0.35">
      <c r="B426" s="165" t="str">
        <f t="shared" si="75"/>
        <v>Naphthalene</v>
      </c>
      <c r="C426" s="166" t="str">
        <f t="shared" si="75"/>
        <v>91-20-3</v>
      </c>
      <c r="D426" s="167" cm="1">
        <f t="array" ref="D426">_xlfn.IFNA(CONVERT(INDEX('3. Emissions - Potential EF'!$K$5:$K$288,MATCH(1,($N$344='3. Emissions - Potential EF'!$B$5:$B$288)*($C426='3. Emissions - Potential EF'!$C$5:$C$288),0)),"lbm","g")/8760/3600,"--")</f>
        <v>2.8062950199786525E-7</v>
      </c>
      <c r="E426" s="168" cm="1">
        <f t="array" ref="E426">_xlfn.IFNA(CONVERT(INDEX('3. Emissions - Potential EF'!$N$5:$N$288,MATCH(1,('Potential - REER'!$N$344='3. Emissions - Potential EF'!$B$5:$B$288)*($C426='3. Emissions - Potential EF'!$C$5:$C$288),0)),"lbm","g")/24/3600,"--")</f>
        <v>3.9516177392949975E-6</v>
      </c>
      <c r="F426" s="174">
        <f t="shared" si="76"/>
        <v>9.6768793792367316E-6</v>
      </c>
      <c r="G426" s="167">
        <f t="shared" si="76"/>
        <v>7.5845811350774388E-8</v>
      </c>
      <c r="H426" s="167">
        <f t="shared" si="76"/>
        <v>3.692493447340332E-7</v>
      </c>
      <c r="I426" s="167">
        <f t="shared" si="76"/>
        <v>1.7539343874866578E-8</v>
      </c>
      <c r="J426" s="167">
        <f t="shared" si="76"/>
        <v>8.0179857713675794E-7</v>
      </c>
      <c r="K426" s="167">
        <f t="shared" si="76"/>
        <v>1.7539343874866578E-8</v>
      </c>
      <c r="L426" s="168">
        <f t="shared" si="73"/>
        <v>1.9758088696474987E-8</v>
      </c>
    </row>
    <row r="427" spans="2:12" s="53" customFormat="1" ht="14.5" x14ac:dyDescent="0.35">
      <c r="B427" s="165" t="str">
        <f t="shared" si="75"/>
        <v>Nickel and compounds</v>
      </c>
      <c r="C427" s="166" t="str">
        <f t="shared" si="75"/>
        <v>7440-02-0</v>
      </c>
      <c r="D427" s="167" cm="1">
        <f t="array" ref="D427">_xlfn.IFNA(CONVERT(INDEX('3. Emissions - Potential EF'!$K$5:$K$288,MATCH(1,($N$344='3. Emissions - Potential EF'!$B$5:$B$288)*($C427='3. Emissions - Potential EF'!$C$5:$C$288),0)),"lbm","g")/8760/3600,"--")</f>
        <v>1.9644065139850565E-6</v>
      </c>
      <c r="E427" s="168" cm="1">
        <f t="array" ref="E427">_xlfn.IFNA(CONVERT(INDEX('3. Emissions - Potential EF'!$N$5:$N$288,MATCH(1,('Potential - REER'!$N$344='3. Emissions - Potential EF'!$B$5:$B$288)*($C427='3. Emissions - Potential EF'!$C$5:$C$288),0)),"lbm","g")/24/3600,"--")</f>
        <v>2.7661324175064984E-5</v>
      </c>
      <c r="F427" s="174">
        <f t="shared" si="76"/>
        <v>5.1694908262764642E-4</v>
      </c>
      <c r="G427" s="167">
        <f t="shared" si="76"/>
        <v>1.4031475099893261E-4</v>
      </c>
      <c r="H427" s="167">
        <f t="shared" si="76"/>
        <v>1.9644065139850565E-5</v>
      </c>
      <c r="I427" s="167">
        <f t="shared" si="76"/>
        <v>3.1683976032017044E-5</v>
      </c>
      <c r="J427" s="167">
        <f t="shared" si="76"/>
        <v>4.2704489434457755E-5</v>
      </c>
      <c r="K427" s="167">
        <f t="shared" si="76"/>
        <v>3.1683976032017044E-5</v>
      </c>
      <c r="L427" s="168">
        <f t="shared" si="73"/>
        <v>1.3830662087532491E-4</v>
      </c>
    </row>
    <row r="428" spans="2:12" s="53" customFormat="1" ht="14.5" x14ac:dyDescent="0.35">
      <c r="B428" s="165" t="str">
        <f t="shared" si="75"/>
        <v>o-Xylene</v>
      </c>
      <c r="C428" s="166" t="str">
        <f t="shared" si="75"/>
        <v>95-47-6</v>
      </c>
      <c r="D428" s="167" t="str" cm="1">
        <f t="array" ref="D428">_xlfn.IFNA(CONVERT(INDEX('3. Emissions - Potential EF'!$K$5:$K$288,MATCH(1,($N$344='3. Emissions - Potential EF'!$B$5:$B$288)*($C428='3. Emissions - Potential EF'!$C$5:$C$288),0)),"lbm","g")/8760/3600,"--")</f>
        <v>--</v>
      </c>
      <c r="E428" s="168" t="str" cm="1">
        <f t="array" ref="E428">_xlfn.IFNA(CONVERT(INDEX('3. Emissions - Potential EF'!$N$5:$N$288,MATCH(1,('Potential - REER'!$N$344='3. Emissions - Potential EF'!$B$5:$B$288)*($C428='3. Emissions - Potential EF'!$C$5:$C$288),0)),"lbm","g")/24/3600,"--")</f>
        <v>--</v>
      </c>
      <c r="F428" s="174" t="str">
        <f t="shared" si="76"/>
        <v>--</v>
      </c>
      <c r="G428" s="167" t="str">
        <f t="shared" si="76"/>
        <v>--</v>
      </c>
      <c r="H428" s="167" t="str">
        <f t="shared" si="76"/>
        <v>--</v>
      </c>
      <c r="I428" s="167" t="str">
        <f t="shared" si="76"/>
        <v>--</v>
      </c>
      <c r="J428" s="167" t="str">
        <f t="shared" si="76"/>
        <v>--</v>
      </c>
      <c r="K428" s="167" t="str">
        <f t="shared" si="76"/>
        <v>--</v>
      </c>
      <c r="L428" s="168" t="str">
        <f t="shared" si="73"/>
        <v>--</v>
      </c>
    </row>
    <row r="429" spans="2:12" s="53" customFormat="1" ht="14.5" x14ac:dyDescent="0.35">
      <c r="B429" s="165" t="str">
        <f t="shared" si="75"/>
        <v>Pentachlorophenol (CCC)</v>
      </c>
      <c r="C429" s="166" t="str">
        <f t="shared" si="75"/>
        <v>87-86-5</v>
      </c>
      <c r="D429" s="167" t="str" cm="1">
        <f t="array" ref="D429">_xlfn.IFNA(CONVERT(INDEX('3. Emissions - Potential EF'!$K$5:$K$288,MATCH(1,($N$344='3. Emissions - Potential EF'!$B$5:$B$288)*($C429='3. Emissions - Potential EF'!$C$5:$C$288),0)),"lbm","g")/8760/3600,"--")</f>
        <v>--</v>
      </c>
      <c r="E429" s="168" t="str" cm="1">
        <f t="array" ref="E429">_xlfn.IFNA(CONVERT(INDEX('3. Emissions - Potential EF'!$N$5:$N$288,MATCH(1,('Potential - REER'!$N$344='3. Emissions - Potential EF'!$B$5:$B$288)*($C429='3. Emissions - Potential EF'!$C$5:$C$288),0)),"lbm","g")/24/3600,"--")</f>
        <v>--</v>
      </c>
      <c r="F429" s="174" t="str">
        <f t="shared" si="76"/>
        <v>--</v>
      </c>
      <c r="G429" s="167" t="str">
        <f t="shared" si="76"/>
        <v>--</v>
      </c>
      <c r="H429" s="167" t="str">
        <f t="shared" si="76"/>
        <v>--</v>
      </c>
      <c r="I429" s="167" t="str">
        <f t="shared" si="76"/>
        <v>--</v>
      </c>
      <c r="J429" s="167" t="str">
        <f t="shared" si="76"/>
        <v>--</v>
      </c>
      <c r="K429" s="167" t="str">
        <f t="shared" si="76"/>
        <v>--</v>
      </c>
      <c r="L429" s="168" t="str">
        <f t="shared" si="73"/>
        <v>--</v>
      </c>
    </row>
    <row r="430" spans="2:12" s="53" customFormat="1" ht="14.5" x14ac:dyDescent="0.35">
      <c r="B430" s="165" t="str">
        <f t="shared" si="75"/>
        <v>Perylene</v>
      </c>
      <c r="C430" s="166" t="str">
        <f t="shared" si="75"/>
        <v>198-55-0</v>
      </c>
      <c r="D430" s="167" t="str" cm="1">
        <f t="array" ref="D430">_xlfn.IFNA(CONVERT(INDEX('3. Emissions - Potential EF'!$K$5:$K$288,MATCH(1,($N$344='3. Emissions - Potential EF'!$B$5:$B$288)*($C430='3. Emissions - Potential EF'!$C$5:$C$288),0)),"lbm","g")/8760/3600,"--")</f>
        <v>--</v>
      </c>
      <c r="E430" s="168" t="str" cm="1">
        <f t="array" ref="E430">_xlfn.IFNA(CONVERT(INDEX('3. Emissions - Potential EF'!$N$5:$N$288,MATCH(1,('Potential - REER'!$N$344='3. Emissions - Potential EF'!$B$5:$B$288)*($C430='3. Emissions - Potential EF'!$C$5:$C$288),0)),"lbm","g")/24/3600,"--")</f>
        <v>--</v>
      </c>
      <c r="F430" s="174" t="str">
        <f t="shared" si="76"/>
        <v>--</v>
      </c>
      <c r="G430" s="167" t="str">
        <f t="shared" si="76"/>
        <v>--</v>
      </c>
      <c r="H430" s="167" t="str">
        <f t="shared" si="76"/>
        <v>--</v>
      </c>
      <c r="I430" s="167" t="str">
        <f t="shared" si="76"/>
        <v>--</v>
      </c>
      <c r="J430" s="167" t="str">
        <f t="shared" si="76"/>
        <v>--</v>
      </c>
      <c r="K430" s="167" t="str">
        <f t="shared" si="76"/>
        <v>--</v>
      </c>
      <c r="L430" s="168" t="str">
        <f t="shared" si="73"/>
        <v>--</v>
      </c>
    </row>
    <row r="431" spans="2:12" s="53" customFormat="1" ht="14.5" x14ac:dyDescent="0.35">
      <c r="B431" s="165" t="str">
        <f t="shared" si="75"/>
        <v>Phenanthrene</v>
      </c>
      <c r="C431" s="166" t="str">
        <f t="shared" si="75"/>
        <v>85-01-8</v>
      </c>
      <c r="D431" s="167" t="str" cm="1">
        <f t="array" ref="D431">_xlfn.IFNA(CONVERT(INDEX('3. Emissions - Potential EF'!$K$5:$K$288,MATCH(1,($N$344='3. Emissions - Potential EF'!$B$5:$B$288)*($C431='3. Emissions - Potential EF'!$C$5:$C$288),0)),"lbm","g")/8760/3600,"--")</f>
        <v>--</v>
      </c>
      <c r="E431" s="168" t="str" cm="1">
        <f t="array" ref="E431">_xlfn.IFNA(CONVERT(INDEX('3. Emissions - Potential EF'!$N$5:$N$288,MATCH(1,('Potential - REER'!$N$344='3. Emissions - Potential EF'!$B$5:$B$288)*($C431='3. Emissions - Potential EF'!$C$5:$C$288),0)),"lbm","g")/24/3600,"--")</f>
        <v>--</v>
      </c>
      <c r="F431" s="174" t="str">
        <f t="shared" si="76"/>
        <v>--</v>
      </c>
      <c r="G431" s="167" t="str">
        <f t="shared" si="76"/>
        <v>--</v>
      </c>
      <c r="H431" s="167" t="str">
        <f t="shared" si="76"/>
        <v>--</v>
      </c>
      <c r="I431" s="167" t="str">
        <f t="shared" si="76"/>
        <v>--</v>
      </c>
      <c r="J431" s="167" t="str">
        <f t="shared" si="76"/>
        <v>--</v>
      </c>
      <c r="K431" s="167" t="str">
        <f t="shared" si="76"/>
        <v>--</v>
      </c>
      <c r="L431" s="168" t="str">
        <f t="shared" si="73"/>
        <v>--</v>
      </c>
    </row>
    <row r="432" spans="2:12" s="53" customFormat="1" ht="14.5" x14ac:dyDescent="0.35">
      <c r="B432" s="165" t="str">
        <f t="shared" si="75"/>
        <v>Phosphorous and compounds</v>
      </c>
      <c r="C432" s="166">
        <f t="shared" si="75"/>
        <v>504</v>
      </c>
      <c r="D432" s="167" t="str" cm="1">
        <f t="array" ref="D432">_xlfn.IFNA(CONVERT(INDEX('3. Emissions - Potential EF'!$K$5:$K$288,MATCH(1,($N$344='3. Emissions - Potential EF'!$B$5:$B$288)*($C432='3. Emissions - Potential EF'!$C$5:$C$288),0)),"lbm","g")/8760/3600,"--")</f>
        <v>--</v>
      </c>
      <c r="E432" s="168" t="str" cm="1">
        <f t="array" ref="E432">_xlfn.IFNA(CONVERT(INDEX('3. Emissions - Potential EF'!$N$5:$N$288,MATCH(1,('Potential - REER'!$N$344='3. Emissions - Potential EF'!$B$5:$B$288)*($C432='3. Emissions - Potential EF'!$C$5:$C$288),0)),"lbm","g")/24/3600,"--")</f>
        <v>--</v>
      </c>
      <c r="F432" s="174" t="str">
        <f t="shared" si="76"/>
        <v>--</v>
      </c>
      <c r="G432" s="167" t="str">
        <f t="shared" si="76"/>
        <v>--</v>
      </c>
      <c r="H432" s="167" t="str">
        <f t="shared" si="76"/>
        <v>--</v>
      </c>
      <c r="I432" s="167" t="str">
        <f t="shared" si="76"/>
        <v>--</v>
      </c>
      <c r="J432" s="167" t="str">
        <f t="shared" si="76"/>
        <v>--</v>
      </c>
      <c r="K432" s="167" t="str">
        <f t="shared" si="76"/>
        <v>--</v>
      </c>
      <c r="L432" s="168" t="str">
        <f t="shared" si="73"/>
        <v>--</v>
      </c>
    </row>
    <row r="433" spans="2:12" s="53" customFormat="1" ht="14.5" x14ac:dyDescent="0.35">
      <c r="B433" s="165" t="str">
        <f t="shared" si="75"/>
        <v>Pyrene</v>
      </c>
      <c r="C433" s="166" t="str">
        <f t="shared" si="75"/>
        <v>129-00-0</v>
      </c>
      <c r="D433" s="167" t="str" cm="1">
        <f t="array" ref="D433">_xlfn.IFNA(CONVERT(INDEX('3. Emissions - Potential EF'!$K$5:$K$288,MATCH(1,($N$344='3. Emissions - Potential EF'!$B$5:$B$288)*($C433='3. Emissions - Potential EF'!$C$5:$C$288),0)),"lbm","g")/8760/3600,"--")</f>
        <v>--</v>
      </c>
      <c r="E433" s="168" t="str" cm="1">
        <f t="array" ref="E433">_xlfn.IFNA(CONVERT(INDEX('3. Emissions - Potential EF'!$N$5:$N$288,MATCH(1,('Potential - REER'!$N$344='3. Emissions - Potential EF'!$B$5:$B$288)*($C433='3. Emissions - Potential EF'!$C$5:$C$288),0)),"lbm","g")/24/3600,"--")</f>
        <v>--</v>
      </c>
      <c r="F433" s="174" t="str">
        <f t="shared" si="76"/>
        <v>--</v>
      </c>
      <c r="G433" s="167" t="str">
        <f t="shared" si="76"/>
        <v>--</v>
      </c>
      <c r="H433" s="167" t="str">
        <f t="shared" si="76"/>
        <v>--</v>
      </c>
      <c r="I433" s="167" t="str">
        <f t="shared" si="76"/>
        <v>--</v>
      </c>
      <c r="J433" s="167" t="str">
        <f t="shared" si="76"/>
        <v>--</v>
      </c>
      <c r="K433" s="167" t="str">
        <f t="shared" si="76"/>
        <v>--</v>
      </c>
      <c r="L433" s="168" t="str">
        <f t="shared" si="73"/>
        <v>--</v>
      </c>
    </row>
    <row r="434" spans="2:12" s="53" customFormat="1" ht="14.5" x14ac:dyDescent="0.35">
      <c r="B434" s="165" t="str">
        <f t="shared" si="75"/>
        <v>Selenium and compounds</v>
      </c>
      <c r="C434" s="166" t="str">
        <f t="shared" si="75"/>
        <v>7782-49-2</v>
      </c>
      <c r="D434" s="167" cm="1">
        <f t="array" ref="D434">_xlfn.IFNA(CONVERT(INDEX('3. Emissions - Potential EF'!$K$5:$K$288,MATCH(1,($N$344='3. Emissions - Potential EF'!$B$5:$B$288)*($C434='3. Emissions - Potential EF'!$C$5:$C$288),0)),"lbm","g")/8760/3600,"--")</f>
        <v>2.2450360159829222E-8</v>
      </c>
      <c r="E434" s="168" cm="1">
        <f t="array" ref="E434">_xlfn.IFNA(CONVERT(INDEX('3. Emissions - Potential EF'!$N$5:$N$288,MATCH(1,('Potential - REER'!$N$344='3. Emissions - Potential EF'!$B$5:$B$288)*($C434='3. Emissions - Potential EF'!$C$5:$C$288),0)),"lbm","g")/24/3600,"--")</f>
        <v>3.1612941914359979E-7</v>
      </c>
      <c r="F434" s="174" t="str">
        <f t="shared" si="76"/>
        <v>--</v>
      </c>
      <c r="G434" s="167" t="str">
        <f t="shared" si="76"/>
        <v>--</v>
      </c>
      <c r="H434" s="167" t="str">
        <f t="shared" si="76"/>
        <v>--</v>
      </c>
      <c r="I434" s="167" t="str">
        <f t="shared" si="76"/>
        <v>--</v>
      </c>
      <c r="J434" s="167" t="str">
        <f t="shared" si="76"/>
        <v>--</v>
      </c>
      <c r="K434" s="167" t="str">
        <f t="shared" si="76"/>
        <v>--</v>
      </c>
      <c r="L434" s="168">
        <f t="shared" si="73"/>
        <v>1.580647095717999E-7</v>
      </c>
    </row>
    <row r="435" spans="2:12" s="53" customFormat="1" ht="14.5" x14ac:dyDescent="0.35">
      <c r="B435" s="165" t="str">
        <f t="shared" si="75"/>
        <v>Silver</v>
      </c>
      <c r="C435" s="166" t="str">
        <f t="shared" si="75"/>
        <v>7440-22-4</v>
      </c>
      <c r="D435" s="167" t="str" cm="1">
        <f t="array" ref="D435">_xlfn.IFNA(CONVERT(INDEX('3. Emissions - Potential EF'!$K$5:$K$288,MATCH(1,($N$344='3. Emissions - Potential EF'!$B$5:$B$288)*($C435='3. Emissions - Potential EF'!$C$5:$C$288),0)),"lbm","g")/8760/3600,"--")</f>
        <v>--</v>
      </c>
      <c r="E435" s="168" t="str" cm="1">
        <f t="array" ref="E435">_xlfn.IFNA(CONVERT(INDEX('3. Emissions - Potential EF'!$N$5:$N$288,MATCH(1,('Potential - REER'!$N$344='3. Emissions - Potential EF'!$B$5:$B$288)*($C435='3. Emissions - Potential EF'!$C$5:$C$288),0)),"lbm","g")/24/3600,"--")</f>
        <v>--</v>
      </c>
      <c r="F435" s="174" t="str">
        <f t="shared" ref="F435:K444" si="77">IFERROR(IF(F95="--","--",$D435/F95),"--")</f>
        <v>--</v>
      </c>
      <c r="G435" s="167" t="str">
        <f t="shared" si="77"/>
        <v>--</v>
      </c>
      <c r="H435" s="167" t="str">
        <f t="shared" si="77"/>
        <v>--</v>
      </c>
      <c r="I435" s="167" t="str">
        <f t="shared" si="77"/>
        <v>--</v>
      </c>
      <c r="J435" s="167" t="str">
        <f t="shared" si="77"/>
        <v>--</v>
      </c>
      <c r="K435" s="167" t="str">
        <f t="shared" si="77"/>
        <v>--</v>
      </c>
      <c r="L435" s="168" t="str">
        <f t="shared" si="73"/>
        <v>--</v>
      </c>
    </row>
    <row r="436" spans="2:12" s="53" customFormat="1" ht="14.5" x14ac:dyDescent="0.35">
      <c r="B436" s="165" t="str">
        <f t="shared" si="75"/>
        <v>Styrene</v>
      </c>
      <c r="C436" s="166" t="str">
        <f t="shared" si="75"/>
        <v>100-42-5</v>
      </c>
      <c r="D436" s="167" t="str" cm="1">
        <f t="array" ref="D436">_xlfn.IFNA(CONVERT(INDEX('3. Emissions - Potential EF'!$K$5:$K$288,MATCH(1,($N$344='3. Emissions - Potential EF'!$B$5:$B$288)*($C436='3. Emissions - Potential EF'!$C$5:$C$288),0)),"lbm","g")/8760/3600,"--")</f>
        <v>--</v>
      </c>
      <c r="E436" s="168" t="str" cm="1">
        <f t="array" ref="E436">_xlfn.IFNA(CONVERT(INDEX('3. Emissions - Potential EF'!$N$5:$N$288,MATCH(1,('Potential - REER'!$N$344='3. Emissions - Potential EF'!$B$5:$B$288)*($C436='3. Emissions - Potential EF'!$C$5:$C$288),0)),"lbm","g")/24/3600,"--")</f>
        <v>--</v>
      </c>
      <c r="F436" s="174" t="str">
        <f t="shared" si="77"/>
        <v>--</v>
      </c>
      <c r="G436" s="167" t="str">
        <f t="shared" si="77"/>
        <v>--</v>
      </c>
      <c r="H436" s="167" t="str">
        <f t="shared" si="77"/>
        <v>--</v>
      </c>
      <c r="I436" s="167" t="str">
        <f t="shared" si="77"/>
        <v>--</v>
      </c>
      <c r="J436" s="167" t="str">
        <f t="shared" si="77"/>
        <v>--</v>
      </c>
      <c r="K436" s="167" t="str">
        <f t="shared" si="77"/>
        <v>--</v>
      </c>
      <c r="L436" s="168" t="str">
        <f t="shared" si="73"/>
        <v>--</v>
      </c>
    </row>
    <row r="437" spans="2:12" s="53" customFormat="1" ht="14.5" x14ac:dyDescent="0.35">
      <c r="B437" s="165" t="str">
        <f t="shared" si="75"/>
        <v>Tetrachloroethene</v>
      </c>
      <c r="C437" s="166" t="str">
        <f t="shared" si="75"/>
        <v>127-18-4</v>
      </c>
      <c r="D437" s="167" t="str" cm="1">
        <f t="array" ref="D437">_xlfn.IFNA(CONVERT(INDEX('3. Emissions - Potential EF'!$K$5:$K$288,MATCH(1,($N$344='3. Emissions - Potential EF'!$B$5:$B$288)*($C437='3. Emissions - Potential EF'!$C$5:$C$288),0)),"lbm","g")/8760/3600,"--")</f>
        <v>--</v>
      </c>
      <c r="E437" s="168" t="str" cm="1">
        <f t="array" ref="E437">_xlfn.IFNA(CONVERT(INDEX('3. Emissions - Potential EF'!$N$5:$N$288,MATCH(1,('Potential - REER'!$N$344='3. Emissions - Potential EF'!$B$5:$B$288)*($C437='3. Emissions - Potential EF'!$C$5:$C$288),0)),"lbm","g")/24/3600,"--")</f>
        <v>--</v>
      </c>
      <c r="F437" s="174" t="str">
        <f t="shared" si="77"/>
        <v>--</v>
      </c>
      <c r="G437" s="167" t="str">
        <f t="shared" si="77"/>
        <v>--</v>
      </c>
      <c r="H437" s="167" t="str">
        <f t="shared" si="77"/>
        <v>--</v>
      </c>
      <c r="I437" s="167" t="str">
        <f t="shared" si="77"/>
        <v>--</v>
      </c>
      <c r="J437" s="167" t="str">
        <f t="shared" si="77"/>
        <v>--</v>
      </c>
      <c r="K437" s="167" t="str">
        <f t="shared" si="77"/>
        <v>--</v>
      </c>
      <c r="L437" s="168" t="str">
        <f t="shared" si="73"/>
        <v>--</v>
      </c>
    </row>
    <row r="438" spans="2:12" s="53" customFormat="1" ht="14.5" x14ac:dyDescent="0.35">
      <c r="B438" s="165" t="str">
        <f t="shared" si="75"/>
        <v>Thallium</v>
      </c>
      <c r="C438" s="166" t="str">
        <f t="shared" si="75"/>
        <v>7440-28-0</v>
      </c>
      <c r="D438" s="167" t="str" cm="1">
        <f t="array" ref="D438">_xlfn.IFNA(CONVERT(INDEX('3. Emissions - Potential EF'!$K$5:$K$288,MATCH(1,($N$344='3. Emissions - Potential EF'!$B$5:$B$288)*($C438='3. Emissions - Potential EF'!$C$5:$C$288),0)),"lbm","g")/8760/3600,"--")</f>
        <v>--</v>
      </c>
      <c r="E438" s="168" t="str" cm="1">
        <f t="array" ref="E438">_xlfn.IFNA(CONVERT(INDEX('3. Emissions - Potential EF'!$N$5:$N$288,MATCH(1,('Potential - REER'!$N$344='3. Emissions - Potential EF'!$B$5:$B$288)*($C438='3. Emissions - Potential EF'!$C$5:$C$288),0)),"lbm","g")/24/3600,"--")</f>
        <v>--</v>
      </c>
      <c r="F438" s="174" t="str">
        <f t="shared" si="77"/>
        <v>--</v>
      </c>
      <c r="G438" s="167" t="str">
        <f t="shared" si="77"/>
        <v>--</v>
      </c>
      <c r="H438" s="167" t="str">
        <f t="shared" si="77"/>
        <v>--</v>
      </c>
      <c r="I438" s="167" t="str">
        <f t="shared" si="77"/>
        <v>--</v>
      </c>
      <c r="J438" s="167" t="str">
        <f t="shared" si="77"/>
        <v>--</v>
      </c>
      <c r="K438" s="167" t="str">
        <f t="shared" si="77"/>
        <v>--</v>
      </c>
      <c r="L438" s="168" t="str">
        <f t="shared" si="73"/>
        <v>--</v>
      </c>
    </row>
    <row r="439" spans="2:12" s="53" customFormat="1" ht="14.5" x14ac:dyDescent="0.35">
      <c r="B439" s="165" t="str">
        <f t="shared" si="75"/>
        <v>Toluene</v>
      </c>
      <c r="C439" s="166" t="str">
        <f t="shared" si="75"/>
        <v>108-88-3</v>
      </c>
      <c r="D439" s="167" cm="1">
        <f t="array" ref="D439">_xlfn.IFNA(CONVERT(INDEX('3. Emissions - Potential EF'!$K$5:$K$288,MATCH(1,($N$344='3. Emissions - Potential EF'!$B$5:$B$288)*($C439='3. Emissions - Potential EF'!$C$5:$C$288),0)),"lbm","g")/8760/3600,"--")</f>
        <v>7.2963670519444961E-6</v>
      </c>
      <c r="E439" s="168" cm="1">
        <f t="array" ref="E439">_xlfn.IFNA(CONVERT(INDEX('3. Emissions - Potential EF'!$N$5:$N$288,MATCH(1,('Potential - REER'!$N$344='3. Emissions - Potential EF'!$B$5:$B$288)*($C439='3. Emissions - Potential EF'!$C$5:$C$288),0)),"lbm","g")/24/3600,"--")</f>
        <v>1.0274206122166993E-4</v>
      </c>
      <c r="F439" s="174" t="str">
        <f t="shared" si="77"/>
        <v>--</v>
      </c>
      <c r="G439" s="167">
        <f t="shared" si="77"/>
        <v>1.4592734103888991E-9</v>
      </c>
      <c r="H439" s="167" t="str">
        <f t="shared" si="77"/>
        <v>--</v>
      </c>
      <c r="I439" s="167">
        <f t="shared" si="77"/>
        <v>3.3165304781565891E-10</v>
      </c>
      <c r="J439" s="167" t="str">
        <f t="shared" si="77"/>
        <v>--</v>
      </c>
      <c r="K439" s="167">
        <f t="shared" si="77"/>
        <v>3.3165304781565891E-10</v>
      </c>
      <c r="L439" s="168">
        <f t="shared" si="73"/>
        <v>1.3698941496222657E-8</v>
      </c>
    </row>
    <row r="440" spans="2:12" s="53" customFormat="1" ht="14.5" x14ac:dyDescent="0.35">
      <c r="B440" s="165" t="str">
        <f t="shared" si="75"/>
        <v>Total PAHs (excluding Naphthalene)</v>
      </c>
      <c r="C440" s="166">
        <f t="shared" si="75"/>
        <v>401</v>
      </c>
      <c r="D440" s="167" t="str" cm="1">
        <f t="array" ref="D440">_xlfn.IFNA(CONVERT(INDEX('3. Emissions - Potential EF'!$K$5:$K$288,MATCH(1,($N$344='3. Emissions - Potential EF'!$B$5:$B$288)*($C440='3. Emissions - Potential EF'!$C$5:$C$288),0)),"lbm","g")/8760/3600,"--")</f>
        <v>--</v>
      </c>
      <c r="E440" s="168" t="str" cm="1">
        <f t="array" ref="E440">_xlfn.IFNA(CONVERT(INDEX('3. Emissions - Potential EF'!$N$5:$N$288,MATCH(1,('Potential - REER'!$N$344='3. Emissions - Potential EF'!$B$5:$B$288)*($C440='3. Emissions - Potential EF'!$C$5:$C$288),0)),"lbm","g")/24/3600,"--")</f>
        <v>--</v>
      </c>
      <c r="F440" s="174" t="str">
        <f t="shared" si="77"/>
        <v>--</v>
      </c>
      <c r="G440" s="167" t="str">
        <f t="shared" si="77"/>
        <v>--</v>
      </c>
      <c r="H440" s="167" t="str">
        <f t="shared" si="77"/>
        <v>--</v>
      </c>
      <c r="I440" s="167" t="str">
        <f t="shared" si="77"/>
        <v>--</v>
      </c>
      <c r="J440" s="167" t="str">
        <f t="shared" si="77"/>
        <v>--</v>
      </c>
      <c r="K440" s="167" t="str">
        <f t="shared" si="77"/>
        <v>--</v>
      </c>
      <c r="L440" s="168" t="str">
        <f t="shared" si="73"/>
        <v>--</v>
      </c>
    </row>
    <row r="441" spans="2:12" s="53" customFormat="1" ht="14.5" x14ac:dyDescent="0.35">
      <c r="B441" s="165" t="str">
        <f t="shared" si="75"/>
        <v>Total PCBs</v>
      </c>
      <c r="C441" s="166" t="str">
        <f t="shared" si="75"/>
        <v>1336-36-3</v>
      </c>
      <c r="D441" s="167" t="str" cm="1">
        <f t="array" ref="D441">_xlfn.IFNA(CONVERT(INDEX('3. Emissions - Potential EF'!$K$5:$K$288,MATCH(1,($N$344='3. Emissions - Potential EF'!$B$5:$B$288)*($C441='3. Emissions - Potential EF'!$C$5:$C$288),0)),"lbm","g")/8760/3600,"--")</f>
        <v>--</v>
      </c>
      <c r="E441" s="168" t="str" cm="1">
        <f t="array" ref="E441">_xlfn.IFNA(CONVERT(INDEX('3. Emissions - Potential EF'!$N$5:$N$288,MATCH(1,('Potential - REER'!$N$344='3. Emissions - Potential EF'!$B$5:$B$288)*($C441='3. Emissions - Potential EF'!$C$5:$C$288),0)),"lbm","g")/24/3600,"--")</f>
        <v>--</v>
      </c>
      <c r="F441" s="174" t="str">
        <f t="shared" si="77"/>
        <v>--</v>
      </c>
      <c r="G441" s="167" t="str">
        <f t="shared" si="77"/>
        <v>--</v>
      </c>
      <c r="H441" s="167" t="str">
        <f t="shared" si="77"/>
        <v>--</v>
      </c>
      <c r="I441" s="167" t="str">
        <f t="shared" si="77"/>
        <v>--</v>
      </c>
      <c r="J441" s="167" t="str">
        <f t="shared" si="77"/>
        <v>--</v>
      </c>
      <c r="K441" s="167" t="str">
        <f t="shared" si="77"/>
        <v>--</v>
      </c>
      <c r="L441" s="168" t="str">
        <f t="shared" ref="L441:L451" si="78">IFERROR(IF(L101="--","--",$E441/L101),"--")</f>
        <v>--</v>
      </c>
    </row>
    <row r="442" spans="2:12" s="53" customFormat="1" ht="14.5" x14ac:dyDescent="0.35">
      <c r="B442" s="165" t="str">
        <f t="shared" si="75"/>
        <v>Total PCB TEQ</v>
      </c>
      <c r="C442" s="166">
        <f t="shared" si="75"/>
        <v>645</v>
      </c>
      <c r="D442" s="167" t="str" cm="1">
        <f t="array" ref="D442">_xlfn.IFNA(CONVERT(INDEX('3. Emissions - Potential EF'!$K$5:$K$288,MATCH(1,($N$344='3. Emissions - Potential EF'!$B$5:$B$288)*($C442='3. Emissions - Potential EF'!$C$5:$C$288),0)),"lbm","g")/8760/3600,"--")</f>
        <v>--</v>
      </c>
      <c r="E442" s="168" t="str" cm="1">
        <f t="array" ref="E442">_xlfn.IFNA(CONVERT(INDEX('3. Emissions - Potential EF'!$N$5:$N$288,MATCH(1,('Potential - REER'!$N$344='3. Emissions - Potential EF'!$B$5:$B$288)*($C442='3. Emissions - Potential EF'!$C$5:$C$288),0)),"lbm","g")/24/3600,"--")</f>
        <v>--</v>
      </c>
      <c r="F442" s="174" t="str">
        <f t="shared" si="77"/>
        <v>--</v>
      </c>
      <c r="G442" s="167" t="str">
        <f t="shared" si="77"/>
        <v>--</v>
      </c>
      <c r="H442" s="167" t="str">
        <f t="shared" si="77"/>
        <v>--</v>
      </c>
      <c r="I442" s="167" t="str">
        <f t="shared" si="77"/>
        <v>--</v>
      </c>
      <c r="J442" s="167" t="str">
        <f t="shared" si="77"/>
        <v>--</v>
      </c>
      <c r="K442" s="167" t="str">
        <f t="shared" si="77"/>
        <v>--</v>
      </c>
      <c r="L442" s="168" t="str">
        <f t="shared" si="78"/>
        <v>--</v>
      </c>
    </row>
    <row r="443" spans="2:12" s="53" customFormat="1" ht="14.5" x14ac:dyDescent="0.35">
      <c r="B443" s="165" t="str">
        <f t="shared" si="75"/>
        <v>Total PCDD and PCDF</v>
      </c>
      <c r="C443" s="166">
        <f t="shared" si="75"/>
        <v>646</v>
      </c>
      <c r="D443" s="167" t="str" cm="1">
        <f t="array" ref="D443">_xlfn.IFNA(CONVERT(INDEX('3. Emissions - Potential EF'!$K$5:$K$288,MATCH(1,($N$344='3. Emissions - Potential EF'!$B$5:$B$288)*($C443='3. Emissions - Potential EF'!$C$5:$C$288),0)),"lbm","g")/8760/3600,"--")</f>
        <v>--</v>
      </c>
      <c r="E443" s="168" t="str" cm="1">
        <f t="array" ref="E443">_xlfn.IFNA(CONVERT(INDEX('3. Emissions - Potential EF'!$N$5:$N$288,MATCH(1,('Potential - REER'!$N$344='3. Emissions - Potential EF'!$B$5:$B$288)*($C443='3. Emissions - Potential EF'!$C$5:$C$288),0)),"lbm","g")/24/3600,"--")</f>
        <v>--</v>
      </c>
      <c r="F443" s="174" t="str">
        <f t="shared" si="77"/>
        <v>--</v>
      </c>
      <c r="G443" s="167" t="str">
        <f t="shared" si="77"/>
        <v>--</v>
      </c>
      <c r="H443" s="167" t="str">
        <f t="shared" si="77"/>
        <v>--</v>
      </c>
      <c r="I443" s="167" t="str">
        <f t="shared" si="77"/>
        <v>--</v>
      </c>
      <c r="J443" s="167" t="str">
        <f t="shared" si="77"/>
        <v>--</v>
      </c>
      <c r="K443" s="167" t="str">
        <f t="shared" si="77"/>
        <v>--</v>
      </c>
      <c r="L443" s="168" t="str">
        <f t="shared" si="78"/>
        <v>--</v>
      </c>
    </row>
    <row r="444" spans="2:12" s="53" customFormat="1" ht="14.5" x14ac:dyDescent="0.35">
      <c r="B444" s="165" t="str">
        <f t="shared" si="75"/>
        <v>trans-1,2-Dichloroethene</v>
      </c>
      <c r="C444" s="166" t="str">
        <f t="shared" si="75"/>
        <v>156-60-5</v>
      </c>
      <c r="D444" s="167" t="str" cm="1">
        <f t="array" ref="D444">_xlfn.IFNA(CONVERT(INDEX('3. Emissions - Potential EF'!$K$5:$K$288,MATCH(1,($N$344='3. Emissions - Potential EF'!$B$5:$B$288)*($C444='3. Emissions - Potential EF'!$C$5:$C$288),0)),"lbm","g")/8760/3600,"--")</f>
        <v>--</v>
      </c>
      <c r="E444" s="168" t="str" cm="1">
        <f t="array" ref="E444">_xlfn.IFNA(CONVERT(INDEX('3. Emissions - Potential EF'!$N$5:$N$288,MATCH(1,('Potential - REER'!$N$344='3. Emissions - Potential EF'!$B$5:$B$288)*($C444='3. Emissions - Potential EF'!$C$5:$C$288),0)),"lbm","g")/24/3600,"--")</f>
        <v>--</v>
      </c>
      <c r="F444" s="174" t="str">
        <f t="shared" si="77"/>
        <v>--</v>
      </c>
      <c r="G444" s="167" t="str">
        <f t="shared" si="77"/>
        <v>--</v>
      </c>
      <c r="H444" s="167" t="str">
        <f t="shared" si="77"/>
        <v>--</v>
      </c>
      <c r="I444" s="167" t="str">
        <f t="shared" si="77"/>
        <v>--</v>
      </c>
      <c r="J444" s="167" t="str">
        <f t="shared" si="77"/>
        <v>--</v>
      </c>
      <c r="K444" s="167" t="str">
        <f t="shared" si="77"/>
        <v>--</v>
      </c>
      <c r="L444" s="168" t="str">
        <f t="shared" si="78"/>
        <v>--</v>
      </c>
    </row>
    <row r="445" spans="2:12" s="53" customFormat="1" ht="14.5" x14ac:dyDescent="0.35">
      <c r="B445" s="165" t="str">
        <f t="shared" ref="B445:C451" si="79">B105</f>
        <v>trans-1,3-Dichloropropene</v>
      </c>
      <c r="C445" s="166" t="str">
        <f t="shared" si="79"/>
        <v>542-75-6</v>
      </c>
      <c r="D445" s="167" t="str" cm="1">
        <f t="array" ref="D445">_xlfn.IFNA(CONVERT(INDEX('3. Emissions - Potential EF'!$K$5:$K$288,MATCH(1,($N$344='3. Emissions - Potential EF'!$B$5:$B$288)*($C445='3. Emissions - Potential EF'!$C$5:$C$288),0)),"lbm","g")/8760/3600,"--")</f>
        <v>--</v>
      </c>
      <c r="E445" s="168" t="str" cm="1">
        <f t="array" ref="E445">_xlfn.IFNA(CONVERT(INDEX('3. Emissions - Potential EF'!$N$5:$N$288,MATCH(1,('Potential - REER'!$N$344='3. Emissions - Potential EF'!$B$5:$B$288)*($C445='3. Emissions - Potential EF'!$C$5:$C$288),0)),"lbm","g")/24/3600,"--")</f>
        <v>--</v>
      </c>
      <c r="F445" s="174" t="str">
        <f t="shared" ref="F445:K451" si="80">IFERROR(IF(F105="--","--",$D445/F105),"--")</f>
        <v>--</v>
      </c>
      <c r="G445" s="167" t="str">
        <f t="shared" si="80"/>
        <v>--</v>
      </c>
      <c r="H445" s="167" t="str">
        <f t="shared" si="80"/>
        <v>--</v>
      </c>
      <c r="I445" s="167" t="str">
        <f t="shared" si="80"/>
        <v>--</v>
      </c>
      <c r="J445" s="167" t="str">
        <f t="shared" si="80"/>
        <v>--</v>
      </c>
      <c r="K445" s="167" t="str">
        <f t="shared" si="80"/>
        <v>--</v>
      </c>
      <c r="L445" s="168" t="str">
        <f t="shared" si="78"/>
        <v>--</v>
      </c>
    </row>
    <row r="446" spans="2:12" s="53" customFormat="1" ht="14.5" x14ac:dyDescent="0.35">
      <c r="B446" s="165" t="str">
        <f t="shared" si="79"/>
        <v>Trichloroethene</v>
      </c>
      <c r="C446" s="166" t="str">
        <f t="shared" si="79"/>
        <v>79-01-6</v>
      </c>
      <c r="D446" s="167" t="str" cm="1">
        <f t="array" ref="D446">_xlfn.IFNA(CONVERT(INDEX('3. Emissions - Potential EF'!$K$5:$K$288,MATCH(1,($N$344='3. Emissions - Potential EF'!$B$5:$B$288)*($C446='3. Emissions - Potential EF'!$C$5:$C$288),0)),"lbm","g")/8760/3600,"--")</f>
        <v>--</v>
      </c>
      <c r="E446" s="168" t="str" cm="1">
        <f t="array" ref="E446">_xlfn.IFNA(CONVERT(INDEX('3. Emissions - Potential EF'!$N$5:$N$288,MATCH(1,('Potential - REER'!$N$344='3. Emissions - Potential EF'!$B$5:$B$288)*($C446='3. Emissions - Potential EF'!$C$5:$C$288),0)),"lbm","g")/24/3600,"--")</f>
        <v>--</v>
      </c>
      <c r="F446" s="174" t="str">
        <f t="shared" si="80"/>
        <v>--</v>
      </c>
      <c r="G446" s="167" t="str">
        <f t="shared" si="80"/>
        <v>--</v>
      </c>
      <c r="H446" s="167" t="str">
        <f t="shared" si="80"/>
        <v>--</v>
      </c>
      <c r="I446" s="167" t="str">
        <f t="shared" si="80"/>
        <v>--</v>
      </c>
      <c r="J446" s="167" t="str">
        <f t="shared" si="80"/>
        <v>--</v>
      </c>
      <c r="K446" s="167" t="str">
        <f t="shared" si="80"/>
        <v>--</v>
      </c>
      <c r="L446" s="168" t="str">
        <f t="shared" si="78"/>
        <v>--</v>
      </c>
    </row>
    <row r="447" spans="2:12" s="53" customFormat="1" ht="14.5" x14ac:dyDescent="0.35">
      <c r="B447" s="165" t="str">
        <f t="shared" si="79"/>
        <v>Trichlorofluoromethane</v>
      </c>
      <c r="C447" s="166" t="str">
        <f t="shared" si="79"/>
        <v>75-69-4</v>
      </c>
      <c r="D447" s="167" t="str" cm="1">
        <f t="array" ref="D447">_xlfn.IFNA(CONVERT(INDEX('3. Emissions - Potential EF'!$K$5:$K$288,MATCH(1,($N$344='3. Emissions - Potential EF'!$B$5:$B$288)*($C447='3. Emissions - Potential EF'!$C$5:$C$288),0)),"lbm","g")/8760/3600,"--")</f>
        <v>--</v>
      </c>
      <c r="E447" s="168" t="str" cm="1">
        <f t="array" ref="E447">_xlfn.IFNA(CONVERT(INDEX('3. Emissions - Potential EF'!$N$5:$N$288,MATCH(1,('Potential - REER'!$N$344='3. Emissions - Potential EF'!$B$5:$B$288)*($C447='3. Emissions - Potential EF'!$C$5:$C$288),0)),"lbm","g")/24/3600,"--")</f>
        <v>--</v>
      </c>
      <c r="F447" s="174" t="str">
        <f t="shared" si="80"/>
        <v>--</v>
      </c>
      <c r="G447" s="167" t="str">
        <f t="shared" si="80"/>
        <v>--</v>
      </c>
      <c r="H447" s="167" t="str">
        <f t="shared" si="80"/>
        <v>--</v>
      </c>
      <c r="I447" s="167" t="str">
        <f t="shared" si="80"/>
        <v>--</v>
      </c>
      <c r="J447" s="167" t="str">
        <f t="shared" si="80"/>
        <v>--</v>
      </c>
      <c r="K447" s="167" t="str">
        <f t="shared" si="80"/>
        <v>--</v>
      </c>
      <c r="L447" s="168" t="str">
        <f t="shared" si="78"/>
        <v>--</v>
      </c>
    </row>
    <row r="448" spans="2:12" s="53" customFormat="1" ht="14.5" x14ac:dyDescent="0.35">
      <c r="B448" s="165" t="str">
        <f t="shared" si="79"/>
        <v>Vanadium</v>
      </c>
      <c r="C448" s="166" t="str">
        <f t="shared" si="79"/>
        <v>7440-62-2</v>
      </c>
      <c r="D448" s="167" cm="1">
        <f t="array" ref="D448">_xlfn.IFNA(CONVERT(INDEX('3. Emissions - Potential EF'!$K$5:$K$288,MATCH(1,($N$344='3. Emissions - Potential EF'!$B$5:$B$288)*($C448='3. Emissions - Potential EF'!$C$5:$C$288),0)),"lbm","g")/8760/3600,"--")</f>
        <v>2.1514928486503002E-6</v>
      </c>
      <c r="E448" s="168" cm="1">
        <f t="array" ref="E448">_xlfn.IFNA(CONVERT(INDEX('3. Emissions - Potential EF'!$N$5:$N$288,MATCH(1,('Potential - REER'!$N$344='3. Emissions - Potential EF'!$B$5:$B$288)*($C448='3. Emissions - Potential EF'!$C$5:$C$288),0)),"lbm","g")/24/3600,"--")</f>
        <v>3.0295736001261646E-5</v>
      </c>
      <c r="F448" s="174" t="str">
        <f t="shared" si="80"/>
        <v>--</v>
      </c>
      <c r="G448" s="167">
        <f t="shared" si="80"/>
        <v>2.1514928486503002E-5</v>
      </c>
      <c r="H448" s="167" t="str">
        <f t="shared" si="80"/>
        <v>--</v>
      </c>
      <c r="I448" s="167">
        <f t="shared" si="80"/>
        <v>4.8897564742052281E-6</v>
      </c>
      <c r="J448" s="167" t="str">
        <f t="shared" si="80"/>
        <v>--</v>
      </c>
      <c r="K448" s="167">
        <f t="shared" si="80"/>
        <v>4.8897564742052281E-6</v>
      </c>
      <c r="L448" s="168">
        <f t="shared" si="78"/>
        <v>3.7869670001577052E-5</v>
      </c>
    </row>
    <row r="449" spans="2:19" s="53" customFormat="1" ht="14.5" x14ac:dyDescent="0.35">
      <c r="B449" s="165" t="str">
        <f t="shared" si="79"/>
        <v>Vinyl Chloride</v>
      </c>
      <c r="C449" s="166" t="str">
        <f t="shared" si="79"/>
        <v>75-01-4</v>
      </c>
      <c r="D449" s="167" t="str" cm="1">
        <f t="array" ref="D449">_xlfn.IFNA(CONVERT(INDEX('3. Emissions - Potential EF'!$K$5:$K$288,MATCH(1,($N$344='3. Emissions - Potential EF'!$B$5:$B$288)*($C449='3. Emissions - Potential EF'!$C$5:$C$288),0)),"lbm","g")/8760/3600,"--")</f>
        <v>--</v>
      </c>
      <c r="E449" s="168" t="str" cm="1">
        <f t="array" ref="E449">_xlfn.IFNA(CONVERT(INDEX('3. Emissions - Potential EF'!$N$5:$N$288,MATCH(1,('Potential - REER'!$N$344='3. Emissions - Potential EF'!$B$5:$B$288)*($C449='3. Emissions - Potential EF'!$C$5:$C$288),0)),"lbm","g")/24/3600,"--")</f>
        <v>--</v>
      </c>
      <c r="F449" s="174" t="str">
        <f t="shared" si="80"/>
        <v>--</v>
      </c>
      <c r="G449" s="167" t="str">
        <f t="shared" si="80"/>
        <v>--</v>
      </c>
      <c r="H449" s="167" t="str">
        <f t="shared" si="80"/>
        <v>--</v>
      </c>
      <c r="I449" s="167" t="str">
        <f t="shared" si="80"/>
        <v>--</v>
      </c>
      <c r="J449" s="167" t="str">
        <f t="shared" si="80"/>
        <v>--</v>
      </c>
      <c r="K449" s="167" t="str">
        <f t="shared" si="80"/>
        <v>--</v>
      </c>
      <c r="L449" s="168" t="str">
        <f t="shared" si="78"/>
        <v>--</v>
      </c>
    </row>
    <row r="450" spans="2:19" s="53" customFormat="1" ht="14.5" x14ac:dyDescent="0.35">
      <c r="B450" s="165" t="str">
        <f t="shared" si="79"/>
        <v>Xylene (mixture), including m-xylene, o-xylene, p-xylene</v>
      </c>
      <c r="C450" s="166" t="str">
        <f t="shared" si="79"/>
        <v>1330-20-7</v>
      </c>
      <c r="D450" s="167" cm="1">
        <f t="array" ref="D450">_xlfn.IFNA(CONVERT(INDEX('3. Emissions - Potential EF'!$K$5:$K$288,MATCH(1,($N$344='3. Emissions - Potential EF'!$B$5:$B$288)*($C450='3. Emissions - Potential EF'!$C$5:$C$288),0)),"lbm","g")/8760/3600,"--")</f>
        <v>5.4255037052920614E-6</v>
      </c>
      <c r="E450" s="168" cm="1">
        <f t="array" ref="E450">_xlfn.IFNA(CONVERT(INDEX('3. Emissions - Potential EF'!$N$5:$N$288,MATCH(1,('Potential - REER'!$N$344='3. Emissions - Potential EF'!$B$5:$B$288)*($C450='3. Emissions - Potential EF'!$C$5:$C$288),0)),"lbm","g")/24/3600,"--")</f>
        <v>7.6397942959703275E-5</v>
      </c>
      <c r="F450" s="174" t="str">
        <f t="shared" si="80"/>
        <v>--</v>
      </c>
      <c r="G450" s="167">
        <f t="shared" si="80"/>
        <v>2.466138047860028E-8</v>
      </c>
      <c r="H450" s="167" t="str">
        <f t="shared" si="80"/>
        <v>--</v>
      </c>
      <c r="I450" s="167">
        <f t="shared" si="80"/>
        <v>5.5933027889608882E-9</v>
      </c>
      <c r="J450" s="167" t="str">
        <f t="shared" si="80"/>
        <v>--</v>
      </c>
      <c r="K450" s="167">
        <f t="shared" si="80"/>
        <v>5.5933027889608882E-9</v>
      </c>
      <c r="L450" s="168">
        <f t="shared" si="78"/>
        <v>8.7813727539888815E-9</v>
      </c>
    </row>
    <row r="451" spans="2:19" s="53" customFormat="1" ht="15" thickBot="1" x14ac:dyDescent="0.4">
      <c r="B451" s="165" t="str">
        <f t="shared" si="79"/>
        <v>Zinc and compounds</v>
      </c>
      <c r="C451" s="166" t="str">
        <f t="shared" si="79"/>
        <v>7440-66-6</v>
      </c>
      <c r="D451" s="167" cm="1">
        <f t="array" ref="D451">_xlfn.IFNA(CONVERT(INDEX('3. Emissions - Potential EF'!$K$5:$K$288,MATCH(1,($N$344='3. Emissions - Potential EF'!$B$5:$B$288)*($C451='3. Emissions - Potential EF'!$C$5:$C$288),0)),"lbm","g")/8760/3600,"--")</f>
        <v>2.7127518526460315E-5</v>
      </c>
      <c r="E451" s="168" cm="1">
        <f t="array" ref="E451">_xlfn.IFNA(CONVERT(INDEX('3. Emissions - Potential EF'!$N$5:$N$288,MATCH(1,('Potential - REER'!$N$344='3. Emissions - Potential EF'!$B$5:$B$288)*($C451='3. Emissions - Potential EF'!$C$5:$C$288),0)),"lbm","g")/24/3600,"--")</f>
        <v>3.819897147985165E-4</v>
      </c>
      <c r="F451" s="174" t="str">
        <f t="shared" si="80"/>
        <v>--</v>
      </c>
      <c r="G451" s="167" t="str">
        <f t="shared" si="80"/>
        <v>--</v>
      </c>
      <c r="H451" s="167" t="str">
        <f t="shared" si="80"/>
        <v>--</v>
      </c>
      <c r="I451" s="167" t="str">
        <f t="shared" si="80"/>
        <v>--</v>
      </c>
      <c r="J451" s="167" t="str">
        <f t="shared" si="80"/>
        <v>--</v>
      </c>
      <c r="K451" s="167" t="str">
        <f t="shared" si="80"/>
        <v>--</v>
      </c>
      <c r="L451" s="168" t="str">
        <f t="shared" si="78"/>
        <v>--</v>
      </c>
    </row>
    <row r="452" spans="2:19" s="53" customFormat="1" ht="16" thickBot="1" x14ac:dyDescent="0.4">
      <c r="B452" s="131"/>
      <c r="C452" s="90" t="s">
        <v>1630</v>
      </c>
      <c r="D452" s="169">
        <f t="shared" ref="D452:L452" si="81">SUM(D345:D451)</f>
        <v>1.6901810894745843E-2</v>
      </c>
      <c r="E452" s="170">
        <f t="shared" si="81"/>
        <v>0.23799883933227794</v>
      </c>
      <c r="F452" s="175">
        <f t="shared" si="81"/>
        <v>5.2496067775277586E-2</v>
      </c>
      <c r="G452" s="169">
        <f t="shared" si="81"/>
        <v>1.5339226225682939E-3</v>
      </c>
      <c r="H452" s="169">
        <f t="shared" si="81"/>
        <v>2.7591383017642789E-3</v>
      </c>
      <c r="I452" s="169">
        <f t="shared" si="81"/>
        <v>1.5486216354797464E-4</v>
      </c>
      <c r="J452" s="169">
        <f t="shared" si="81"/>
        <v>1.814347093209278E-3</v>
      </c>
      <c r="K452" s="169">
        <f t="shared" si="81"/>
        <v>1.5486216354797464E-4</v>
      </c>
      <c r="L452" s="170">
        <f t="shared" si="81"/>
        <v>1.0170859627085752E-3</v>
      </c>
    </row>
    <row r="453" spans="2:19" s="53" customFormat="1" ht="14.5" x14ac:dyDescent="0.35">
      <c r="B453" s="86"/>
      <c r="C453" s="85"/>
      <c r="D453" s="86"/>
      <c r="E453" s="86"/>
      <c r="F453" s="86"/>
      <c r="G453" s="86"/>
      <c r="H453" s="86"/>
      <c r="I453" s="86"/>
      <c r="J453" s="86"/>
      <c r="K453" s="86"/>
      <c r="L453" s="86"/>
    </row>
    <row r="454" spans="2:19" s="53" customFormat="1" ht="15" thickBot="1" x14ac:dyDescent="0.4">
      <c r="B454" s="84" t="s">
        <v>1657</v>
      </c>
      <c r="C454" s="85"/>
      <c r="D454" s="86"/>
      <c r="E454" s="86"/>
      <c r="F454" s="86"/>
      <c r="G454" s="86"/>
      <c r="H454" s="86"/>
      <c r="I454" s="86"/>
      <c r="J454" s="86"/>
      <c r="K454" s="86"/>
      <c r="L454" s="86"/>
    </row>
    <row r="455" spans="2:19" x14ac:dyDescent="0.25">
      <c r="B455" s="236" t="s">
        <v>350</v>
      </c>
      <c r="C455" s="254" t="s">
        <v>351</v>
      </c>
      <c r="D455" s="257" t="s">
        <v>363</v>
      </c>
      <c r="E455" s="260" t="s">
        <v>364</v>
      </c>
      <c r="F455" s="254" t="s">
        <v>365</v>
      </c>
      <c r="G455" s="239"/>
      <c r="H455" s="239"/>
      <c r="I455" s="239"/>
      <c r="J455" s="239"/>
      <c r="K455" s="239"/>
      <c r="L455" s="263"/>
      <c r="N455" s="177"/>
      <c r="O455" s="177"/>
      <c r="P455" s="177"/>
      <c r="R455" s="177"/>
      <c r="S455" s="177"/>
    </row>
    <row r="456" spans="2:19" x14ac:dyDescent="0.25">
      <c r="B456" s="237"/>
      <c r="C456" s="255"/>
      <c r="D456" s="258"/>
      <c r="E456" s="261"/>
      <c r="F456" s="248" t="s">
        <v>352</v>
      </c>
      <c r="G456" s="258"/>
      <c r="H456" s="258" t="s">
        <v>353</v>
      </c>
      <c r="I456" s="258"/>
      <c r="J456" s="258"/>
      <c r="K456" s="258"/>
      <c r="L456" s="261" t="s">
        <v>354</v>
      </c>
    </row>
    <row r="457" spans="2:19" ht="26.5" thickBot="1" x14ac:dyDescent="0.4">
      <c r="B457" s="253"/>
      <c r="C457" s="256"/>
      <c r="D457" s="259"/>
      <c r="E457" s="262"/>
      <c r="F457" s="89" t="s">
        <v>355</v>
      </c>
      <c r="G457" s="87" t="s">
        <v>356</v>
      </c>
      <c r="H457" s="87" t="s">
        <v>357</v>
      </c>
      <c r="I457" s="87" t="s">
        <v>358</v>
      </c>
      <c r="J457" s="87" t="s">
        <v>359</v>
      </c>
      <c r="K457" s="87" t="s">
        <v>360</v>
      </c>
      <c r="L457" s="262"/>
      <c r="N457" s="116" t="s">
        <v>26</v>
      </c>
      <c r="O457" s="116"/>
      <c r="P457" s="116"/>
      <c r="R457" s="177"/>
      <c r="S457" s="177"/>
    </row>
    <row r="458" spans="2:19" x14ac:dyDescent="0.25">
      <c r="B458" s="165" t="str">
        <f t="shared" ref="B458:C477" si="82">B5</f>
        <v>1,1,1-Trichloroethane</v>
      </c>
      <c r="C458" s="166" t="str">
        <f t="shared" si="82"/>
        <v>71-55-6</v>
      </c>
      <c r="D458" s="167" t="str" cm="1">
        <f t="array" ref="D458">_xlfn.IFNA(CONVERT(INDEX('3. Emissions - Potential EF'!$K$5:$K$288,MATCH(1,($N$457='3. Emissions - Potential EF'!$B$5:$B$288)*($C458='3. Emissions - Potential EF'!$C$5:$C$288),0)),"lbm","g")/8760/3600,"--")</f>
        <v>--</v>
      </c>
      <c r="E458" s="168" t="str" cm="1">
        <f t="array" ref="E458">_xlfn.IFNA(CONVERT(INDEX('3. Emissions - Potential EF'!$N$5:$N$288,MATCH(1,('Potential - REER'!$N$457='3. Emissions - Potential EF'!$B$5:$B$288)*($C458='3. Emissions - Potential EF'!$C$5:$C$288),0)),"lbm","g")/24/3600,"--")</f>
        <v>--</v>
      </c>
      <c r="F458" s="174" t="str">
        <f t="shared" ref="F458:K467" si="83">IFERROR(IF(F5="--","--",$D458/F5),"--")</f>
        <v>--</v>
      </c>
      <c r="G458" s="167" t="str">
        <f t="shared" si="83"/>
        <v>--</v>
      </c>
      <c r="H458" s="167" t="str">
        <f t="shared" si="83"/>
        <v>--</v>
      </c>
      <c r="I458" s="167" t="str">
        <f t="shared" si="83"/>
        <v>--</v>
      </c>
      <c r="J458" s="167" t="str">
        <f t="shared" si="83"/>
        <v>--</v>
      </c>
      <c r="K458" s="167" t="str">
        <f t="shared" si="83"/>
        <v>--</v>
      </c>
      <c r="L458" s="168" t="str">
        <f t="shared" ref="L458:L489" si="84">IFERROR(IF(L5="--","--",$E458/L5),"--")</f>
        <v>--</v>
      </c>
      <c r="N458" s="177"/>
      <c r="O458" s="177"/>
      <c r="P458" s="177"/>
      <c r="R458" s="177"/>
      <c r="S458" s="177"/>
    </row>
    <row r="459" spans="2:19" x14ac:dyDescent="0.25">
      <c r="B459" s="165" t="str">
        <f t="shared" si="82"/>
        <v>1,1,2,2-Tetrachloroethane</v>
      </c>
      <c r="C459" s="166" t="str">
        <f t="shared" si="82"/>
        <v>79-34-5</v>
      </c>
      <c r="D459" s="167" t="str" cm="1">
        <f t="array" ref="D459">_xlfn.IFNA(CONVERT(INDEX('3. Emissions - Potential EF'!$K$5:$K$288,MATCH(1,($N$457='3. Emissions - Potential EF'!$B$5:$B$288)*($C459='3. Emissions - Potential EF'!$C$5:$C$288),0)),"lbm","g")/8760/3600,"--")</f>
        <v>--</v>
      </c>
      <c r="E459" s="168" t="str" cm="1">
        <f t="array" ref="E459">_xlfn.IFNA(CONVERT(INDEX('3. Emissions - Potential EF'!$N$5:$N$288,MATCH(1,('Potential - REER'!$N$457='3. Emissions - Potential EF'!$B$5:$B$288)*($C459='3. Emissions - Potential EF'!$C$5:$C$288),0)),"lbm","g")/24/3600,"--")</f>
        <v>--</v>
      </c>
      <c r="F459" s="174" t="str">
        <f t="shared" si="83"/>
        <v>--</v>
      </c>
      <c r="G459" s="167" t="str">
        <f t="shared" si="83"/>
        <v>--</v>
      </c>
      <c r="H459" s="167" t="str">
        <f t="shared" si="83"/>
        <v>--</v>
      </c>
      <c r="I459" s="167" t="str">
        <f t="shared" si="83"/>
        <v>--</v>
      </c>
      <c r="J459" s="167" t="str">
        <f t="shared" si="83"/>
        <v>--</v>
      </c>
      <c r="K459" s="167" t="str">
        <f t="shared" si="83"/>
        <v>--</v>
      </c>
      <c r="L459" s="168" t="str">
        <f t="shared" si="84"/>
        <v>--</v>
      </c>
      <c r="N459" s="177"/>
      <c r="O459" s="177"/>
      <c r="P459" s="177"/>
      <c r="R459" s="177"/>
      <c r="S459" s="177"/>
    </row>
    <row r="460" spans="2:19" x14ac:dyDescent="0.25">
      <c r="B460" s="165" t="str">
        <f t="shared" si="82"/>
        <v>1,1,1,2-Tetrachloroethane</v>
      </c>
      <c r="C460" s="166" t="str">
        <f t="shared" si="82"/>
        <v>630-20-6</v>
      </c>
      <c r="D460" s="167" t="str" cm="1">
        <f t="array" ref="D460">_xlfn.IFNA(CONVERT(INDEX('3. Emissions - Potential EF'!$K$5:$K$288,MATCH(1,($N$457='3. Emissions - Potential EF'!$B$5:$B$288)*($C460='3. Emissions - Potential EF'!$C$5:$C$288),0)),"lbm","g")/8760/3600,"--")</f>
        <v>--</v>
      </c>
      <c r="E460" s="168" t="str" cm="1">
        <f t="array" ref="E460">_xlfn.IFNA(CONVERT(INDEX('3. Emissions - Potential EF'!$N$5:$N$288,MATCH(1,('Potential - REER'!$N$457='3. Emissions - Potential EF'!$B$5:$B$288)*($C460='3. Emissions - Potential EF'!$C$5:$C$288),0)),"lbm","g")/24/3600,"--")</f>
        <v>--</v>
      </c>
      <c r="F460" s="174" t="str">
        <f t="shared" si="83"/>
        <v>--</v>
      </c>
      <c r="G460" s="167" t="str">
        <f t="shared" si="83"/>
        <v>--</v>
      </c>
      <c r="H460" s="167" t="str">
        <f t="shared" si="83"/>
        <v>--</v>
      </c>
      <c r="I460" s="167" t="str">
        <f t="shared" si="83"/>
        <v>--</v>
      </c>
      <c r="J460" s="167" t="str">
        <f t="shared" si="83"/>
        <v>--</v>
      </c>
      <c r="K460" s="167" t="str">
        <f t="shared" si="83"/>
        <v>--</v>
      </c>
      <c r="L460" s="168" t="str">
        <f t="shared" si="84"/>
        <v>--</v>
      </c>
      <c r="N460" s="177"/>
      <c r="O460" s="177"/>
      <c r="P460" s="177"/>
      <c r="R460" s="177"/>
      <c r="S460" s="177"/>
    </row>
    <row r="461" spans="2:19" x14ac:dyDescent="0.25">
      <c r="B461" s="165" t="str">
        <f t="shared" si="82"/>
        <v>1,1,2-Trichloroethane</v>
      </c>
      <c r="C461" s="166" t="str">
        <f t="shared" si="82"/>
        <v>79-00-5</v>
      </c>
      <c r="D461" s="167" t="str" cm="1">
        <f t="array" ref="D461">_xlfn.IFNA(CONVERT(INDEX('3. Emissions - Potential EF'!$K$5:$K$288,MATCH(1,($N$457='3. Emissions - Potential EF'!$B$5:$B$288)*($C461='3. Emissions - Potential EF'!$C$5:$C$288),0)),"lbm","g")/8760/3600,"--")</f>
        <v>--</v>
      </c>
      <c r="E461" s="168" t="str" cm="1">
        <f t="array" ref="E461">_xlfn.IFNA(CONVERT(INDEX('3. Emissions - Potential EF'!$N$5:$N$288,MATCH(1,('Potential - REER'!$N$457='3. Emissions - Potential EF'!$B$5:$B$288)*($C461='3. Emissions - Potential EF'!$C$5:$C$288),0)),"lbm","g")/24/3600,"--")</f>
        <v>--</v>
      </c>
      <c r="F461" s="174" t="str">
        <f t="shared" si="83"/>
        <v>--</v>
      </c>
      <c r="G461" s="167" t="str">
        <f t="shared" si="83"/>
        <v>--</v>
      </c>
      <c r="H461" s="167" t="str">
        <f t="shared" si="83"/>
        <v>--</v>
      </c>
      <c r="I461" s="167" t="str">
        <f t="shared" si="83"/>
        <v>--</v>
      </c>
      <c r="J461" s="167" t="str">
        <f t="shared" si="83"/>
        <v>--</v>
      </c>
      <c r="K461" s="167" t="str">
        <f t="shared" si="83"/>
        <v>--</v>
      </c>
      <c r="L461" s="168" t="str">
        <f t="shared" si="84"/>
        <v>--</v>
      </c>
      <c r="N461" s="118"/>
      <c r="O461" s="118"/>
      <c r="P461" s="118"/>
      <c r="R461" s="177"/>
      <c r="S461" s="177"/>
    </row>
    <row r="462" spans="2:19" s="53" customFormat="1" ht="14.5" x14ac:dyDescent="0.35">
      <c r="B462" s="165" t="str">
        <f t="shared" si="82"/>
        <v>1,1-Dichloroethane</v>
      </c>
      <c r="C462" s="166" t="str">
        <f t="shared" si="82"/>
        <v>75-34-3</v>
      </c>
      <c r="D462" s="167" t="str" cm="1">
        <f t="array" ref="D462">_xlfn.IFNA(CONVERT(INDEX('3. Emissions - Potential EF'!$K$5:$K$288,MATCH(1,($N$457='3. Emissions - Potential EF'!$B$5:$B$288)*($C462='3. Emissions - Potential EF'!$C$5:$C$288),0)),"lbm","g")/8760/3600,"--")</f>
        <v>--</v>
      </c>
      <c r="E462" s="168" t="str" cm="1">
        <f t="array" ref="E462">_xlfn.IFNA(CONVERT(INDEX('3. Emissions - Potential EF'!$N$5:$N$288,MATCH(1,('Potential - REER'!$N$457='3. Emissions - Potential EF'!$B$5:$B$288)*($C462='3. Emissions - Potential EF'!$C$5:$C$288),0)),"lbm","g")/24/3600,"--")</f>
        <v>--</v>
      </c>
      <c r="F462" s="174" t="str">
        <f t="shared" si="83"/>
        <v>--</v>
      </c>
      <c r="G462" s="167" t="str">
        <f t="shared" si="83"/>
        <v>--</v>
      </c>
      <c r="H462" s="167" t="str">
        <f t="shared" si="83"/>
        <v>--</v>
      </c>
      <c r="I462" s="167" t="str">
        <f t="shared" si="83"/>
        <v>--</v>
      </c>
      <c r="J462" s="167" t="str">
        <f t="shared" si="83"/>
        <v>--</v>
      </c>
      <c r="K462" s="167" t="str">
        <f t="shared" si="83"/>
        <v>--</v>
      </c>
      <c r="L462" s="168" t="str">
        <f t="shared" si="84"/>
        <v>--</v>
      </c>
    </row>
    <row r="463" spans="2:19" s="53" customFormat="1" ht="14.5" x14ac:dyDescent="0.35">
      <c r="B463" s="165" t="str">
        <f t="shared" si="82"/>
        <v>1,1-Dichloroethene</v>
      </c>
      <c r="C463" s="166" t="str">
        <f t="shared" si="82"/>
        <v>75-35-4</v>
      </c>
      <c r="D463" s="167" t="str" cm="1">
        <f t="array" ref="D463">_xlfn.IFNA(CONVERT(INDEX('3. Emissions - Potential EF'!$K$5:$K$288,MATCH(1,($N$457='3. Emissions - Potential EF'!$B$5:$B$288)*($C463='3. Emissions - Potential EF'!$C$5:$C$288),0)),"lbm","g")/8760/3600,"--")</f>
        <v>--</v>
      </c>
      <c r="E463" s="168" t="str" cm="1">
        <f t="array" ref="E463">_xlfn.IFNA(CONVERT(INDEX('3. Emissions - Potential EF'!$N$5:$N$288,MATCH(1,('Potential - REER'!$N$457='3. Emissions - Potential EF'!$B$5:$B$288)*($C463='3. Emissions - Potential EF'!$C$5:$C$288),0)),"lbm","g")/24/3600,"--")</f>
        <v>--</v>
      </c>
      <c r="F463" s="174" t="str">
        <f t="shared" si="83"/>
        <v>--</v>
      </c>
      <c r="G463" s="167" t="str">
        <f t="shared" si="83"/>
        <v>--</v>
      </c>
      <c r="H463" s="167" t="str">
        <f t="shared" si="83"/>
        <v>--</v>
      </c>
      <c r="I463" s="167" t="str">
        <f t="shared" si="83"/>
        <v>--</v>
      </c>
      <c r="J463" s="167" t="str">
        <f t="shared" si="83"/>
        <v>--</v>
      </c>
      <c r="K463" s="167" t="str">
        <f t="shared" si="83"/>
        <v>--</v>
      </c>
      <c r="L463" s="168" t="str">
        <f t="shared" si="84"/>
        <v>--</v>
      </c>
    </row>
    <row r="464" spans="2:19" s="53" customFormat="1" ht="14.5" x14ac:dyDescent="0.35">
      <c r="B464" s="165" t="str">
        <f t="shared" si="82"/>
        <v>1,2,3-Trichloropropane</v>
      </c>
      <c r="C464" s="166" t="str">
        <f t="shared" si="82"/>
        <v>96-18-4</v>
      </c>
      <c r="D464" s="167" t="str" cm="1">
        <f t="array" ref="D464">_xlfn.IFNA(CONVERT(INDEX('3. Emissions - Potential EF'!$K$5:$K$288,MATCH(1,($N$457='3. Emissions - Potential EF'!$B$5:$B$288)*($C464='3. Emissions - Potential EF'!$C$5:$C$288),0)),"lbm","g")/8760/3600,"--")</f>
        <v>--</v>
      </c>
      <c r="E464" s="168" t="str" cm="1">
        <f t="array" ref="E464">_xlfn.IFNA(CONVERT(INDEX('3. Emissions - Potential EF'!$N$5:$N$288,MATCH(1,('Potential - REER'!$N$457='3. Emissions - Potential EF'!$B$5:$B$288)*($C464='3. Emissions - Potential EF'!$C$5:$C$288),0)),"lbm","g")/24/3600,"--")</f>
        <v>--</v>
      </c>
      <c r="F464" s="174" t="str">
        <f t="shared" si="83"/>
        <v>--</v>
      </c>
      <c r="G464" s="167" t="str">
        <f t="shared" si="83"/>
        <v>--</v>
      </c>
      <c r="H464" s="167" t="str">
        <f t="shared" si="83"/>
        <v>--</v>
      </c>
      <c r="I464" s="167" t="str">
        <f t="shared" si="83"/>
        <v>--</v>
      </c>
      <c r="J464" s="167" t="str">
        <f t="shared" si="83"/>
        <v>--</v>
      </c>
      <c r="K464" s="167" t="str">
        <f t="shared" si="83"/>
        <v>--</v>
      </c>
      <c r="L464" s="168" t="str">
        <f t="shared" si="84"/>
        <v>--</v>
      </c>
    </row>
    <row r="465" spans="2:12" s="53" customFormat="1" ht="14.5" x14ac:dyDescent="0.35">
      <c r="B465" s="165" t="str">
        <f t="shared" si="82"/>
        <v>1,2,4-Trichlorobenzene</v>
      </c>
      <c r="C465" s="166" t="str">
        <f t="shared" si="82"/>
        <v>120-82-1</v>
      </c>
      <c r="D465" s="167" t="str" cm="1">
        <f t="array" ref="D465">_xlfn.IFNA(CONVERT(INDEX('3. Emissions - Potential EF'!$K$5:$K$288,MATCH(1,($N$457='3. Emissions - Potential EF'!$B$5:$B$288)*($C465='3. Emissions - Potential EF'!$C$5:$C$288),0)),"lbm","g")/8760/3600,"--")</f>
        <v>--</v>
      </c>
      <c r="E465" s="168" t="str" cm="1">
        <f t="array" ref="E465">_xlfn.IFNA(CONVERT(INDEX('3. Emissions - Potential EF'!$N$5:$N$288,MATCH(1,('Potential - REER'!$N$457='3. Emissions - Potential EF'!$B$5:$B$288)*($C465='3. Emissions - Potential EF'!$C$5:$C$288),0)),"lbm","g")/24/3600,"--")</f>
        <v>--</v>
      </c>
      <c r="F465" s="174" t="str">
        <f t="shared" si="83"/>
        <v>--</v>
      </c>
      <c r="G465" s="167" t="str">
        <f t="shared" si="83"/>
        <v>--</v>
      </c>
      <c r="H465" s="167" t="str">
        <f t="shared" si="83"/>
        <v>--</v>
      </c>
      <c r="I465" s="167" t="str">
        <f t="shared" si="83"/>
        <v>--</v>
      </c>
      <c r="J465" s="167" t="str">
        <f t="shared" si="83"/>
        <v>--</v>
      </c>
      <c r="K465" s="167" t="str">
        <f t="shared" si="83"/>
        <v>--</v>
      </c>
      <c r="L465" s="168" t="str">
        <f t="shared" si="84"/>
        <v>--</v>
      </c>
    </row>
    <row r="466" spans="2:12" s="53" customFormat="1" ht="14.5" x14ac:dyDescent="0.35">
      <c r="B466" s="165" t="str">
        <f t="shared" si="82"/>
        <v>2,4,6-Trichlorophenol</v>
      </c>
      <c r="C466" s="166" t="str">
        <f t="shared" si="82"/>
        <v>88-06-2</v>
      </c>
      <c r="D466" s="167" t="str" cm="1">
        <f t="array" ref="D466">_xlfn.IFNA(CONVERT(INDEX('3. Emissions - Potential EF'!$K$5:$K$288,MATCH(1,($N$457='3. Emissions - Potential EF'!$B$5:$B$288)*($C466='3. Emissions - Potential EF'!$C$5:$C$288),0)),"lbm","g")/8760/3600,"--")</f>
        <v>--</v>
      </c>
      <c r="E466" s="168" t="str" cm="1">
        <f t="array" ref="E466">_xlfn.IFNA(CONVERT(INDEX('3. Emissions - Potential EF'!$N$5:$N$288,MATCH(1,('Potential - REER'!$N$457='3. Emissions - Potential EF'!$B$5:$B$288)*($C466='3. Emissions - Potential EF'!$C$5:$C$288),0)),"lbm","g")/24/3600,"--")</f>
        <v>--</v>
      </c>
      <c r="F466" s="174" t="str">
        <f t="shared" si="83"/>
        <v>--</v>
      </c>
      <c r="G466" s="167" t="str">
        <f t="shared" si="83"/>
        <v>--</v>
      </c>
      <c r="H466" s="167" t="str">
        <f t="shared" si="83"/>
        <v>--</v>
      </c>
      <c r="I466" s="167" t="str">
        <f t="shared" si="83"/>
        <v>--</v>
      </c>
      <c r="J466" s="167" t="str">
        <f t="shared" si="83"/>
        <v>--</v>
      </c>
      <c r="K466" s="167" t="str">
        <f t="shared" si="83"/>
        <v>--</v>
      </c>
      <c r="L466" s="168" t="str">
        <f t="shared" si="84"/>
        <v>--</v>
      </c>
    </row>
    <row r="467" spans="2:12" s="53" customFormat="1" ht="14.5" x14ac:dyDescent="0.35">
      <c r="B467" s="165" t="str">
        <f t="shared" si="82"/>
        <v>1,2,4-Trimethylbenzene</v>
      </c>
      <c r="C467" s="166" t="str">
        <f t="shared" si="82"/>
        <v>95-63-6</v>
      </c>
      <c r="D467" s="167" t="str" cm="1">
        <f t="array" ref="D467">_xlfn.IFNA(CONVERT(INDEX('3. Emissions - Potential EF'!$K$5:$K$288,MATCH(1,($N$457='3. Emissions - Potential EF'!$B$5:$B$288)*($C467='3. Emissions - Potential EF'!$C$5:$C$288),0)),"lbm","g")/8760/3600,"--")</f>
        <v>--</v>
      </c>
      <c r="E467" s="168" t="str" cm="1">
        <f t="array" ref="E467">_xlfn.IFNA(CONVERT(INDEX('3. Emissions - Potential EF'!$N$5:$N$288,MATCH(1,('Potential - REER'!$N$457='3. Emissions - Potential EF'!$B$5:$B$288)*($C467='3. Emissions - Potential EF'!$C$5:$C$288),0)),"lbm","g")/24/3600,"--")</f>
        <v>--</v>
      </c>
      <c r="F467" s="174" t="str">
        <f t="shared" si="83"/>
        <v>--</v>
      </c>
      <c r="G467" s="167" t="str">
        <f t="shared" si="83"/>
        <v>--</v>
      </c>
      <c r="H467" s="167" t="str">
        <f t="shared" si="83"/>
        <v>--</v>
      </c>
      <c r="I467" s="167" t="str">
        <f t="shared" si="83"/>
        <v>--</v>
      </c>
      <c r="J467" s="167" t="str">
        <f t="shared" si="83"/>
        <v>--</v>
      </c>
      <c r="K467" s="167" t="str">
        <f t="shared" si="83"/>
        <v>--</v>
      </c>
      <c r="L467" s="168" t="str">
        <f t="shared" si="84"/>
        <v>--</v>
      </c>
    </row>
    <row r="468" spans="2:12" s="53" customFormat="1" ht="14.5" x14ac:dyDescent="0.35">
      <c r="B468" s="165" t="str">
        <f t="shared" si="82"/>
        <v>1,2-Dibromo-3-Chloropropane</v>
      </c>
      <c r="C468" s="166" t="str">
        <f t="shared" si="82"/>
        <v>96-12-8</v>
      </c>
      <c r="D468" s="167" t="str" cm="1">
        <f t="array" ref="D468">_xlfn.IFNA(CONVERT(INDEX('3. Emissions - Potential EF'!$K$5:$K$288,MATCH(1,($N$457='3. Emissions - Potential EF'!$B$5:$B$288)*($C468='3. Emissions - Potential EF'!$C$5:$C$288),0)),"lbm","g")/8760/3600,"--")</f>
        <v>--</v>
      </c>
      <c r="E468" s="168" t="str" cm="1">
        <f t="array" ref="E468">_xlfn.IFNA(CONVERT(INDEX('3. Emissions - Potential EF'!$N$5:$N$288,MATCH(1,('Potential - REER'!$N$457='3. Emissions - Potential EF'!$B$5:$B$288)*($C468='3. Emissions - Potential EF'!$C$5:$C$288),0)),"lbm","g")/24/3600,"--")</f>
        <v>--</v>
      </c>
      <c r="F468" s="174" t="str">
        <f t="shared" ref="F468:K477" si="85">IFERROR(IF(F15="--","--",$D468/F15),"--")</f>
        <v>--</v>
      </c>
      <c r="G468" s="167" t="str">
        <f t="shared" si="85"/>
        <v>--</v>
      </c>
      <c r="H468" s="167" t="str">
        <f t="shared" si="85"/>
        <v>--</v>
      </c>
      <c r="I468" s="167" t="str">
        <f t="shared" si="85"/>
        <v>--</v>
      </c>
      <c r="J468" s="167" t="str">
        <f t="shared" si="85"/>
        <v>--</v>
      </c>
      <c r="K468" s="167" t="str">
        <f t="shared" si="85"/>
        <v>--</v>
      </c>
      <c r="L468" s="168" t="str">
        <f t="shared" si="84"/>
        <v>--</v>
      </c>
    </row>
    <row r="469" spans="2:12" s="53" customFormat="1" ht="14.5" x14ac:dyDescent="0.35">
      <c r="B469" s="165" t="str">
        <f t="shared" si="82"/>
        <v>1,2-Dibromoethane</v>
      </c>
      <c r="C469" s="166" t="str">
        <f t="shared" si="82"/>
        <v>106-93-4</v>
      </c>
      <c r="D469" s="167" t="str" cm="1">
        <f t="array" ref="D469">_xlfn.IFNA(CONVERT(INDEX('3. Emissions - Potential EF'!$K$5:$K$288,MATCH(1,($N$457='3. Emissions - Potential EF'!$B$5:$B$288)*($C469='3. Emissions - Potential EF'!$C$5:$C$288),0)),"lbm","g")/8760/3600,"--")</f>
        <v>--</v>
      </c>
      <c r="E469" s="168" t="str" cm="1">
        <f t="array" ref="E469">_xlfn.IFNA(CONVERT(INDEX('3. Emissions - Potential EF'!$N$5:$N$288,MATCH(1,('Potential - REER'!$N$457='3. Emissions - Potential EF'!$B$5:$B$288)*($C469='3. Emissions - Potential EF'!$C$5:$C$288),0)),"lbm","g")/24/3600,"--")</f>
        <v>--</v>
      </c>
      <c r="F469" s="174" t="str">
        <f t="shared" si="85"/>
        <v>--</v>
      </c>
      <c r="G469" s="167" t="str">
        <f t="shared" si="85"/>
        <v>--</v>
      </c>
      <c r="H469" s="167" t="str">
        <f t="shared" si="85"/>
        <v>--</v>
      </c>
      <c r="I469" s="167" t="str">
        <f t="shared" si="85"/>
        <v>--</v>
      </c>
      <c r="J469" s="167" t="str">
        <f t="shared" si="85"/>
        <v>--</v>
      </c>
      <c r="K469" s="167" t="str">
        <f t="shared" si="85"/>
        <v>--</v>
      </c>
      <c r="L469" s="168" t="str">
        <f t="shared" si="84"/>
        <v>--</v>
      </c>
    </row>
    <row r="470" spans="2:12" s="53" customFormat="1" ht="14.5" x14ac:dyDescent="0.35">
      <c r="B470" s="165" t="str">
        <f t="shared" si="82"/>
        <v>1,2-Dichlorobenzene</v>
      </c>
      <c r="C470" s="166" t="str">
        <f t="shared" si="82"/>
        <v>95-50-1</v>
      </c>
      <c r="D470" s="167" t="str" cm="1">
        <f t="array" ref="D470">_xlfn.IFNA(CONVERT(INDEX('3. Emissions - Potential EF'!$K$5:$K$288,MATCH(1,($N$457='3. Emissions - Potential EF'!$B$5:$B$288)*($C470='3. Emissions - Potential EF'!$C$5:$C$288),0)),"lbm","g")/8760/3600,"--")</f>
        <v>--</v>
      </c>
      <c r="E470" s="168" t="str" cm="1">
        <f t="array" ref="E470">_xlfn.IFNA(CONVERT(INDEX('3. Emissions - Potential EF'!$N$5:$N$288,MATCH(1,('Potential - REER'!$N$457='3. Emissions - Potential EF'!$B$5:$B$288)*($C470='3. Emissions - Potential EF'!$C$5:$C$288),0)),"lbm","g")/24/3600,"--")</f>
        <v>--</v>
      </c>
      <c r="F470" s="174" t="str">
        <f t="shared" si="85"/>
        <v>--</v>
      </c>
      <c r="G470" s="167" t="str">
        <f t="shared" si="85"/>
        <v>--</v>
      </c>
      <c r="H470" s="167" t="str">
        <f t="shared" si="85"/>
        <v>--</v>
      </c>
      <c r="I470" s="167" t="str">
        <f t="shared" si="85"/>
        <v>--</v>
      </c>
      <c r="J470" s="167" t="str">
        <f t="shared" si="85"/>
        <v>--</v>
      </c>
      <c r="K470" s="167" t="str">
        <f t="shared" si="85"/>
        <v>--</v>
      </c>
      <c r="L470" s="168" t="str">
        <f t="shared" si="84"/>
        <v>--</v>
      </c>
    </row>
    <row r="471" spans="2:12" s="53" customFormat="1" ht="14.5" x14ac:dyDescent="0.35">
      <c r="B471" s="165" t="str">
        <f t="shared" si="82"/>
        <v>1,2-Dichloroethane</v>
      </c>
      <c r="C471" s="166" t="str">
        <f t="shared" si="82"/>
        <v>107-06-2</v>
      </c>
      <c r="D471" s="167" t="str" cm="1">
        <f t="array" ref="D471">_xlfn.IFNA(CONVERT(INDEX('3. Emissions - Potential EF'!$K$5:$K$288,MATCH(1,($N$457='3. Emissions - Potential EF'!$B$5:$B$288)*($C471='3. Emissions - Potential EF'!$C$5:$C$288),0)),"lbm","g")/8760/3600,"--")</f>
        <v>--</v>
      </c>
      <c r="E471" s="168" t="str" cm="1">
        <f t="array" ref="E471">_xlfn.IFNA(CONVERT(INDEX('3. Emissions - Potential EF'!$N$5:$N$288,MATCH(1,('Potential - REER'!$N$457='3. Emissions - Potential EF'!$B$5:$B$288)*($C471='3. Emissions - Potential EF'!$C$5:$C$288),0)),"lbm","g")/24/3600,"--")</f>
        <v>--</v>
      </c>
      <c r="F471" s="174" t="str">
        <f t="shared" si="85"/>
        <v>--</v>
      </c>
      <c r="G471" s="167" t="str">
        <f t="shared" si="85"/>
        <v>--</v>
      </c>
      <c r="H471" s="167" t="str">
        <f t="shared" si="85"/>
        <v>--</v>
      </c>
      <c r="I471" s="167" t="str">
        <f t="shared" si="85"/>
        <v>--</v>
      </c>
      <c r="J471" s="167" t="str">
        <f t="shared" si="85"/>
        <v>--</v>
      </c>
      <c r="K471" s="167" t="str">
        <f t="shared" si="85"/>
        <v>--</v>
      </c>
      <c r="L471" s="168" t="str">
        <f t="shared" si="84"/>
        <v>--</v>
      </c>
    </row>
    <row r="472" spans="2:12" s="53" customFormat="1" ht="14.5" x14ac:dyDescent="0.35">
      <c r="B472" s="165" t="str">
        <f t="shared" si="82"/>
        <v>1,2-Dichloropropane</v>
      </c>
      <c r="C472" s="166" t="str">
        <f t="shared" si="82"/>
        <v>78-87-5</v>
      </c>
      <c r="D472" s="167" t="str" cm="1">
        <f t="array" ref="D472">_xlfn.IFNA(CONVERT(INDEX('3. Emissions - Potential EF'!$K$5:$K$288,MATCH(1,($N$457='3. Emissions - Potential EF'!$B$5:$B$288)*($C472='3. Emissions - Potential EF'!$C$5:$C$288),0)),"lbm","g")/8760/3600,"--")</f>
        <v>--</v>
      </c>
      <c r="E472" s="168" t="str" cm="1">
        <f t="array" ref="E472">_xlfn.IFNA(CONVERT(INDEX('3. Emissions - Potential EF'!$N$5:$N$288,MATCH(1,('Potential - REER'!$N$457='3. Emissions - Potential EF'!$B$5:$B$288)*($C472='3. Emissions - Potential EF'!$C$5:$C$288),0)),"lbm","g")/24/3600,"--")</f>
        <v>--</v>
      </c>
      <c r="F472" s="174" t="str">
        <f t="shared" si="85"/>
        <v>--</v>
      </c>
      <c r="G472" s="167" t="str">
        <f t="shared" si="85"/>
        <v>--</v>
      </c>
      <c r="H472" s="167" t="str">
        <f t="shared" si="85"/>
        <v>--</v>
      </c>
      <c r="I472" s="167" t="str">
        <f t="shared" si="85"/>
        <v>--</v>
      </c>
      <c r="J472" s="167" t="str">
        <f t="shared" si="85"/>
        <v>--</v>
      </c>
      <c r="K472" s="167" t="str">
        <f t="shared" si="85"/>
        <v>--</v>
      </c>
      <c r="L472" s="168" t="str">
        <f t="shared" si="84"/>
        <v>--</v>
      </c>
    </row>
    <row r="473" spans="2:12" s="53" customFormat="1" ht="14.5" x14ac:dyDescent="0.35">
      <c r="B473" s="165" t="str">
        <f t="shared" si="82"/>
        <v>1,3,5-Trimethylbenzene</v>
      </c>
      <c r="C473" s="166" t="str">
        <f t="shared" si="82"/>
        <v>108-67-8</v>
      </c>
      <c r="D473" s="167" t="str" cm="1">
        <f t="array" ref="D473">_xlfn.IFNA(CONVERT(INDEX('3. Emissions - Potential EF'!$K$5:$K$288,MATCH(1,($N$457='3. Emissions - Potential EF'!$B$5:$B$288)*($C473='3. Emissions - Potential EF'!$C$5:$C$288),0)),"lbm","g")/8760/3600,"--")</f>
        <v>--</v>
      </c>
      <c r="E473" s="168" t="str" cm="1">
        <f t="array" ref="E473">_xlfn.IFNA(CONVERT(INDEX('3. Emissions - Potential EF'!$N$5:$N$288,MATCH(1,('Potential - REER'!$N$457='3. Emissions - Potential EF'!$B$5:$B$288)*($C473='3. Emissions - Potential EF'!$C$5:$C$288),0)),"lbm","g")/24/3600,"--")</f>
        <v>--</v>
      </c>
      <c r="F473" s="174" t="str">
        <f t="shared" si="85"/>
        <v>--</v>
      </c>
      <c r="G473" s="167" t="str">
        <f t="shared" si="85"/>
        <v>--</v>
      </c>
      <c r="H473" s="167" t="str">
        <f t="shared" si="85"/>
        <v>--</v>
      </c>
      <c r="I473" s="167" t="str">
        <f t="shared" si="85"/>
        <v>--</v>
      </c>
      <c r="J473" s="167" t="str">
        <f t="shared" si="85"/>
        <v>--</v>
      </c>
      <c r="K473" s="167" t="str">
        <f t="shared" si="85"/>
        <v>--</v>
      </c>
      <c r="L473" s="168" t="str">
        <f t="shared" si="84"/>
        <v>--</v>
      </c>
    </row>
    <row r="474" spans="2:12" s="53" customFormat="1" ht="14.5" x14ac:dyDescent="0.35">
      <c r="B474" s="165" t="str">
        <f t="shared" si="82"/>
        <v>1,3-Butadiene</v>
      </c>
      <c r="C474" s="166" t="str">
        <f t="shared" si="82"/>
        <v>106-99-0</v>
      </c>
      <c r="D474" s="167" t="str" cm="1">
        <f t="array" ref="D474">_xlfn.IFNA(CONVERT(INDEX('3. Emissions - Potential EF'!$K$5:$K$288,MATCH(1,($N$457='3. Emissions - Potential EF'!$B$5:$B$288)*($C474='3. Emissions - Potential EF'!$C$5:$C$288),0)),"lbm","g")/8760/3600,"--")</f>
        <v>--</v>
      </c>
      <c r="E474" s="168" t="str" cm="1">
        <f t="array" ref="E474">_xlfn.IFNA(CONVERT(INDEX('3. Emissions - Potential EF'!$N$5:$N$288,MATCH(1,('Potential - REER'!$N$457='3. Emissions - Potential EF'!$B$5:$B$288)*($C474='3. Emissions - Potential EF'!$C$5:$C$288),0)),"lbm","g")/24/3600,"--")</f>
        <v>--</v>
      </c>
      <c r="F474" s="174" t="str">
        <f t="shared" si="85"/>
        <v>--</v>
      </c>
      <c r="G474" s="167" t="str">
        <f t="shared" si="85"/>
        <v>--</v>
      </c>
      <c r="H474" s="167" t="str">
        <f t="shared" si="85"/>
        <v>--</v>
      </c>
      <c r="I474" s="167" t="str">
        <f t="shared" si="85"/>
        <v>--</v>
      </c>
      <c r="J474" s="167" t="str">
        <f t="shared" si="85"/>
        <v>--</v>
      </c>
      <c r="K474" s="167" t="str">
        <f t="shared" si="85"/>
        <v>--</v>
      </c>
      <c r="L474" s="168" t="str">
        <f t="shared" si="84"/>
        <v>--</v>
      </c>
    </row>
    <row r="475" spans="2:12" s="53" customFormat="1" ht="14.5" x14ac:dyDescent="0.35">
      <c r="B475" s="165" t="str">
        <f t="shared" si="82"/>
        <v>1,3-Dichlorobenzene</v>
      </c>
      <c r="C475" s="166" t="str">
        <f t="shared" si="82"/>
        <v>541-73-1</v>
      </c>
      <c r="D475" s="167" t="str" cm="1">
        <f t="array" ref="D475">_xlfn.IFNA(CONVERT(INDEX('3. Emissions - Potential EF'!$K$5:$K$288,MATCH(1,($N$457='3. Emissions - Potential EF'!$B$5:$B$288)*($C475='3. Emissions - Potential EF'!$C$5:$C$288),0)),"lbm","g")/8760/3600,"--")</f>
        <v>--</v>
      </c>
      <c r="E475" s="168" t="str" cm="1">
        <f t="array" ref="E475">_xlfn.IFNA(CONVERT(INDEX('3. Emissions - Potential EF'!$N$5:$N$288,MATCH(1,('Potential - REER'!$N$457='3. Emissions - Potential EF'!$B$5:$B$288)*($C475='3. Emissions - Potential EF'!$C$5:$C$288),0)),"lbm","g")/24/3600,"--")</f>
        <v>--</v>
      </c>
      <c r="F475" s="174" t="str">
        <f t="shared" si="85"/>
        <v>--</v>
      </c>
      <c r="G475" s="167" t="str">
        <f t="shared" si="85"/>
        <v>--</v>
      </c>
      <c r="H475" s="167" t="str">
        <f t="shared" si="85"/>
        <v>--</v>
      </c>
      <c r="I475" s="167" t="str">
        <f t="shared" si="85"/>
        <v>--</v>
      </c>
      <c r="J475" s="167" t="str">
        <f t="shared" si="85"/>
        <v>--</v>
      </c>
      <c r="K475" s="167" t="str">
        <f t="shared" si="85"/>
        <v>--</v>
      </c>
      <c r="L475" s="168" t="str">
        <f t="shared" si="84"/>
        <v>--</v>
      </c>
    </row>
    <row r="476" spans="2:12" s="53" customFormat="1" ht="14.5" x14ac:dyDescent="0.35">
      <c r="B476" s="165" t="str">
        <f t="shared" si="82"/>
        <v>1,4-Dichlorobenzene</v>
      </c>
      <c r="C476" s="166" t="str">
        <f t="shared" si="82"/>
        <v>106-46-7</v>
      </c>
      <c r="D476" s="167" t="str" cm="1">
        <f t="array" ref="D476">_xlfn.IFNA(CONVERT(INDEX('3. Emissions - Potential EF'!$K$5:$K$288,MATCH(1,($N$457='3. Emissions - Potential EF'!$B$5:$B$288)*($C476='3. Emissions - Potential EF'!$C$5:$C$288),0)),"lbm","g")/8760/3600,"--")</f>
        <v>--</v>
      </c>
      <c r="E476" s="168" t="str" cm="1">
        <f t="array" ref="E476">_xlfn.IFNA(CONVERT(INDEX('3. Emissions - Potential EF'!$N$5:$N$288,MATCH(1,('Potential - REER'!$N$457='3. Emissions - Potential EF'!$B$5:$B$288)*($C476='3. Emissions - Potential EF'!$C$5:$C$288),0)),"lbm","g")/24/3600,"--")</f>
        <v>--</v>
      </c>
      <c r="F476" s="174" t="str">
        <f t="shared" si="85"/>
        <v>--</v>
      </c>
      <c r="G476" s="167" t="str">
        <f t="shared" si="85"/>
        <v>--</v>
      </c>
      <c r="H476" s="167" t="str">
        <f t="shared" si="85"/>
        <v>--</v>
      </c>
      <c r="I476" s="167" t="str">
        <f t="shared" si="85"/>
        <v>--</v>
      </c>
      <c r="J476" s="167" t="str">
        <f t="shared" si="85"/>
        <v>--</v>
      </c>
      <c r="K476" s="167" t="str">
        <f t="shared" si="85"/>
        <v>--</v>
      </c>
      <c r="L476" s="168" t="str">
        <f t="shared" si="84"/>
        <v>--</v>
      </c>
    </row>
    <row r="477" spans="2:12" s="53" customFormat="1" ht="14.5" x14ac:dyDescent="0.35">
      <c r="B477" s="165" t="str">
        <f t="shared" si="82"/>
        <v>2,3,4,6-Tetrachlorophenol</v>
      </c>
      <c r="C477" s="166" t="str">
        <f t="shared" si="82"/>
        <v>58-90-2</v>
      </c>
      <c r="D477" s="167" t="str" cm="1">
        <f t="array" ref="D477">_xlfn.IFNA(CONVERT(INDEX('3. Emissions - Potential EF'!$K$5:$K$288,MATCH(1,($N$457='3. Emissions - Potential EF'!$B$5:$B$288)*($C477='3. Emissions - Potential EF'!$C$5:$C$288),0)),"lbm","g")/8760/3600,"--")</f>
        <v>--</v>
      </c>
      <c r="E477" s="168" t="str" cm="1">
        <f t="array" ref="E477">_xlfn.IFNA(CONVERT(INDEX('3. Emissions - Potential EF'!$N$5:$N$288,MATCH(1,('Potential - REER'!$N$457='3. Emissions - Potential EF'!$B$5:$B$288)*($C477='3. Emissions - Potential EF'!$C$5:$C$288),0)),"lbm","g")/24/3600,"--")</f>
        <v>--</v>
      </c>
      <c r="F477" s="174" t="str">
        <f t="shared" si="85"/>
        <v>--</v>
      </c>
      <c r="G477" s="167" t="str">
        <f t="shared" si="85"/>
        <v>--</v>
      </c>
      <c r="H477" s="167" t="str">
        <f t="shared" si="85"/>
        <v>--</v>
      </c>
      <c r="I477" s="167" t="str">
        <f t="shared" si="85"/>
        <v>--</v>
      </c>
      <c r="J477" s="167" t="str">
        <f t="shared" si="85"/>
        <v>--</v>
      </c>
      <c r="K477" s="167" t="str">
        <f t="shared" si="85"/>
        <v>--</v>
      </c>
      <c r="L477" s="168" t="str">
        <f t="shared" si="84"/>
        <v>--</v>
      </c>
    </row>
    <row r="478" spans="2:12" s="53" customFormat="1" ht="14.5" x14ac:dyDescent="0.35">
      <c r="B478" s="165" t="str">
        <f t="shared" ref="B478:C497" si="86">B25</f>
        <v>2,4,5-Trichlorophenol</v>
      </c>
      <c r="C478" s="166" t="str">
        <f t="shared" si="86"/>
        <v>95-95-4</v>
      </c>
      <c r="D478" s="167" t="str" cm="1">
        <f t="array" ref="D478">_xlfn.IFNA(CONVERT(INDEX('3. Emissions - Potential EF'!$K$5:$K$288,MATCH(1,($N$457='3. Emissions - Potential EF'!$B$5:$B$288)*($C478='3. Emissions - Potential EF'!$C$5:$C$288),0)),"lbm","g")/8760/3600,"--")</f>
        <v>--</v>
      </c>
      <c r="E478" s="168" t="str" cm="1">
        <f t="array" ref="E478">_xlfn.IFNA(CONVERT(INDEX('3. Emissions - Potential EF'!$N$5:$N$288,MATCH(1,('Potential - REER'!$N$457='3. Emissions - Potential EF'!$B$5:$B$288)*($C478='3. Emissions - Potential EF'!$C$5:$C$288),0)),"lbm","g")/24/3600,"--")</f>
        <v>--</v>
      </c>
      <c r="F478" s="174" t="str">
        <f t="shared" ref="F478:K487" si="87">IFERROR(IF(F25="--","--",$D478/F25),"--")</f>
        <v>--</v>
      </c>
      <c r="G478" s="167" t="str">
        <f t="shared" si="87"/>
        <v>--</v>
      </c>
      <c r="H478" s="167" t="str">
        <f t="shared" si="87"/>
        <v>--</v>
      </c>
      <c r="I478" s="167" t="str">
        <f t="shared" si="87"/>
        <v>--</v>
      </c>
      <c r="J478" s="167" t="str">
        <f t="shared" si="87"/>
        <v>--</v>
      </c>
      <c r="K478" s="167" t="str">
        <f t="shared" si="87"/>
        <v>--</v>
      </c>
      <c r="L478" s="168" t="str">
        <f t="shared" si="84"/>
        <v>--</v>
      </c>
    </row>
    <row r="479" spans="2:12" s="53" customFormat="1" ht="14.5" x14ac:dyDescent="0.35">
      <c r="B479" s="165" t="str">
        <f t="shared" si="86"/>
        <v>2,4-Dichlorophenol</v>
      </c>
      <c r="C479" s="166" t="str">
        <f t="shared" si="86"/>
        <v>120-83-2</v>
      </c>
      <c r="D479" s="167" t="str" cm="1">
        <f t="array" ref="D479">_xlfn.IFNA(CONVERT(INDEX('3. Emissions - Potential EF'!$K$5:$K$288,MATCH(1,($N$457='3. Emissions - Potential EF'!$B$5:$B$288)*($C479='3. Emissions - Potential EF'!$C$5:$C$288),0)),"lbm","g")/8760/3600,"--")</f>
        <v>--</v>
      </c>
      <c r="E479" s="168" t="str" cm="1">
        <f t="array" ref="E479">_xlfn.IFNA(CONVERT(INDEX('3. Emissions - Potential EF'!$N$5:$N$288,MATCH(1,('Potential - REER'!$N$457='3. Emissions - Potential EF'!$B$5:$B$288)*($C479='3. Emissions - Potential EF'!$C$5:$C$288),0)),"lbm","g")/24/3600,"--")</f>
        <v>--</v>
      </c>
      <c r="F479" s="174" t="str">
        <f t="shared" si="87"/>
        <v>--</v>
      </c>
      <c r="G479" s="167" t="str">
        <f t="shared" si="87"/>
        <v>--</v>
      </c>
      <c r="H479" s="167" t="str">
        <f t="shared" si="87"/>
        <v>--</v>
      </c>
      <c r="I479" s="167" t="str">
        <f t="shared" si="87"/>
        <v>--</v>
      </c>
      <c r="J479" s="167" t="str">
        <f t="shared" si="87"/>
        <v>--</v>
      </c>
      <c r="K479" s="167" t="str">
        <f t="shared" si="87"/>
        <v>--</v>
      </c>
      <c r="L479" s="168" t="str">
        <f t="shared" si="84"/>
        <v>--</v>
      </c>
    </row>
    <row r="480" spans="2:12" s="53" customFormat="1" ht="14.5" x14ac:dyDescent="0.35">
      <c r="B480" s="165" t="str">
        <f t="shared" si="86"/>
        <v>2-Butanone</v>
      </c>
      <c r="C480" s="166" t="str">
        <f t="shared" si="86"/>
        <v>78-93-3</v>
      </c>
      <c r="D480" s="167" t="str" cm="1">
        <f t="array" ref="D480">_xlfn.IFNA(CONVERT(INDEX('3. Emissions - Potential EF'!$K$5:$K$288,MATCH(1,($N$457='3. Emissions - Potential EF'!$B$5:$B$288)*($C480='3. Emissions - Potential EF'!$C$5:$C$288),0)),"lbm","g")/8760/3600,"--")</f>
        <v>--</v>
      </c>
      <c r="E480" s="168" t="str" cm="1">
        <f t="array" ref="E480">_xlfn.IFNA(CONVERT(INDEX('3. Emissions - Potential EF'!$N$5:$N$288,MATCH(1,('Potential - REER'!$N$457='3. Emissions - Potential EF'!$B$5:$B$288)*($C480='3. Emissions - Potential EF'!$C$5:$C$288),0)),"lbm","g")/24/3600,"--")</f>
        <v>--</v>
      </c>
      <c r="F480" s="174" t="str">
        <f t="shared" si="87"/>
        <v>--</v>
      </c>
      <c r="G480" s="167" t="str">
        <f t="shared" si="87"/>
        <v>--</v>
      </c>
      <c r="H480" s="167" t="str">
        <f t="shared" si="87"/>
        <v>--</v>
      </c>
      <c r="I480" s="167" t="str">
        <f t="shared" si="87"/>
        <v>--</v>
      </c>
      <c r="J480" s="167" t="str">
        <f t="shared" si="87"/>
        <v>--</v>
      </c>
      <c r="K480" s="167" t="str">
        <f t="shared" si="87"/>
        <v>--</v>
      </c>
      <c r="L480" s="168" t="str">
        <f t="shared" si="84"/>
        <v>--</v>
      </c>
    </row>
    <row r="481" spans="2:12" s="53" customFormat="1" ht="14.5" x14ac:dyDescent="0.35">
      <c r="B481" s="165" t="str">
        <f t="shared" si="86"/>
        <v>2-Chlorophenol</v>
      </c>
      <c r="C481" s="166" t="str">
        <f t="shared" si="86"/>
        <v>95-57-8</v>
      </c>
      <c r="D481" s="167" t="str" cm="1">
        <f t="array" ref="D481">_xlfn.IFNA(CONVERT(INDEX('3. Emissions - Potential EF'!$K$5:$K$288,MATCH(1,($N$457='3. Emissions - Potential EF'!$B$5:$B$288)*($C481='3. Emissions - Potential EF'!$C$5:$C$288),0)),"lbm","g")/8760/3600,"--")</f>
        <v>--</v>
      </c>
      <c r="E481" s="168" t="str" cm="1">
        <f t="array" ref="E481">_xlfn.IFNA(CONVERT(INDEX('3. Emissions - Potential EF'!$N$5:$N$288,MATCH(1,('Potential - REER'!$N$457='3. Emissions - Potential EF'!$B$5:$B$288)*($C481='3. Emissions - Potential EF'!$C$5:$C$288),0)),"lbm","g")/24/3600,"--")</f>
        <v>--</v>
      </c>
      <c r="F481" s="174" t="str">
        <f t="shared" si="87"/>
        <v>--</v>
      </c>
      <c r="G481" s="167" t="str">
        <f t="shared" si="87"/>
        <v>--</v>
      </c>
      <c r="H481" s="167" t="str">
        <f t="shared" si="87"/>
        <v>--</v>
      </c>
      <c r="I481" s="167" t="str">
        <f t="shared" si="87"/>
        <v>--</v>
      </c>
      <c r="J481" s="167" t="str">
        <f t="shared" si="87"/>
        <v>--</v>
      </c>
      <c r="K481" s="167" t="str">
        <f t="shared" si="87"/>
        <v>--</v>
      </c>
      <c r="L481" s="168" t="str">
        <f t="shared" si="84"/>
        <v>--</v>
      </c>
    </row>
    <row r="482" spans="2:12" s="53" customFormat="1" ht="14.5" x14ac:dyDescent="0.35">
      <c r="B482" s="165" t="str">
        <f t="shared" si="86"/>
        <v>4-Methyl-2-pentanone</v>
      </c>
      <c r="C482" s="166" t="str">
        <f t="shared" si="86"/>
        <v>108-10-1</v>
      </c>
      <c r="D482" s="167" t="str" cm="1">
        <f t="array" ref="D482">_xlfn.IFNA(CONVERT(INDEX('3. Emissions - Potential EF'!$K$5:$K$288,MATCH(1,($N$457='3. Emissions - Potential EF'!$B$5:$B$288)*($C482='3. Emissions - Potential EF'!$C$5:$C$288),0)),"lbm","g")/8760/3600,"--")</f>
        <v>--</v>
      </c>
      <c r="E482" s="168" t="str" cm="1">
        <f t="array" ref="E482">_xlfn.IFNA(CONVERT(INDEX('3. Emissions - Potential EF'!$N$5:$N$288,MATCH(1,('Potential - REER'!$N$457='3. Emissions - Potential EF'!$B$5:$B$288)*($C482='3. Emissions - Potential EF'!$C$5:$C$288),0)),"lbm","g")/24/3600,"--")</f>
        <v>--</v>
      </c>
      <c r="F482" s="174" t="str">
        <f t="shared" si="87"/>
        <v>--</v>
      </c>
      <c r="G482" s="167" t="str">
        <f t="shared" si="87"/>
        <v>--</v>
      </c>
      <c r="H482" s="167" t="str">
        <f t="shared" si="87"/>
        <v>--</v>
      </c>
      <c r="I482" s="167" t="str">
        <f t="shared" si="87"/>
        <v>--</v>
      </c>
      <c r="J482" s="167" t="str">
        <f t="shared" si="87"/>
        <v>--</v>
      </c>
      <c r="K482" s="167" t="str">
        <f t="shared" si="87"/>
        <v>--</v>
      </c>
      <c r="L482" s="168" t="str">
        <f t="shared" si="84"/>
        <v>--</v>
      </c>
    </row>
    <row r="483" spans="2:12" s="53" customFormat="1" ht="14.5" x14ac:dyDescent="0.35">
      <c r="B483" s="165" t="str">
        <f t="shared" si="86"/>
        <v>2-Methyl napthalene</v>
      </c>
      <c r="C483" s="166" t="str">
        <f t="shared" si="86"/>
        <v>91-57-6</v>
      </c>
      <c r="D483" s="167" t="str" cm="1">
        <f t="array" ref="D483">_xlfn.IFNA(CONVERT(INDEX('3. Emissions - Potential EF'!$K$5:$K$288,MATCH(1,($N$457='3. Emissions - Potential EF'!$B$5:$B$288)*($C483='3. Emissions - Potential EF'!$C$5:$C$288),0)),"lbm","g")/8760/3600,"--")</f>
        <v>--</v>
      </c>
      <c r="E483" s="168" t="str" cm="1">
        <f t="array" ref="E483">_xlfn.IFNA(CONVERT(INDEX('3. Emissions - Potential EF'!$N$5:$N$288,MATCH(1,('Potential - REER'!$N$457='3. Emissions - Potential EF'!$B$5:$B$288)*($C483='3. Emissions - Potential EF'!$C$5:$C$288),0)),"lbm","g")/24/3600,"--")</f>
        <v>--</v>
      </c>
      <c r="F483" s="174" t="str">
        <f t="shared" si="87"/>
        <v>--</v>
      </c>
      <c r="G483" s="167" t="str">
        <f t="shared" si="87"/>
        <v>--</v>
      </c>
      <c r="H483" s="167" t="str">
        <f t="shared" si="87"/>
        <v>--</v>
      </c>
      <c r="I483" s="167" t="str">
        <f t="shared" si="87"/>
        <v>--</v>
      </c>
      <c r="J483" s="167" t="str">
        <f t="shared" si="87"/>
        <v>--</v>
      </c>
      <c r="K483" s="167" t="str">
        <f t="shared" si="87"/>
        <v>--</v>
      </c>
      <c r="L483" s="168" t="str">
        <f t="shared" si="84"/>
        <v>--</v>
      </c>
    </row>
    <row r="484" spans="2:12" s="53" customFormat="1" ht="14.5" x14ac:dyDescent="0.35">
      <c r="B484" s="165" t="str">
        <f t="shared" si="86"/>
        <v>Acetaldehyde</v>
      </c>
      <c r="C484" s="166" t="str">
        <f t="shared" si="86"/>
        <v>75-07-0</v>
      </c>
      <c r="D484" s="167" cm="1">
        <f t="array" ref="D484">_xlfn.IFNA(CONVERT(INDEX('3. Emissions - Potential EF'!$K$5:$K$288,MATCH(1,($N$457='3. Emissions - Potential EF'!$B$5:$B$288)*($C484='3. Emissions - Potential EF'!$C$5:$C$288),0)),"lbm","g")/8760/3600,"--")</f>
        <v>8.4188850599359586E-7</v>
      </c>
      <c r="E484" s="168" cm="1">
        <f t="array" ref="E484">_xlfn.IFNA(CONVERT(INDEX('3. Emissions - Potential EF'!$N$5:$N$288,MATCH(1,('Potential - REER'!$N$457='3. Emissions - Potential EF'!$B$5:$B$288)*($C484='3. Emissions - Potential EF'!$C$5:$C$288),0)),"lbm","g")/24/3600,"--")</f>
        <v>1.1854853217884993E-5</v>
      </c>
      <c r="F484" s="174">
        <f t="shared" si="87"/>
        <v>1.8708633466524351E-6</v>
      </c>
      <c r="G484" s="167">
        <f t="shared" si="87"/>
        <v>6.0134893285256844E-9</v>
      </c>
      <c r="H484" s="167">
        <f t="shared" si="87"/>
        <v>7.0157375499466326E-8</v>
      </c>
      <c r="I484" s="167">
        <f t="shared" si="87"/>
        <v>1.357884687086445E-9</v>
      </c>
      <c r="J484" s="167">
        <f t="shared" si="87"/>
        <v>1.5307063745338107E-7</v>
      </c>
      <c r="K484" s="167">
        <f t="shared" si="87"/>
        <v>1.357884687086445E-9</v>
      </c>
      <c r="L484" s="168">
        <f t="shared" si="84"/>
        <v>2.5223091952946794E-8</v>
      </c>
    </row>
    <row r="485" spans="2:12" s="53" customFormat="1" ht="14.5" x14ac:dyDescent="0.35">
      <c r="B485" s="165" t="str">
        <f t="shared" si="86"/>
        <v>Acenaphthylene</v>
      </c>
      <c r="C485" s="166" t="str">
        <f t="shared" si="86"/>
        <v>208-96-8</v>
      </c>
      <c r="D485" s="167" t="str" cm="1">
        <f t="array" ref="D485">_xlfn.IFNA(CONVERT(INDEX('3. Emissions - Potential EF'!$K$5:$K$288,MATCH(1,($N$457='3. Emissions - Potential EF'!$B$5:$B$288)*($C485='3. Emissions - Potential EF'!$C$5:$C$288),0)),"lbm","g")/8760/3600,"--")</f>
        <v>--</v>
      </c>
      <c r="E485" s="168" t="str" cm="1">
        <f t="array" ref="E485">_xlfn.IFNA(CONVERT(INDEX('3. Emissions - Potential EF'!$N$5:$N$288,MATCH(1,('Potential - REER'!$N$457='3. Emissions - Potential EF'!$B$5:$B$288)*($C485='3. Emissions - Potential EF'!$C$5:$C$288),0)),"lbm","g")/24/3600,"--")</f>
        <v>--</v>
      </c>
      <c r="F485" s="174" t="str">
        <f t="shared" si="87"/>
        <v>--</v>
      </c>
      <c r="G485" s="167" t="str">
        <f t="shared" si="87"/>
        <v>--</v>
      </c>
      <c r="H485" s="167" t="str">
        <f t="shared" si="87"/>
        <v>--</v>
      </c>
      <c r="I485" s="167" t="str">
        <f t="shared" si="87"/>
        <v>--</v>
      </c>
      <c r="J485" s="167" t="str">
        <f t="shared" si="87"/>
        <v>--</v>
      </c>
      <c r="K485" s="167" t="str">
        <f t="shared" si="87"/>
        <v>--</v>
      </c>
      <c r="L485" s="168" t="str">
        <f t="shared" si="84"/>
        <v>--</v>
      </c>
    </row>
    <row r="486" spans="2:12" s="53" customFormat="1" ht="14.5" x14ac:dyDescent="0.35">
      <c r="B486" s="165" t="str">
        <f t="shared" si="86"/>
        <v>Acenaphthene</v>
      </c>
      <c r="C486" s="166" t="str">
        <f t="shared" si="86"/>
        <v>83-32-9</v>
      </c>
      <c r="D486" s="167" t="str" cm="1">
        <f t="array" ref="D486">_xlfn.IFNA(CONVERT(INDEX('3. Emissions - Potential EF'!$K$5:$K$288,MATCH(1,($N$457='3. Emissions - Potential EF'!$B$5:$B$288)*($C486='3. Emissions - Potential EF'!$C$5:$C$288),0)),"lbm","g")/8760/3600,"--")</f>
        <v>--</v>
      </c>
      <c r="E486" s="168" t="str" cm="1">
        <f t="array" ref="E486">_xlfn.IFNA(CONVERT(INDEX('3. Emissions - Potential EF'!$N$5:$N$288,MATCH(1,('Potential - REER'!$N$457='3. Emissions - Potential EF'!$B$5:$B$288)*($C486='3. Emissions - Potential EF'!$C$5:$C$288),0)),"lbm","g")/24/3600,"--")</f>
        <v>--</v>
      </c>
      <c r="F486" s="174" t="str">
        <f t="shared" si="87"/>
        <v>--</v>
      </c>
      <c r="G486" s="167" t="str">
        <f t="shared" si="87"/>
        <v>--</v>
      </c>
      <c r="H486" s="167" t="str">
        <f t="shared" si="87"/>
        <v>--</v>
      </c>
      <c r="I486" s="167" t="str">
        <f t="shared" si="87"/>
        <v>--</v>
      </c>
      <c r="J486" s="167" t="str">
        <f t="shared" si="87"/>
        <v>--</v>
      </c>
      <c r="K486" s="167" t="str">
        <f t="shared" si="87"/>
        <v>--</v>
      </c>
      <c r="L486" s="168" t="str">
        <f t="shared" si="84"/>
        <v>--</v>
      </c>
    </row>
    <row r="487" spans="2:12" s="53" customFormat="1" ht="14.5" x14ac:dyDescent="0.35">
      <c r="B487" s="165" t="str">
        <f t="shared" si="86"/>
        <v>Acetone</v>
      </c>
      <c r="C487" s="166" t="str">
        <f t="shared" si="86"/>
        <v>67-64-1</v>
      </c>
      <c r="D487" s="167" t="str" cm="1">
        <f t="array" ref="D487">_xlfn.IFNA(CONVERT(INDEX('3. Emissions - Potential EF'!$K$5:$K$288,MATCH(1,($N$457='3. Emissions - Potential EF'!$B$5:$B$288)*($C487='3. Emissions - Potential EF'!$C$5:$C$288),0)),"lbm","g")/8760/3600,"--")</f>
        <v>--</v>
      </c>
      <c r="E487" s="168" t="str" cm="1">
        <f t="array" ref="E487">_xlfn.IFNA(CONVERT(INDEX('3. Emissions - Potential EF'!$N$5:$N$288,MATCH(1,('Potential - REER'!$N$457='3. Emissions - Potential EF'!$B$5:$B$288)*($C487='3. Emissions - Potential EF'!$C$5:$C$288),0)),"lbm","g")/24/3600,"--")</f>
        <v>--</v>
      </c>
      <c r="F487" s="174" t="str">
        <f t="shared" si="87"/>
        <v>--</v>
      </c>
      <c r="G487" s="167" t="str">
        <f t="shared" si="87"/>
        <v>--</v>
      </c>
      <c r="H487" s="167" t="str">
        <f t="shared" si="87"/>
        <v>--</v>
      </c>
      <c r="I487" s="167" t="str">
        <f t="shared" si="87"/>
        <v>--</v>
      </c>
      <c r="J487" s="167" t="str">
        <f t="shared" si="87"/>
        <v>--</v>
      </c>
      <c r="K487" s="167" t="str">
        <f t="shared" si="87"/>
        <v>--</v>
      </c>
      <c r="L487" s="168" t="str">
        <f t="shared" si="84"/>
        <v>--</v>
      </c>
    </row>
    <row r="488" spans="2:12" s="53" customFormat="1" ht="14.5" x14ac:dyDescent="0.35">
      <c r="B488" s="165" t="str">
        <f t="shared" si="86"/>
        <v>Acrolein</v>
      </c>
      <c r="C488" s="166" t="str">
        <f t="shared" si="86"/>
        <v>107-02-8</v>
      </c>
      <c r="D488" s="167" cm="1">
        <f t="array" ref="D488">_xlfn.IFNA(CONVERT(INDEX('3. Emissions - Potential EF'!$K$5:$K$288,MATCH(1,($N$457='3. Emissions - Potential EF'!$B$5:$B$288)*($C488='3. Emissions - Potential EF'!$C$5:$C$288),0)),"lbm","g")/8760/3600,"--")</f>
        <v>7.4834533866097404E-7</v>
      </c>
      <c r="E488" s="168" cm="1">
        <f t="array" ref="E488">_xlfn.IFNA(CONVERT(INDEX('3. Emissions - Potential EF'!$N$5:$N$288,MATCH(1,('Potential - REER'!$N$457='3. Emissions - Potential EF'!$B$5:$B$288)*($C488='3. Emissions - Potential EF'!$C$5:$C$288),0)),"lbm","g")/24/3600,"--")</f>
        <v>1.053764730478666E-5</v>
      </c>
      <c r="F488" s="174" t="str">
        <f t="shared" ref="F488:K497" si="88">IFERROR(IF(F35="--","--",$D488/F35),"--")</f>
        <v>--</v>
      </c>
      <c r="G488" s="167">
        <f t="shared" si="88"/>
        <v>2.1381295390313546E-6</v>
      </c>
      <c r="H488" s="167" t="str">
        <f t="shared" si="88"/>
        <v>--</v>
      </c>
      <c r="I488" s="167">
        <f t="shared" si="88"/>
        <v>4.9889689244064936E-7</v>
      </c>
      <c r="J488" s="167" t="str">
        <f t="shared" si="88"/>
        <v>--</v>
      </c>
      <c r="K488" s="167">
        <f t="shared" si="88"/>
        <v>4.9889689244064936E-7</v>
      </c>
      <c r="L488" s="168">
        <f t="shared" si="84"/>
        <v>1.5271952615632839E-6</v>
      </c>
    </row>
    <row r="489" spans="2:12" s="53" customFormat="1" ht="14.5" x14ac:dyDescent="0.35">
      <c r="B489" s="165" t="str">
        <f t="shared" si="86"/>
        <v>Aluminum</v>
      </c>
      <c r="C489" s="166" t="str">
        <f t="shared" si="86"/>
        <v>7429-90-5</v>
      </c>
      <c r="D489" s="167" t="str" cm="1">
        <f t="array" ref="D489">_xlfn.IFNA(CONVERT(INDEX('3. Emissions - Potential EF'!$K$5:$K$288,MATCH(1,($N$457='3. Emissions - Potential EF'!$B$5:$B$288)*($C489='3. Emissions - Potential EF'!$C$5:$C$288),0)),"lbm","g")/8760/3600,"--")</f>
        <v>--</v>
      </c>
      <c r="E489" s="168" t="str" cm="1">
        <f t="array" ref="E489">_xlfn.IFNA(CONVERT(INDEX('3. Emissions - Potential EF'!$N$5:$N$288,MATCH(1,('Potential - REER'!$N$457='3. Emissions - Potential EF'!$B$5:$B$288)*($C489='3. Emissions - Potential EF'!$C$5:$C$288),0)),"lbm","g")/24/3600,"--")</f>
        <v>--</v>
      </c>
      <c r="F489" s="174" t="str">
        <f t="shared" si="88"/>
        <v>--</v>
      </c>
      <c r="G489" s="167" t="str">
        <f t="shared" si="88"/>
        <v>--</v>
      </c>
      <c r="H489" s="167" t="str">
        <f t="shared" si="88"/>
        <v>--</v>
      </c>
      <c r="I489" s="167" t="str">
        <f t="shared" si="88"/>
        <v>--</v>
      </c>
      <c r="J489" s="167" t="str">
        <f t="shared" si="88"/>
        <v>--</v>
      </c>
      <c r="K489" s="167" t="str">
        <f t="shared" si="88"/>
        <v>--</v>
      </c>
      <c r="L489" s="168" t="str">
        <f t="shared" si="84"/>
        <v>--</v>
      </c>
    </row>
    <row r="490" spans="2:12" s="53" customFormat="1" ht="14.5" x14ac:dyDescent="0.35">
      <c r="B490" s="165" t="str">
        <f t="shared" si="86"/>
        <v>Ammonia</v>
      </c>
      <c r="C490" s="166" t="str">
        <f t="shared" si="86"/>
        <v>7664-41-7</v>
      </c>
      <c r="D490" s="167" cm="1">
        <f t="array" ref="D490">_xlfn.IFNA(CONVERT(INDEX('3. Emissions - Potential EF'!$K$5:$K$288,MATCH(1,($N$457='3. Emissions - Potential EF'!$B$5:$B$288)*($C490='3. Emissions - Potential EF'!$C$5:$C$288),0)),"lbm","g")/8760/3600,"--")</f>
        <v>1.683777011987192E-2</v>
      </c>
      <c r="E490" s="168" cm="1">
        <f t="array" ref="E490">_xlfn.IFNA(CONVERT(INDEX('3. Emissions - Potential EF'!$N$5:$N$288,MATCH(1,('Potential - REER'!$N$457='3. Emissions - Potential EF'!$B$5:$B$288)*($C490='3. Emissions - Potential EF'!$C$5:$C$288),0)),"lbm","g")/24/3600,"--")</f>
        <v>0.23709706435769981</v>
      </c>
      <c r="F490" s="174" t="str">
        <f t="shared" si="88"/>
        <v>--</v>
      </c>
      <c r="G490" s="167">
        <f t="shared" si="88"/>
        <v>3.3675540239743842E-5</v>
      </c>
      <c r="H490" s="167" t="str">
        <f t="shared" si="88"/>
        <v>--</v>
      </c>
      <c r="I490" s="167">
        <f t="shared" si="88"/>
        <v>7.6535318726690553E-6</v>
      </c>
      <c r="J490" s="167" t="str">
        <f t="shared" si="88"/>
        <v>--</v>
      </c>
      <c r="K490" s="167">
        <f t="shared" si="88"/>
        <v>7.6535318726690553E-6</v>
      </c>
      <c r="L490" s="168">
        <f t="shared" ref="L490:L521" si="89">IFERROR(IF(L37="--","--",$E490/L37),"--")</f>
        <v>1.9758088696474984E-4</v>
      </c>
    </row>
    <row r="491" spans="2:12" s="53" customFormat="1" ht="14.5" x14ac:dyDescent="0.35">
      <c r="B491" s="165" t="str">
        <f t="shared" si="86"/>
        <v>Anthracene</v>
      </c>
      <c r="C491" s="166" t="str">
        <f t="shared" si="86"/>
        <v>120-12-7</v>
      </c>
      <c r="D491" s="167" t="str" cm="1">
        <f t="array" ref="D491">_xlfn.IFNA(CONVERT(INDEX('3. Emissions - Potential EF'!$K$5:$K$288,MATCH(1,($N$457='3. Emissions - Potential EF'!$B$5:$B$288)*($C491='3. Emissions - Potential EF'!$C$5:$C$288),0)),"lbm","g")/8760/3600,"--")</f>
        <v>--</v>
      </c>
      <c r="E491" s="168" t="str" cm="1">
        <f t="array" ref="E491">_xlfn.IFNA(CONVERT(INDEX('3. Emissions - Potential EF'!$N$5:$N$288,MATCH(1,('Potential - REER'!$N$457='3. Emissions - Potential EF'!$B$5:$B$288)*($C491='3. Emissions - Potential EF'!$C$5:$C$288),0)),"lbm","g")/24/3600,"--")</f>
        <v>--</v>
      </c>
      <c r="F491" s="174" t="str">
        <f t="shared" si="88"/>
        <v>--</v>
      </c>
      <c r="G491" s="167" t="str">
        <f t="shared" si="88"/>
        <v>--</v>
      </c>
      <c r="H491" s="167" t="str">
        <f t="shared" si="88"/>
        <v>--</v>
      </c>
      <c r="I491" s="167" t="str">
        <f t="shared" si="88"/>
        <v>--</v>
      </c>
      <c r="J491" s="167" t="str">
        <f t="shared" si="88"/>
        <v>--</v>
      </c>
      <c r="K491" s="167" t="str">
        <f t="shared" si="88"/>
        <v>--</v>
      </c>
      <c r="L491" s="168" t="str">
        <f t="shared" si="89"/>
        <v>--</v>
      </c>
    </row>
    <row r="492" spans="2:12" s="53" customFormat="1" ht="14.5" x14ac:dyDescent="0.35">
      <c r="B492" s="165" t="str">
        <f t="shared" si="86"/>
        <v>Antimony</v>
      </c>
      <c r="C492" s="166" t="str">
        <f t="shared" si="86"/>
        <v>7440-36-0</v>
      </c>
      <c r="D492" s="167" t="str" cm="1">
        <f t="array" ref="D492">_xlfn.IFNA(CONVERT(INDEX('3. Emissions - Potential EF'!$K$5:$K$288,MATCH(1,($N$457='3. Emissions - Potential EF'!$B$5:$B$288)*($C492='3. Emissions - Potential EF'!$C$5:$C$288),0)),"lbm","g")/8760/3600,"--")</f>
        <v>--</v>
      </c>
      <c r="E492" s="168" t="str" cm="1">
        <f t="array" ref="E492">_xlfn.IFNA(CONVERT(INDEX('3. Emissions - Potential EF'!$N$5:$N$288,MATCH(1,('Potential - REER'!$N$457='3. Emissions - Potential EF'!$B$5:$B$288)*($C492='3. Emissions - Potential EF'!$C$5:$C$288),0)),"lbm","g")/24/3600,"--")</f>
        <v>--</v>
      </c>
      <c r="F492" s="174" t="str">
        <f t="shared" si="88"/>
        <v>--</v>
      </c>
      <c r="G492" s="167" t="str">
        <f t="shared" si="88"/>
        <v>--</v>
      </c>
      <c r="H492" s="167" t="str">
        <f t="shared" si="88"/>
        <v>--</v>
      </c>
      <c r="I492" s="167" t="str">
        <f t="shared" si="88"/>
        <v>--</v>
      </c>
      <c r="J492" s="167" t="str">
        <f t="shared" si="88"/>
        <v>--</v>
      </c>
      <c r="K492" s="167" t="str">
        <f t="shared" si="88"/>
        <v>--</v>
      </c>
      <c r="L492" s="168" t="str">
        <f t="shared" si="89"/>
        <v>--</v>
      </c>
    </row>
    <row r="493" spans="2:12" s="53" customFormat="1" ht="14.5" x14ac:dyDescent="0.35">
      <c r="B493" s="165" t="str">
        <f t="shared" si="86"/>
        <v>Arsenic and compounds</v>
      </c>
      <c r="C493" s="166" t="str">
        <f t="shared" si="86"/>
        <v>7440-38-2</v>
      </c>
      <c r="D493" s="167" cm="1">
        <f t="array" ref="D493">_xlfn.IFNA(CONVERT(INDEX('3. Emissions - Potential EF'!$K$5:$K$288,MATCH(1,($N$457='3. Emissions - Potential EF'!$B$5:$B$288)*($C493='3. Emissions - Potential EF'!$C$5:$C$288),0)),"lbm","g")/8760/3600,"--")</f>
        <v>1.8708633466524351E-7</v>
      </c>
      <c r="E493" s="168" cm="1">
        <f t="array" ref="E493">_xlfn.IFNA(CONVERT(INDEX('3. Emissions - Potential EF'!$N$5:$N$288,MATCH(1,('Potential - REER'!$N$457='3. Emissions - Potential EF'!$B$5:$B$288)*($C493='3. Emissions - Potential EF'!$C$5:$C$288),0)),"lbm","g")/24/3600,"--")</f>
        <v>2.634411826196665E-6</v>
      </c>
      <c r="F493" s="174">
        <f t="shared" si="88"/>
        <v>7.7952639443851458E-3</v>
      </c>
      <c r="G493" s="167">
        <f t="shared" si="88"/>
        <v>1.1005078509720206E-3</v>
      </c>
      <c r="H493" s="167">
        <f t="shared" si="88"/>
        <v>1.4391256512711039E-4</v>
      </c>
      <c r="I493" s="167">
        <f t="shared" si="88"/>
        <v>7.7952639443851468E-5</v>
      </c>
      <c r="J493" s="167">
        <f t="shared" si="88"/>
        <v>3.017521526858766E-4</v>
      </c>
      <c r="K493" s="167">
        <f t="shared" si="88"/>
        <v>7.7952639443851468E-5</v>
      </c>
      <c r="L493" s="168">
        <f t="shared" si="89"/>
        <v>1.3172059130983325E-5</v>
      </c>
    </row>
    <row r="494" spans="2:12" s="53" customFormat="1" ht="14.5" x14ac:dyDescent="0.35">
      <c r="B494" s="165" t="str">
        <f t="shared" si="86"/>
        <v>Barium and compounds</v>
      </c>
      <c r="C494" s="166" t="str">
        <f t="shared" si="86"/>
        <v>7440-39-3</v>
      </c>
      <c r="D494" s="167" cm="1">
        <f t="array" ref="D494">_xlfn.IFNA(CONVERT(INDEX('3. Emissions - Potential EF'!$K$5:$K$288,MATCH(1,($N$457='3. Emissions - Potential EF'!$B$5:$B$288)*($C494='3. Emissions - Potential EF'!$C$5:$C$288),0)),"lbm","g")/8760/3600,"--")</f>
        <v>4.1158993626353584E-6</v>
      </c>
      <c r="E494" s="168" cm="1">
        <f t="array" ref="E494">_xlfn.IFNA(CONVERT(INDEX('3. Emissions - Potential EF'!$N$5:$N$288,MATCH(1,('Potential - REER'!$N$457='3. Emissions - Potential EF'!$B$5:$B$288)*($C494='3. Emissions - Potential EF'!$C$5:$C$288),0)),"lbm","g")/24/3600,"--")</f>
        <v>5.7957060176326637E-5</v>
      </c>
      <c r="F494" s="174" t="str">
        <f t="shared" si="88"/>
        <v>--</v>
      </c>
      <c r="G494" s="167" t="str">
        <f t="shared" si="88"/>
        <v>--</v>
      </c>
      <c r="H494" s="167" t="str">
        <f t="shared" si="88"/>
        <v>--</v>
      </c>
      <c r="I494" s="167" t="str">
        <f t="shared" si="88"/>
        <v>--</v>
      </c>
      <c r="J494" s="167" t="str">
        <f t="shared" si="88"/>
        <v>--</v>
      </c>
      <c r="K494" s="167" t="str">
        <f t="shared" si="88"/>
        <v>--</v>
      </c>
      <c r="L494" s="168" t="str">
        <f t="shared" si="89"/>
        <v>--</v>
      </c>
    </row>
    <row r="495" spans="2:12" s="53" customFormat="1" ht="14.5" x14ac:dyDescent="0.35">
      <c r="B495" s="165" t="str">
        <f t="shared" si="86"/>
        <v>Benzene</v>
      </c>
      <c r="C495" s="166" t="str">
        <f t="shared" si="86"/>
        <v>71-43-2</v>
      </c>
      <c r="D495" s="167" cm="1">
        <f t="array" ref="D495">_xlfn.IFNA(CONVERT(INDEX('3. Emissions - Potential EF'!$K$5:$K$288,MATCH(1,($N$457='3. Emissions - Potential EF'!$B$5:$B$288)*($C495='3. Emissions - Potential EF'!$C$5:$C$288),0)),"lbm","g")/8760/3600,"--")</f>
        <v>1.5902338446545697E-6</v>
      </c>
      <c r="E495" s="168" cm="1">
        <f t="array" ref="E495">_xlfn.IFNA(CONVERT(INDEX('3. Emissions - Potential EF'!$N$5:$N$288,MATCH(1,('Potential - REER'!$N$457='3. Emissions - Potential EF'!$B$5:$B$288)*($C495='3. Emissions - Potential EF'!$C$5:$C$288),0)),"lbm","g")/24/3600,"--")</f>
        <v>2.2392500522671651E-5</v>
      </c>
      <c r="F495" s="174">
        <f t="shared" si="88"/>
        <v>1.2232568035804382E-5</v>
      </c>
      <c r="G495" s="167">
        <f t="shared" si="88"/>
        <v>5.3007794821818993E-7</v>
      </c>
      <c r="H495" s="167">
        <f t="shared" si="88"/>
        <v>4.818890438347181E-7</v>
      </c>
      <c r="I495" s="167">
        <f t="shared" si="88"/>
        <v>1.2232568035804383E-7</v>
      </c>
      <c r="J495" s="167">
        <f t="shared" si="88"/>
        <v>1.0601558964363799E-6</v>
      </c>
      <c r="K495" s="167">
        <f t="shared" si="88"/>
        <v>1.2232568035804383E-7</v>
      </c>
      <c r="L495" s="168">
        <f t="shared" si="89"/>
        <v>7.7215519043695346E-7</v>
      </c>
    </row>
    <row r="496" spans="2:12" s="53" customFormat="1" ht="14.5" x14ac:dyDescent="0.35">
      <c r="B496" s="165" t="str">
        <f t="shared" si="86"/>
        <v>Benz[a]anthracene</v>
      </c>
      <c r="C496" s="166" t="str">
        <f t="shared" si="86"/>
        <v>56-55-3</v>
      </c>
      <c r="D496" s="167" t="str" cm="1">
        <f t="array" ref="D496">_xlfn.IFNA(CONVERT(INDEX('3. Emissions - Potential EF'!$K$5:$K$288,MATCH(1,($N$457='3. Emissions - Potential EF'!$B$5:$B$288)*($C496='3. Emissions - Potential EF'!$C$5:$C$288),0)),"lbm","g")/8760/3600,"--")</f>
        <v>--</v>
      </c>
      <c r="E496" s="168" t="str" cm="1">
        <f t="array" ref="E496">_xlfn.IFNA(CONVERT(INDEX('3. Emissions - Potential EF'!$N$5:$N$288,MATCH(1,('Potential - REER'!$N$457='3. Emissions - Potential EF'!$B$5:$B$288)*($C496='3. Emissions - Potential EF'!$C$5:$C$288),0)),"lbm","g")/24/3600,"--")</f>
        <v>--</v>
      </c>
      <c r="F496" s="174" t="str">
        <f t="shared" si="88"/>
        <v>--</v>
      </c>
      <c r="G496" s="167" t="str">
        <f t="shared" si="88"/>
        <v>--</v>
      </c>
      <c r="H496" s="167" t="str">
        <f t="shared" si="88"/>
        <v>--</v>
      </c>
      <c r="I496" s="167" t="str">
        <f t="shared" si="88"/>
        <v>--</v>
      </c>
      <c r="J496" s="167" t="str">
        <f t="shared" si="88"/>
        <v>--</v>
      </c>
      <c r="K496" s="167" t="str">
        <f t="shared" si="88"/>
        <v>--</v>
      </c>
      <c r="L496" s="168" t="str">
        <f t="shared" si="89"/>
        <v>--</v>
      </c>
    </row>
    <row r="497" spans="2:12" s="53" customFormat="1" ht="14.5" x14ac:dyDescent="0.35">
      <c r="B497" s="165" t="str">
        <f t="shared" si="86"/>
        <v>Benzo(a)pyrene</v>
      </c>
      <c r="C497" s="166" t="str">
        <f t="shared" si="86"/>
        <v>50-32-8</v>
      </c>
      <c r="D497" s="167" cm="1">
        <f t="array" ref="D497">_xlfn.IFNA(CONVERT(INDEX('3. Emissions - Potential EF'!$K$5:$K$288,MATCH(1,($N$457='3. Emissions - Potential EF'!$B$5:$B$288)*($C497='3. Emissions - Potential EF'!$C$5:$C$288),0)),"lbm","g")/8760/3600,"--")</f>
        <v>1.1225180079914611E-9</v>
      </c>
      <c r="E497" s="168" cm="1">
        <f t="array" ref="E497">_xlfn.IFNA(CONVERT(INDEX('3. Emissions - Potential EF'!$N$5:$N$288,MATCH(1,('Potential - REER'!$N$457='3. Emissions - Potential EF'!$B$5:$B$288)*($C497='3. Emissions - Potential EF'!$C$5:$C$288),0)),"lbm","g")/24/3600,"--")</f>
        <v>1.580647095717999E-8</v>
      </c>
      <c r="F497" s="174">
        <f t="shared" si="88"/>
        <v>2.6105069953289792E-5</v>
      </c>
      <c r="G497" s="167">
        <f t="shared" si="88"/>
        <v>5.612590039957305E-7</v>
      </c>
      <c r="H497" s="167">
        <f t="shared" si="88"/>
        <v>7.0157375499466313E-7</v>
      </c>
      <c r="I497" s="167">
        <f t="shared" si="88"/>
        <v>1.2755886454448421E-7</v>
      </c>
      <c r="J497" s="167">
        <f t="shared" si="88"/>
        <v>3.7417266933048702E-7</v>
      </c>
      <c r="K497" s="167">
        <f t="shared" si="88"/>
        <v>1.2755886454448421E-7</v>
      </c>
      <c r="L497" s="168">
        <f t="shared" si="89"/>
        <v>7.903235478589995E-6</v>
      </c>
    </row>
    <row r="498" spans="2:12" s="53" customFormat="1" ht="14.5" x14ac:dyDescent="0.35">
      <c r="B498" s="165" t="str">
        <f t="shared" ref="B498:C517" si="90">B45</f>
        <v>Benzo[b]fluoranthene</v>
      </c>
      <c r="C498" s="166" t="str">
        <f t="shared" si="90"/>
        <v>205-99-2</v>
      </c>
      <c r="D498" s="167" t="str" cm="1">
        <f t="array" ref="D498">_xlfn.IFNA(CONVERT(INDEX('3. Emissions - Potential EF'!$K$5:$K$288,MATCH(1,($N$457='3. Emissions - Potential EF'!$B$5:$B$288)*($C498='3. Emissions - Potential EF'!$C$5:$C$288),0)),"lbm","g")/8760/3600,"--")</f>
        <v>--</v>
      </c>
      <c r="E498" s="168" t="str" cm="1">
        <f t="array" ref="E498">_xlfn.IFNA(CONVERT(INDEX('3. Emissions - Potential EF'!$N$5:$N$288,MATCH(1,('Potential - REER'!$N$457='3. Emissions - Potential EF'!$B$5:$B$288)*($C498='3. Emissions - Potential EF'!$C$5:$C$288),0)),"lbm","g")/24/3600,"--")</f>
        <v>--</v>
      </c>
      <c r="F498" s="174" t="str">
        <f t="shared" ref="F498:K507" si="91">IFERROR(IF(F45="--","--",$D498/F45),"--")</f>
        <v>--</v>
      </c>
      <c r="G498" s="167" t="str">
        <f t="shared" si="91"/>
        <v>--</v>
      </c>
      <c r="H498" s="167" t="str">
        <f t="shared" si="91"/>
        <v>--</v>
      </c>
      <c r="I498" s="167" t="str">
        <f t="shared" si="91"/>
        <v>--</v>
      </c>
      <c r="J498" s="167" t="str">
        <f t="shared" si="91"/>
        <v>--</v>
      </c>
      <c r="K498" s="167" t="str">
        <f t="shared" si="91"/>
        <v>--</v>
      </c>
      <c r="L498" s="168" t="str">
        <f t="shared" si="89"/>
        <v>--</v>
      </c>
    </row>
    <row r="499" spans="2:12" s="53" customFormat="1" ht="14.5" x14ac:dyDescent="0.35">
      <c r="B499" s="165" t="str">
        <f t="shared" si="90"/>
        <v>Benzo[k]fluoranthene</v>
      </c>
      <c r="C499" s="166" t="str">
        <f t="shared" si="90"/>
        <v>207-08-9</v>
      </c>
      <c r="D499" s="167" t="str" cm="1">
        <f t="array" ref="D499">_xlfn.IFNA(CONVERT(INDEX('3. Emissions - Potential EF'!$K$5:$K$288,MATCH(1,($N$457='3. Emissions - Potential EF'!$B$5:$B$288)*($C499='3. Emissions - Potential EF'!$C$5:$C$288),0)),"lbm","g")/8760/3600,"--")</f>
        <v>--</v>
      </c>
      <c r="E499" s="168" t="str" cm="1">
        <f t="array" ref="E499">_xlfn.IFNA(CONVERT(INDEX('3. Emissions - Potential EF'!$N$5:$N$288,MATCH(1,('Potential - REER'!$N$457='3. Emissions - Potential EF'!$B$5:$B$288)*($C499='3. Emissions - Potential EF'!$C$5:$C$288),0)),"lbm","g")/24/3600,"--")</f>
        <v>--</v>
      </c>
      <c r="F499" s="174" t="str">
        <f t="shared" si="91"/>
        <v>--</v>
      </c>
      <c r="G499" s="167" t="str">
        <f t="shared" si="91"/>
        <v>--</v>
      </c>
      <c r="H499" s="167" t="str">
        <f t="shared" si="91"/>
        <v>--</v>
      </c>
      <c r="I499" s="167" t="str">
        <f t="shared" si="91"/>
        <v>--</v>
      </c>
      <c r="J499" s="167" t="str">
        <f t="shared" si="91"/>
        <v>--</v>
      </c>
      <c r="K499" s="167" t="str">
        <f t="shared" si="91"/>
        <v>--</v>
      </c>
      <c r="L499" s="168" t="str">
        <f t="shared" si="89"/>
        <v>--</v>
      </c>
    </row>
    <row r="500" spans="2:12" s="53" customFormat="1" ht="14.5" x14ac:dyDescent="0.35">
      <c r="B500" s="165" t="str">
        <f t="shared" si="90"/>
        <v>Benzo[e]pyrene</v>
      </c>
      <c r="C500" s="166" t="str">
        <f t="shared" si="90"/>
        <v>192-97-2</v>
      </c>
      <c r="D500" s="167" t="str" cm="1">
        <f t="array" ref="D500">_xlfn.IFNA(CONVERT(INDEX('3. Emissions - Potential EF'!$K$5:$K$288,MATCH(1,($N$457='3. Emissions - Potential EF'!$B$5:$B$288)*($C500='3. Emissions - Potential EF'!$C$5:$C$288),0)),"lbm","g")/8760/3600,"--")</f>
        <v>--</v>
      </c>
      <c r="E500" s="168" t="str" cm="1">
        <f t="array" ref="E500">_xlfn.IFNA(CONVERT(INDEX('3. Emissions - Potential EF'!$N$5:$N$288,MATCH(1,('Potential - REER'!$N$457='3. Emissions - Potential EF'!$B$5:$B$288)*($C500='3. Emissions - Potential EF'!$C$5:$C$288),0)),"lbm","g")/24/3600,"--")</f>
        <v>--</v>
      </c>
      <c r="F500" s="174" t="str">
        <f t="shared" si="91"/>
        <v>--</v>
      </c>
      <c r="G500" s="167" t="str">
        <f t="shared" si="91"/>
        <v>--</v>
      </c>
      <c r="H500" s="167" t="str">
        <f t="shared" si="91"/>
        <v>--</v>
      </c>
      <c r="I500" s="167" t="str">
        <f t="shared" si="91"/>
        <v>--</v>
      </c>
      <c r="J500" s="167" t="str">
        <f t="shared" si="91"/>
        <v>--</v>
      </c>
      <c r="K500" s="167" t="str">
        <f t="shared" si="91"/>
        <v>--</v>
      </c>
      <c r="L500" s="168" t="str">
        <f t="shared" si="89"/>
        <v>--</v>
      </c>
    </row>
    <row r="501" spans="2:12" s="53" customFormat="1" ht="14.5" x14ac:dyDescent="0.35">
      <c r="B501" s="165" t="str">
        <f t="shared" si="90"/>
        <v>Benzo[g,h,i]perylene</v>
      </c>
      <c r="C501" s="166" t="str">
        <f t="shared" si="90"/>
        <v>191-24-2</v>
      </c>
      <c r="D501" s="167" t="str" cm="1">
        <f t="array" ref="D501">_xlfn.IFNA(CONVERT(INDEX('3. Emissions - Potential EF'!$K$5:$K$288,MATCH(1,($N$457='3. Emissions - Potential EF'!$B$5:$B$288)*($C501='3. Emissions - Potential EF'!$C$5:$C$288),0)),"lbm","g")/8760/3600,"--")</f>
        <v>--</v>
      </c>
      <c r="E501" s="168" t="str" cm="1">
        <f t="array" ref="E501">_xlfn.IFNA(CONVERT(INDEX('3. Emissions - Potential EF'!$N$5:$N$288,MATCH(1,('Potential - REER'!$N$457='3. Emissions - Potential EF'!$B$5:$B$288)*($C501='3. Emissions - Potential EF'!$C$5:$C$288),0)),"lbm","g")/24/3600,"--")</f>
        <v>--</v>
      </c>
      <c r="F501" s="174" t="str">
        <f t="shared" si="91"/>
        <v>--</v>
      </c>
      <c r="G501" s="167" t="str">
        <f t="shared" si="91"/>
        <v>--</v>
      </c>
      <c r="H501" s="167" t="str">
        <f t="shared" si="91"/>
        <v>--</v>
      </c>
      <c r="I501" s="167" t="str">
        <f t="shared" si="91"/>
        <v>--</v>
      </c>
      <c r="J501" s="167" t="str">
        <f t="shared" si="91"/>
        <v>--</v>
      </c>
      <c r="K501" s="167" t="str">
        <f t="shared" si="91"/>
        <v>--</v>
      </c>
      <c r="L501" s="168" t="str">
        <f t="shared" si="89"/>
        <v>--</v>
      </c>
    </row>
    <row r="502" spans="2:12" s="53" customFormat="1" ht="14.5" x14ac:dyDescent="0.35">
      <c r="B502" s="165" t="str">
        <f t="shared" si="90"/>
        <v>Beryllium and compounds</v>
      </c>
      <c r="C502" s="166" t="str">
        <f t="shared" si="90"/>
        <v>7440-41-7</v>
      </c>
      <c r="D502" s="167" cm="1">
        <f t="array" ref="D502">_xlfn.IFNA(CONVERT(INDEX('3. Emissions - Potential EF'!$K$5:$K$288,MATCH(1,($N$457='3. Emissions - Potential EF'!$B$5:$B$288)*($C502='3. Emissions - Potential EF'!$C$5:$C$288),0)),"lbm","g")/8760/3600,"--")</f>
        <v>1.1225180079914611E-8</v>
      </c>
      <c r="E502" s="168" cm="1">
        <f t="array" ref="E502">_xlfn.IFNA(CONVERT(INDEX('3. Emissions - Potential EF'!$N$5:$N$288,MATCH(1,('Potential - REER'!$N$457='3. Emissions - Potential EF'!$B$5:$B$288)*($C502='3. Emissions - Potential EF'!$C$5:$C$288),0)),"lbm","g")/24/3600,"--")</f>
        <v>1.580647095717999E-7</v>
      </c>
      <c r="F502" s="174">
        <f t="shared" si="91"/>
        <v>2.6726619237891932E-5</v>
      </c>
      <c r="G502" s="167">
        <f t="shared" si="91"/>
        <v>1.6035971542735159E-6</v>
      </c>
      <c r="H502" s="167">
        <f t="shared" si="91"/>
        <v>1.0204709163558739E-6</v>
      </c>
      <c r="I502" s="167">
        <f t="shared" si="91"/>
        <v>3.6210258322305198E-7</v>
      </c>
      <c r="J502" s="167">
        <f t="shared" si="91"/>
        <v>2.245036015982922E-6</v>
      </c>
      <c r="K502" s="167">
        <f t="shared" si="91"/>
        <v>3.6210258322305198E-7</v>
      </c>
      <c r="L502" s="168">
        <f t="shared" si="89"/>
        <v>7.903235478589995E-6</v>
      </c>
    </row>
    <row r="503" spans="2:12" s="53" customFormat="1" ht="14.5" x14ac:dyDescent="0.35">
      <c r="B503" s="165" t="str">
        <f t="shared" si="90"/>
        <v>Bromine</v>
      </c>
      <c r="C503" s="166" t="str">
        <f t="shared" si="90"/>
        <v>7726-95-6</v>
      </c>
      <c r="D503" s="167" t="str" cm="1">
        <f t="array" ref="D503">_xlfn.IFNA(CONVERT(INDEX('3. Emissions - Potential EF'!$K$5:$K$288,MATCH(1,($N$457='3. Emissions - Potential EF'!$B$5:$B$288)*($C503='3. Emissions - Potential EF'!$C$5:$C$288),0)),"lbm","g")/8760/3600,"--")</f>
        <v>--</v>
      </c>
      <c r="E503" s="168" t="str" cm="1">
        <f t="array" ref="E503">_xlfn.IFNA(CONVERT(INDEX('3. Emissions - Potential EF'!$N$5:$N$288,MATCH(1,('Potential - REER'!$N$457='3. Emissions - Potential EF'!$B$5:$B$288)*($C503='3. Emissions - Potential EF'!$C$5:$C$288),0)),"lbm","g")/24/3600,"--")</f>
        <v>--</v>
      </c>
      <c r="F503" s="174" t="str">
        <f t="shared" si="91"/>
        <v>--</v>
      </c>
      <c r="G503" s="167" t="str">
        <f t="shared" si="91"/>
        <v>--</v>
      </c>
      <c r="H503" s="167" t="str">
        <f t="shared" si="91"/>
        <v>--</v>
      </c>
      <c r="I503" s="167" t="str">
        <f t="shared" si="91"/>
        <v>--</v>
      </c>
      <c r="J503" s="167" t="str">
        <f t="shared" si="91"/>
        <v>--</v>
      </c>
      <c r="K503" s="167" t="str">
        <f t="shared" si="91"/>
        <v>--</v>
      </c>
      <c r="L503" s="168" t="str">
        <f t="shared" si="89"/>
        <v>--</v>
      </c>
    </row>
    <row r="504" spans="2:12" s="53" customFormat="1" ht="14.5" x14ac:dyDescent="0.35">
      <c r="B504" s="165" t="str">
        <f t="shared" si="90"/>
        <v>Bromodichloromethane</v>
      </c>
      <c r="C504" s="166" t="str">
        <f t="shared" si="90"/>
        <v>75-27-4</v>
      </c>
      <c r="D504" s="167" t="str" cm="1">
        <f t="array" ref="D504">_xlfn.IFNA(CONVERT(INDEX('3. Emissions - Potential EF'!$K$5:$K$288,MATCH(1,($N$457='3. Emissions - Potential EF'!$B$5:$B$288)*($C504='3. Emissions - Potential EF'!$C$5:$C$288),0)),"lbm","g")/8760/3600,"--")</f>
        <v>--</v>
      </c>
      <c r="E504" s="168" t="str" cm="1">
        <f t="array" ref="E504">_xlfn.IFNA(CONVERT(INDEX('3. Emissions - Potential EF'!$N$5:$N$288,MATCH(1,('Potential - REER'!$N$457='3. Emissions - Potential EF'!$B$5:$B$288)*($C504='3. Emissions - Potential EF'!$C$5:$C$288),0)),"lbm","g")/24/3600,"--")</f>
        <v>--</v>
      </c>
      <c r="F504" s="174" t="str">
        <f t="shared" si="91"/>
        <v>--</v>
      </c>
      <c r="G504" s="167" t="str">
        <f t="shared" si="91"/>
        <v>--</v>
      </c>
      <c r="H504" s="167" t="str">
        <f t="shared" si="91"/>
        <v>--</v>
      </c>
      <c r="I504" s="167" t="str">
        <f t="shared" si="91"/>
        <v>--</v>
      </c>
      <c r="J504" s="167" t="str">
        <f t="shared" si="91"/>
        <v>--</v>
      </c>
      <c r="K504" s="167" t="str">
        <f t="shared" si="91"/>
        <v>--</v>
      </c>
      <c r="L504" s="168" t="str">
        <f t="shared" si="89"/>
        <v>--</v>
      </c>
    </row>
    <row r="505" spans="2:12" s="53" customFormat="1" ht="14.5" x14ac:dyDescent="0.35">
      <c r="B505" s="165" t="str">
        <f t="shared" si="90"/>
        <v>Bromoform</v>
      </c>
      <c r="C505" s="166" t="str">
        <f t="shared" si="90"/>
        <v>75-25-2</v>
      </c>
      <c r="D505" s="167" t="str" cm="1">
        <f t="array" ref="D505">_xlfn.IFNA(CONVERT(INDEX('3. Emissions - Potential EF'!$K$5:$K$288,MATCH(1,($N$457='3. Emissions - Potential EF'!$B$5:$B$288)*($C505='3. Emissions - Potential EF'!$C$5:$C$288),0)),"lbm","g")/8760/3600,"--")</f>
        <v>--</v>
      </c>
      <c r="E505" s="168" t="str" cm="1">
        <f t="array" ref="E505">_xlfn.IFNA(CONVERT(INDEX('3. Emissions - Potential EF'!$N$5:$N$288,MATCH(1,('Potential - REER'!$N$457='3. Emissions - Potential EF'!$B$5:$B$288)*($C505='3. Emissions - Potential EF'!$C$5:$C$288),0)),"lbm","g")/24/3600,"--")</f>
        <v>--</v>
      </c>
      <c r="F505" s="174" t="str">
        <f t="shared" si="91"/>
        <v>--</v>
      </c>
      <c r="G505" s="167" t="str">
        <f t="shared" si="91"/>
        <v>--</v>
      </c>
      <c r="H505" s="167" t="str">
        <f t="shared" si="91"/>
        <v>--</v>
      </c>
      <c r="I505" s="167" t="str">
        <f t="shared" si="91"/>
        <v>--</v>
      </c>
      <c r="J505" s="167" t="str">
        <f t="shared" si="91"/>
        <v>--</v>
      </c>
      <c r="K505" s="167" t="str">
        <f t="shared" si="91"/>
        <v>--</v>
      </c>
      <c r="L505" s="168" t="str">
        <f t="shared" si="89"/>
        <v>--</v>
      </c>
    </row>
    <row r="506" spans="2:12" s="53" customFormat="1" ht="14.5" x14ac:dyDescent="0.35">
      <c r="B506" s="165" t="str">
        <f t="shared" si="90"/>
        <v>Bromomethane</v>
      </c>
      <c r="C506" s="166" t="str">
        <f t="shared" si="90"/>
        <v>74-83-9</v>
      </c>
      <c r="D506" s="167" t="str" cm="1">
        <f t="array" ref="D506">_xlfn.IFNA(CONVERT(INDEX('3. Emissions - Potential EF'!$K$5:$K$288,MATCH(1,($N$457='3. Emissions - Potential EF'!$B$5:$B$288)*($C506='3. Emissions - Potential EF'!$C$5:$C$288),0)),"lbm","g")/8760/3600,"--")</f>
        <v>--</v>
      </c>
      <c r="E506" s="168" t="str" cm="1">
        <f t="array" ref="E506">_xlfn.IFNA(CONVERT(INDEX('3. Emissions - Potential EF'!$N$5:$N$288,MATCH(1,('Potential - REER'!$N$457='3. Emissions - Potential EF'!$B$5:$B$288)*($C506='3. Emissions - Potential EF'!$C$5:$C$288),0)),"lbm","g")/24/3600,"--")</f>
        <v>--</v>
      </c>
      <c r="F506" s="174" t="str">
        <f t="shared" si="91"/>
        <v>--</v>
      </c>
      <c r="G506" s="167" t="str">
        <f t="shared" si="91"/>
        <v>--</v>
      </c>
      <c r="H506" s="167" t="str">
        <f t="shared" si="91"/>
        <v>--</v>
      </c>
      <c r="I506" s="167" t="str">
        <f t="shared" si="91"/>
        <v>--</v>
      </c>
      <c r="J506" s="167" t="str">
        <f t="shared" si="91"/>
        <v>--</v>
      </c>
      <c r="K506" s="167" t="str">
        <f t="shared" si="91"/>
        <v>--</v>
      </c>
      <c r="L506" s="168" t="str">
        <f t="shared" si="89"/>
        <v>--</v>
      </c>
    </row>
    <row r="507" spans="2:12" s="53" customFormat="1" ht="14.5" x14ac:dyDescent="0.35">
      <c r="B507" s="165" t="str">
        <f t="shared" si="90"/>
        <v>Cadmium and compounds</v>
      </c>
      <c r="C507" s="166" t="str">
        <f t="shared" si="90"/>
        <v>7440-43-9</v>
      </c>
      <c r="D507" s="167" cm="1">
        <f t="array" ref="D507">_xlfn.IFNA(CONVERT(INDEX('3. Emissions - Potential EF'!$K$5:$K$288,MATCH(1,($N$457='3. Emissions - Potential EF'!$B$5:$B$288)*($C507='3. Emissions - Potential EF'!$C$5:$C$288),0)),"lbm","g")/8760/3600,"--")</f>
        <v>1.0289748406588396E-6</v>
      </c>
      <c r="E507" s="168" cm="1">
        <f t="array" ref="E507">_xlfn.IFNA(CONVERT(INDEX('3. Emissions - Potential EF'!$N$5:$N$288,MATCH(1,('Potential - REER'!$N$457='3. Emissions - Potential EF'!$B$5:$B$288)*($C507='3. Emissions - Potential EF'!$C$5:$C$288),0)),"lbm","g")/24/3600,"--")</f>
        <v>1.4489265044081659E-5</v>
      </c>
      <c r="F507" s="174">
        <f t="shared" si="91"/>
        <v>1.8374550726050708E-3</v>
      </c>
      <c r="G507" s="167">
        <f t="shared" si="91"/>
        <v>2.0579496813176792E-4</v>
      </c>
      <c r="H507" s="167">
        <f t="shared" si="91"/>
        <v>7.3498202904202832E-5</v>
      </c>
      <c r="I507" s="167">
        <f t="shared" si="91"/>
        <v>2.7810130828617287E-5</v>
      </c>
      <c r="J507" s="167">
        <f t="shared" si="91"/>
        <v>1.5357833442669247E-4</v>
      </c>
      <c r="K507" s="167">
        <f t="shared" si="91"/>
        <v>2.7810130828617287E-5</v>
      </c>
      <c r="L507" s="168">
        <f t="shared" si="89"/>
        <v>4.8297550146938865E-4</v>
      </c>
    </row>
    <row r="508" spans="2:12" s="53" customFormat="1" ht="14.5" x14ac:dyDescent="0.35">
      <c r="B508" s="165" t="str">
        <f t="shared" si="90"/>
        <v>Carbon Disulfide</v>
      </c>
      <c r="C508" s="166" t="str">
        <f t="shared" si="90"/>
        <v>75-15-0</v>
      </c>
      <c r="D508" s="167" t="str" cm="1">
        <f t="array" ref="D508">_xlfn.IFNA(CONVERT(INDEX('3. Emissions - Potential EF'!$K$5:$K$288,MATCH(1,($N$457='3. Emissions - Potential EF'!$B$5:$B$288)*($C508='3. Emissions - Potential EF'!$C$5:$C$288),0)),"lbm","g")/8760/3600,"--")</f>
        <v>--</v>
      </c>
      <c r="E508" s="168" t="str" cm="1">
        <f t="array" ref="E508">_xlfn.IFNA(CONVERT(INDEX('3. Emissions - Potential EF'!$N$5:$N$288,MATCH(1,('Potential - REER'!$N$457='3. Emissions - Potential EF'!$B$5:$B$288)*($C508='3. Emissions - Potential EF'!$C$5:$C$288),0)),"lbm","g")/24/3600,"--")</f>
        <v>--</v>
      </c>
      <c r="F508" s="174" t="str">
        <f t="shared" ref="F508:K517" si="92">IFERROR(IF(F55="--","--",$D508/F55),"--")</f>
        <v>--</v>
      </c>
      <c r="G508" s="167" t="str">
        <f t="shared" si="92"/>
        <v>--</v>
      </c>
      <c r="H508" s="167" t="str">
        <f t="shared" si="92"/>
        <v>--</v>
      </c>
      <c r="I508" s="167" t="str">
        <f t="shared" si="92"/>
        <v>--</v>
      </c>
      <c r="J508" s="167" t="str">
        <f t="shared" si="92"/>
        <v>--</v>
      </c>
      <c r="K508" s="167" t="str">
        <f t="shared" si="92"/>
        <v>--</v>
      </c>
      <c r="L508" s="168" t="str">
        <f t="shared" si="89"/>
        <v>--</v>
      </c>
    </row>
    <row r="509" spans="2:12" s="53" customFormat="1" ht="14.5" x14ac:dyDescent="0.35">
      <c r="B509" s="165" t="str">
        <f t="shared" si="90"/>
        <v>Carbon Tetrachloride</v>
      </c>
      <c r="C509" s="166" t="str">
        <f t="shared" si="90"/>
        <v>56-23-5</v>
      </c>
      <c r="D509" s="167" t="str" cm="1">
        <f t="array" ref="D509">_xlfn.IFNA(CONVERT(INDEX('3. Emissions - Potential EF'!$K$5:$K$288,MATCH(1,($N$457='3. Emissions - Potential EF'!$B$5:$B$288)*($C509='3. Emissions - Potential EF'!$C$5:$C$288),0)),"lbm","g")/8760/3600,"--")</f>
        <v>--</v>
      </c>
      <c r="E509" s="168" t="str" cm="1">
        <f t="array" ref="E509">_xlfn.IFNA(CONVERT(INDEX('3. Emissions - Potential EF'!$N$5:$N$288,MATCH(1,('Potential - REER'!$N$457='3. Emissions - Potential EF'!$B$5:$B$288)*($C509='3. Emissions - Potential EF'!$C$5:$C$288),0)),"lbm","g")/24/3600,"--")</f>
        <v>--</v>
      </c>
      <c r="F509" s="174" t="str">
        <f t="shared" si="92"/>
        <v>--</v>
      </c>
      <c r="G509" s="167" t="str">
        <f t="shared" si="92"/>
        <v>--</v>
      </c>
      <c r="H509" s="167" t="str">
        <f t="shared" si="92"/>
        <v>--</v>
      </c>
      <c r="I509" s="167" t="str">
        <f t="shared" si="92"/>
        <v>--</v>
      </c>
      <c r="J509" s="167" t="str">
        <f t="shared" si="92"/>
        <v>--</v>
      </c>
      <c r="K509" s="167" t="str">
        <f t="shared" si="92"/>
        <v>--</v>
      </c>
      <c r="L509" s="168" t="str">
        <f t="shared" si="89"/>
        <v>--</v>
      </c>
    </row>
    <row r="510" spans="2:12" s="53" customFormat="1" ht="14.5" x14ac:dyDescent="0.35">
      <c r="B510" s="165" t="str">
        <f t="shared" si="90"/>
        <v>Chlorine</v>
      </c>
      <c r="C510" s="166" t="str">
        <f t="shared" si="90"/>
        <v>7782-50-5</v>
      </c>
      <c r="D510" s="167" t="str" cm="1">
        <f t="array" ref="D510">_xlfn.IFNA(CONVERT(INDEX('3. Emissions - Potential EF'!$K$5:$K$288,MATCH(1,($N$457='3. Emissions - Potential EF'!$B$5:$B$288)*($C510='3. Emissions - Potential EF'!$C$5:$C$288),0)),"lbm","g")/8760/3600,"--")</f>
        <v>--</v>
      </c>
      <c r="E510" s="168" t="str" cm="1">
        <f t="array" ref="E510">_xlfn.IFNA(CONVERT(INDEX('3. Emissions - Potential EF'!$N$5:$N$288,MATCH(1,('Potential - REER'!$N$457='3. Emissions - Potential EF'!$B$5:$B$288)*($C510='3. Emissions - Potential EF'!$C$5:$C$288),0)),"lbm","g")/24/3600,"--")</f>
        <v>--</v>
      </c>
      <c r="F510" s="174" t="str">
        <f t="shared" si="92"/>
        <v>--</v>
      </c>
      <c r="G510" s="167" t="str">
        <f t="shared" si="92"/>
        <v>--</v>
      </c>
      <c r="H510" s="167" t="str">
        <f t="shared" si="92"/>
        <v>--</v>
      </c>
      <c r="I510" s="167" t="str">
        <f t="shared" si="92"/>
        <v>--</v>
      </c>
      <c r="J510" s="167" t="str">
        <f t="shared" si="92"/>
        <v>--</v>
      </c>
      <c r="K510" s="167" t="str">
        <f t="shared" si="92"/>
        <v>--</v>
      </c>
      <c r="L510" s="168" t="str">
        <f t="shared" si="89"/>
        <v>--</v>
      </c>
    </row>
    <row r="511" spans="2:12" s="53" customFormat="1" ht="14.5" x14ac:dyDescent="0.35">
      <c r="B511" s="165" t="str">
        <f t="shared" si="90"/>
        <v>Chlorobenzene</v>
      </c>
      <c r="C511" s="166" t="str">
        <f t="shared" si="90"/>
        <v>108-90-7</v>
      </c>
      <c r="D511" s="167" t="str" cm="1">
        <f t="array" ref="D511">_xlfn.IFNA(CONVERT(INDEX('3. Emissions - Potential EF'!$K$5:$K$288,MATCH(1,($N$457='3. Emissions - Potential EF'!$B$5:$B$288)*($C511='3. Emissions - Potential EF'!$C$5:$C$288),0)),"lbm","g")/8760/3600,"--")</f>
        <v>--</v>
      </c>
      <c r="E511" s="168" t="str" cm="1">
        <f t="array" ref="E511">_xlfn.IFNA(CONVERT(INDEX('3. Emissions - Potential EF'!$N$5:$N$288,MATCH(1,('Potential - REER'!$N$457='3. Emissions - Potential EF'!$B$5:$B$288)*($C511='3. Emissions - Potential EF'!$C$5:$C$288),0)),"lbm","g")/24/3600,"--")</f>
        <v>--</v>
      </c>
      <c r="F511" s="174" t="str">
        <f t="shared" si="92"/>
        <v>--</v>
      </c>
      <c r="G511" s="167" t="str">
        <f t="shared" si="92"/>
        <v>--</v>
      </c>
      <c r="H511" s="167" t="str">
        <f t="shared" si="92"/>
        <v>--</v>
      </c>
      <c r="I511" s="167" t="str">
        <f t="shared" si="92"/>
        <v>--</v>
      </c>
      <c r="J511" s="167" t="str">
        <f t="shared" si="92"/>
        <v>--</v>
      </c>
      <c r="K511" s="167" t="str">
        <f t="shared" si="92"/>
        <v>--</v>
      </c>
      <c r="L511" s="168" t="str">
        <f t="shared" si="89"/>
        <v>--</v>
      </c>
    </row>
    <row r="512" spans="2:12" s="53" customFormat="1" ht="14.5" x14ac:dyDescent="0.35">
      <c r="B512" s="165" t="str">
        <f t="shared" si="90"/>
        <v>Chlorodibromomethane</v>
      </c>
      <c r="C512" s="166" t="str">
        <f t="shared" si="90"/>
        <v>124-48-1</v>
      </c>
      <c r="D512" s="167" t="str" cm="1">
        <f t="array" ref="D512">_xlfn.IFNA(CONVERT(INDEX('3. Emissions - Potential EF'!$K$5:$K$288,MATCH(1,($N$457='3. Emissions - Potential EF'!$B$5:$B$288)*($C512='3. Emissions - Potential EF'!$C$5:$C$288),0)),"lbm","g")/8760/3600,"--")</f>
        <v>--</v>
      </c>
      <c r="E512" s="168" t="str" cm="1">
        <f t="array" ref="E512">_xlfn.IFNA(CONVERT(INDEX('3. Emissions - Potential EF'!$N$5:$N$288,MATCH(1,('Potential - REER'!$N$457='3. Emissions - Potential EF'!$B$5:$B$288)*($C512='3. Emissions - Potential EF'!$C$5:$C$288),0)),"lbm","g")/24/3600,"--")</f>
        <v>--</v>
      </c>
      <c r="F512" s="174" t="str">
        <f t="shared" si="92"/>
        <v>--</v>
      </c>
      <c r="G512" s="167" t="str">
        <f t="shared" si="92"/>
        <v>--</v>
      </c>
      <c r="H512" s="167" t="str">
        <f t="shared" si="92"/>
        <v>--</v>
      </c>
      <c r="I512" s="167" t="str">
        <f t="shared" si="92"/>
        <v>--</v>
      </c>
      <c r="J512" s="167" t="str">
        <f t="shared" si="92"/>
        <v>--</v>
      </c>
      <c r="K512" s="167" t="str">
        <f t="shared" si="92"/>
        <v>--</v>
      </c>
      <c r="L512" s="168" t="str">
        <f t="shared" si="89"/>
        <v>--</v>
      </c>
    </row>
    <row r="513" spans="2:12" s="53" customFormat="1" ht="14.5" x14ac:dyDescent="0.35">
      <c r="B513" s="165" t="str">
        <f t="shared" si="90"/>
        <v>Chloroethane</v>
      </c>
      <c r="C513" s="166" t="str">
        <f t="shared" si="90"/>
        <v>75-00-3</v>
      </c>
      <c r="D513" s="167" t="str" cm="1">
        <f t="array" ref="D513">_xlfn.IFNA(CONVERT(INDEX('3. Emissions - Potential EF'!$K$5:$K$288,MATCH(1,($N$457='3. Emissions - Potential EF'!$B$5:$B$288)*($C513='3. Emissions - Potential EF'!$C$5:$C$288),0)),"lbm","g")/8760/3600,"--")</f>
        <v>--</v>
      </c>
      <c r="E513" s="168" t="str" cm="1">
        <f t="array" ref="E513">_xlfn.IFNA(CONVERT(INDEX('3. Emissions - Potential EF'!$N$5:$N$288,MATCH(1,('Potential - REER'!$N$457='3. Emissions - Potential EF'!$B$5:$B$288)*($C513='3. Emissions - Potential EF'!$C$5:$C$288),0)),"lbm","g")/24/3600,"--")</f>
        <v>--</v>
      </c>
      <c r="F513" s="174" t="str">
        <f t="shared" si="92"/>
        <v>--</v>
      </c>
      <c r="G513" s="167" t="str">
        <f t="shared" si="92"/>
        <v>--</v>
      </c>
      <c r="H513" s="167" t="str">
        <f t="shared" si="92"/>
        <v>--</v>
      </c>
      <c r="I513" s="167" t="str">
        <f t="shared" si="92"/>
        <v>--</v>
      </c>
      <c r="J513" s="167" t="str">
        <f t="shared" si="92"/>
        <v>--</v>
      </c>
      <c r="K513" s="167" t="str">
        <f t="shared" si="92"/>
        <v>--</v>
      </c>
      <c r="L513" s="168" t="str">
        <f t="shared" si="89"/>
        <v>--</v>
      </c>
    </row>
    <row r="514" spans="2:12" s="53" customFormat="1" ht="14.5" x14ac:dyDescent="0.35">
      <c r="B514" s="165" t="str">
        <f t="shared" si="90"/>
        <v>Chloroform</v>
      </c>
      <c r="C514" s="166" t="str">
        <f t="shared" si="90"/>
        <v>67-66-3</v>
      </c>
      <c r="D514" s="167" t="str" cm="1">
        <f t="array" ref="D514">_xlfn.IFNA(CONVERT(INDEX('3. Emissions - Potential EF'!$K$5:$K$288,MATCH(1,($N$457='3. Emissions - Potential EF'!$B$5:$B$288)*($C514='3. Emissions - Potential EF'!$C$5:$C$288),0)),"lbm","g")/8760/3600,"--")</f>
        <v>--</v>
      </c>
      <c r="E514" s="168" t="str" cm="1">
        <f t="array" ref="E514">_xlfn.IFNA(CONVERT(INDEX('3. Emissions - Potential EF'!$N$5:$N$288,MATCH(1,('Potential - REER'!$N$457='3. Emissions - Potential EF'!$B$5:$B$288)*($C514='3. Emissions - Potential EF'!$C$5:$C$288),0)),"lbm","g")/24/3600,"--")</f>
        <v>--</v>
      </c>
      <c r="F514" s="174" t="str">
        <f t="shared" si="92"/>
        <v>--</v>
      </c>
      <c r="G514" s="167" t="str">
        <f t="shared" si="92"/>
        <v>--</v>
      </c>
      <c r="H514" s="167" t="str">
        <f t="shared" si="92"/>
        <v>--</v>
      </c>
      <c r="I514" s="167" t="str">
        <f t="shared" si="92"/>
        <v>--</v>
      </c>
      <c r="J514" s="167" t="str">
        <f t="shared" si="92"/>
        <v>--</v>
      </c>
      <c r="K514" s="167" t="str">
        <f t="shared" si="92"/>
        <v>--</v>
      </c>
      <c r="L514" s="168" t="str">
        <f t="shared" si="89"/>
        <v>--</v>
      </c>
    </row>
    <row r="515" spans="2:12" s="53" customFormat="1" ht="14.5" x14ac:dyDescent="0.35">
      <c r="B515" s="165" t="str">
        <f t="shared" si="90"/>
        <v>Chloromethane</v>
      </c>
      <c r="C515" s="166" t="str">
        <f t="shared" si="90"/>
        <v>74-87-3</v>
      </c>
      <c r="D515" s="167" t="str" cm="1">
        <f t="array" ref="D515">_xlfn.IFNA(CONVERT(INDEX('3. Emissions - Potential EF'!$K$5:$K$288,MATCH(1,($N$457='3. Emissions - Potential EF'!$B$5:$B$288)*($C515='3. Emissions - Potential EF'!$C$5:$C$288),0)),"lbm","g")/8760/3600,"--")</f>
        <v>--</v>
      </c>
      <c r="E515" s="168" t="str" cm="1">
        <f t="array" ref="E515">_xlfn.IFNA(CONVERT(INDEX('3. Emissions - Potential EF'!$N$5:$N$288,MATCH(1,('Potential - REER'!$N$457='3. Emissions - Potential EF'!$B$5:$B$288)*($C515='3. Emissions - Potential EF'!$C$5:$C$288),0)),"lbm","g")/24/3600,"--")</f>
        <v>--</v>
      </c>
      <c r="F515" s="174" t="str">
        <f t="shared" si="92"/>
        <v>--</v>
      </c>
      <c r="G515" s="167" t="str">
        <f t="shared" si="92"/>
        <v>--</v>
      </c>
      <c r="H515" s="167" t="str">
        <f t="shared" si="92"/>
        <v>--</v>
      </c>
      <c r="I515" s="167" t="str">
        <f t="shared" si="92"/>
        <v>--</v>
      </c>
      <c r="J515" s="167" t="str">
        <f t="shared" si="92"/>
        <v>--</v>
      </c>
      <c r="K515" s="167" t="str">
        <f t="shared" si="92"/>
        <v>--</v>
      </c>
      <c r="L515" s="168" t="str">
        <f t="shared" si="89"/>
        <v>--</v>
      </c>
    </row>
    <row r="516" spans="2:12" s="53" customFormat="1" ht="14.5" x14ac:dyDescent="0.35">
      <c r="B516" s="165" t="str">
        <f t="shared" si="90"/>
        <v>Chrysene</v>
      </c>
      <c r="C516" s="166" t="str">
        <f t="shared" si="90"/>
        <v>218-01-9</v>
      </c>
      <c r="D516" s="167" t="str" cm="1">
        <f t="array" ref="D516">_xlfn.IFNA(CONVERT(INDEX('3. Emissions - Potential EF'!$K$5:$K$288,MATCH(1,($N$457='3. Emissions - Potential EF'!$B$5:$B$288)*($C516='3. Emissions - Potential EF'!$C$5:$C$288),0)),"lbm","g")/8760/3600,"--")</f>
        <v>--</v>
      </c>
      <c r="E516" s="168" t="str" cm="1">
        <f t="array" ref="E516">_xlfn.IFNA(CONVERT(INDEX('3. Emissions - Potential EF'!$N$5:$N$288,MATCH(1,('Potential - REER'!$N$457='3. Emissions - Potential EF'!$B$5:$B$288)*($C516='3. Emissions - Potential EF'!$C$5:$C$288),0)),"lbm","g")/24/3600,"--")</f>
        <v>--</v>
      </c>
      <c r="F516" s="174" t="str">
        <f t="shared" si="92"/>
        <v>--</v>
      </c>
      <c r="G516" s="167" t="str">
        <f t="shared" si="92"/>
        <v>--</v>
      </c>
      <c r="H516" s="167" t="str">
        <f t="shared" si="92"/>
        <v>--</v>
      </c>
      <c r="I516" s="167" t="str">
        <f t="shared" si="92"/>
        <v>--</v>
      </c>
      <c r="J516" s="167" t="str">
        <f t="shared" si="92"/>
        <v>--</v>
      </c>
      <c r="K516" s="167" t="str">
        <f t="shared" si="92"/>
        <v>--</v>
      </c>
      <c r="L516" s="168" t="str">
        <f t="shared" si="89"/>
        <v>--</v>
      </c>
    </row>
    <row r="517" spans="2:12" s="53" customFormat="1" ht="14.5" x14ac:dyDescent="0.35">
      <c r="B517" s="165" t="str">
        <f t="shared" si="90"/>
        <v>Cobalt and compounds</v>
      </c>
      <c r="C517" s="166" t="str">
        <f t="shared" si="90"/>
        <v>7440-48-4</v>
      </c>
      <c r="D517" s="167" cm="1">
        <f t="array" ref="D517">_xlfn.IFNA(CONVERT(INDEX('3. Emissions - Potential EF'!$K$5:$K$288,MATCH(1,($N$457='3. Emissions - Potential EF'!$B$5:$B$288)*($C517='3. Emissions - Potential EF'!$C$5:$C$288),0)),"lbm","g")/8760/3600,"--")</f>
        <v>7.8576260559402269E-8</v>
      </c>
      <c r="E517" s="168" cm="1">
        <f t="array" ref="E517">_xlfn.IFNA(CONVERT(INDEX('3. Emissions - Potential EF'!$N$5:$N$288,MATCH(1,('Potential - REER'!$N$457='3. Emissions - Potential EF'!$B$5:$B$288)*($C517='3. Emissions - Potential EF'!$C$5:$C$288),0)),"lbm","g")/24/3600,"--")</f>
        <v>1.1064529670025992E-6</v>
      </c>
      <c r="F517" s="174" t="str">
        <f t="shared" si="92"/>
        <v>--</v>
      </c>
      <c r="G517" s="167">
        <f t="shared" si="92"/>
        <v>7.8576260559402266E-7</v>
      </c>
      <c r="H517" s="167" t="str">
        <f t="shared" si="92"/>
        <v>--</v>
      </c>
      <c r="I517" s="167">
        <f t="shared" si="92"/>
        <v>1.7858241036227788E-7</v>
      </c>
      <c r="J517" s="167" t="str">
        <f t="shared" si="92"/>
        <v>--</v>
      </c>
      <c r="K517" s="167">
        <f t="shared" si="92"/>
        <v>1.7858241036227788E-7</v>
      </c>
      <c r="L517" s="168" t="str">
        <f t="shared" si="89"/>
        <v>--</v>
      </c>
    </row>
    <row r="518" spans="2:12" s="53" customFormat="1" ht="14.5" x14ac:dyDescent="0.35">
      <c r="B518" s="165" t="str">
        <f t="shared" ref="B518:C537" si="93">B65</f>
        <v>Copper and compounds</v>
      </c>
      <c r="C518" s="166" t="str">
        <f t="shared" si="93"/>
        <v>7440-50-8</v>
      </c>
      <c r="D518" s="167" cm="1">
        <f t="array" ref="D518">_xlfn.IFNA(CONVERT(INDEX('3. Emissions - Potential EF'!$K$5:$K$288,MATCH(1,($N$457='3. Emissions - Potential EF'!$B$5:$B$288)*($C518='3. Emissions - Potential EF'!$C$5:$C$288),0)),"lbm","g")/8760/3600,"--")</f>
        <v>7.9511692232728484E-7</v>
      </c>
      <c r="E518" s="168" cm="1">
        <f t="array" ref="E518">_xlfn.IFNA(CONVERT(INDEX('3. Emissions - Potential EF'!$N$5:$N$288,MATCH(1,('Potential - REER'!$N$457='3. Emissions - Potential EF'!$B$5:$B$288)*($C518='3. Emissions - Potential EF'!$C$5:$C$288),0)),"lbm","g")/24/3600,"--")</f>
        <v>1.1196250261335825E-5</v>
      </c>
      <c r="F518" s="174" t="str">
        <f t="shared" ref="F518:K527" si="94">IFERROR(IF(F65="--","--",$D518/F65),"--")</f>
        <v>--</v>
      </c>
      <c r="G518" s="167" t="str">
        <f t="shared" si="94"/>
        <v>--</v>
      </c>
      <c r="H518" s="167" t="str">
        <f t="shared" si="94"/>
        <v>--</v>
      </c>
      <c r="I518" s="167" t="str">
        <f t="shared" si="94"/>
        <v>--</v>
      </c>
      <c r="J518" s="167" t="str">
        <f t="shared" si="94"/>
        <v>--</v>
      </c>
      <c r="K518" s="167" t="str">
        <f t="shared" si="94"/>
        <v>--</v>
      </c>
      <c r="L518" s="168">
        <f t="shared" si="89"/>
        <v>1.1196250261335825E-7</v>
      </c>
    </row>
    <row r="519" spans="2:12" s="53" customFormat="1" ht="14.5" x14ac:dyDescent="0.35">
      <c r="B519" s="165" t="str">
        <f t="shared" si="93"/>
        <v>Dibenz[a,h]anthracene</v>
      </c>
      <c r="C519" s="166" t="str">
        <f t="shared" si="93"/>
        <v>53-70-3</v>
      </c>
      <c r="D519" s="167" t="str" cm="1">
        <f t="array" ref="D519">_xlfn.IFNA(CONVERT(INDEX('3. Emissions - Potential EF'!$K$5:$K$288,MATCH(1,($N$457='3. Emissions - Potential EF'!$B$5:$B$288)*($C519='3. Emissions - Potential EF'!$C$5:$C$288),0)),"lbm","g")/8760/3600,"--")</f>
        <v>--</v>
      </c>
      <c r="E519" s="168" t="str" cm="1">
        <f t="array" ref="E519">_xlfn.IFNA(CONVERT(INDEX('3. Emissions - Potential EF'!$N$5:$N$288,MATCH(1,('Potential - REER'!$N$457='3. Emissions - Potential EF'!$B$5:$B$288)*($C519='3. Emissions - Potential EF'!$C$5:$C$288),0)),"lbm","g")/24/3600,"--")</f>
        <v>--</v>
      </c>
      <c r="F519" s="174" t="str">
        <f t="shared" si="94"/>
        <v>--</v>
      </c>
      <c r="G519" s="167" t="str">
        <f t="shared" si="94"/>
        <v>--</v>
      </c>
      <c r="H519" s="167" t="str">
        <f t="shared" si="94"/>
        <v>--</v>
      </c>
      <c r="I519" s="167" t="str">
        <f t="shared" si="94"/>
        <v>--</v>
      </c>
      <c r="J519" s="167" t="str">
        <f t="shared" si="94"/>
        <v>--</v>
      </c>
      <c r="K519" s="167" t="str">
        <f t="shared" si="94"/>
        <v>--</v>
      </c>
      <c r="L519" s="168" t="str">
        <f t="shared" si="89"/>
        <v>--</v>
      </c>
    </row>
    <row r="520" spans="2:12" s="53" customFormat="1" ht="14.5" x14ac:dyDescent="0.35">
      <c r="B520" s="165" t="str">
        <f t="shared" si="93"/>
        <v>Dichlorodifluoromethane</v>
      </c>
      <c r="C520" s="166" t="str">
        <f t="shared" si="93"/>
        <v>75-71-8</v>
      </c>
      <c r="D520" s="167" t="str" cm="1">
        <f t="array" ref="D520">_xlfn.IFNA(CONVERT(INDEX('3. Emissions - Potential EF'!$K$5:$K$288,MATCH(1,($N$457='3. Emissions - Potential EF'!$B$5:$B$288)*($C520='3. Emissions - Potential EF'!$C$5:$C$288),0)),"lbm","g")/8760/3600,"--")</f>
        <v>--</v>
      </c>
      <c r="E520" s="168" t="str" cm="1">
        <f t="array" ref="E520">_xlfn.IFNA(CONVERT(INDEX('3. Emissions - Potential EF'!$N$5:$N$288,MATCH(1,('Potential - REER'!$N$457='3. Emissions - Potential EF'!$B$5:$B$288)*($C520='3. Emissions - Potential EF'!$C$5:$C$288),0)),"lbm","g")/24/3600,"--")</f>
        <v>--</v>
      </c>
      <c r="F520" s="174" t="str">
        <f t="shared" si="94"/>
        <v>--</v>
      </c>
      <c r="G520" s="167" t="str">
        <f t="shared" si="94"/>
        <v>--</v>
      </c>
      <c r="H520" s="167" t="str">
        <f t="shared" si="94"/>
        <v>--</v>
      </c>
      <c r="I520" s="167" t="str">
        <f t="shared" si="94"/>
        <v>--</v>
      </c>
      <c r="J520" s="167" t="str">
        <f t="shared" si="94"/>
        <v>--</v>
      </c>
      <c r="K520" s="167" t="str">
        <f t="shared" si="94"/>
        <v>--</v>
      </c>
      <c r="L520" s="168" t="str">
        <f t="shared" si="89"/>
        <v>--</v>
      </c>
    </row>
    <row r="521" spans="2:12" s="53" customFormat="1" ht="14.5" x14ac:dyDescent="0.35">
      <c r="B521" s="165" t="str">
        <f t="shared" si="93"/>
        <v>Diesel Particulate Matter</v>
      </c>
      <c r="C521" s="166">
        <f t="shared" si="93"/>
        <v>200</v>
      </c>
      <c r="D521" s="167" t="str" cm="1">
        <f t="array" ref="D521">_xlfn.IFNA(CONVERT(INDEX('3. Emissions - Potential EF'!$K$5:$K$288,MATCH(1,($N$457='3. Emissions - Potential EF'!$B$5:$B$288)*($C521='3. Emissions - Potential EF'!$C$5:$C$288),0)),"lbm","g")/8760/3600,"--")</f>
        <v>--</v>
      </c>
      <c r="E521" s="168" t="str" cm="1">
        <f t="array" ref="E521">_xlfn.IFNA(CONVERT(INDEX('3. Emissions - Potential EF'!$N$5:$N$288,MATCH(1,('Potential - REER'!$N$457='3. Emissions - Potential EF'!$B$5:$B$288)*($C521='3. Emissions - Potential EF'!$C$5:$C$288),0)),"lbm","g")/24/3600,"--")</f>
        <v>--</v>
      </c>
      <c r="F521" s="174" t="str">
        <f t="shared" si="94"/>
        <v>--</v>
      </c>
      <c r="G521" s="167" t="str">
        <f t="shared" si="94"/>
        <v>--</v>
      </c>
      <c r="H521" s="167" t="str">
        <f t="shared" si="94"/>
        <v>--</v>
      </c>
      <c r="I521" s="167" t="str">
        <f t="shared" si="94"/>
        <v>--</v>
      </c>
      <c r="J521" s="167" t="str">
        <f t="shared" si="94"/>
        <v>--</v>
      </c>
      <c r="K521" s="167" t="str">
        <f t="shared" si="94"/>
        <v>--</v>
      </c>
      <c r="L521" s="168" t="str">
        <f t="shared" si="89"/>
        <v>--</v>
      </c>
    </row>
    <row r="522" spans="2:12" s="53" customFormat="1" ht="14.5" x14ac:dyDescent="0.35">
      <c r="B522" s="165" t="str">
        <f t="shared" si="93"/>
        <v>Ethylbenzene</v>
      </c>
      <c r="C522" s="166" t="str">
        <f t="shared" si="93"/>
        <v>100-41-4</v>
      </c>
      <c r="D522" s="167" cm="1">
        <f t="array" ref="D522">_xlfn.IFNA(CONVERT(INDEX('3. Emissions - Potential EF'!$K$5:$K$288,MATCH(1,($N$457='3. Emissions - Potential EF'!$B$5:$B$288)*($C522='3. Emissions - Potential EF'!$C$5:$C$288),0)),"lbm","g")/8760/3600,"--")</f>
        <v>1.8708633466524351E-6</v>
      </c>
      <c r="E522" s="168" cm="1">
        <f t="array" ref="E522">_xlfn.IFNA(CONVERT(INDEX('3. Emissions - Potential EF'!$N$5:$N$288,MATCH(1,('Potential - REER'!$N$457='3. Emissions - Potential EF'!$B$5:$B$288)*($C522='3. Emissions - Potential EF'!$C$5:$C$288),0)),"lbm","g")/24/3600,"--")</f>
        <v>2.6344118261966647E-5</v>
      </c>
      <c r="F522" s="174">
        <f t="shared" si="94"/>
        <v>4.6771583666310877E-6</v>
      </c>
      <c r="G522" s="167">
        <f t="shared" si="94"/>
        <v>7.19562825635552E-9</v>
      </c>
      <c r="H522" s="167">
        <f t="shared" si="94"/>
        <v>1.8708633466524351E-7</v>
      </c>
      <c r="I522" s="167">
        <f t="shared" si="94"/>
        <v>1.700784860593123E-9</v>
      </c>
      <c r="J522" s="167">
        <f t="shared" si="94"/>
        <v>3.8976319721925736E-7</v>
      </c>
      <c r="K522" s="167">
        <f t="shared" si="94"/>
        <v>1.700784860593123E-9</v>
      </c>
      <c r="L522" s="168">
        <f t="shared" ref="L522:L553" si="95">IFERROR(IF(L69="--","--",$E522/L69),"--")</f>
        <v>1.1974599209984839E-9</v>
      </c>
    </row>
    <row r="523" spans="2:12" s="53" customFormat="1" ht="14.5" x14ac:dyDescent="0.35">
      <c r="B523" s="165" t="str">
        <f t="shared" si="93"/>
        <v>Formaldehyde</v>
      </c>
      <c r="C523" s="166" t="str">
        <f t="shared" si="93"/>
        <v>50-00-0</v>
      </c>
      <c r="D523" s="167" cm="1">
        <f t="array" ref="D523">_xlfn.IFNA(CONVERT(INDEX('3. Emissions - Potential EF'!$K$5:$K$288,MATCH(1,($N$457='3. Emissions - Potential EF'!$B$5:$B$288)*($C523='3. Emissions - Potential EF'!$C$5:$C$288),0)),"lbm","g")/8760/3600,"--")</f>
        <v>3.3675540239743834E-6</v>
      </c>
      <c r="E523" s="168" cm="1">
        <f t="array" ref="E523">_xlfn.IFNA(CONVERT(INDEX('3. Emissions - Potential EF'!$N$5:$N$288,MATCH(1,('Potential - REER'!$N$457='3. Emissions - Potential EF'!$B$5:$B$288)*($C523='3. Emissions - Potential EF'!$C$5:$C$288),0)),"lbm","g")/24/3600,"--")</f>
        <v>4.741941287153997E-5</v>
      </c>
      <c r="F523" s="174">
        <f t="shared" si="94"/>
        <v>1.980914131749637E-5</v>
      </c>
      <c r="G523" s="167">
        <f t="shared" si="94"/>
        <v>3.7417266933048707E-7</v>
      </c>
      <c r="H523" s="167">
        <f t="shared" si="94"/>
        <v>7.8315209859869385E-7</v>
      </c>
      <c r="I523" s="167">
        <f t="shared" si="94"/>
        <v>8.4188850599359586E-8</v>
      </c>
      <c r="J523" s="167">
        <f t="shared" si="94"/>
        <v>1.6837770119871917E-6</v>
      </c>
      <c r="K523" s="167">
        <f t="shared" si="94"/>
        <v>8.4188850599359586E-8</v>
      </c>
      <c r="L523" s="168">
        <f t="shared" si="95"/>
        <v>9.6774311982734631E-7</v>
      </c>
    </row>
    <row r="524" spans="2:12" s="53" customFormat="1" ht="14.5" x14ac:dyDescent="0.35">
      <c r="B524" s="165" t="str">
        <f t="shared" si="93"/>
        <v>Fluoranthene</v>
      </c>
      <c r="C524" s="166" t="str">
        <f t="shared" si="93"/>
        <v>206-44-0</v>
      </c>
      <c r="D524" s="167" t="str" cm="1">
        <f t="array" ref="D524">_xlfn.IFNA(CONVERT(INDEX('3. Emissions - Potential EF'!$K$5:$K$288,MATCH(1,($N$457='3. Emissions - Potential EF'!$B$5:$B$288)*($C524='3. Emissions - Potential EF'!$C$5:$C$288),0)),"lbm","g")/8760/3600,"--")</f>
        <v>--</v>
      </c>
      <c r="E524" s="168" t="str" cm="1">
        <f t="array" ref="E524">_xlfn.IFNA(CONVERT(INDEX('3. Emissions - Potential EF'!$N$5:$N$288,MATCH(1,('Potential - REER'!$N$457='3. Emissions - Potential EF'!$B$5:$B$288)*($C524='3. Emissions - Potential EF'!$C$5:$C$288),0)),"lbm","g")/24/3600,"--")</f>
        <v>--</v>
      </c>
      <c r="F524" s="174" t="str">
        <f t="shared" si="94"/>
        <v>--</v>
      </c>
      <c r="G524" s="167" t="str">
        <f t="shared" si="94"/>
        <v>--</v>
      </c>
      <c r="H524" s="167" t="str">
        <f t="shared" si="94"/>
        <v>--</v>
      </c>
      <c r="I524" s="167" t="str">
        <f t="shared" si="94"/>
        <v>--</v>
      </c>
      <c r="J524" s="167" t="str">
        <f t="shared" si="94"/>
        <v>--</v>
      </c>
      <c r="K524" s="167" t="str">
        <f t="shared" si="94"/>
        <v>--</v>
      </c>
      <c r="L524" s="168" t="str">
        <f t="shared" si="95"/>
        <v>--</v>
      </c>
    </row>
    <row r="525" spans="2:12" s="53" customFormat="1" ht="14.5" x14ac:dyDescent="0.35">
      <c r="B525" s="165" t="str">
        <f t="shared" si="93"/>
        <v>Fluorene</v>
      </c>
      <c r="C525" s="166" t="str">
        <f t="shared" si="93"/>
        <v>86-73-7</v>
      </c>
      <c r="D525" s="167" t="str" cm="1">
        <f t="array" ref="D525">_xlfn.IFNA(CONVERT(INDEX('3. Emissions - Potential EF'!$K$5:$K$288,MATCH(1,($N$457='3. Emissions - Potential EF'!$B$5:$B$288)*($C525='3. Emissions - Potential EF'!$C$5:$C$288),0)),"lbm","g")/8760/3600,"--")</f>
        <v>--</v>
      </c>
      <c r="E525" s="168" t="str" cm="1">
        <f t="array" ref="E525">_xlfn.IFNA(CONVERT(INDEX('3. Emissions - Potential EF'!$N$5:$N$288,MATCH(1,('Potential - REER'!$N$457='3. Emissions - Potential EF'!$B$5:$B$288)*($C525='3. Emissions - Potential EF'!$C$5:$C$288),0)),"lbm","g")/24/3600,"--")</f>
        <v>--</v>
      </c>
      <c r="F525" s="174" t="str">
        <f t="shared" si="94"/>
        <v>--</v>
      </c>
      <c r="G525" s="167" t="str">
        <f t="shared" si="94"/>
        <v>--</v>
      </c>
      <c r="H525" s="167" t="str">
        <f t="shared" si="94"/>
        <v>--</v>
      </c>
      <c r="I525" s="167" t="str">
        <f t="shared" si="94"/>
        <v>--</v>
      </c>
      <c r="J525" s="167" t="str">
        <f t="shared" si="94"/>
        <v>--</v>
      </c>
      <c r="K525" s="167" t="str">
        <f t="shared" si="94"/>
        <v>--</v>
      </c>
      <c r="L525" s="168" t="str">
        <f t="shared" si="95"/>
        <v>--</v>
      </c>
    </row>
    <row r="526" spans="2:12" s="53" customFormat="1" ht="14.5" x14ac:dyDescent="0.35">
      <c r="B526" s="165" t="str">
        <f t="shared" si="93"/>
        <v>Hexachlorobenzene</v>
      </c>
      <c r="C526" s="166" t="str">
        <f t="shared" si="93"/>
        <v>118-74-1</v>
      </c>
      <c r="D526" s="167" t="str" cm="1">
        <f t="array" ref="D526">_xlfn.IFNA(CONVERT(INDEX('3. Emissions - Potential EF'!$K$5:$K$288,MATCH(1,($N$457='3. Emissions - Potential EF'!$B$5:$B$288)*($C526='3. Emissions - Potential EF'!$C$5:$C$288),0)),"lbm","g")/8760/3600,"--")</f>
        <v>--</v>
      </c>
      <c r="E526" s="168" t="str" cm="1">
        <f t="array" ref="E526">_xlfn.IFNA(CONVERT(INDEX('3. Emissions - Potential EF'!$N$5:$N$288,MATCH(1,('Potential - REER'!$N$457='3. Emissions - Potential EF'!$B$5:$B$288)*($C526='3. Emissions - Potential EF'!$C$5:$C$288),0)),"lbm","g")/24/3600,"--")</f>
        <v>--</v>
      </c>
      <c r="F526" s="174" t="str">
        <f t="shared" si="94"/>
        <v>--</v>
      </c>
      <c r="G526" s="167" t="str">
        <f t="shared" si="94"/>
        <v>--</v>
      </c>
      <c r="H526" s="167" t="str">
        <f t="shared" si="94"/>
        <v>--</v>
      </c>
      <c r="I526" s="167" t="str">
        <f t="shared" si="94"/>
        <v>--</v>
      </c>
      <c r="J526" s="167" t="str">
        <f t="shared" si="94"/>
        <v>--</v>
      </c>
      <c r="K526" s="167" t="str">
        <f t="shared" si="94"/>
        <v>--</v>
      </c>
      <c r="L526" s="168" t="str">
        <f t="shared" si="95"/>
        <v>--</v>
      </c>
    </row>
    <row r="527" spans="2:12" s="53" customFormat="1" ht="14.5" x14ac:dyDescent="0.35">
      <c r="B527" s="165" t="str">
        <f t="shared" si="93"/>
        <v>Hexachlorobutadiene</v>
      </c>
      <c r="C527" s="166" t="str">
        <f t="shared" si="93"/>
        <v>87-68-3</v>
      </c>
      <c r="D527" s="167" t="str" cm="1">
        <f t="array" ref="D527">_xlfn.IFNA(CONVERT(INDEX('3. Emissions - Potential EF'!$K$5:$K$288,MATCH(1,($N$457='3. Emissions - Potential EF'!$B$5:$B$288)*($C527='3. Emissions - Potential EF'!$C$5:$C$288),0)),"lbm","g")/8760/3600,"--")</f>
        <v>--</v>
      </c>
      <c r="E527" s="168" t="str" cm="1">
        <f t="array" ref="E527">_xlfn.IFNA(CONVERT(INDEX('3. Emissions - Potential EF'!$N$5:$N$288,MATCH(1,('Potential - REER'!$N$457='3. Emissions - Potential EF'!$B$5:$B$288)*($C527='3. Emissions - Potential EF'!$C$5:$C$288),0)),"lbm","g")/24/3600,"--")</f>
        <v>--</v>
      </c>
      <c r="F527" s="174" t="str">
        <f t="shared" si="94"/>
        <v>--</v>
      </c>
      <c r="G527" s="167" t="str">
        <f t="shared" si="94"/>
        <v>--</v>
      </c>
      <c r="H527" s="167" t="str">
        <f t="shared" si="94"/>
        <v>--</v>
      </c>
      <c r="I527" s="167" t="str">
        <f t="shared" si="94"/>
        <v>--</v>
      </c>
      <c r="J527" s="167" t="str">
        <f t="shared" si="94"/>
        <v>--</v>
      </c>
      <c r="K527" s="167" t="str">
        <f t="shared" si="94"/>
        <v>--</v>
      </c>
      <c r="L527" s="168" t="str">
        <f t="shared" si="95"/>
        <v>--</v>
      </c>
    </row>
    <row r="528" spans="2:12" s="53" customFormat="1" ht="14.5" x14ac:dyDescent="0.35">
      <c r="B528" s="165" t="str">
        <f t="shared" si="93"/>
        <v>Hexane</v>
      </c>
      <c r="C528" s="166" t="str">
        <f t="shared" si="93"/>
        <v>110-54-3</v>
      </c>
      <c r="D528" s="167" cm="1">
        <f t="array" ref="D528">_xlfn.IFNA(CONVERT(INDEX('3. Emissions - Potential EF'!$K$5:$K$288,MATCH(1,($N$457='3. Emissions - Potential EF'!$B$5:$B$288)*($C528='3. Emissions - Potential EF'!$C$5:$C$288),0)),"lbm","g")/8760/3600,"--")</f>
        <v>1.2160611753240828E-6</v>
      </c>
      <c r="E528" s="168" cm="1">
        <f t="array" ref="E528">_xlfn.IFNA(CONVERT(INDEX('3. Emissions - Potential EF'!$N$5:$N$288,MATCH(1,('Potential - REER'!$N$457='3. Emissions - Potential EF'!$B$5:$B$288)*($C528='3. Emissions - Potential EF'!$C$5:$C$288),0)),"lbm","g")/24/3600,"--")</f>
        <v>1.7123676870278321E-5</v>
      </c>
      <c r="F528" s="174" t="str">
        <f t="shared" ref="F528:K537" si="96">IFERROR(IF(F75="--","--",$D528/F75),"--")</f>
        <v>--</v>
      </c>
      <c r="G528" s="167">
        <f t="shared" si="96"/>
        <v>1.7372302504629756E-9</v>
      </c>
      <c r="H528" s="167" t="str">
        <f t="shared" si="96"/>
        <v>--</v>
      </c>
      <c r="I528" s="167">
        <f t="shared" si="96"/>
        <v>3.922777984916396E-10</v>
      </c>
      <c r="J528" s="167" t="str">
        <f t="shared" si="96"/>
        <v>--</v>
      </c>
      <c r="K528" s="167">
        <f t="shared" si="96"/>
        <v>3.922777984916396E-10</v>
      </c>
      <c r="L528" s="168" t="str">
        <f t="shared" si="95"/>
        <v>--</v>
      </c>
    </row>
    <row r="529" spans="2:12" s="53" customFormat="1" ht="14.5" x14ac:dyDescent="0.35">
      <c r="B529" s="165" t="str">
        <f t="shared" si="93"/>
        <v>Hexavalent Chromium (Cr+6)</v>
      </c>
      <c r="C529" s="166" t="str">
        <f t="shared" si="93"/>
        <v>18540-29-9</v>
      </c>
      <c r="D529" s="167" cm="1">
        <f t="array" ref="D529">_xlfn.IFNA(CONVERT(INDEX('3. Emissions - Potential EF'!$K$5:$K$288,MATCH(1,($N$457='3. Emissions - Potential EF'!$B$5:$B$288)*($C529='3. Emissions - Potential EF'!$C$5:$C$288),0)),"lbm","g")/8760/3600,"--")</f>
        <v>1.3096043426567046E-6</v>
      </c>
      <c r="E529" s="168" cm="1">
        <f t="array" ref="E529">_xlfn.IFNA(CONVERT(INDEX('3. Emissions - Potential EF'!$N$5:$N$288,MATCH(1,('Potential - REER'!$N$457='3. Emissions - Potential EF'!$B$5:$B$288)*($C529='3. Emissions - Potential EF'!$C$5:$C$288),0)),"lbm","g")/24/3600,"--")</f>
        <v>1.8440882783376652E-5</v>
      </c>
      <c r="F529" s="174">
        <f t="shared" si="96"/>
        <v>4.2245301376022726E-2</v>
      </c>
      <c r="G529" s="167">
        <f t="shared" si="96"/>
        <v>1.5778365574177162E-5</v>
      </c>
      <c r="H529" s="167">
        <f t="shared" si="96"/>
        <v>2.5184698897244323E-3</v>
      </c>
      <c r="I529" s="167">
        <f t="shared" si="96"/>
        <v>1.4881867530189826E-6</v>
      </c>
      <c r="J529" s="167">
        <f t="shared" si="96"/>
        <v>1.3096043426567047E-3</v>
      </c>
      <c r="K529" s="167">
        <f t="shared" si="96"/>
        <v>1.4881867530189826E-6</v>
      </c>
      <c r="L529" s="168">
        <f t="shared" si="95"/>
        <v>6.1469609277922172E-5</v>
      </c>
    </row>
    <row r="530" spans="2:12" s="53" customFormat="1" ht="14.5" x14ac:dyDescent="0.35">
      <c r="B530" s="165" t="str">
        <f t="shared" si="93"/>
        <v>Hydrochloric acid</v>
      </c>
      <c r="C530" s="166" t="str">
        <f t="shared" si="93"/>
        <v>7647-01-0</v>
      </c>
      <c r="D530" s="167" t="str" cm="1">
        <f t="array" ref="D530">_xlfn.IFNA(CONVERT(INDEX('3. Emissions - Potential EF'!$K$5:$K$288,MATCH(1,($N$457='3. Emissions - Potential EF'!$B$5:$B$288)*($C530='3. Emissions - Potential EF'!$C$5:$C$288),0)),"lbm","g")/8760/3600,"--")</f>
        <v>--</v>
      </c>
      <c r="E530" s="168" t="str" cm="1">
        <f t="array" ref="E530">_xlfn.IFNA(CONVERT(INDEX('3. Emissions - Potential EF'!$N$5:$N$288,MATCH(1,('Potential - REER'!$N$457='3. Emissions - Potential EF'!$B$5:$B$288)*($C530='3. Emissions - Potential EF'!$C$5:$C$288),0)),"lbm","g")/24/3600,"--")</f>
        <v>--</v>
      </c>
      <c r="F530" s="174" t="str">
        <f t="shared" si="96"/>
        <v>--</v>
      </c>
      <c r="G530" s="167" t="str">
        <f t="shared" si="96"/>
        <v>--</v>
      </c>
      <c r="H530" s="167" t="str">
        <f t="shared" si="96"/>
        <v>--</v>
      </c>
      <c r="I530" s="167" t="str">
        <f t="shared" si="96"/>
        <v>--</v>
      </c>
      <c r="J530" s="167" t="str">
        <f t="shared" si="96"/>
        <v>--</v>
      </c>
      <c r="K530" s="167" t="str">
        <f t="shared" si="96"/>
        <v>--</v>
      </c>
      <c r="L530" s="168" t="str">
        <f t="shared" si="95"/>
        <v>--</v>
      </c>
    </row>
    <row r="531" spans="2:12" s="53" customFormat="1" ht="14.5" x14ac:dyDescent="0.35">
      <c r="B531" s="165" t="str">
        <f t="shared" si="93"/>
        <v>Hydrogen Bromide</v>
      </c>
      <c r="C531" s="166" t="str">
        <f t="shared" si="93"/>
        <v>10035-10-6</v>
      </c>
      <c r="D531" s="167" t="str" cm="1">
        <f t="array" ref="D531">_xlfn.IFNA(CONVERT(INDEX('3. Emissions - Potential EF'!$K$5:$K$288,MATCH(1,($N$457='3. Emissions - Potential EF'!$B$5:$B$288)*($C531='3. Emissions - Potential EF'!$C$5:$C$288),0)),"lbm","g")/8760/3600,"--")</f>
        <v>--</v>
      </c>
      <c r="E531" s="168" t="str" cm="1">
        <f t="array" ref="E531">_xlfn.IFNA(CONVERT(INDEX('3. Emissions - Potential EF'!$N$5:$N$288,MATCH(1,('Potential - REER'!$N$457='3. Emissions - Potential EF'!$B$5:$B$288)*($C531='3. Emissions - Potential EF'!$C$5:$C$288),0)),"lbm","g")/24/3600,"--")</f>
        <v>--</v>
      </c>
      <c r="F531" s="174" t="str">
        <f t="shared" si="96"/>
        <v>--</v>
      </c>
      <c r="G531" s="167" t="str">
        <f t="shared" si="96"/>
        <v>--</v>
      </c>
      <c r="H531" s="167" t="str">
        <f t="shared" si="96"/>
        <v>--</v>
      </c>
      <c r="I531" s="167" t="str">
        <f t="shared" si="96"/>
        <v>--</v>
      </c>
      <c r="J531" s="167" t="str">
        <f t="shared" si="96"/>
        <v>--</v>
      </c>
      <c r="K531" s="167" t="str">
        <f t="shared" si="96"/>
        <v>--</v>
      </c>
      <c r="L531" s="168" t="str">
        <f t="shared" si="95"/>
        <v>--</v>
      </c>
    </row>
    <row r="532" spans="2:12" s="53" customFormat="1" ht="14.5" x14ac:dyDescent="0.35">
      <c r="B532" s="165" t="str">
        <f t="shared" si="93"/>
        <v>Hydrogen Fluoride</v>
      </c>
      <c r="C532" s="166" t="str">
        <f t="shared" si="93"/>
        <v>7664-39-3</v>
      </c>
      <c r="D532" s="167" t="str" cm="1">
        <f t="array" ref="D532">_xlfn.IFNA(CONVERT(INDEX('3. Emissions - Potential EF'!$K$5:$K$288,MATCH(1,($N$457='3. Emissions - Potential EF'!$B$5:$B$288)*($C532='3. Emissions - Potential EF'!$C$5:$C$288),0)),"lbm","g")/8760/3600,"--")</f>
        <v>--</v>
      </c>
      <c r="E532" s="168" t="str" cm="1">
        <f t="array" ref="E532">_xlfn.IFNA(CONVERT(INDEX('3. Emissions - Potential EF'!$N$5:$N$288,MATCH(1,('Potential - REER'!$N$457='3. Emissions - Potential EF'!$B$5:$B$288)*($C532='3. Emissions - Potential EF'!$C$5:$C$288),0)),"lbm","g")/24/3600,"--")</f>
        <v>--</v>
      </c>
      <c r="F532" s="174" t="str">
        <f t="shared" si="96"/>
        <v>--</v>
      </c>
      <c r="G532" s="167" t="str">
        <f t="shared" si="96"/>
        <v>--</v>
      </c>
      <c r="H532" s="167" t="str">
        <f t="shared" si="96"/>
        <v>--</v>
      </c>
      <c r="I532" s="167" t="str">
        <f t="shared" si="96"/>
        <v>--</v>
      </c>
      <c r="J532" s="167" t="str">
        <f t="shared" si="96"/>
        <v>--</v>
      </c>
      <c r="K532" s="167" t="str">
        <f t="shared" si="96"/>
        <v>--</v>
      </c>
      <c r="L532" s="168" t="str">
        <f t="shared" si="95"/>
        <v>--</v>
      </c>
    </row>
    <row r="533" spans="2:12" s="53" customFormat="1" ht="14.5" x14ac:dyDescent="0.35">
      <c r="B533" s="165" t="str">
        <f t="shared" si="93"/>
        <v>Indeno[1,2,3-cd]pyrene</v>
      </c>
      <c r="C533" s="166" t="str">
        <f t="shared" si="93"/>
        <v>193-39-5</v>
      </c>
      <c r="D533" s="167" t="str" cm="1">
        <f t="array" ref="D533">_xlfn.IFNA(CONVERT(INDEX('3. Emissions - Potential EF'!$K$5:$K$288,MATCH(1,($N$457='3. Emissions - Potential EF'!$B$5:$B$288)*($C533='3. Emissions - Potential EF'!$C$5:$C$288),0)),"lbm","g")/8760/3600,"--")</f>
        <v>--</v>
      </c>
      <c r="E533" s="168" t="str" cm="1">
        <f t="array" ref="E533">_xlfn.IFNA(CONVERT(INDEX('3. Emissions - Potential EF'!$N$5:$N$288,MATCH(1,('Potential - REER'!$N$457='3. Emissions - Potential EF'!$B$5:$B$288)*($C533='3. Emissions - Potential EF'!$C$5:$C$288),0)),"lbm","g")/24/3600,"--")</f>
        <v>--</v>
      </c>
      <c r="F533" s="174" t="str">
        <f t="shared" si="96"/>
        <v>--</v>
      </c>
      <c r="G533" s="167" t="str">
        <f t="shared" si="96"/>
        <v>--</v>
      </c>
      <c r="H533" s="167" t="str">
        <f t="shared" si="96"/>
        <v>--</v>
      </c>
      <c r="I533" s="167" t="str">
        <f t="shared" si="96"/>
        <v>--</v>
      </c>
      <c r="J533" s="167" t="str">
        <f t="shared" si="96"/>
        <v>--</v>
      </c>
      <c r="K533" s="167" t="str">
        <f t="shared" si="96"/>
        <v>--</v>
      </c>
      <c r="L533" s="168" t="str">
        <f t="shared" si="95"/>
        <v>--</v>
      </c>
    </row>
    <row r="534" spans="2:12" s="53" customFormat="1" ht="14.5" x14ac:dyDescent="0.35">
      <c r="B534" s="165" t="str">
        <f t="shared" si="93"/>
        <v>Lead and compounds</v>
      </c>
      <c r="C534" s="166" t="str">
        <f t="shared" si="93"/>
        <v>7439-92-1</v>
      </c>
      <c r="D534" s="167" cm="1">
        <f t="array" ref="D534">_xlfn.IFNA(CONVERT(INDEX('3. Emissions - Potential EF'!$K$5:$K$288,MATCH(1,($N$457='3. Emissions - Potential EF'!$B$5:$B$288)*($C534='3. Emissions - Potential EF'!$C$5:$C$288),0)),"lbm","g")/8760/3600,"--")</f>
        <v>4.6771583666310879E-7</v>
      </c>
      <c r="E534" s="168" cm="1">
        <f t="array" ref="E534">_xlfn.IFNA(CONVERT(INDEX('3. Emissions - Potential EF'!$N$5:$N$288,MATCH(1,('Potential - REER'!$N$457='3. Emissions - Potential EF'!$B$5:$B$288)*($C534='3. Emissions - Potential EF'!$C$5:$C$288),0)),"lbm","g")/24/3600,"--")</f>
        <v>6.5860295654916617E-6</v>
      </c>
      <c r="F534" s="174" t="str">
        <f t="shared" si="96"/>
        <v>--</v>
      </c>
      <c r="G534" s="167">
        <f t="shared" si="96"/>
        <v>3.1181055777540589E-6</v>
      </c>
      <c r="H534" s="167" t="str">
        <f t="shared" si="96"/>
        <v>--</v>
      </c>
      <c r="I534" s="167">
        <f t="shared" si="96"/>
        <v>7.0866035858046784E-7</v>
      </c>
      <c r="J534" s="167" t="str">
        <f t="shared" si="96"/>
        <v>--</v>
      </c>
      <c r="K534" s="167">
        <f t="shared" si="96"/>
        <v>7.0866035858046784E-7</v>
      </c>
      <c r="L534" s="168">
        <f t="shared" si="95"/>
        <v>4.3906863769944415E-5</v>
      </c>
    </row>
    <row r="535" spans="2:12" s="53" customFormat="1" ht="14.5" x14ac:dyDescent="0.35">
      <c r="B535" s="165" t="str">
        <f t="shared" si="93"/>
        <v>Manganese and compounds</v>
      </c>
      <c r="C535" s="166" t="str">
        <f t="shared" si="93"/>
        <v>7439-96-5</v>
      </c>
      <c r="D535" s="167" cm="1">
        <f t="array" ref="D535">_xlfn.IFNA(CONVERT(INDEX('3. Emissions - Potential EF'!$K$5:$K$288,MATCH(1,($N$457='3. Emissions - Potential EF'!$B$5:$B$288)*($C535='3. Emissions - Potential EF'!$C$5:$C$288),0)),"lbm","g")/8760/3600,"--")</f>
        <v>3.5546403586396271E-7</v>
      </c>
      <c r="E535" s="168" cm="1">
        <f t="array" ref="E535">_xlfn.IFNA(CONVERT(INDEX('3. Emissions - Potential EF'!$N$5:$N$288,MATCH(1,('Potential - REER'!$N$457='3. Emissions - Potential EF'!$B$5:$B$288)*($C535='3. Emissions - Potential EF'!$C$5:$C$288),0)),"lbm","g")/24/3600,"--")</f>
        <v>5.0053824697736632E-6</v>
      </c>
      <c r="F535" s="174" t="str">
        <f t="shared" si="96"/>
        <v>--</v>
      </c>
      <c r="G535" s="167">
        <f t="shared" si="96"/>
        <v>3.9496003984884748E-6</v>
      </c>
      <c r="H535" s="167" t="str">
        <f t="shared" si="96"/>
        <v>--</v>
      </c>
      <c r="I535" s="167">
        <f t="shared" si="96"/>
        <v>8.8866008965990677E-7</v>
      </c>
      <c r="J535" s="167" t="str">
        <f t="shared" si="96"/>
        <v>--</v>
      </c>
      <c r="K535" s="167">
        <f t="shared" si="96"/>
        <v>8.8866008965990677E-7</v>
      </c>
      <c r="L535" s="168">
        <f t="shared" si="95"/>
        <v>1.6684608232578877E-5</v>
      </c>
    </row>
    <row r="536" spans="2:12" s="53" customFormat="1" ht="14.5" x14ac:dyDescent="0.35">
      <c r="B536" s="165" t="str">
        <f t="shared" si="93"/>
        <v>Mercury and compounds</v>
      </c>
      <c r="C536" s="166" t="str">
        <f t="shared" si="93"/>
        <v>7439-97-6</v>
      </c>
      <c r="D536" s="167" cm="1">
        <f t="array" ref="D536">_xlfn.IFNA(CONVERT(INDEX('3. Emissions - Potential EF'!$K$5:$K$288,MATCH(1,($N$457='3. Emissions - Potential EF'!$B$5:$B$288)*($C536='3. Emissions - Potential EF'!$C$5:$C$288),0)),"lbm","g")/8760/3600,"--")</f>
        <v>2.4321223506481652E-7</v>
      </c>
      <c r="E536" s="168" cm="1">
        <f t="array" ref="E536">_xlfn.IFNA(CONVERT(INDEX('3. Emissions - Potential EF'!$N$5:$N$288,MATCH(1,('Potential - REER'!$N$457='3. Emissions - Potential EF'!$B$5:$B$288)*($C536='3. Emissions - Potential EF'!$C$5:$C$288),0)),"lbm","g")/24/3600,"--")</f>
        <v>3.4247353740556643E-6</v>
      </c>
      <c r="F536" s="174" t="str">
        <f t="shared" si="96"/>
        <v>--</v>
      </c>
      <c r="G536" s="167">
        <f t="shared" si="96"/>
        <v>3.1586004553872277E-6</v>
      </c>
      <c r="H536" s="167" t="str">
        <f t="shared" si="96"/>
        <v>--</v>
      </c>
      <c r="I536" s="167">
        <f t="shared" si="96"/>
        <v>3.8605116676955001E-7</v>
      </c>
      <c r="J536" s="167" t="str">
        <f t="shared" si="96"/>
        <v>--</v>
      </c>
      <c r="K536" s="167">
        <f t="shared" si="96"/>
        <v>3.8605116676955001E-7</v>
      </c>
      <c r="L536" s="168">
        <f t="shared" si="95"/>
        <v>5.7078922900927736E-6</v>
      </c>
    </row>
    <row r="537" spans="2:12" s="53" customFormat="1" ht="14.5" x14ac:dyDescent="0.35">
      <c r="B537" s="165" t="str">
        <f t="shared" si="93"/>
        <v>Methylene Chloride</v>
      </c>
      <c r="C537" s="166" t="str">
        <f t="shared" si="93"/>
        <v>75-09-2</v>
      </c>
      <c r="D537" s="167" t="str" cm="1">
        <f t="array" ref="D537">_xlfn.IFNA(CONVERT(INDEX('3. Emissions - Potential EF'!$K$5:$K$288,MATCH(1,($N$457='3. Emissions - Potential EF'!$B$5:$B$288)*($C537='3. Emissions - Potential EF'!$C$5:$C$288),0)),"lbm","g")/8760/3600,"--")</f>
        <v>--</v>
      </c>
      <c r="E537" s="168" t="str" cm="1">
        <f t="array" ref="E537">_xlfn.IFNA(CONVERT(INDEX('3. Emissions - Potential EF'!$N$5:$N$288,MATCH(1,('Potential - REER'!$N$457='3. Emissions - Potential EF'!$B$5:$B$288)*($C537='3. Emissions - Potential EF'!$C$5:$C$288),0)),"lbm","g")/24/3600,"--")</f>
        <v>--</v>
      </c>
      <c r="F537" s="174" t="str">
        <f t="shared" si="96"/>
        <v>--</v>
      </c>
      <c r="G537" s="167" t="str">
        <f t="shared" si="96"/>
        <v>--</v>
      </c>
      <c r="H537" s="167" t="str">
        <f t="shared" si="96"/>
        <v>--</v>
      </c>
      <c r="I537" s="167" t="str">
        <f t="shared" si="96"/>
        <v>--</v>
      </c>
      <c r="J537" s="167" t="str">
        <f t="shared" si="96"/>
        <v>--</v>
      </c>
      <c r="K537" s="167" t="str">
        <f t="shared" si="96"/>
        <v>--</v>
      </c>
      <c r="L537" s="168" t="str">
        <f t="shared" si="95"/>
        <v>--</v>
      </c>
    </row>
    <row r="538" spans="2:12" s="53" customFormat="1" ht="14.5" x14ac:dyDescent="0.35">
      <c r="B538" s="165" t="str">
        <f t="shared" ref="B538:C557" si="97">B85</f>
        <v>Molybdenum trioxide</v>
      </c>
      <c r="C538" s="166" t="str">
        <f t="shared" si="97"/>
        <v>1313-27-5</v>
      </c>
      <c r="D538" s="167" cm="1">
        <f t="array" ref="D538">_xlfn.IFNA(CONVERT(INDEX('3. Emissions - Potential EF'!$K$5:$K$288,MATCH(1,($N$457='3. Emissions - Potential EF'!$B$5:$B$288)*($C538='3. Emissions - Potential EF'!$C$5:$C$288),0)),"lbm","g")/8760/3600,"--")</f>
        <v>1.543462260988259E-6</v>
      </c>
      <c r="E538" s="168" cm="1">
        <f t="array" ref="E538">_xlfn.IFNA(CONVERT(INDEX('3. Emissions - Potential EF'!$N$5:$N$288,MATCH(1,('Potential - REER'!$N$457='3. Emissions - Potential EF'!$B$5:$B$288)*($C538='3. Emissions - Potential EF'!$C$5:$C$288),0)),"lbm","g")/24/3600,"--")</f>
        <v>2.1733897566122487E-5</v>
      </c>
      <c r="F538" s="174" t="str">
        <f t="shared" ref="F538:K547" si="98">IFERROR(IF(F85="--","--",$D538/F85),"--")</f>
        <v>--</v>
      </c>
      <c r="G538" s="167" t="str">
        <f t="shared" si="98"/>
        <v>--</v>
      </c>
      <c r="H538" s="167" t="str">
        <f t="shared" si="98"/>
        <v>--</v>
      </c>
      <c r="I538" s="167" t="str">
        <f t="shared" si="98"/>
        <v>--</v>
      </c>
      <c r="J538" s="167" t="str">
        <f t="shared" si="98"/>
        <v>--</v>
      </c>
      <c r="K538" s="167" t="str">
        <f t="shared" si="98"/>
        <v>--</v>
      </c>
      <c r="L538" s="168" t="str">
        <f t="shared" si="95"/>
        <v>--</v>
      </c>
    </row>
    <row r="539" spans="2:12" s="53" customFormat="1" ht="14.5" x14ac:dyDescent="0.35">
      <c r="B539" s="165" t="str">
        <f t="shared" si="97"/>
        <v>Naphthalene</v>
      </c>
      <c r="C539" s="166" t="str">
        <f t="shared" si="97"/>
        <v>91-20-3</v>
      </c>
      <c r="D539" s="167" cm="1">
        <f t="array" ref="D539">_xlfn.IFNA(CONVERT(INDEX('3. Emissions - Potential EF'!$K$5:$K$288,MATCH(1,($N$457='3. Emissions - Potential EF'!$B$5:$B$288)*($C539='3. Emissions - Potential EF'!$C$5:$C$288),0)),"lbm","g")/8760/3600,"--")</f>
        <v>2.8062950199786525E-7</v>
      </c>
      <c r="E539" s="168" cm="1">
        <f t="array" ref="E539">_xlfn.IFNA(CONVERT(INDEX('3. Emissions - Potential EF'!$N$5:$N$288,MATCH(1,('Potential - REER'!$N$457='3. Emissions - Potential EF'!$B$5:$B$288)*($C539='3. Emissions - Potential EF'!$C$5:$C$288),0)),"lbm","g")/24/3600,"--")</f>
        <v>3.9516177392949975E-6</v>
      </c>
      <c r="F539" s="174">
        <f t="shared" si="98"/>
        <v>9.6768793792367316E-6</v>
      </c>
      <c r="G539" s="167">
        <f t="shared" si="98"/>
        <v>7.5845811350774388E-8</v>
      </c>
      <c r="H539" s="167">
        <f t="shared" si="98"/>
        <v>3.692493447340332E-7</v>
      </c>
      <c r="I539" s="167">
        <f t="shared" si="98"/>
        <v>1.7539343874866578E-8</v>
      </c>
      <c r="J539" s="167">
        <f t="shared" si="98"/>
        <v>8.0179857713675794E-7</v>
      </c>
      <c r="K539" s="167">
        <f t="shared" si="98"/>
        <v>1.7539343874866578E-8</v>
      </c>
      <c r="L539" s="168">
        <f t="shared" si="95"/>
        <v>1.9758088696474987E-8</v>
      </c>
    </row>
    <row r="540" spans="2:12" s="53" customFormat="1" ht="14.5" x14ac:dyDescent="0.35">
      <c r="B540" s="165" t="str">
        <f t="shared" si="97"/>
        <v>Nickel and compounds</v>
      </c>
      <c r="C540" s="166" t="str">
        <f t="shared" si="97"/>
        <v>7440-02-0</v>
      </c>
      <c r="D540" s="167" cm="1">
        <f t="array" ref="D540">_xlfn.IFNA(CONVERT(INDEX('3. Emissions - Potential EF'!$K$5:$K$288,MATCH(1,($N$457='3. Emissions - Potential EF'!$B$5:$B$288)*($C540='3. Emissions - Potential EF'!$C$5:$C$288),0)),"lbm","g")/8760/3600,"--")</f>
        <v>1.9644065139850565E-6</v>
      </c>
      <c r="E540" s="168" cm="1">
        <f t="array" ref="E540">_xlfn.IFNA(CONVERT(INDEX('3. Emissions - Potential EF'!$N$5:$N$288,MATCH(1,('Potential - REER'!$N$457='3. Emissions - Potential EF'!$B$5:$B$288)*($C540='3. Emissions - Potential EF'!$C$5:$C$288),0)),"lbm","g")/24/3600,"--")</f>
        <v>2.7661324175064984E-5</v>
      </c>
      <c r="F540" s="174">
        <f t="shared" si="98"/>
        <v>5.1694908262764642E-4</v>
      </c>
      <c r="G540" s="167">
        <f t="shared" si="98"/>
        <v>1.4031475099893261E-4</v>
      </c>
      <c r="H540" s="167">
        <f t="shared" si="98"/>
        <v>1.9644065139850565E-5</v>
      </c>
      <c r="I540" s="167">
        <f t="shared" si="98"/>
        <v>3.1683976032017044E-5</v>
      </c>
      <c r="J540" s="167">
        <f t="shared" si="98"/>
        <v>4.2704489434457755E-5</v>
      </c>
      <c r="K540" s="167">
        <f t="shared" si="98"/>
        <v>3.1683976032017044E-5</v>
      </c>
      <c r="L540" s="168">
        <f t="shared" si="95"/>
        <v>1.3830662087532491E-4</v>
      </c>
    </row>
    <row r="541" spans="2:12" s="53" customFormat="1" ht="14.5" x14ac:dyDescent="0.35">
      <c r="B541" s="165" t="str">
        <f t="shared" si="97"/>
        <v>o-Xylene</v>
      </c>
      <c r="C541" s="166" t="str">
        <f t="shared" si="97"/>
        <v>95-47-6</v>
      </c>
      <c r="D541" s="167" t="str" cm="1">
        <f t="array" ref="D541">_xlfn.IFNA(CONVERT(INDEX('3. Emissions - Potential EF'!$K$5:$K$288,MATCH(1,($N$457='3. Emissions - Potential EF'!$B$5:$B$288)*($C541='3. Emissions - Potential EF'!$C$5:$C$288),0)),"lbm","g")/8760/3600,"--")</f>
        <v>--</v>
      </c>
      <c r="E541" s="168" t="str" cm="1">
        <f t="array" ref="E541">_xlfn.IFNA(CONVERT(INDEX('3. Emissions - Potential EF'!$N$5:$N$288,MATCH(1,('Potential - REER'!$N$457='3. Emissions - Potential EF'!$B$5:$B$288)*($C541='3. Emissions - Potential EF'!$C$5:$C$288),0)),"lbm","g")/24/3600,"--")</f>
        <v>--</v>
      </c>
      <c r="F541" s="174" t="str">
        <f t="shared" si="98"/>
        <v>--</v>
      </c>
      <c r="G541" s="167" t="str">
        <f t="shared" si="98"/>
        <v>--</v>
      </c>
      <c r="H541" s="167" t="str">
        <f t="shared" si="98"/>
        <v>--</v>
      </c>
      <c r="I541" s="167" t="str">
        <f t="shared" si="98"/>
        <v>--</v>
      </c>
      <c r="J541" s="167" t="str">
        <f t="shared" si="98"/>
        <v>--</v>
      </c>
      <c r="K541" s="167" t="str">
        <f t="shared" si="98"/>
        <v>--</v>
      </c>
      <c r="L541" s="168" t="str">
        <f t="shared" si="95"/>
        <v>--</v>
      </c>
    </row>
    <row r="542" spans="2:12" s="53" customFormat="1" ht="14.5" x14ac:dyDescent="0.35">
      <c r="B542" s="165" t="str">
        <f t="shared" si="97"/>
        <v>Pentachlorophenol (CCC)</v>
      </c>
      <c r="C542" s="166" t="str">
        <f t="shared" si="97"/>
        <v>87-86-5</v>
      </c>
      <c r="D542" s="167" t="str" cm="1">
        <f t="array" ref="D542">_xlfn.IFNA(CONVERT(INDEX('3. Emissions - Potential EF'!$K$5:$K$288,MATCH(1,($N$457='3. Emissions - Potential EF'!$B$5:$B$288)*($C542='3. Emissions - Potential EF'!$C$5:$C$288),0)),"lbm","g")/8760/3600,"--")</f>
        <v>--</v>
      </c>
      <c r="E542" s="168" t="str" cm="1">
        <f t="array" ref="E542">_xlfn.IFNA(CONVERT(INDEX('3. Emissions - Potential EF'!$N$5:$N$288,MATCH(1,('Potential - REER'!$N$457='3. Emissions - Potential EF'!$B$5:$B$288)*($C542='3. Emissions - Potential EF'!$C$5:$C$288),0)),"lbm","g")/24/3600,"--")</f>
        <v>--</v>
      </c>
      <c r="F542" s="174" t="str">
        <f t="shared" si="98"/>
        <v>--</v>
      </c>
      <c r="G542" s="167" t="str">
        <f t="shared" si="98"/>
        <v>--</v>
      </c>
      <c r="H542" s="167" t="str">
        <f t="shared" si="98"/>
        <v>--</v>
      </c>
      <c r="I542" s="167" t="str">
        <f t="shared" si="98"/>
        <v>--</v>
      </c>
      <c r="J542" s="167" t="str">
        <f t="shared" si="98"/>
        <v>--</v>
      </c>
      <c r="K542" s="167" t="str">
        <f t="shared" si="98"/>
        <v>--</v>
      </c>
      <c r="L542" s="168" t="str">
        <f t="shared" si="95"/>
        <v>--</v>
      </c>
    </row>
    <row r="543" spans="2:12" s="53" customFormat="1" ht="14.5" x14ac:dyDescent="0.35">
      <c r="B543" s="165" t="str">
        <f t="shared" si="97"/>
        <v>Perylene</v>
      </c>
      <c r="C543" s="166" t="str">
        <f t="shared" si="97"/>
        <v>198-55-0</v>
      </c>
      <c r="D543" s="167" t="str" cm="1">
        <f t="array" ref="D543">_xlfn.IFNA(CONVERT(INDEX('3. Emissions - Potential EF'!$K$5:$K$288,MATCH(1,($N$457='3. Emissions - Potential EF'!$B$5:$B$288)*($C543='3. Emissions - Potential EF'!$C$5:$C$288),0)),"lbm","g")/8760/3600,"--")</f>
        <v>--</v>
      </c>
      <c r="E543" s="168" t="str" cm="1">
        <f t="array" ref="E543">_xlfn.IFNA(CONVERT(INDEX('3. Emissions - Potential EF'!$N$5:$N$288,MATCH(1,('Potential - REER'!$N$457='3. Emissions - Potential EF'!$B$5:$B$288)*($C543='3. Emissions - Potential EF'!$C$5:$C$288),0)),"lbm","g")/24/3600,"--")</f>
        <v>--</v>
      </c>
      <c r="F543" s="174" t="str">
        <f t="shared" si="98"/>
        <v>--</v>
      </c>
      <c r="G543" s="167" t="str">
        <f t="shared" si="98"/>
        <v>--</v>
      </c>
      <c r="H543" s="167" t="str">
        <f t="shared" si="98"/>
        <v>--</v>
      </c>
      <c r="I543" s="167" t="str">
        <f t="shared" si="98"/>
        <v>--</v>
      </c>
      <c r="J543" s="167" t="str">
        <f t="shared" si="98"/>
        <v>--</v>
      </c>
      <c r="K543" s="167" t="str">
        <f t="shared" si="98"/>
        <v>--</v>
      </c>
      <c r="L543" s="168" t="str">
        <f t="shared" si="95"/>
        <v>--</v>
      </c>
    </row>
    <row r="544" spans="2:12" s="53" customFormat="1" ht="14.5" x14ac:dyDescent="0.35">
      <c r="B544" s="165" t="str">
        <f t="shared" si="97"/>
        <v>Phenanthrene</v>
      </c>
      <c r="C544" s="166" t="str">
        <f t="shared" si="97"/>
        <v>85-01-8</v>
      </c>
      <c r="D544" s="167" t="str" cm="1">
        <f t="array" ref="D544">_xlfn.IFNA(CONVERT(INDEX('3. Emissions - Potential EF'!$K$5:$K$288,MATCH(1,($N$457='3. Emissions - Potential EF'!$B$5:$B$288)*($C544='3. Emissions - Potential EF'!$C$5:$C$288),0)),"lbm","g")/8760/3600,"--")</f>
        <v>--</v>
      </c>
      <c r="E544" s="168" t="str" cm="1">
        <f t="array" ref="E544">_xlfn.IFNA(CONVERT(INDEX('3. Emissions - Potential EF'!$N$5:$N$288,MATCH(1,('Potential - REER'!$N$457='3. Emissions - Potential EF'!$B$5:$B$288)*($C544='3. Emissions - Potential EF'!$C$5:$C$288),0)),"lbm","g")/24/3600,"--")</f>
        <v>--</v>
      </c>
      <c r="F544" s="174" t="str">
        <f t="shared" si="98"/>
        <v>--</v>
      </c>
      <c r="G544" s="167" t="str">
        <f t="shared" si="98"/>
        <v>--</v>
      </c>
      <c r="H544" s="167" t="str">
        <f t="shared" si="98"/>
        <v>--</v>
      </c>
      <c r="I544" s="167" t="str">
        <f t="shared" si="98"/>
        <v>--</v>
      </c>
      <c r="J544" s="167" t="str">
        <f t="shared" si="98"/>
        <v>--</v>
      </c>
      <c r="K544" s="167" t="str">
        <f t="shared" si="98"/>
        <v>--</v>
      </c>
      <c r="L544" s="168" t="str">
        <f t="shared" si="95"/>
        <v>--</v>
      </c>
    </row>
    <row r="545" spans="2:12" s="53" customFormat="1" ht="14.5" x14ac:dyDescent="0.35">
      <c r="B545" s="165" t="str">
        <f t="shared" si="97"/>
        <v>Phosphorous and compounds</v>
      </c>
      <c r="C545" s="166">
        <f t="shared" si="97"/>
        <v>504</v>
      </c>
      <c r="D545" s="167" t="str" cm="1">
        <f t="array" ref="D545">_xlfn.IFNA(CONVERT(INDEX('3. Emissions - Potential EF'!$K$5:$K$288,MATCH(1,($N$457='3. Emissions - Potential EF'!$B$5:$B$288)*($C545='3. Emissions - Potential EF'!$C$5:$C$288),0)),"lbm","g")/8760/3600,"--")</f>
        <v>--</v>
      </c>
      <c r="E545" s="168" t="str" cm="1">
        <f t="array" ref="E545">_xlfn.IFNA(CONVERT(INDEX('3. Emissions - Potential EF'!$N$5:$N$288,MATCH(1,('Potential - REER'!$N$457='3. Emissions - Potential EF'!$B$5:$B$288)*($C545='3. Emissions - Potential EF'!$C$5:$C$288),0)),"lbm","g")/24/3600,"--")</f>
        <v>--</v>
      </c>
      <c r="F545" s="174" t="str">
        <f t="shared" si="98"/>
        <v>--</v>
      </c>
      <c r="G545" s="167" t="str">
        <f t="shared" si="98"/>
        <v>--</v>
      </c>
      <c r="H545" s="167" t="str">
        <f t="shared" si="98"/>
        <v>--</v>
      </c>
      <c r="I545" s="167" t="str">
        <f t="shared" si="98"/>
        <v>--</v>
      </c>
      <c r="J545" s="167" t="str">
        <f t="shared" si="98"/>
        <v>--</v>
      </c>
      <c r="K545" s="167" t="str">
        <f t="shared" si="98"/>
        <v>--</v>
      </c>
      <c r="L545" s="168" t="str">
        <f t="shared" si="95"/>
        <v>--</v>
      </c>
    </row>
    <row r="546" spans="2:12" s="53" customFormat="1" ht="14.5" x14ac:dyDescent="0.35">
      <c r="B546" s="165" t="str">
        <f t="shared" si="97"/>
        <v>Pyrene</v>
      </c>
      <c r="C546" s="166" t="str">
        <f t="shared" si="97"/>
        <v>129-00-0</v>
      </c>
      <c r="D546" s="167" t="str" cm="1">
        <f t="array" ref="D546">_xlfn.IFNA(CONVERT(INDEX('3. Emissions - Potential EF'!$K$5:$K$288,MATCH(1,($N$457='3. Emissions - Potential EF'!$B$5:$B$288)*($C546='3. Emissions - Potential EF'!$C$5:$C$288),0)),"lbm","g")/8760/3600,"--")</f>
        <v>--</v>
      </c>
      <c r="E546" s="168" t="str" cm="1">
        <f t="array" ref="E546">_xlfn.IFNA(CONVERT(INDEX('3. Emissions - Potential EF'!$N$5:$N$288,MATCH(1,('Potential - REER'!$N$457='3. Emissions - Potential EF'!$B$5:$B$288)*($C546='3. Emissions - Potential EF'!$C$5:$C$288),0)),"lbm","g")/24/3600,"--")</f>
        <v>--</v>
      </c>
      <c r="F546" s="174" t="str">
        <f t="shared" si="98"/>
        <v>--</v>
      </c>
      <c r="G546" s="167" t="str">
        <f t="shared" si="98"/>
        <v>--</v>
      </c>
      <c r="H546" s="167" t="str">
        <f t="shared" si="98"/>
        <v>--</v>
      </c>
      <c r="I546" s="167" t="str">
        <f t="shared" si="98"/>
        <v>--</v>
      </c>
      <c r="J546" s="167" t="str">
        <f t="shared" si="98"/>
        <v>--</v>
      </c>
      <c r="K546" s="167" t="str">
        <f t="shared" si="98"/>
        <v>--</v>
      </c>
      <c r="L546" s="168" t="str">
        <f t="shared" si="95"/>
        <v>--</v>
      </c>
    </row>
    <row r="547" spans="2:12" s="53" customFormat="1" ht="14.5" x14ac:dyDescent="0.35">
      <c r="B547" s="165" t="str">
        <f t="shared" si="97"/>
        <v>Selenium and compounds</v>
      </c>
      <c r="C547" s="166" t="str">
        <f t="shared" si="97"/>
        <v>7782-49-2</v>
      </c>
      <c r="D547" s="167" cm="1">
        <f t="array" ref="D547">_xlfn.IFNA(CONVERT(INDEX('3. Emissions - Potential EF'!$K$5:$K$288,MATCH(1,($N$457='3. Emissions - Potential EF'!$B$5:$B$288)*($C547='3. Emissions - Potential EF'!$C$5:$C$288),0)),"lbm","g")/8760/3600,"--")</f>
        <v>2.2450360159829222E-8</v>
      </c>
      <c r="E547" s="168" cm="1">
        <f t="array" ref="E547">_xlfn.IFNA(CONVERT(INDEX('3. Emissions - Potential EF'!$N$5:$N$288,MATCH(1,('Potential - REER'!$N$457='3. Emissions - Potential EF'!$B$5:$B$288)*($C547='3. Emissions - Potential EF'!$C$5:$C$288),0)),"lbm","g")/24/3600,"--")</f>
        <v>3.1612941914359979E-7</v>
      </c>
      <c r="F547" s="174" t="str">
        <f t="shared" si="98"/>
        <v>--</v>
      </c>
      <c r="G547" s="167" t="str">
        <f t="shared" si="98"/>
        <v>--</v>
      </c>
      <c r="H547" s="167" t="str">
        <f t="shared" si="98"/>
        <v>--</v>
      </c>
      <c r="I547" s="167" t="str">
        <f t="shared" si="98"/>
        <v>--</v>
      </c>
      <c r="J547" s="167" t="str">
        <f t="shared" si="98"/>
        <v>--</v>
      </c>
      <c r="K547" s="167" t="str">
        <f t="shared" si="98"/>
        <v>--</v>
      </c>
      <c r="L547" s="168">
        <f t="shared" si="95"/>
        <v>1.580647095717999E-7</v>
      </c>
    </row>
    <row r="548" spans="2:12" s="53" customFormat="1" ht="14.5" x14ac:dyDescent="0.35">
      <c r="B548" s="165" t="str">
        <f t="shared" si="97"/>
        <v>Silver</v>
      </c>
      <c r="C548" s="166" t="str">
        <f t="shared" si="97"/>
        <v>7440-22-4</v>
      </c>
      <c r="D548" s="167" t="str" cm="1">
        <f t="array" ref="D548">_xlfn.IFNA(CONVERT(INDEX('3. Emissions - Potential EF'!$K$5:$K$288,MATCH(1,($N$457='3. Emissions - Potential EF'!$B$5:$B$288)*($C548='3. Emissions - Potential EF'!$C$5:$C$288),0)),"lbm","g")/8760/3600,"--")</f>
        <v>--</v>
      </c>
      <c r="E548" s="168" t="str" cm="1">
        <f t="array" ref="E548">_xlfn.IFNA(CONVERT(INDEX('3. Emissions - Potential EF'!$N$5:$N$288,MATCH(1,('Potential - REER'!$N$457='3. Emissions - Potential EF'!$B$5:$B$288)*($C548='3. Emissions - Potential EF'!$C$5:$C$288),0)),"lbm","g")/24/3600,"--")</f>
        <v>--</v>
      </c>
      <c r="F548" s="174" t="str">
        <f t="shared" ref="F548:K557" si="99">IFERROR(IF(F95="--","--",$D548/F95),"--")</f>
        <v>--</v>
      </c>
      <c r="G548" s="167" t="str">
        <f t="shared" si="99"/>
        <v>--</v>
      </c>
      <c r="H548" s="167" t="str">
        <f t="shared" si="99"/>
        <v>--</v>
      </c>
      <c r="I548" s="167" t="str">
        <f t="shared" si="99"/>
        <v>--</v>
      </c>
      <c r="J548" s="167" t="str">
        <f t="shared" si="99"/>
        <v>--</v>
      </c>
      <c r="K548" s="167" t="str">
        <f t="shared" si="99"/>
        <v>--</v>
      </c>
      <c r="L548" s="168" t="str">
        <f t="shared" si="95"/>
        <v>--</v>
      </c>
    </row>
    <row r="549" spans="2:12" s="53" customFormat="1" ht="14.5" x14ac:dyDescent="0.35">
      <c r="B549" s="165" t="str">
        <f t="shared" si="97"/>
        <v>Styrene</v>
      </c>
      <c r="C549" s="166" t="str">
        <f t="shared" si="97"/>
        <v>100-42-5</v>
      </c>
      <c r="D549" s="167" t="str" cm="1">
        <f t="array" ref="D549">_xlfn.IFNA(CONVERT(INDEX('3. Emissions - Potential EF'!$K$5:$K$288,MATCH(1,($N$457='3. Emissions - Potential EF'!$B$5:$B$288)*($C549='3. Emissions - Potential EF'!$C$5:$C$288),0)),"lbm","g")/8760/3600,"--")</f>
        <v>--</v>
      </c>
      <c r="E549" s="168" t="str" cm="1">
        <f t="array" ref="E549">_xlfn.IFNA(CONVERT(INDEX('3. Emissions - Potential EF'!$N$5:$N$288,MATCH(1,('Potential - REER'!$N$457='3. Emissions - Potential EF'!$B$5:$B$288)*($C549='3. Emissions - Potential EF'!$C$5:$C$288),0)),"lbm","g")/24/3600,"--")</f>
        <v>--</v>
      </c>
      <c r="F549" s="174" t="str">
        <f t="shared" si="99"/>
        <v>--</v>
      </c>
      <c r="G549" s="167" t="str">
        <f t="shared" si="99"/>
        <v>--</v>
      </c>
      <c r="H549" s="167" t="str">
        <f t="shared" si="99"/>
        <v>--</v>
      </c>
      <c r="I549" s="167" t="str">
        <f t="shared" si="99"/>
        <v>--</v>
      </c>
      <c r="J549" s="167" t="str">
        <f t="shared" si="99"/>
        <v>--</v>
      </c>
      <c r="K549" s="167" t="str">
        <f t="shared" si="99"/>
        <v>--</v>
      </c>
      <c r="L549" s="168" t="str">
        <f t="shared" si="95"/>
        <v>--</v>
      </c>
    </row>
    <row r="550" spans="2:12" s="53" customFormat="1" ht="14.5" x14ac:dyDescent="0.35">
      <c r="B550" s="165" t="str">
        <f t="shared" si="97"/>
        <v>Tetrachloroethene</v>
      </c>
      <c r="C550" s="166" t="str">
        <f t="shared" si="97"/>
        <v>127-18-4</v>
      </c>
      <c r="D550" s="167" t="str" cm="1">
        <f t="array" ref="D550">_xlfn.IFNA(CONVERT(INDEX('3. Emissions - Potential EF'!$K$5:$K$288,MATCH(1,($N$457='3. Emissions - Potential EF'!$B$5:$B$288)*($C550='3. Emissions - Potential EF'!$C$5:$C$288),0)),"lbm","g")/8760/3600,"--")</f>
        <v>--</v>
      </c>
      <c r="E550" s="168" t="str" cm="1">
        <f t="array" ref="E550">_xlfn.IFNA(CONVERT(INDEX('3. Emissions - Potential EF'!$N$5:$N$288,MATCH(1,('Potential - REER'!$N$457='3. Emissions - Potential EF'!$B$5:$B$288)*($C550='3. Emissions - Potential EF'!$C$5:$C$288),0)),"lbm","g")/24/3600,"--")</f>
        <v>--</v>
      </c>
      <c r="F550" s="174" t="str">
        <f t="shared" si="99"/>
        <v>--</v>
      </c>
      <c r="G550" s="167" t="str">
        <f t="shared" si="99"/>
        <v>--</v>
      </c>
      <c r="H550" s="167" t="str">
        <f t="shared" si="99"/>
        <v>--</v>
      </c>
      <c r="I550" s="167" t="str">
        <f t="shared" si="99"/>
        <v>--</v>
      </c>
      <c r="J550" s="167" t="str">
        <f t="shared" si="99"/>
        <v>--</v>
      </c>
      <c r="K550" s="167" t="str">
        <f t="shared" si="99"/>
        <v>--</v>
      </c>
      <c r="L550" s="168" t="str">
        <f t="shared" si="95"/>
        <v>--</v>
      </c>
    </row>
    <row r="551" spans="2:12" s="53" customFormat="1" ht="14.5" x14ac:dyDescent="0.35">
      <c r="B551" s="165" t="str">
        <f t="shared" si="97"/>
        <v>Thallium</v>
      </c>
      <c r="C551" s="166" t="str">
        <f t="shared" si="97"/>
        <v>7440-28-0</v>
      </c>
      <c r="D551" s="167" t="str" cm="1">
        <f t="array" ref="D551">_xlfn.IFNA(CONVERT(INDEX('3. Emissions - Potential EF'!$K$5:$K$288,MATCH(1,($N$457='3. Emissions - Potential EF'!$B$5:$B$288)*($C551='3. Emissions - Potential EF'!$C$5:$C$288),0)),"lbm","g")/8760/3600,"--")</f>
        <v>--</v>
      </c>
      <c r="E551" s="168" t="str" cm="1">
        <f t="array" ref="E551">_xlfn.IFNA(CONVERT(INDEX('3. Emissions - Potential EF'!$N$5:$N$288,MATCH(1,('Potential - REER'!$N$457='3. Emissions - Potential EF'!$B$5:$B$288)*($C551='3. Emissions - Potential EF'!$C$5:$C$288),0)),"lbm","g")/24/3600,"--")</f>
        <v>--</v>
      </c>
      <c r="F551" s="174" t="str">
        <f t="shared" si="99"/>
        <v>--</v>
      </c>
      <c r="G551" s="167" t="str">
        <f t="shared" si="99"/>
        <v>--</v>
      </c>
      <c r="H551" s="167" t="str">
        <f t="shared" si="99"/>
        <v>--</v>
      </c>
      <c r="I551" s="167" t="str">
        <f t="shared" si="99"/>
        <v>--</v>
      </c>
      <c r="J551" s="167" t="str">
        <f t="shared" si="99"/>
        <v>--</v>
      </c>
      <c r="K551" s="167" t="str">
        <f t="shared" si="99"/>
        <v>--</v>
      </c>
      <c r="L551" s="168" t="str">
        <f t="shared" si="95"/>
        <v>--</v>
      </c>
    </row>
    <row r="552" spans="2:12" s="53" customFormat="1" ht="14.5" x14ac:dyDescent="0.35">
      <c r="B552" s="165" t="str">
        <f t="shared" si="97"/>
        <v>Toluene</v>
      </c>
      <c r="C552" s="166" t="str">
        <f t="shared" si="97"/>
        <v>108-88-3</v>
      </c>
      <c r="D552" s="167" cm="1">
        <f t="array" ref="D552">_xlfn.IFNA(CONVERT(INDEX('3. Emissions - Potential EF'!$K$5:$K$288,MATCH(1,($N$457='3. Emissions - Potential EF'!$B$5:$B$288)*($C552='3. Emissions - Potential EF'!$C$5:$C$288),0)),"lbm","g")/8760/3600,"--")</f>
        <v>7.2963670519444961E-6</v>
      </c>
      <c r="E552" s="168" cm="1">
        <f t="array" ref="E552">_xlfn.IFNA(CONVERT(INDEX('3. Emissions - Potential EF'!$N$5:$N$288,MATCH(1,('Potential - REER'!$N$457='3. Emissions - Potential EF'!$B$5:$B$288)*($C552='3. Emissions - Potential EF'!$C$5:$C$288),0)),"lbm","g")/24/3600,"--")</f>
        <v>1.0274206122166993E-4</v>
      </c>
      <c r="F552" s="174" t="str">
        <f t="shared" si="99"/>
        <v>--</v>
      </c>
      <c r="G552" s="167">
        <f t="shared" si="99"/>
        <v>1.4592734103888991E-9</v>
      </c>
      <c r="H552" s="167" t="str">
        <f t="shared" si="99"/>
        <v>--</v>
      </c>
      <c r="I552" s="167">
        <f t="shared" si="99"/>
        <v>3.3165304781565891E-10</v>
      </c>
      <c r="J552" s="167" t="str">
        <f t="shared" si="99"/>
        <v>--</v>
      </c>
      <c r="K552" s="167">
        <f t="shared" si="99"/>
        <v>3.3165304781565891E-10</v>
      </c>
      <c r="L552" s="168">
        <f t="shared" si="95"/>
        <v>1.3698941496222657E-8</v>
      </c>
    </row>
    <row r="553" spans="2:12" s="53" customFormat="1" ht="14.5" x14ac:dyDescent="0.35">
      <c r="B553" s="165" t="str">
        <f t="shared" si="97"/>
        <v>Total PAHs (excluding Naphthalene)</v>
      </c>
      <c r="C553" s="166">
        <f t="shared" si="97"/>
        <v>401</v>
      </c>
      <c r="D553" s="167" cm="1">
        <f t="array" ref="D553">_xlfn.IFNA(CONVERT(INDEX('3. Emissions - Potential EF'!$K$5:$K$288,MATCH(1,($N$457='3. Emissions - Potential EF'!$B$5:$B$288)*($C553='3. Emissions - Potential EF'!$C$5:$C$288),0)),"lbm","g")/8760/3600,"--")</f>
        <v>9.3543167332621755E-8</v>
      </c>
      <c r="E553" s="168" cm="1">
        <f t="array" ref="E553">_xlfn.IFNA(CONVERT(INDEX('3. Emissions - Potential EF'!$N$5:$N$288,MATCH(1,('Potential - REER'!$N$457='3. Emissions - Potential EF'!$B$5:$B$288)*($C553='3. Emissions - Potential EF'!$C$5:$C$288),0)),"lbm","g")/24/3600,"--")</f>
        <v>1.3172059130983325E-6</v>
      </c>
      <c r="F553" s="174">
        <f t="shared" si="99"/>
        <v>2.1754224961074826E-3</v>
      </c>
      <c r="G553" s="167" t="str">
        <f t="shared" si="99"/>
        <v>--</v>
      </c>
      <c r="H553" s="167">
        <f t="shared" si="99"/>
        <v>5.8464479582888594E-5</v>
      </c>
      <c r="I553" s="167" t="str">
        <f t="shared" si="99"/>
        <v>--</v>
      </c>
      <c r="J553" s="167">
        <f t="shared" si="99"/>
        <v>3.1181055777540584E-5</v>
      </c>
      <c r="K553" s="167" t="str">
        <f t="shared" si="99"/>
        <v>--</v>
      </c>
      <c r="L553" s="168" t="str">
        <f t="shared" si="95"/>
        <v>--</v>
      </c>
    </row>
    <row r="554" spans="2:12" s="53" customFormat="1" ht="14.5" x14ac:dyDescent="0.35">
      <c r="B554" s="165" t="str">
        <f t="shared" si="97"/>
        <v>Total PCBs</v>
      </c>
      <c r="C554" s="166" t="str">
        <f t="shared" si="97"/>
        <v>1336-36-3</v>
      </c>
      <c r="D554" s="167" t="str" cm="1">
        <f t="array" ref="D554">_xlfn.IFNA(CONVERT(INDEX('3. Emissions - Potential EF'!$K$5:$K$288,MATCH(1,($N$457='3. Emissions - Potential EF'!$B$5:$B$288)*($C554='3. Emissions - Potential EF'!$C$5:$C$288),0)),"lbm","g")/8760/3600,"--")</f>
        <v>--</v>
      </c>
      <c r="E554" s="168" t="str" cm="1">
        <f t="array" ref="E554">_xlfn.IFNA(CONVERT(INDEX('3. Emissions - Potential EF'!$N$5:$N$288,MATCH(1,('Potential - REER'!$N$457='3. Emissions - Potential EF'!$B$5:$B$288)*($C554='3. Emissions - Potential EF'!$C$5:$C$288),0)),"lbm","g")/24/3600,"--")</f>
        <v>--</v>
      </c>
      <c r="F554" s="174" t="str">
        <f t="shared" si="99"/>
        <v>--</v>
      </c>
      <c r="G554" s="167" t="str">
        <f t="shared" si="99"/>
        <v>--</v>
      </c>
      <c r="H554" s="167" t="str">
        <f t="shared" si="99"/>
        <v>--</v>
      </c>
      <c r="I554" s="167" t="str">
        <f t="shared" si="99"/>
        <v>--</v>
      </c>
      <c r="J554" s="167" t="str">
        <f t="shared" si="99"/>
        <v>--</v>
      </c>
      <c r="K554" s="167" t="str">
        <f t="shared" si="99"/>
        <v>--</v>
      </c>
      <c r="L554" s="168" t="str">
        <f t="shared" ref="L554:L564" si="100">IFERROR(IF(L101="--","--",$E554/L101),"--")</f>
        <v>--</v>
      </c>
    </row>
    <row r="555" spans="2:12" s="53" customFormat="1" ht="14.5" x14ac:dyDescent="0.35">
      <c r="B555" s="165" t="str">
        <f t="shared" si="97"/>
        <v>Total PCB TEQ</v>
      </c>
      <c r="C555" s="166">
        <f t="shared" si="97"/>
        <v>645</v>
      </c>
      <c r="D555" s="167" t="str" cm="1">
        <f t="array" ref="D555">_xlfn.IFNA(CONVERT(INDEX('3. Emissions - Potential EF'!$K$5:$K$288,MATCH(1,($N$457='3. Emissions - Potential EF'!$B$5:$B$288)*($C555='3. Emissions - Potential EF'!$C$5:$C$288),0)),"lbm","g")/8760/3600,"--")</f>
        <v>--</v>
      </c>
      <c r="E555" s="168" t="str" cm="1">
        <f t="array" ref="E555">_xlfn.IFNA(CONVERT(INDEX('3. Emissions - Potential EF'!$N$5:$N$288,MATCH(1,('Potential - REER'!$N$457='3. Emissions - Potential EF'!$B$5:$B$288)*($C555='3. Emissions - Potential EF'!$C$5:$C$288),0)),"lbm","g")/24/3600,"--")</f>
        <v>--</v>
      </c>
      <c r="F555" s="174" t="str">
        <f t="shared" si="99"/>
        <v>--</v>
      </c>
      <c r="G555" s="167" t="str">
        <f t="shared" si="99"/>
        <v>--</v>
      </c>
      <c r="H555" s="167" t="str">
        <f t="shared" si="99"/>
        <v>--</v>
      </c>
      <c r="I555" s="167" t="str">
        <f t="shared" si="99"/>
        <v>--</v>
      </c>
      <c r="J555" s="167" t="str">
        <f t="shared" si="99"/>
        <v>--</v>
      </c>
      <c r="K555" s="167" t="str">
        <f t="shared" si="99"/>
        <v>--</v>
      </c>
      <c r="L555" s="168" t="str">
        <f t="shared" si="100"/>
        <v>--</v>
      </c>
    </row>
    <row r="556" spans="2:12" s="53" customFormat="1" ht="14.5" x14ac:dyDescent="0.35">
      <c r="B556" s="165" t="str">
        <f t="shared" si="97"/>
        <v>Total PCDD and PCDF</v>
      </c>
      <c r="C556" s="166">
        <f t="shared" si="97"/>
        <v>646</v>
      </c>
      <c r="D556" s="167" t="str" cm="1">
        <f t="array" ref="D556">_xlfn.IFNA(CONVERT(INDEX('3. Emissions - Potential EF'!$K$5:$K$288,MATCH(1,($N$457='3. Emissions - Potential EF'!$B$5:$B$288)*($C556='3. Emissions - Potential EF'!$C$5:$C$288),0)),"lbm","g")/8760/3600,"--")</f>
        <v>--</v>
      </c>
      <c r="E556" s="168" t="str" cm="1">
        <f t="array" ref="E556">_xlfn.IFNA(CONVERT(INDEX('3. Emissions - Potential EF'!$N$5:$N$288,MATCH(1,('Potential - REER'!$N$457='3. Emissions - Potential EF'!$B$5:$B$288)*($C556='3. Emissions - Potential EF'!$C$5:$C$288),0)),"lbm","g")/24/3600,"--")</f>
        <v>--</v>
      </c>
      <c r="F556" s="174" t="str">
        <f t="shared" si="99"/>
        <v>--</v>
      </c>
      <c r="G556" s="167" t="str">
        <f t="shared" si="99"/>
        <v>--</v>
      </c>
      <c r="H556" s="167" t="str">
        <f t="shared" si="99"/>
        <v>--</v>
      </c>
      <c r="I556" s="167" t="str">
        <f t="shared" si="99"/>
        <v>--</v>
      </c>
      <c r="J556" s="167" t="str">
        <f t="shared" si="99"/>
        <v>--</v>
      </c>
      <c r="K556" s="167" t="str">
        <f t="shared" si="99"/>
        <v>--</v>
      </c>
      <c r="L556" s="168" t="str">
        <f t="shared" si="100"/>
        <v>--</v>
      </c>
    </row>
    <row r="557" spans="2:12" s="53" customFormat="1" ht="14.5" x14ac:dyDescent="0.35">
      <c r="B557" s="165" t="str">
        <f t="shared" si="97"/>
        <v>trans-1,2-Dichloroethene</v>
      </c>
      <c r="C557" s="166" t="str">
        <f t="shared" si="97"/>
        <v>156-60-5</v>
      </c>
      <c r="D557" s="167" t="str" cm="1">
        <f t="array" ref="D557">_xlfn.IFNA(CONVERT(INDEX('3. Emissions - Potential EF'!$K$5:$K$288,MATCH(1,($N$457='3. Emissions - Potential EF'!$B$5:$B$288)*($C557='3. Emissions - Potential EF'!$C$5:$C$288),0)),"lbm","g")/8760/3600,"--")</f>
        <v>--</v>
      </c>
      <c r="E557" s="168" t="str" cm="1">
        <f t="array" ref="E557">_xlfn.IFNA(CONVERT(INDEX('3. Emissions - Potential EF'!$N$5:$N$288,MATCH(1,('Potential - REER'!$N$457='3. Emissions - Potential EF'!$B$5:$B$288)*($C557='3. Emissions - Potential EF'!$C$5:$C$288),0)),"lbm","g")/24/3600,"--")</f>
        <v>--</v>
      </c>
      <c r="F557" s="174" t="str">
        <f t="shared" si="99"/>
        <v>--</v>
      </c>
      <c r="G557" s="167" t="str">
        <f t="shared" si="99"/>
        <v>--</v>
      </c>
      <c r="H557" s="167" t="str">
        <f t="shared" si="99"/>
        <v>--</v>
      </c>
      <c r="I557" s="167" t="str">
        <f t="shared" si="99"/>
        <v>--</v>
      </c>
      <c r="J557" s="167" t="str">
        <f t="shared" si="99"/>
        <v>--</v>
      </c>
      <c r="K557" s="167" t="str">
        <f t="shared" si="99"/>
        <v>--</v>
      </c>
      <c r="L557" s="168" t="str">
        <f t="shared" si="100"/>
        <v>--</v>
      </c>
    </row>
    <row r="558" spans="2:12" s="53" customFormat="1" ht="14.5" x14ac:dyDescent="0.35">
      <c r="B558" s="165" t="str">
        <f t="shared" ref="B558:C564" si="101">B105</f>
        <v>trans-1,3-Dichloropropene</v>
      </c>
      <c r="C558" s="166" t="str">
        <f t="shared" si="101"/>
        <v>542-75-6</v>
      </c>
      <c r="D558" s="167" t="str" cm="1">
        <f t="array" ref="D558">_xlfn.IFNA(CONVERT(INDEX('3. Emissions - Potential EF'!$K$5:$K$288,MATCH(1,($N$457='3. Emissions - Potential EF'!$B$5:$B$288)*($C558='3. Emissions - Potential EF'!$C$5:$C$288),0)),"lbm","g")/8760/3600,"--")</f>
        <v>--</v>
      </c>
      <c r="E558" s="168" t="str" cm="1">
        <f t="array" ref="E558">_xlfn.IFNA(CONVERT(INDEX('3. Emissions - Potential EF'!$N$5:$N$288,MATCH(1,('Potential - REER'!$N$457='3. Emissions - Potential EF'!$B$5:$B$288)*($C558='3. Emissions - Potential EF'!$C$5:$C$288),0)),"lbm","g")/24/3600,"--")</f>
        <v>--</v>
      </c>
      <c r="F558" s="174" t="str">
        <f t="shared" ref="F558:K564" si="102">IFERROR(IF(F105="--","--",$D558/F105),"--")</f>
        <v>--</v>
      </c>
      <c r="G558" s="167" t="str">
        <f t="shared" si="102"/>
        <v>--</v>
      </c>
      <c r="H558" s="167" t="str">
        <f t="shared" si="102"/>
        <v>--</v>
      </c>
      <c r="I558" s="167" t="str">
        <f t="shared" si="102"/>
        <v>--</v>
      </c>
      <c r="J558" s="167" t="str">
        <f t="shared" si="102"/>
        <v>--</v>
      </c>
      <c r="K558" s="167" t="str">
        <f t="shared" si="102"/>
        <v>--</v>
      </c>
      <c r="L558" s="168" t="str">
        <f t="shared" si="100"/>
        <v>--</v>
      </c>
    </row>
    <row r="559" spans="2:12" s="53" customFormat="1" ht="14.5" x14ac:dyDescent="0.35">
      <c r="B559" s="165" t="str">
        <f t="shared" si="101"/>
        <v>Trichloroethene</v>
      </c>
      <c r="C559" s="166" t="str">
        <f t="shared" si="101"/>
        <v>79-01-6</v>
      </c>
      <c r="D559" s="167" t="str" cm="1">
        <f t="array" ref="D559">_xlfn.IFNA(CONVERT(INDEX('3. Emissions - Potential EF'!$K$5:$K$288,MATCH(1,($N$457='3. Emissions - Potential EF'!$B$5:$B$288)*($C559='3. Emissions - Potential EF'!$C$5:$C$288),0)),"lbm","g")/8760/3600,"--")</f>
        <v>--</v>
      </c>
      <c r="E559" s="168" t="str" cm="1">
        <f t="array" ref="E559">_xlfn.IFNA(CONVERT(INDEX('3. Emissions - Potential EF'!$N$5:$N$288,MATCH(1,('Potential - REER'!$N$457='3. Emissions - Potential EF'!$B$5:$B$288)*($C559='3. Emissions - Potential EF'!$C$5:$C$288),0)),"lbm","g")/24/3600,"--")</f>
        <v>--</v>
      </c>
      <c r="F559" s="174" t="str">
        <f t="shared" si="102"/>
        <v>--</v>
      </c>
      <c r="G559" s="167" t="str">
        <f t="shared" si="102"/>
        <v>--</v>
      </c>
      <c r="H559" s="167" t="str">
        <f t="shared" si="102"/>
        <v>--</v>
      </c>
      <c r="I559" s="167" t="str">
        <f t="shared" si="102"/>
        <v>--</v>
      </c>
      <c r="J559" s="167" t="str">
        <f t="shared" si="102"/>
        <v>--</v>
      </c>
      <c r="K559" s="167" t="str">
        <f t="shared" si="102"/>
        <v>--</v>
      </c>
      <c r="L559" s="168" t="str">
        <f t="shared" si="100"/>
        <v>--</v>
      </c>
    </row>
    <row r="560" spans="2:12" s="53" customFormat="1" ht="14.5" x14ac:dyDescent="0.35">
      <c r="B560" s="165" t="str">
        <f t="shared" si="101"/>
        <v>Trichlorofluoromethane</v>
      </c>
      <c r="C560" s="166" t="str">
        <f t="shared" si="101"/>
        <v>75-69-4</v>
      </c>
      <c r="D560" s="167" t="str" cm="1">
        <f t="array" ref="D560">_xlfn.IFNA(CONVERT(INDEX('3. Emissions - Potential EF'!$K$5:$K$288,MATCH(1,($N$457='3. Emissions - Potential EF'!$B$5:$B$288)*($C560='3. Emissions - Potential EF'!$C$5:$C$288),0)),"lbm","g")/8760/3600,"--")</f>
        <v>--</v>
      </c>
      <c r="E560" s="168" t="str" cm="1">
        <f t="array" ref="E560">_xlfn.IFNA(CONVERT(INDEX('3. Emissions - Potential EF'!$N$5:$N$288,MATCH(1,('Potential - REER'!$N$457='3. Emissions - Potential EF'!$B$5:$B$288)*($C560='3. Emissions - Potential EF'!$C$5:$C$288),0)),"lbm","g")/24/3600,"--")</f>
        <v>--</v>
      </c>
      <c r="F560" s="174" t="str">
        <f t="shared" si="102"/>
        <v>--</v>
      </c>
      <c r="G560" s="167" t="str">
        <f t="shared" si="102"/>
        <v>--</v>
      </c>
      <c r="H560" s="167" t="str">
        <f t="shared" si="102"/>
        <v>--</v>
      </c>
      <c r="I560" s="167" t="str">
        <f t="shared" si="102"/>
        <v>--</v>
      </c>
      <c r="J560" s="167" t="str">
        <f t="shared" si="102"/>
        <v>--</v>
      </c>
      <c r="K560" s="167" t="str">
        <f t="shared" si="102"/>
        <v>--</v>
      </c>
      <c r="L560" s="168" t="str">
        <f t="shared" si="100"/>
        <v>--</v>
      </c>
    </row>
    <row r="561" spans="2:19" s="53" customFormat="1" ht="14.5" x14ac:dyDescent="0.35">
      <c r="B561" s="165" t="str">
        <f t="shared" si="101"/>
        <v>Vanadium</v>
      </c>
      <c r="C561" s="166" t="str">
        <f t="shared" si="101"/>
        <v>7440-62-2</v>
      </c>
      <c r="D561" s="167" cm="1">
        <f t="array" ref="D561">_xlfn.IFNA(CONVERT(INDEX('3. Emissions - Potential EF'!$K$5:$K$288,MATCH(1,($N$457='3. Emissions - Potential EF'!$B$5:$B$288)*($C561='3. Emissions - Potential EF'!$C$5:$C$288),0)),"lbm","g")/8760/3600,"--")</f>
        <v>2.1514928486503002E-6</v>
      </c>
      <c r="E561" s="168" cm="1">
        <f t="array" ref="E561">_xlfn.IFNA(CONVERT(INDEX('3. Emissions - Potential EF'!$N$5:$N$288,MATCH(1,('Potential - REER'!$N$457='3. Emissions - Potential EF'!$B$5:$B$288)*($C561='3. Emissions - Potential EF'!$C$5:$C$288),0)),"lbm","g")/24/3600,"--")</f>
        <v>3.0295736001261646E-5</v>
      </c>
      <c r="F561" s="174" t="str">
        <f t="shared" si="102"/>
        <v>--</v>
      </c>
      <c r="G561" s="167">
        <f t="shared" si="102"/>
        <v>2.1514928486503002E-5</v>
      </c>
      <c r="H561" s="167" t="str">
        <f t="shared" si="102"/>
        <v>--</v>
      </c>
      <c r="I561" s="167">
        <f t="shared" si="102"/>
        <v>4.8897564742052281E-6</v>
      </c>
      <c r="J561" s="167" t="str">
        <f t="shared" si="102"/>
        <v>--</v>
      </c>
      <c r="K561" s="167">
        <f t="shared" si="102"/>
        <v>4.8897564742052281E-6</v>
      </c>
      <c r="L561" s="168">
        <f t="shared" si="100"/>
        <v>3.7869670001577052E-5</v>
      </c>
    </row>
    <row r="562" spans="2:19" s="53" customFormat="1" ht="14.5" x14ac:dyDescent="0.35">
      <c r="B562" s="165" t="str">
        <f t="shared" si="101"/>
        <v>Vinyl Chloride</v>
      </c>
      <c r="C562" s="166" t="str">
        <f t="shared" si="101"/>
        <v>75-01-4</v>
      </c>
      <c r="D562" s="167" t="str" cm="1">
        <f t="array" ref="D562">_xlfn.IFNA(CONVERT(INDEX('3. Emissions - Potential EF'!$K$5:$K$288,MATCH(1,($N$457='3. Emissions - Potential EF'!$B$5:$B$288)*($C562='3. Emissions - Potential EF'!$C$5:$C$288),0)),"lbm","g")/8760/3600,"--")</f>
        <v>--</v>
      </c>
      <c r="E562" s="168" t="str" cm="1">
        <f t="array" ref="E562">_xlfn.IFNA(CONVERT(INDEX('3. Emissions - Potential EF'!$N$5:$N$288,MATCH(1,('Potential - REER'!$N$457='3. Emissions - Potential EF'!$B$5:$B$288)*($C562='3. Emissions - Potential EF'!$C$5:$C$288),0)),"lbm","g")/24/3600,"--")</f>
        <v>--</v>
      </c>
      <c r="F562" s="174" t="str">
        <f t="shared" si="102"/>
        <v>--</v>
      </c>
      <c r="G562" s="167" t="str">
        <f t="shared" si="102"/>
        <v>--</v>
      </c>
      <c r="H562" s="167" t="str">
        <f t="shared" si="102"/>
        <v>--</v>
      </c>
      <c r="I562" s="167" t="str">
        <f t="shared" si="102"/>
        <v>--</v>
      </c>
      <c r="J562" s="167" t="str">
        <f t="shared" si="102"/>
        <v>--</v>
      </c>
      <c r="K562" s="167" t="str">
        <f t="shared" si="102"/>
        <v>--</v>
      </c>
      <c r="L562" s="168" t="str">
        <f t="shared" si="100"/>
        <v>--</v>
      </c>
    </row>
    <row r="563" spans="2:19" s="53" customFormat="1" ht="14.5" x14ac:dyDescent="0.35">
      <c r="B563" s="165" t="str">
        <f t="shared" si="101"/>
        <v>Xylene (mixture), including m-xylene, o-xylene, p-xylene</v>
      </c>
      <c r="C563" s="166" t="str">
        <f t="shared" si="101"/>
        <v>1330-20-7</v>
      </c>
      <c r="D563" s="167" cm="1">
        <f t="array" ref="D563">_xlfn.IFNA(CONVERT(INDEX('3. Emissions - Potential EF'!$K$5:$K$288,MATCH(1,($N$457='3. Emissions - Potential EF'!$B$5:$B$288)*($C563='3. Emissions - Potential EF'!$C$5:$C$288),0)),"lbm","g")/8760/3600,"--")</f>
        <v>5.4255037052920614E-6</v>
      </c>
      <c r="E563" s="168" cm="1">
        <f t="array" ref="E563">_xlfn.IFNA(CONVERT(INDEX('3. Emissions - Potential EF'!$N$5:$N$288,MATCH(1,('Potential - REER'!$N$457='3. Emissions - Potential EF'!$B$5:$B$288)*($C563='3. Emissions - Potential EF'!$C$5:$C$288),0)),"lbm","g")/24/3600,"--")</f>
        <v>7.6397942959703275E-5</v>
      </c>
      <c r="F563" s="174" t="str">
        <f t="shared" si="102"/>
        <v>--</v>
      </c>
      <c r="G563" s="167">
        <f t="shared" si="102"/>
        <v>2.466138047860028E-8</v>
      </c>
      <c r="H563" s="167" t="str">
        <f t="shared" si="102"/>
        <v>--</v>
      </c>
      <c r="I563" s="167">
        <f t="shared" si="102"/>
        <v>5.5933027889608882E-9</v>
      </c>
      <c r="J563" s="167" t="str">
        <f t="shared" si="102"/>
        <v>--</v>
      </c>
      <c r="K563" s="167">
        <f t="shared" si="102"/>
        <v>5.5933027889608882E-9</v>
      </c>
      <c r="L563" s="168">
        <f t="shared" si="100"/>
        <v>8.7813727539888815E-9</v>
      </c>
    </row>
    <row r="564" spans="2:19" s="53" customFormat="1" ht="15" thickBot="1" x14ac:dyDescent="0.4">
      <c r="B564" s="165" t="str">
        <f t="shared" si="101"/>
        <v>Zinc and compounds</v>
      </c>
      <c r="C564" s="166" t="str">
        <f t="shared" si="101"/>
        <v>7440-66-6</v>
      </c>
      <c r="D564" s="167" cm="1">
        <f t="array" ref="D564">_xlfn.IFNA(CONVERT(INDEX('3. Emissions - Potential EF'!$K$5:$K$288,MATCH(1,($N$457='3. Emissions - Potential EF'!$B$5:$B$288)*($C564='3. Emissions - Potential EF'!$C$5:$C$288),0)),"lbm","g")/8760/3600,"--")</f>
        <v>2.7127518526460315E-5</v>
      </c>
      <c r="E564" s="168" cm="1">
        <f t="array" ref="E564">_xlfn.IFNA(CONVERT(INDEX('3. Emissions - Potential EF'!$N$5:$N$288,MATCH(1,('Potential - REER'!$N$457='3. Emissions - Potential EF'!$B$5:$B$288)*($C564='3. Emissions - Potential EF'!$C$5:$C$288),0)),"lbm","g")/24/3600,"--")</f>
        <v>3.819897147985165E-4</v>
      </c>
      <c r="F564" s="174" t="str">
        <f t="shared" si="102"/>
        <v>--</v>
      </c>
      <c r="G564" s="167" t="str">
        <f t="shared" si="102"/>
        <v>--</v>
      </c>
      <c r="H564" s="167" t="str">
        <f t="shared" si="102"/>
        <v>--</v>
      </c>
      <c r="I564" s="167" t="str">
        <f t="shared" si="102"/>
        <v>--</v>
      </c>
      <c r="J564" s="167" t="str">
        <f t="shared" si="102"/>
        <v>--</v>
      </c>
      <c r="K564" s="167" t="str">
        <f t="shared" si="102"/>
        <v>--</v>
      </c>
      <c r="L564" s="168" t="str">
        <f t="shared" si="100"/>
        <v>--</v>
      </c>
    </row>
    <row r="565" spans="2:19" s="53" customFormat="1" ht="16" thickBot="1" x14ac:dyDescent="0.4">
      <c r="B565" s="131"/>
      <c r="C565" s="90" t="s">
        <v>1631</v>
      </c>
      <c r="D565" s="169">
        <f t="shared" ref="D565:L565" si="103">SUM(D458:D564)</f>
        <v>1.6901904437913177E-2</v>
      </c>
      <c r="E565" s="170">
        <f t="shared" si="103"/>
        <v>0.23800015653819104</v>
      </c>
      <c r="F565" s="175">
        <f t="shared" si="103"/>
        <v>5.467149027138507E-2</v>
      </c>
      <c r="G565" s="169">
        <f t="shared" si="103"/>
        <v>1.5339226225682939E-3</v>
      </c>
      <c r="H565" s="169">
        <f t="shared" si="103"/>
        <v>2.8176027813471673E-3</v>
      </c>
      <c r="I565" s="169">
        <f t="shared" si="103"/>
        <v>1.5486216354797464E-4</v>
      </c>
      <c r="J565" s="169">
        <f t="shared" si="103"/>
        <v>1.8455281489868185E-3</v>
      </c>
      <c r="K565" s="169">
        <f t="shared" si="103"/>
        <v>1.5486216354797464E-4</v>
      </c>
      <c r="L565" s="170">
        <f t="shared" si="103"/>
        <v>1.0170859627085752E-3</v>
      </c>
    </row>
    <row r="566" spans="2:19" s="53" customFormat="1" ht="14.5" x14ac:dyDescent="0.35">
      <c r="B566" s="86"/>
      <c r="C566" s="85"/>
      <c r="D566" s="86"/>
      <c r="E566" s="86"/>
      <c r="F566" s="86"/>
      <c r="G566" s="86"/>
      <c r="H566" s="86"/>
      <c r="I566" s="86"/>
      <c r="J566" s="86"/>
      <c r="K566" s="86"/>
      <c r="L566" s="86"/>
    </row>
    <row r="567" spans="2:19" ht="13.5" thickBot="1" x14ac:dyDescent="0.3">
      <c r="B567" s="84" t="s">
        <v>1658</v>
      </c>
      <c r="N567" s="177"/>
      <c r="O567" s="177"/>
      <c r="P567" s="177"/>
      <c r="R567" s="177"/>
      <c r="S567" s="177"/>
    </row>
    <row r="568" spans="2:19" x14ac:dyDescent="0.25">
      <c r="B568" s="236" t="s">
        <v>350</v>
      </c>
      <c r="C568" s="254" t="s">
        <v>351</v>
      </c>
      <c r="D568" s="257" t="s">
        <v>363</v>
      </c>
      <c r="E568" s="260" t="s">
        <v>364</v>
      </c>
      <c r="F568" s="254" t="s">
        <v>365</v>
      </c>
      <c r="G568" s="239"/>
      <c r="H568" s="239"/>
      <c r="I568" s="239"/>
      <c r="J568" s="239"/>
      <c r="K568" s="239"/>
      <c r="L568" s="263"/>
    </row>
    <row r="569" spans="2:19" x14ac:dyDescent="0.25">
      <c r="B569" s="237"/>
      <c r="C569" s="255"/>
      <c r="D569" s="258"/>
      <c r="E569" s="261"/>
      <c r="F569" s="248" t="s">
        <v>352</v>
      </c>
      <c r="G569" s="258"/>
      <c r="H569" s="258" t="s">
        <v>353</v>
      </c>
      <c r="I569" s="258"/>
      <c r="J569" s="258"/>
      <c r="K569" s="258"/>
      <c r="L569" s="261" t="s">
        <v>354</v>
      </c>
    </row>
    <row r="570" spans="2:19" ht="26.5" thickBot="1" x14ac:dyDescent="0.4">
      <c r="B570" s="253"/>
      <c r="C570" s="256"/>
      <c r="D570" s="259"/>
      <c r="E570" s="262"/>
      <c r="F570" s="89" t="s">
        <v>355</v>
      </c>
      <c r="G570" s="87" t="s">
        <v>356</v>
      </c>
      <c r="H570" s="87" t="s">
        <v>357</v>
      </c>
      <c r="I570" s="87" t="s">
        <v>358</v>
      </c>
      <c r="J570" s="87" t="s">
        <v>359</v>
      </c>
      <c r="K570" s="87" t="s">
        <v>360</v>
      </c>
      <c r="L570" s="262"/>
      <c r="N570" s="116" t="s">
        <v>28</v>
      </c>
      <c r="O570" s="116"/>
      <c r="P570" s="116"/>
      <c r="R570" s="177"/>
      <c r="S570" s="177"/>
    </row>
    <row r="571" spans="2:19" x14ac:dyDescent="0.25">
      <c r="B571" s="165" t="str">
        <f t="shared" ref="B571:C590" si="104">B5</f>
        <v>1,1,1-Trichloroethane</v>
      </c>
      <c r="C571" s="166" t="str">
        <f t="shared" si="104"/>
        <v>71-55-6</v>
      </c>
      <c r="D571" s="167" t="str" cm="1">
        <f t="array" ref="D571">_xlfn.IFNA(CONVERT(INDEX('3. Emissions - Potential EF'!$K$5:$K$288,MATCH(1,($N$570='3. Emissions - Potential EF'!$B$5:$B$288)*($C571='3. Emissions - Potential EF'!$C$5:$C$288),0)),"lbm","g")/8760/3600,"--")</f>
        <v>--</v>
      </c>
      <c r="E571" s="168" t="str" cm="1">
        <f t="array" ref="E571">_xlfn.IFNA(CONVERT(INDEX('3. Emissions - Potential EF'!$N$5:$N$288,MATCH(1,('Potential - REER'!$N$570='3. Emissions - Potential EF'!$B$5:$B$288)*($C571='3. Emissions - Potential EF'!$C$5:$C$288),0)),"lbm","g")/24/3600,"--")</f>
        <v>--</v>
      </c>
      <c r="F571" s="174" t="str">
        <f t="shared" ref="F571:K580" si="105">IFERROR(IF(F5="--","--",$D571/F5),"--")</f>
        <v>--</v>
      </c>
      <c r="G571" s="167" t="str">
        <f t="shared" si="105"/>
        <v>--</v>
      </c>
      <c r="H571" s="167" t="str">
        <f t="shared" si="105"/>
        <v>--</v>
      </c>
      <c r="I571" s="167" t="str">
        <f t="shared" si="105"/>
        <v>--</v>
      </c>
      <c r="J571" s="167" t="str">
        <f t="shared" si="105"/>
        <v>--</v>
      </c>
      <c r="K571" s="167" t="str">
        <f t="shared" si="105"/>
        <v>--</v>
      </c>
      <c r="L571" s="168" t="str">
        <f t="shared" ref="L571:L602" si="106">IFERROR(IF(L5="--","--",$E571/L5),"--")</f>
        <v>--</v>
      </c>
      <c r="N571" s="177"/>
      <c r="O571" s="177"/>
      <c r="P571" s="177"/>
      <c r="R571" s="177"/>
      <c r="S571" s="177"/>
    </row>
    <row r="572" spans="2:19" x14ac:dyDescent="0.25">
      <c r="B572" s="165" t="str">
        <f t="shared" si="104"/>
        <v>1,1,2,2-Tetrachloroethane</v>
      </c>
      <c r="C572" s="166" t="str">
        <f t="shared" si="104"/>
        <v>79-34-5</v>
      </c>
      <c r="D572" s="167" t="str" cm="1">
        <f t="array" ref="D572">_xlfn.IFNA(CONVERT(INDEX('3. Emissions - Potential EF'!$K$5:$K$288,MATCH(1,($N$570='3. Emissions - Potential EF'!$B$5:$B$288)*($C572='3. Emissions - Potential EF'!$C$5:$C$288),0)),"lbm","g")/8760/3600,"--")</f>
        <v>--</v>
      </c>
      <c r="E572" s="168" t="str" cm="1">
        <f t="array" ref="E572">_xlfn.IFNA(CONVERT(INDEX('3. Emissions - Potential EF'!$N$5:$N$288,MATCH(1,('Potential - REER'!$N$570='3. Emissions - Potential EF'!$B$5:$B$288)*($C572='3. Emissions - Potential EF'!$C$5:$C$288),0)),"lbm","g")/24/3600,"--")</f>
        <v>--</v>
      </c>
      <c r="F572" s="174" t="str">
        <f t="shared" si="105"/>
        <v>--</v>
      </c>
      <c r="G572" s="167" t="str">
        <f t="shared" si="105"/>
        <v>--</v>
      </c>
      <c r="H572" s="167" t="str">
        <f t="shared" si="105"/>
        <v>--</v>
      </c>
      <c r="I572" s="167" t="str">
        <f t="shared" si="105"/>
        <v>--</v>
      </c>
      <c r="J572" s="167" t="str">
        <f t="shared" si="105"/>
        <v>--</v>
      </c>
      <c r="K572" s="167" t="str">
        <f t="shared" si="105"/>
        <v>--</v>
      </c>
      <c r="L572" s="168" t="str">
        <f t="shared" si="106"/>
        <v>--</v>
      </c>
      <c r="N572" s="177"/>
      <c r="O572" s="177"/>
      <c r="P572" s="177"/>
      <c r="R572" s="177"/>
      <c r="S572" s="177"/>
    </row>
    <row r="573" spans="2:19" x14ac:dyDescent="0.25">
      <c r="B573" s="165" t="str">
        <f t="shared" si="104"/>
        <v>1,1,1,2-Tetrachloroethane</v>
      </c>
      <c r="C573" s="166" t="str">
        <f t="shared" si="104"/>
        <v>630-20-6</v>
      </c>
      <c r="D573" s="167" t="str" cm="1">
        <f t="array" ref="D573">_xlfn.IFNA(CONVERT(INDEX('3. Emissions - Potential EF'!$K$5:$K$288,MATCH(1,($N$570='3. Emissions - Potential EF'!$B$5:$B$288)*($C573='3. Emissions - Potential EF'!$C$5:$C$288),0)),"lbm","g")/8760/3600,"--")</f>
        <v>--</v>
      </c>
      <c r="E573" s="168" t="str" cm="1">
        <f t="array" ref="E573">_xlfn.IFNA(CONVERT(INDEX('3. Emissions - Potential EF'!$N$5:$N$288,MATCH(1,('Potential - REER'!$N$570='3. Emissions - Potential EF'!$B$5:$B$288)*($C573='3. Emissions - Potential EF'!$C$5:$C$288),0)),"lbm","g")/24/3600,"--")</f>
        <v>--</v>
      </c>
      <c r="F573" s="174" t="str">
        <f t="shared" si="105"/>
        <v>--</v>
      </c>
      <c r="G573" s="167" t="str">
        <f t="shared" si="105"/>
        <v>--</v>
      </c>
      <c r="H573" s="167" t="str">
        <f t="shared" si="105"/>
        <v>--</v>
      </c>
      <c r="I573" s="167" t="str">
        <f t="shared" si="105"/>
        <v>--</v>
      </c>
      <c r="J573" s="167" t="str">
        <f t="shared" si="105"/>
        <v>--</v>
      </c>
      <c r="K573" s="167" t="str">
        <f t="shared" si="105"/>
        <v>--</v>
      </c>
      <c r="L573" s="168" t="str">
        <f t="shared" si="106"/>
        <v>--</v>
      </c>
      <c r="N573" s="177"/>
      <c r="O573" s="177"/>
      <c r="P573" s="177"/>
      <c r="R573" s="177"/>
      <c r="S573" s="177"/>
    </row>
    <row r="574" spans="2:19" x14ac:dyDescent="0.25">
      <c r="B574" s="165" t="str">
        <f t="shared" si="104"/>
        <v>1,1,2-Trichloroethane</v>
      </c>
      <c r="C574" s="166" t="str">
        <f t="shared" si="104"/>
        <v>79-00-5</v>
      </c>
      <c r="D574" s="167" t="str" cm="1">
        <f t="array" ref="D574">_xlfn.IFNA(CONVERT(INDEX('3. Emissions - Potential EF'!$K$5:$K$288,MATCH(1,($N$570='3. Emissions - Potential EF'!$B$5:$B$288)*($C574='3. Emissions - Potential EF'!$C$5:$C$288),0)),"lbm","g")/8760/3600,"--")</f>
        <v>--</v>
      </c>
      <c r="E574" s="168" t="str" cm="1">
        <f t="array" ref="E574">_xlfn.IFNA(CONVERT(INDEX('3. Emissions - Potential EF'!$N$5:$N$288,MATCH(1,('Potential - REER'!$N$570='3. Emissions - Potential EF'!$B$5:$B$288)*($C574='3. Emissions - Potential EF'!$C$5:$C$288),0)),"lbm","g")/24/3600,"--")</f>
        <v>--</v>
      </c>
      <c r="F574" s="174" t="str">
        <f t="shared" si="105"/>
        <v>--</v>
      </c>
      <c r="G574" s="167" t="str">
        <f t="shared" si="105"/>
        <v>--</v>
      </c>
      <c r="H574" s="167" t="str">
        <f t="shared" si="105"/>
        <v>--</v>
      </c>
      <c r="I574" s="167" t="str">
        <f t="shared" si="105"/>
        <v>--</v>
      </c>
      <c r="J574" s="167" t="str">
        <f t="shared" si="105"/>
        <v>--</v>
      </c>
      <c r="K574" s="167" t="str">
        <f t="shared" si="105"/>
        <v>--</v>
      </c>
      <c r="L574" s="168" t="str">
        <f t="shared" si="106"/>
        <v>--</v>
      </c>
      <c r="N574" s="118"/>
      <c r="O574" s="118"/>
      <c r="P574" s="118"/>
      <c r="R574" s="177"/>
      <c r="S574" s="177"/>
    </row>
    <row r="575" spans="2:19" s="53" customFormat="1" ht="14.5" x14ac:dyDescent="0.35">
      <c r="B575" s="165" t="str">
        <f t="shared" si="104"/>
        <v>1,1-Dichloroethane</v>
      </c>
      <c r="C575" s="166" t="str">
        <f t="shared" si="104"/>
        <v>75-34-3</v>
      </c>
      <c r="D575" s="167" t="str" cm="1">
        <f t="array" ref="D575">_xlfn.IFNA(CONVERT(INDEX('3. Emissions - Potential EF'!$K$5:$K$288,MATCH(1,($N$570='3. Emissions - Potential EF'!$B$5:$B$288)*($C575='3. Emissions - Potential EF'!$C$5:$C$288),0)),"lbm","g")/8760/3600,"--")</f>
        <v>--</v>
      </c>
      <c r="E575" s="168" t="str" cm="1">
        <f t="array" ref="E575">_xlfn.IFNA(CONVERT(INDEX('3. Emissions - Potential EF'!$N$5:$N$288,MATCH(1,('Potential - REER'!$N$570='3. Emissions - Potential EF'!$B$5:$B$288)*($C575='3. Emissions - Potential EF'!$C$5:$C$288),0)),"lbm","g")/24/3600,"--")</f>
        <v>--</v>
      </c>
      <c r="F575" s="174" t="str">
        <f t="shared" si="105"/>
        <v>--</v>
      </c>
      <c r="G575" s="167" t="str">
        <f t="shared" si="105"/>
        <v>--</v>
      </c>
      <c r="H575" s="167" t="str">
        <f t="shared" si="105"/>
        <v>--</v>
      </c>
      <c r="I575" s="167" t="str">
        <f t="shared" si="105"/>
        <v>--</v>
      </c>
      <c r="J575" s="167" t="str">
        <f t="shared" si="105"/>
        <v>--</v>
      </c>
      <c r="K575" s="167" t="str">
        <f t="shared" si="105"/>
        <v>--</v>
      </c>
      <c r="L575" s="168" t="str">
        <f t="shared" si="106"/>
        <v>--</v>
      </c>
    </row>
    <row r="576" spans="2:19" s="53" customFormat="1" ht="14.5" x14ac:dyDescent="0.35">
      <c r="B576" s="165" t="str">
        <f t="shared" si="104"/>
        <v>1,1-Dichloroethene</v>
      </c>
      <c r="C576" s="166" t="str">
        <f t="shared" si="104"/>
        <v>75-35-4</v>
      </c>
      <c r="D576" s="167" t="str" cm="1">
        <f t="array" ref="D576">_xlfn.IFNA(CONVERT(INDEX('3. Emissions - Potential EF'!$K$5:$K$288,MATCH(1,($N$570='3. Emissions - Potential EF'!$B$5:$B$288)*($C576='3. Emissions - Potential EF'!$C$5:$C$288),0)),"lbm","g")/8760/3600,"--")</f>
        <v>--</v>
      </c>
      <c r="E576" s="168" t="str" cm="1">
        <f t="array" ref="E576">_xlfn.IFNA(CONVERT(INDEX('3. Emissions - Potential EF'!$N$5:$N$288,MATCH(1,('Potential - REER'!$N$570='3. Emissions - Potential EF'!$B$5:$B$288)*($C576='3. Emissions - Potential EF'!$C$5:$C$288),0)),"lbm","g")/24/3600,"--")</f>
        <v>--</v>
      </c>
      <c r="F576" s="174" t="str">
        <f t="shared" si="105"/>
        <v>--</v>
      </c>
      <c r="G576" s="167" t="str">
        <f t="shared" si="105"/>
        <v>--</v>
      </c>
      <c r="H576" s="167" t="str">
        <f t="shared" si="105"/>
        <v>--</v>
      </c>
      <c r="I576" s="167" t="str">
        <f t="shared" si="105"/>
        <v>--</v>
      </c>
      <c r="J576" s="167" t="str">
        <f t="shared" si="105"/>
        <v>--</v>
      </c>
      <c r="K576" s="167" t="str">
        <f t="shared" si="105"/>
        <v>--</v>
      </c>
      <c r="L576" s="168" t="str">
        <f t="shared" si="106"/>
        <v>--</v>
      </c>
    </row>
    <row r="577" spans="2:12" s="53" customFormat="1" ht="14.5" x14ac:dyDescent="0.35">
      <c r="B577" s="165" t="str">
        <f t="shared" si="104"/>
        <v>1,2,3-Trichloropropane</v>
      </c>
      <c r="C577" s="166" t="str">
        <f t="shared" si="104"/>
        <v>96-18-4</v>
      </c>
      <c r="D577" s="167" t="str" cm="1">
        <f t="array" ref="D577">_xlfn.IFNA(CONVERT(INDEX('3. Emissions - Potential EF'!$K$5:$K$288,MATCH(1,($N$570='3. Emissions - Potential EF'!$B$5:$B$288)*($C577='3. Emissions - Potential EF'!$C$5:$C$288),0)),"lbm","g")/8760/3600,"--")</f>
        <v>--</v>
      </c>
      <c r="E577" s="168" t="str" cm="1">
        <f t="array" ref="E577">_xlfn.IFNA(CONVERT(INDEX('3. Emissions - Potential EF'!$N$5:$N$288,MATCH(1,('Potential - REER'!$N$570='3. Emissions - Potential EF'!$B$5:$B$288)*($C577='3. Emissions - Potential EF'!$C$5:$C$288),0)),"lbm","g")/24/3600,"--")</f>
        <v>--</v>
      </c>
      <c r="F577" s="174" t="str">
        <f t="shared" si="105"/>
        <v>--</v>
      </c>
      <c r="G577" s="167" t="str">
        <f t="shared" si="105"/>
        <v>--</v>
      </c>
      <c r="H577" s="167" t="str">
        <f t="shared" si="105"/>
        <v>--</v>
      </c>
      <c r="I577" s="167" t="str">
        <f t="shared" si="105"/>
        <v>--</v>
      </c>
      <c r="J577" s="167" t="str">
        <f t="shared" si="105"/>
        <v>--</v>
      </c>
      <c r="K577" s="167" t="str">
        <f t="shared" si="105"/>
        <v>--</v>
      </c>
      <c r="L577" s="168" t="str">
        <f t="shared" si="106"/>
        <v>--</v>
      </c>
    </row>
    <row r="578" spans="2:12" s="53" customFormat="1" ht="14.5" x14ac:dyDescent="0.35">
      <c r="B578" s="165" t="str">
        <f t="shared" si="104"/>
        <v>1,2,4-Trichlorobenzene</v>
      </c>
      <c r="C578" s="166" t="str">
        <f t="shared" si="104"/>
        <v>120-82-1</v>
      </c>
      <c r="D578" s="167" t="str" cm="1">
        <f t="array" ref="D578">_xlfn.IFNA(CONVERT(INDEX('3. Emissions - Potential EF'!$K$5:$K$288,MATCH(1,($N$570='3. Emissions - Potential EF'!$B$5:$B$288)*($C578='3. Emissions - Potential EF'!$C$5:$C$288),0)),"lbm","g")/8760/3600,"--")</f>
        <v>--</v>
      </c>
      <c r="E578" s="168" t="str" cm="1">
        <f t="array" ref="E578">_xlfn.IFNA(CONVERT(INDEX('3. Emissions - Potential EF'!$N$5:$N$288,MATCH(1,('Potential - REER'!$N$570='3. Emissions - Potential EF'!$B$5:$B$288)*($C578='3. Emissions - Potential EF'!$C$5:$C$288),0)),"lbm","g")/24/3600,"--")</f>
        <v>--</v>
      </c>
      <c r="F578" s="174" t="str">
        <f t="shared" si="105"/>
        <v>--</v>
      </c>
      <c r="G578" s="167" t="str">
        <f t="shared" si="105"/>
        <v>--</v>
      </c>
      <c r="H578" s="167" t="str">
        <f t="shared" si="105"/>
        <v>--</v>
      </c>
      <c r="I578" s="167" t="str">
        <f t="shared" si="105"/>
        <v>--</v>
      </c>
      <c r="J578" s="167" t="str">
        <f t="shared" si="105"/>
        <v>--</v>
      </c>
      <c r="K578" s="167" t="str">
        <f t="shared" si="105"/>
        <v>--</v>
      </c>
      <c r="L578" s="168" t="str">
        <f t="shared" si="106"/>
        <v>--</v>
      </c>
    </row>
    <row r="579" spans="2:12" s="53" customFormat="1" ht="14.5" x14ac:dyDescent="0.35">
      <c r="B579" s="165" t="str">
        <f t="shared" si="104"/>
        <v>2,4,6-Trichlorophenol</v>
      </c>
      <c r="C579" s="166" t="str">
        <f t="shared" si="104"/>
        <v>88-06-2</v>
      </c>
      <c r="D579" s="167" t="str" cm="1">
        <f t="array" ref="D579">_xlfn.IFNA(CONVERT(INDEX('3. Emissions - Potential EF'!$K$5:$K$288,MATCH(1,($N$570='3. Emissions - Potential EF'!$B$5:$B$288)*($C579='3. Emissions - Potential EF'!$C$5:$C$288),0)),"lbm","g")/8760/3600,"--")</f>
        <v>--</v>
      </c>
      <c r="E579" s="168" t="str" cm="1">
        <f t="array" ref="E579">_xlfn.IFNA(CONVERT(INDEX('3. Emissions - Potential EF'!$N$5:$N$288,MATCH(1,('Potential - REER'!$N$570='3. Emissions - Potential EF'!$B$5:$B$288)*($C579='3. Emissions - Potential EF'!$C$5:$C$288),0)),"lbm","g")/24/3600,"--")</f>
        <v>--</v>
      </c>
      <c r="F579" s="174" t="str">
        <f t="shared" si="105"/>
        <v>--</v>
      </c>
      <c r="G579" s="167" t="str">
        <f t="shared" si="105"/>
        <v>--</v>
      </c>
      <c r="H579" s="167" t="str">
        <f t="shared" si="105"/>
        <v>--</v>
      </c>
      <c r="I579" s="167" t="str">
        <f t="shared" si="105"/>
        <v>--</v>
      </c>
      <c r="J579" s="167" t="str">
        <f t="shared" si="105"/>
        <v>--</v>
      </c>
      <c r="K579" s="167" t="str">
        <f t="shared" si="105"/>
        <v>--</v>
      </c>
      <c r="L579" s="168" t="str">
        <f t="shared" si="106"/>
        <v>--</v>
      </c>
    </row>
    <row r="580" spans="2:12" s="53" customFormat="1" ht="14.5" x14ac:dyDescent="0.35">
      <c r="B580" s="165" t="str">
        <f t="shared" si="104"/>
        <v>1,2,4-Trimethylbenzene</v>
      </c>
      <c r="C580" s="166" t="str">
        <f t="shared" si="104"/>
        <v>95-63-6</v>
      </c>
      <c r="D580" s="167" t="str" cm="1">
        <f t="array" ref="D580">_xlfn.IFNA(CONVERT(INDEX('3. Emissions - Potential EF'!$K$5:$K$288,MATCH(1,($N$570='3. Emissions - Potential EF'!$B$5:$B$288)*($C580='3. Emissions - Potential EF'!$C$5:$C$288),0)),"lbm","g")/8760/3600,"--")</f>
        <v>--</v>
      </c>
      <c r="E580" s="168" t="str" cm="1">
        <f t="array" ref="E580">_xlfn.IFNA(CONVERT(INDEX('3. Emissions - Potential EF'!$N$5:$N$288,MATCH(1,('Potential - REER'!$N$570='3. Emissions - Potential EF'!$B$5:$B$288)*($C580='3. Emissions - Potential EF'!$C$5:$C$288),0)),"lbm","g")/24/3600,"--")</f>
        <v>--</v>
      </c>
      <c r="F580" s="174" t="str">
        <f t="shared" si="105"/>
        <v>--</v>
      </c>
      <c r="G580" s="167" t="str">
        <f t="shared" si="105"/>
        <v>--</v>
      </c>
      <c r="H580" s="167" t="str">
        <f t="shared" si="105"/>
        <v>--</v>
      </c>
      <c r="I580" s="167" t="str">
        <f t="shared" si="105"/>
        <v>--</v>
      </c>
      <c r="J580" s="167" t="str">
        <f t="shared" si="105"/>
        <v>--</v>
      </c>
      <c r="K580" s="167" t="str">
        <f t="shared" si="105"/>
        <v>--</v>
      </c>
      <c r="L580" s="168" t="str">
        <f t="shared" si="106"/>
        <v>--</v>
      </c>
    </row>
    <row r="581" spans="2:12" s="53" customFormat="1" ht="14.5" x14ac:dyDescent="0.35">
      <c r="B581" s="165" t="str">
        <f t="shared" si="104"/>
        <v>1,2-Dibromo-3-Chloropropane</v>
      </c>
      <c r="C581" s="166" t="str">
        <f t="shared" si="104"/>
        <v>96-12-8</v>
      </c>
      <c r="D581" s="167" t="str" cm="1">
        <f t="array" ref="D581">_xlfn.IFNA(CONVERT(INDEX('3. Emissions - Potential EF'!$K$5:$K$288,MATCH(1,($N$570='3. Emissions - Potential EF'!$B$5:$B$288)*($C581='3. Emissions - Potential EF'!$C$5:$C$288),0)),"lbm","g")/8760/3600,"--")</f>
        <v>--</v>
      </c>
      <c r="E581" s="168" t="str" cm="1">
        <f t="array" ref="E581">_xlfn.IFNA(CONVERT(INDEX('3. Emissions - Potential EF'!$N$5:$N$288,MATCH(1,('Potential - REER'!$N$570='3. Emissions - Potential EF'!$B$5:$B$288)*($C581='3. Emissions - Potential EF'!$C$5:$C$288),0)),"lbm","g")/24/3600,"--")</f>
        <v>--</v>
      </c>
      <c r="F581" s="174" t="str">
        <f t="shared" ref="F581:K590" si="107">IFERROR(IF(F15="--","--",$D581/F15),"--")</f>
        <v>--</v>
      </c>
      <c r="G581" s="167" t="str">
        <f t="shared" si="107"/>
        <v>--</v>
      </c>
      <c r="H581" s="167" t="str">
        <f t="shared" si="107"/>
        <v>--</v>
      </c>
      <c r="I581" s="167" t="str">
        <f t="shared" si="107"/>
        <v>--</v>
      </c>
      <c r="J581" s="167" t="str">
        <f t="shared" si="107"/>
        <v>--</v>
      </c>
      <c r="K581" s="167" t="str">
        <f t="shared" si="107"/>
        <v>--</v>
      </c>
      <c r="L581" s="168" t="str">
        <f t="shared" si="106"/>
        <v>--</v>
      </c>
    </row>
    <row r="582" spans="2:12" s="53" customFormat="1" ht="14.5" x14ac:dyDescent="0.35">
      <c r="B582" s="165" t="str">
        <f t="shared" si="104"/>
        <v>1,2-Dibromoethane</v>
      </c>
      <c r="C582" s="166" t="str">
        <f t="shared" si="104"/>
        <v>106-93-4</v>
      </c>
      <c r="D582" s="167" t="str" cm="1">
        <f t="array" ref="D582">_xlfn.IFNA(CONVERT(INDEX('3. Emissions - Potential EF'!$K$5:$K$288,MATCH(1,($N$570='3. Emissions - Potential EF'!$B$5:$B$288)*($C582='3. Emissions - Potential EF'!$C$5:$C$288),0)),"lbm","g")/8760/3600,"--")</f>
        <v>--</v>
      </c>
      <c r="E582" s="168" t="str" cm="1">
        <f t="array" ref="E582">_xlfn.IFNA(CONVERT(INDEX('3. Emissions - Potential EF'!$N$5:$N$288,MATCH(1,('Potential - REER'!$N$570='3. Emissions - Potential EF'!$B$5:$B$288)*($C582='3. Emissions - Potential EF'!$C$5:$C$288),0)),"lbm","g")/24/3600,"--")</f>
        <v>--</v>
      </c>
      <c r="F582" s="174" t="str">
        <f t="shared" si="107"/>
        <v>--</v>
      </c>
      <c r="G582" s="167" t="str">
        <f t="shared" si="107"/>
        <v>--</v>
      </c>
      <c r="H582" s="167" t="str">
        <f t="shared" si="107"/>
        <v>--</v>
      </c>
      <c r="I582" s="167" t="str">
        <f t="shared" si="107"/>
        <v>--</v>
      </c>
      <c r="J582" s="167" t="str">
        <f t="shared" si="107"/>
        <v>--</v>
      </c>
      <c r="K582" s="167" t="str">
        <f t="shared" si="107"/>
        <v>--</v>
      </c>
      <c r="L582" s="168" t="str">
        <f t="shared" si="106"/>
        <v>--</v>
      </c>
    </row>
    <row r="583" spans="2:12" s="53" customFormat="1" ht="14.5" x14ac:dyDescent="0.35">
      <c r="B583" s="165" t="str">
        <f t="shared" si="104"/>
        <v>1,2-Dichlorobenzene</v>
      </c>
      <c r="C583" s="166" t="str">
        <f t="shared" si="104"/>
        <v>95-50-1</v>
      </c>
      <c r="D583" s="167" t="str" cm="1">
        <f t="array" ref="D583">_xlfn.IFNA(CONVERT(INDEX('3. Emissions - Potential EF'!$K$5:$K$288,MATCH(1,($N$570='3. Emissions - Potential EF'!$B$5:$B$288)*($C583='3. Emissions - Potential EF'!$C$5:$C$288),0)),"lbm","g")/8760/3600,"--")</f>
        <v>--</v>
      </c>
      <c r="E583" s="168" t="str" cm="1">
        <f t="array" ref="E583">_xlfn.IFNA(CONVERT(INDEX('3. Emissions - Potential EF'!$N$5:$N$288,MATCH(1,('Potential - REER'!$N$570='3. Emissions - Potential EF'!$B$5:$B$288)*($C583='3. Emissions - Potential EF'!$C$5:$C$288),0)),"lbm","g")/24/3600,"--")</f>
        <v>--</v>
      </c>
      <c r="F583" s="174" t="str">
        <f t="shared" si="107"/>
        <v>--</v>
      </c>
      <c r="G583" s="167" t="str">
        <f t="shared" si="107"/>
        <v>--</v>
      </c>
      <c r="H583" s="167" t="str">
        <f t="shared" si="107"/>
        <v>--</v>
      </c>
      <c r="I583" s="167" t="str">
        <f t="shared" si="107"/>
        <v>--</v>
      </c>
      <c r="J583" s="167" t="str">
        <f t="shared" si="107"/>
        <v>--</v>
      </c>
      <c r="K583" s="167" t="str">
        <f t="shared" si="107"/>
        <v>--</v>
      </c>
      <c r="L583" s="168" t="str">
        <f t="shared" si="106"/>
        <v>--</v>
      </c>
    </row>
    <row r="584" spans="2:12" s="53" customFormat="1" ht="14.5" x14ac:dyDescent="0.35">
      <c r="B584" s="165" t="str">
        <f t="shared" si="104"/>
        <v>1,2-Dichloroethane</v>
      </c>
      <c r="C584" s="166" t="str">
        <f t="shared" si="104"/>
        <v>107-06-2</v>
      </c>
      <c r="D584" s="167" t="str" cm="1">
        <f t="array" ref="D584">_xlfn.IFNA(CONVERT(INDEX('3. Emissions - Potential EF'!$K$5:$K$288,MATCH(1,($N$570='3. Emissions - Potential EF'!$B$5:$B$288)*($C584='3. Emissions - Potential EF'!$C$5:$C$288),0)),"lbm","g")/8760/3600,"--")</f>
        <v>--</v>
      </c>
      <c r="E584" s="168" t="str" cm="1">
        <f t="array" ref="E584">_xlfn.IFNA(CONVERT(INDEX('3. Emissions - Potential EF'!$N$5:$N$288,MATCH(1,('Potential - REER'!$N$570='3. Emissions - Potential EF'!$B$5:$B$288)*($C584='3. Emissions - Potential EF'!$C$5:$C$288),0)),"lbm","g")/24/3600,"--")</f>
        <v>--</v>
      </c>
      <c r="F584" s="174" t="str">
        <f t="shared" si="107"/>
        <v>--</v>
      </c>
      <c r="G584" s="167" t="str">
        <f t="shared" si="107"/>
        <v>--</v>
      </c>
      <c r="H584" s="167" t="str">
        <f t="shared" si="107"/>
        <v>--</v>
      </c>
      <c r="I584" s="167" t="str">
        <f t="shared" si="107"/>
        <v>--</v>
      </c>
      <c r="J584" s="167" t="str">
        <f t="shared" si="107"/>
        <v>--</v>
      </c>
      <c r="K584" s="167" t="str">
        <f t="shared" si="107"/>
        <v>--</v>
      </c>
      <c r="L584" s="168" t="str">
        <f t="shared" si="106"/>
        <v>--</v>
      </c>
    </row>
    <row r="585" spans="2:12" s="53" customFormat="1" ht="14.5" x14ac:dyDescent="0.35">
      <c r="B585" s="165" t="str">
        <f t="shared" si="104"/>
        <v>1,2-Dichloropropane</v>
      </c>
      <c r="C585" s="166" t="str">
        <f t="shared" si="104"/>
        <v>78-87-5</v>
      </c>
      <c r="D585" s="167" t="str" cm="1">
        <f t="array" ref="D585">_xlfn.IFNA(CONVERT(INDEX('3. Emissions - Potential EF'!$K$5:$K$288,MATCH(1,($N$570='3. Emissions - Potential EF'!$B$5:$B$288)*($C585='3. Emissions - Potential EF'!$C$5:$C$288),0)),"lbm","g")/8760/3600,"--")</f>
        <v>--</v>
      </c>
      <c r="E585" s="168" t="str" cm="1">
        <f t="array" ref="E585">_xlfn.IFNA(CONVERT(INDEX('3. Emissions - Potential EF'!$N$5:$N$288,MATCH(1,('Potential - REER'!$N$570='3. Emissions - Potential EF'!$B$5:$B$288)*($C585='3. Emissions - Potential EF'!$C$5:$C$288),0)),"lbm","g")/24/3600,"--")</f>
        <v>--</v>
      </c>
      <c r="F585" s="174" t="str">
        <f t="shared" si="107"/>
        <v>--</v>
      </c>
      <c r="G585" s="167" t="str">
        <f t="shared" si="107"/>
        <v>--</v>
      </c>
      <c r="H585" s="167" t="str">
        <f t="shared" si="107"/>
        <v>--</v>
      </c>
      <c r="I585" s="167" t="str">
        <f t="shared" si="107"/>
        <v>--</v>
      </c>
      <c r="J585" s="167" t="str">
        <f t="shared" si="107"/>
        <v>--</v>
      </c>
      <c r="K585" s="167" t="str">
        <f t="shared" si="107"/>
        <v>--</v>
      </c>
      <c r="L585" s="168" t="str">
        <f t="shared" si="106"/>
        <v>--</v>
      </c>
    </row>
    <row r="586" spans="2:12" s="53" customFormat="1" ht="14.5" x14ac:dyDescent="0.35">
      <c r="B586" s="165" t="str">
        <f t="shared" si="104"/>
        <v>1,3,5-Trimethylbenzene</v>
      </c>
      <c r="C586" s="166" t="str">
        <f t="shared" si="104"/>
        <v>108-67-8</v>
      </c>
      <c r="D586" s="167" t="str" cm="1">
        <f t="array" ref="D586">_xlfn.IFNA(CONVERT(INDEX('3. Emissions - Potential EF'!$K$5:$K$288,MATCH(1,($N$570='3. Emissions - Potential EF'!$B$5:$B$288)*($C586='3. Emissions - Potential EF'!$C$5:$C$288),0)),"lbm","g")/8760/3600,"--")</f>
        <v>--</v>
      </c>
      <c r="E586" s="168" t="str" cm="1">
        <f t="array" ref="E586">_xlfn.IFNA(CONVERT(INDEX('3. Emissions - Potential EF'!$N$5:$N$288,MATCH(1,('Potential - REER'!$N$570='3. Emissions - Potential EF'!$B$5:$B$288)*($C586='3. Emissions - Potential EF'!$C$5:$C$288),0)),"lbm","g")/24/3600,"--")</f>
        <v>--</v>
      </c>
      <c r="F586" s="174" t="str">
        <f t="shared" si="107"/>
        <v>--</v>
      </c>
      <c r="G586" s="167" t="str">
        <f t="shared" si="107"/>
        <v>--</v>
      </c>
      <c r="H586" s="167" t="str">
        <f t="shared" si="107"/>
        <v>--</v>
      </c>
      <c r="I586" s="167" t="str">
        <f t="shared" si="107"/>
        <v>--</v>
      </c>
      <c r="J586" s="167" t="str">
        <f t="shared" si="107"/>
        <v>--</v>
      </c>
      <c r="K586" s="167" t="str">
        <f t="shared" si="107"/>
        <v>--</v>
      </c>
      <c r="L586" s="168" t="str">
        <f t="shared" si="106"/>
        <v>--</v>
      </c>
    </row>
    <row r="587" spans="2:12" s="53" customFormat="1" ht="14.5" x14ac:dyDescent="0.35">
      <c r="B587" s="165" t="str">
        <f t="shared" si="104"/>
        <v>1,3-Butadiene</v>
      </c>
      <c r="C587" s="166" t="str">
        <f t="shared" si="104"/>
        <v>106-99-0</v>
      </c>
      <c r="D587" s="167" cm="1">
        <f t="array" ref="D587">_xlfn.IFNA(CONVERT(INDEX('3. Emissions - Potential EF'!$K$5:$K$288,MATCH(1,($N$570='3. Emissions - Potential EF'!$B$5:$B$288)*($C587='3. Emissions - Potential EF'!$C$5:$C$288),0)),"lbm","g")/8760/3600,"--")</f>
        <v>3.2520110504667681E-6</v>
      </c>
      <c r="E587" s="168" cm="1">
        <f t="array" ref="E587">_xlfn.IFNA(CONVERT(INDEX('3. Emissions - Potential EF'!$N$5:$N$288,MATCH(1,('Potential - REER'!$N$570='3. Emissions - Potential EF'!$B$5:$B$288)*($C587='3. Emissions - Potential EF'!$C$5:$C$288),0)),"lbm","g")/24/3600,"--")</f>
        <v>2.8487616802088896E-4</v>
      </c>
      <c r="F587" s="174">
        <f t="shared" si="107"/>
        <v>9.8545789408083876E-5</v>
      </c>
      <c r="G587" s="167">
        <f t="shared" si="107"/>
        <v>1.6260055252333841E-6</v>
      </c>
      <c r="H587" s="167">
        <f t="shared" si="107"/>
        <v>3.7814081982171723E-6</v>
      </c>
      <c r="I587" s="167">
        <f t="shared" si="107"/>
        <v>3.6954671028031454E-7</v>
      </c>
      <c r="J587" s="167">
        <f t="shared" si="107"/>
        <v>8.1300276261669198E-6</v>
      </c>
      <c r="K587" s="167">
        <f t="shared" si="107"/>
        <v>3.6954671028031454E-7</v>
      </c>
      <c r="L587" s="168">
        <f t="shared" si="106"/>
        <v>4.316305576074075E-7</v>
      </c>
    </row>
    <row r="588" spans="2:12" s="53" customFormat="1" ht="14.5" x14ac:dyDescent="0.35">
      <c r="B588" s="165" t="str">
        <f t="shared" si="104"/>
        <v>1,3-Dichlorobenzene</v>
      </c>
      <c r="C588" s="166" t="str">
        <f t="shared" si="104"/>
        <v>541-73-1</v>
      </c>
      <c r="D588" s="167" t="str" cm="1">
        <f t="array" ref="D588">_xlfn.IFNA(CONVERT(INDEX('3. Emissions - Potential EF'!$K$5:$K$288,MATCH(1,($N$570='3. Emissions - Potential EF'!$B$5:$B$288)*($C588='3. Emissions - Potential EF'!$C$5:$C$288),0)),"lbm","g")/8760/3600,"--")</f>
        <v>--</v>
      </c>
      <c r="E588" s="168" t="str" cm="1">
        <f t="array" ref="E588">_xlfn.IFNA(CONVERT(INDEX('3. Emissions - Potential EF'!$N$5:$N$288,MATCH(1,('Potential - REER'!$N$570='3. Emissions - Potential EF'!$B$5:$B$288)*($C588='3. Emissions - Potential EF'!$C$5:$C$288),0)),"lbm","g")/24/3600,"--")</f>
        <v>--</v>
      </c>
      <c r="F588" s="174" t="str">
        <f t="shared" si="107"/>
        <v>--</v>
      </c>
      <c r="G588" s="167" t="str">
        <f t="shared" si="107"/>
        <v>--</v>
      </c>
      <c r="H588" s="167" t="str">
        <f t="shared" si="107"/>
        <v>--</v>
      </c>
      <c r="I588" s="167" t="str">
        <f t="shared" si="107"/>
        <v>--</v>
      </c>
      <c r="J588" s="167" t="str">
        <f t="shared" si="107"/>
        <v>--</v>
      </c>
      <c r="K588" s="167" t="str">
        <f t="shared" si="107"/>
        <v>--</v>
      </c>
      <c r="L588" s="168" t="str">
        <f t="shared" si="106"/>
        <v>--</v>
      </c>
    </row>
    <row r="589" spans="2:12" s="53" customFormat="1" ht="14.5" x14ac:dyDescent="0.35">
      <c r="B589" s="165" t="str">
        <f t="shared" si="104"/>
        <v>1,4-Dichlorobenzene</v>
      </c>
      <c r="C589" s="166" t="str">
        <f t="shared" si="104"/>
        <v>106-46-7</v>
      </c>
      <c r="D589" s="167" t="str" cm="1">
        <f t="array" ref="D589">_xlfn.IFNA(CONVERT(INDEX('3. Emissions - Potential EF'!$K$5:$K$288,MATCH(1,($N$570='3. Emissions - Potential EF'!$B$5:$B$288)*($C589='3. Emissions - Potential EF'!$C$5:$C$288),0)),"lbm","g")/8760/3600,"--")</f>
        <v>--</v>
      </c>
      <c r="E589" s="168" t="str" cm="1">
        <f t="array" ref="E589">_xlfn.IFNA(CONVERT(INDEX('3. Emissions - Potential EF'!$N$5:$N$288,MATCH(1,('Potential - REER'!$N$570='3. Emissions - Potential EF'!$B$5:$B$288)*($C589='3. Emissions - Potential EF'!$C$5:$C$288),0)),"lbm","g")/24/3600,"--")</f>
        <v>--</v>
      </c>
      <c r="F589" s="174" t="str">
        <f t="shared" si="107"/>
        <v>--</v>
      </c>
      <c r="G589" s="167" t="str">
        <f t="shared" si="107"/>
        <v>--</v>
      </c>
      <c r="H589" s="167" t="str">
        <f t="shared" si="107"/>
        <v>--</v>
      </c>
      <c r="I589" s="167" t="str">
        <f t="shared" si="107"/>
        <v>--</v>
      </c>
      <c r="J589" s="167" t="str">
        <f t="shared" si="107"/>
        <v>--</v>
      </c>
      <c r="K589" s="167" t="str">
        <f t="shared" si="107"/>
        <v>--</v>
      </c>
      <c r="L589" s="168" t="str">
        <f t="shared" si="106"/>
        <v>--</v>
      </c>
    </row>
    <row r="590" spans="2:12" s="53" customFormat="1" ht="14.5" x14ac:dyDescent="0.35">
      <c r="B590" s="165" t="str">
        <f t="shared" si="104"/>
        <v>2,3,4,6-Tetrachlorophenol</v>
      </c>
      <c r="C590" s="166" t="str">
        <f t="shared" si="104"/>
        <v>58-90-2</v>
      </c>
      <c r="D590" s="167" t="str" cm="1">
        <f t="array" ref="D590">_xlfn.IFNA(CONVERT(INDEX('3. Emissions - Potential EF'!$K$5:$K$288,MATCH(1,($N$570='3. Emissions - Potential EF'!$B$5:$B$288)*($C590='3. Emissions - Potential EF'!$C$5:$C$288),0)),"lbm","g")/8760/3600,"--")</f>
        <v>--</v>
      </c>
      <c r="E590" s="168" t="str" cm="1">
        <f t="array" ref="E590">_xlfn.IFNA(CONVERT(INDEX('3. Emissions - Potential EF'!$N$5:$N$288,MATCH(1,('Potential - REER'!$N$570='3. Emissions - Potential EF'!$B$5:$B$288)*($C590='3. Emissions - Potential EF'!$C$5:$C$288),0)),"lbm","g")/24/3600,"--")</f>
        <v>--</v>
      </c>
      <c r="F590" s="174" t="str">
        <f t="shared" si="107"/>
        <v>--</v>
      </c>
      <c r="G590" s="167" t="str">
        <f t="shared" si="107"/>
        <v>--</v>
      </c>
      <c r="H590" s="167" t="str">
        <f t="shared" si="107"/>
        <v>--</v>
      </c>
      <c r="I590" s="167" t="str">
        <f t="shared" si="107"/>
        <v>--</v>
      </c>
      <c r="J590" s="167" t="str">
        <f t="shared" si="107"/>
        <v>--</v>
      </c>
      <c r="K590" s="167" t="str">
        <f t="shared" si="107"/>
        <v>--</v>
      </c>
      <c r="L590" s="168" t="str">
        <f t="shared" si="106"/>
        <v>--</v>
      </c>
    </row>
    <row r="591" spans="2:12" s="53" customFormat="1" ht="14.5" x14ac:dyDescent="0.35">
      <c r="B591" s="165" t="str">
        <f t="shared" ref="B591:C610" si="108">B25</f>
        <v>2,4,5-Trichlorophenol</v>
      </c>
      <c r="C591" s="166" t="str">
        <f t="shared" si="108"/>
        <v>95-95-4</v>
      </c>
      <c r="D591" s="167" t="str" cm="1">
        <f t="array" ref="D591">_xlfn.IFNA(CONVERT(INDEX('3. Emissions - Potential EF'!$K$5:$K$288,MATCH(1,($N$570='3. Emissions - Potential EF'!$B$5:$B$288)*($C591='3. Emissions - Potential EF'!$C$5:$C$288),0)),"lbm","g")/8760/3600,"--")</f>
        <v>--</v>
      </c>
      <c r="E591" s="168" t="str" cm="1">
        <f t="array" ref="E591">_xlfn.IFNA(CONVERT(INDEX('3. Emissions - Potential EF'!$N$5:$N$288,MATCH(1,('Potential - REER'!$N$570='3. Emissions - Potential EF'!$B$5:$B$288)*($C591='3. Emissions - Potential EF'!$C$5:$C$288),0)),"lbm","g")/24/3600,"--")</f>
        <v>--</v>
      </c>
      <c r="F591" s="174" t="str">
        <f t="shared" ref="F591:K600" si="109">IFERROR(IF(F25="--","--",$D591/F25),"--")</f>
        <v>--</v>
      </c>
      <c r="G591" s="167" t="str">
        <f t="shared" si="109"/>
        <v>--</v>
      </c>
      <c r="H591" s="167" t="str">
        <f t="shared" si="109"/>
        <v>--</v>
      </c>
      <c r="I591" s="167" t="str">
        <f t="shared" si="109"/>
        <v>--</v>
      </c>
      <c r="J591" s="167" t="str">
        <f t="shared" si="109"/>
        <v>--</v>
      </c>
      <c r="K591" s="167" t="str">
        <f t="shared" si="109"/>
        <v>--</v>
      </c>
      <c r="L591" s="168" t="str">
        <f t="shared" si="106"/>
        <v>--</v>
      </c>
    </row>
    <row r="592" spans="2:12" s="53" customFormat="1" ht="14.5" x14ac:dyDescent="0.35">
      <c r="B592" s="165" t="str">
        <f t="shared" si="108"/>
        <v>2,4-Dichlorophenol</v>
      </c>
      <c r="C592" s="166" t="str">
        <f t="shared" si="108"/>
        <v>120-83-2</v>
      </c>
      <c r="D592" s="167" t="str" cm="1">
        <f t="array" ref="D592">_xlfn.IFNA(CONVERT(INDEX('3. Emissions - Potential EF'!$K$5:$K$288,MATCH(1,($N$570='3. Emissions - Potential EF'!$B$5:$B$288)*($C592='3. Emissions - Potential EF'!$C$5:$C$288),0)),"lbm","g")/8760/3600,"--")</f>
        <v>--</v>
      </c>
      <c r="E592" s="168" t="str" cm="1">
        <f t="array" ref="E592">_xlfn.IFNA(CONVERT(INDEX('3. Emissions - Potential EF'!$N$5:$N$288,MATCH(1,('Potential - REER'!$N$570='3. Emissions - Potential EF'!$B$5:$B$288)*($C592='3. Emissions - Potential EF'!$C$5:$C$288),0)),"lbm","g")/24/3600,"--")</f>
        <v>--</v>
      </c>
      <c r="F592" s="174" t="str">
        <f t="shared" si="109"/>
        <v>--</v>
      </c>
      <c r="G592" s="167" t="str">
        <f t="shared" si="109"/>
        <v>--</v>
      </c>
      <c r="H592" s="167" t="str">
        <f t="shared" si="109"/>
        <v>--</v>
      </c>
      <c r="I592" s="167" t="str">
        <f t="shared" si="109"/>
        <v>--</v>
      </c>
      <c r="J592" s="167" t="str">
        <f t="shared" si="109"/>
        <v>--</v>
      </c>
      <c r="K592" s="167" t="str">
        <f t="shared" si="109"/>
        <v>--</v>
      </c>
      <c r="L592" s="168" t="str">
        <f t="shared" si="106"/>
        <v>--</v>
      </c>
    </row>
    <row r="593" spans="2:12" s="53" customFormat="1" ht="14.5" x14ac:dyDescent="0.35">
      <c r="B593" s="165" t="str">
        <f t="shared" si="108"/>
        <v>2-Butanone</v>
      </c>
      <c r="C593" s="166" t="str">
        <f t="shared" si="108"/>
        <v>78-93-3</v>
      </c>
      <c r="D593" s="167" t="str" cm="1">
        <f t="array" ref="D593">_xlfn.IFNA(CONVERT(INDEX('3. Emissions - Potential EF'!$K$5:$K$288,MATCH(1,($N$570='3. Emissions - Potential EF'!$B$5:$B$288)*($C593='3. Emissions - Potential EF'!$C$5:$C$288),0)),"lbm","g")/8760/3600,"--")</f>
        <v>--</v>
      </c>
      <c r="E593" s="168" t="str" cm="1">
        <f t="array" ref="E593">_xlfn.IFNA(CONVERT(INDEX('3. Emissions - Potential EF'!$N$5:$N$288,MATCH(1,('Potential - REER'!$N$570='3. Emissions - Potential EF'!$B$5:$B$288)*($C593='3. Emissions - Potential EF'!$C$5:$C$288),0)),"lbm","g")/24/3600,"--")</f>
        <v>--</v>
      </c>
      <c r="F593" s="174" t="str">
        <f t="shared" si="109"/>
        <v>--</v>
      </c>
      <c r="G593" s="167" t="str">
        <f t="shared" si="109"/>
        <v>--</v>
      </c>
      <c r="H593" s="167" t="str">
        <f t="shared" si="109"/>
        <v>--</v>
      </c>
      <c r="I593" s="167" t="str">
        <f t="shared" si="109"/>
        <v>--</v>
      </c>
      <c r="J593" s="167" t="str">
        <f t="shared" si="109"/>
        <v>--</v>
      </c>
      <c r="K593" s="167" t="str">
        <f t="shared" si="109"/>
        <v>--</v>
      </c>
      <c r="L593" s="168" t="str">
        <f t="shared" si="106"/>
        <v>--</v>
      </c>
    </row>
    <row r="594" spans="2:12" s="53" customFormat="1" ht="14.5" x14ac:dyDescent="0.35">
      <c r="B594" s="165" t="str">
        <f t="shared" si="108"/>
        <v>2-Chlorophenol</v>
      </c>
      <c r="C594" s="166" t="str">
        <f t="shared" si="108"/>
        <v>95-57-8</v>
      </c>
      <c r="D594" s="167" t="str" cm="1">
        <f t="array" ref="D594">_xlfn.IFNA(CONVERT(INDEX('3. Emissions - Potential EF'!$K$5:$K$288,MATCH(1,($N$570='3. Emissions - Potential EF'!$B$5:$B$288)*($C594='3. Emissions - Potential EF'!$C$5:$C$288),0)),"lbm","g")/8760/3600,"--")</f>
        <v>--</v>
      </c>
      <c r="E594" s="168" t="str" cm="1">
        <f t="array" ref="E594">_xlfn.IFNA(CONVERT(INDEX('3. Emissions - Potential EF'!$N$5:$N$288,MATCH(1,('Potential - REER'!$N$570='3. Emissions - Potential EF'!$B$5:$B$288)*($C594='3. Emissions - Potential EF'!$C$5:$C$288),0)),"lbm","g")/24/3600,"--")</f>
        <v>--</v>
      </c>
      <c r="F594" s="174" t="str">
        <f t="shared" si="109"/>
        <v>--</v>
      </c>
      <c r="G594" s="167" t="str">
        <f t="shared" si="109"/>
        <v>--</v>
      </c>
      <c r="H594" s="167" t="str">
        <f t="shared" si="109"/>
        <v>--</v>
      </c>
      <c r="I594" s="167" t="str">
        <f t="shared" si="109"/>
        <v>--</v>
      </c>
      <c r="J594" s="167" t="str">
        <f t="shared" si="109"/>
        <v>--</v>
      </c>
      <c r="K594" s="167" t="str">
        <f t="shared" si="109"/>
        <v>--</v>
      </c>
      <c r="L594" s="168" t="str">
        <f t="shared" si="106"/>
        <v>--</v>
      </c>
    </row>
    <row r="595" spans="2:12" s="53" customFormat="1" ht="14.5" x14ac:dyDescent="0.35">
      <c r="B595" s="165" t="str">
        <f t="shared" si="108"/>
        <v>4-Methyl-2-pentanone</v>
      </c>
      <c r="C595" s="166" t="str">
        <f t="shared" si="108"/>
        <v>108-10-1</v>
      </c>
      <c r="D595" s="167" t="str" cm="1">
        <f t="array" ref="D595">_xlfn.IFNA(CONVERT(INDEX('3. Emissions - Potential EF'!$K$5:$K$288,MATCH(1,($N$570='3. Emissions - Potential EF'!$B$5:$B$288)*($C595='3. Emissions - Potential EF'!$C$5:$C$288),0)),"lbm","g")/8760/3600,"--")</f>
        <v>--</v>
      </c>
      <c r="E595" s="168" t="str" cm="1">
        <f t="array" ref="E595">_xlfn.IFNA(CONVERT(INDEX('3. Emissions - Potential EF'!$N$5:$N$288,MATCH(1,('Potential - REER'!$N$570='3. Emissions - Potential EF'!$B$5:$B$288)*($C595='3. Emissions - Potential EF'!$C$5:$C$288),0)),"lbm","g")/24/3600,"--")</f>
        <v>--</v>
      </c>
      <c r="F595" s="174" t="str">
        <f t="shared" si="109"/>
        <v>--</v>
      </c>
      <c r="G595" s="167" t="str">
        <f t="shared" si="109"/>
        <v>--</v>
      </c>
      <c r="H595" s="167" t="str">
        <f t="shared" si="109"/>
        <v>--</v>
      </c>
      <c r="I595" s="167" t="str">
        <f t="shared" si="109"/>
        <v>--</v>
      </c>
      <c r="J595" s="167" t="str">
        <f t="shared" si="109"/>
        <v>--</v>
      </c>
      <c r="K595" s="167" t="str">
        <f t="shared" si="109"/>
        <v>--</v>
      </c>
      <c r="L595" s="168" t="str">
        <f t="shared" si="106"/>
        <v>--</v>
      </c>
    </row>
    <row r="596" spans="2:12" s="53" customFormat="1" ht="14.5" x14ac:dyDescent="0.35">
      <c r="B596" s="165" t="str">
        <f t="shared" si="108"/>
        <v>2-Methyl napthalene</v>
      </c>
      <c r="C596" s="166" t="str">
        <f t="shared" si="108"/>
        <v>91-57-6</v>
      </c>
      <c r="D596" s="167" t="str" cm="1">
        <f t="array" ref="D596">_xlfn.IFNA(CONVERT(INDEX('3. Emissions - Potential EF'!$K$5:$K$288,MATCH(1,($N$570='3. Emissions - Potential EF'!$B$5:$B$288)*($C596='3. Emissions - Potential EF'!$C$5:$C$288),0)),"lbm","g")/8760/3600,"--")</f>
        <v>--</v>
      </c>
      <c r="E596" s="168" t="str" cm="1">
        <f t="array" ref="E596">_xlfn.IFNA(CONVERT(INDEX('3. Emissions - Potential EF'!$N$5:$N$288,MATCH(1,('Potential - REER'!$N$570='3. Emissions - Potential EF'!$B$5:$B$288)*($C596='3. Emissions - Potential EF'!$C$5:$C$288),0)),"lbm","g")/24/3600,"--")</f>
        <v>--</v>
      </c>
      <c r="F596" s="174" t="str">
        <f t="shared" si="109"/>
        <v>--</v>
      </c>
      <c r="G596" s="167" t="str">
        <f t="shared" si="109"/>
        <v>--</v>
      </c>
      <c r="H596" s="167" t="str">
        <f t="shared" si="109"/>
        <v>--</v>
      </c>
      <c r="I596" s="167" t="str">
        <f t="shared" si="109"/>
        <v>--</v>
      </c>
      <c r="J596" s="167" t="str">
        <f t="shared" si="109"/>
        <v>--</v>
      </c>
      <c r="K596" s="167" t="str">
        <f t="shared" si="109"/>
        <v>--</v>
      </c>
      <c r="L596" s="168" t="str">
        <f t="shared" si="106"/>
        <v>--</v>
      </c>
    </row>
    <row r="597" spans="2:12" s="53" customFormat="1" ht="14.5" x14ac:dyDescent="0.35">
      <c r="B597" s="165" t="str">
        <f t="shared" si="108"/>
        <v>Acetaldehyde</v>
      </c>
      <c r="C597" s="166" t="str">
        <f t="shared" si="108"/>
        <v>75-07-0</v>
      </c>
      <c r="D597" s="167" cm="1">
        <f t="array" ref="D597">_xlfn.IFNA(CONVERT(INDEX('3. Emissions - Potential EF'!$K$5:$K$288,MATCH(1,($N$570='3. Emissions - Potential EF'!$B$5:$B$288)*($C597='3. Emissions - Potential EF'!$C$5:$C$288),0)),"lbm","g")/8760/3600,"--")</f>
        <v>1.1717112492321158E-5</v>
      </c>
      <c r="E597" s="168" cm="1">
        <f t="array" ref="E597">_xlfn.IFNA(CONVERT(INDEX('3. Emissions - Potential EF'!$N$5:$N$288,MATCH(1,('Potential - REER'!$N$570='3. Emissions - Potential EF'!$B$5:$B$288)*($C597='3. Emissions - Potential EF'!$C$5:$C$288),0)),"lbm","g")/24/3600,"--")</f>
        <v>1.0264190543273334E-3</v>
      </c>
      <c r="F597" s="174">
        <f t="shared" si="109"/>
        <v>2.6038027760713684E-5</v>
      </c>
      <c r="G597" s="167">
        <f t="shared" si="109"/>
        <v>8.3693660659436834E-8</v>
      </c>
      <c r="H597" s="167">
        <f t="shared" si="109"/>
        <v>9.7642604102676307E-7</v>
      </c>
      <c r="I597" s="167">
        <f t="shared" si="109"/>
        <v>1.8898568536001867E-8</v>
      </c>
      <c r="J597" s="167">
        <f t="shared" si="109"/>
        <v>2.1303840895129379E-6</v>
      </c>
      <c r="K597" s="167">
        <f t="shared" si="109"/>
        <v>1.8898568536001867E-8</v>
      </c>
      <c r="L597" s="168">
        <f t="shared" si="106"/>
        <v>2.1838703283560286E-6</v>
      </c>
    </row>
    <row r="598" spans="2:12" s="53" customFormat="1" ht="14.5" x14ac:dyDescent="0.35">
      <c r="B598" s="165" t="str">
        <f t="shared" si="108"/>
        <v>Acenaphthylene</v>
      </c>
      <c r="C598" s="166" t="str">
        <f t="shared" si="108"/>
        <v>208-96-8</v>
      </c>
      <c r="D598" s="167" t="str" cm="1">
        <f t="array" ref="D598">_xlfn.IFNA(CONVERT(INDEX('3. Emissions - Potential EF'!$K$5:$K$288,MATCH(1,($N$570='3. Emissions - Potential EF'!$B$5:$B$288)*($C598='3. Emissions - Potential EF'!$C$5:$C$288),0)),"lbm","g")/8760/3600,"--")</f>
        <v>--</v>
      </c>
      <c r="E598" s="168" t="str" cm="1">
        <f t="array" ref="E598">_xlfn.IFNA(CONVERT(INDEX('3. Emissions - Potential EF'!$N$5:$N$288,MATCH(1,('Potential - REER'!$N$570='3. Emissions - Potential EF'!$B$5:$B$288)*($C598='3. Emissions - Potential EF'!$C$5:$C$288),0)),"lbm","g")/24/3600,"--")</f>
        <v>--</v>
      </c>
      <c r="F598" s="174" t="str">
        <f t="shared" si="109"/>
        <v>--</v>
      </c>
      <c r="G598" s="167" t="str">
        <f t="shared" si="109"/>
        <v>--</v>
      </c>
      <c r="H598" s="167" t="str">
        <f t="shared" si="109"/>
        <v>--</v>
      </c>
      <c r="I598" s="167" t="str">
        <f t="shared" si="109"/>
        <v>--</v>
      </c>
      <c r="J598" s="167" t="str">
        <f t="shared" si="109"/>
        <v>--</v>
      </c>
      <c r="K598" s="167" t="str">
        <f t="shared" si="109"/>
        <v>--</v>
      </c>
      <c r="L598" s="168" t="str">
        <f t="shared" si="106"/>
        <v>--</v>
      </c>
    </row>
    <row r="599" spans="2:12" s="53" customFormat="1" ht="14.5" x14ac:dyDescent="0.35">
      <c r="B599" s="165" t="str">
        <f t="shared" si="108"/>
        <v>Acenaphthene</v>
      </c>
      <c r="C599" s="166" t="str">
        <f t="shared" si="108"/>
        <v>83-32-9</v>
      </c>
      <c r="D599" s="167" t="str" cm="1">
        <f t="array" ref="D599">_xlfn.IFNA(CONVERT(INDEX('3. Emissions - Potential EF'!$K$5:$K$288,MATCH(1,($N$570='3. Emissions - Potential EF'!$B$5:$B$288)*($C599='3. Emissions - Potential EF'!$C$5:$C$288),0)),"lbm","g")/8760/3600,"--")</f>
        <v>--</v>
      </c>
      <c r="E599" s="168" t="str" cm="1">
        <f t="array" ref="E599">_xlfn.IFNA(CONVERT(INDEX('3. Emissions - Potential EF'!$N$5:$N$288,MATCH(1,('Potential - REER'!$N$570='3. Emissions - Potential EF'!$B$5:$B$288)*($C599='3. Emissions - Potential EF'!$C$5:$C$288),0)),"lbm","g")/24/3600,"--")</f>
        <v>--</v>
      </c>
      <c r="F599" s="174" t="str">
        <f t="shared" si="109"/>
        <v>--</v>
      </c>
      <c r="G599" s="167" t="str">
        <f t="shared" si="109"/>
        <v>--</v>
      </c>
      <c r="H599" s="167" t="str">
        <f t="shared" si="109"/>
        <v>--</v>
      </c>
      <c r="I599" s="167" t="str">
        <f t="shared" si="109"/>
        <v>--</v>
      </c>
      <c r="J599" s="167" t="str">
        <f t="shared" si="109"/>
        <v>--</v>
      </c>
      <c r="K599" s="167" t="str">
        <f t="shared" si="109"/>
        <v>--</v>
      </c>
      <c r="L599" s="168" t="str">
        <f t="shared" si="106"/>
        <v>--</v>
      </c>
    </row>
    <row r="600" spans="2:12" s="53" customFormat="1" ht="14.5" x14ac:dyDescent="0.35">
      <c r="B600" s="165" t="str">
        <f t="shared" si="108"/>
        <v>Acetone</v>
      </c>
      <c r="C600" s="166" t="str">
        <f t="shared" si="108"/>
        <v>67-64-1</v>
      </c>
      <c r="D600" s="167" t="str" cm="1">
        <f t="array" ref="D600">_xlfn.IFNA(CONVERT(INDEX('3. Emissions - Potential EF'!$K$5:$K$288,MATCH(1,($N$570='3. Emissions - Potential EF'!$B$5:$B$288)*($C600='3. Emissions - Potential EF'!$C$5:$C$288),0)),"lbm","g")/8760/3600,"--")</f>
        <v>--</v>
      </c>
      <c r="E600" s="168" t="str" cm="1">
        <f t="array" ref="E600">_xlfn.IFNA(CONVERT(INDEX('3. Emissions - Potential EF'!$N$5:$N$288,MATCH(1,('Potential - REER'!$N$570='3. Emissions - Potential EF'!$B$5:$B$288)*($C600='3. Emissions - Potential EF'!$C$5:$C$288),0)),"lbm","g")/24/3600,"--")</f>
        <v>--</v>
      </c>
      <c r="F600" s="174" t="str">
        <f t="shared" si="109"/>
        <v>--</v>
      </c>
      <c r="G600" s="167" t="str">
        <f t="shared" si="109"/>
        <v>--</v>
      </c>
      <c r="H600" s="167" t="str">
        <f t="shared" si="109"/>
        <v>--</v>
      </c>
      <c r="I600" s="167" t="str">
        <f t="shared" si="109"/>
        <v>--</v>
      </c>
      <c r="J600" s="167" t="str">
        <f t="shared" si="109"/>
        <v>--</v>
      </c>
      <c r="K600" s="167" t="str">
        <f t="shared" si="109"/>
        <v>--</v>
      </c>
      <c r="L600" s="168" t="str">
        <f t="shared" si="106"/>
        <v>--</v>
      </c>
    </row>
    <row r="601" spans="2:12" s="53" customFormat="1" ht="14.5" x14ac:dyDescent="0.35">
      <c r="B601" s="165" t="str">
        <f t="shared" si="108"/>
        <v>Acrolein</v>
      </c>
      <c r="C601" s="166" t="str">
        <f t="shared" si="108"/>
        <v>107-02-8</v>
      </c>
      <c r="D601" s="167" cm="1">
        <f t="array" ref="D601">_xlfn.IFNA(CONVERT(INDEX('3. Emissions - Potential EF'!$K$5:$K$288,MATCH(1,($N$570='3. Emissions - Potential EF'!$B$5:$B$288)*($C601='3. Emissions - Potential EF'!$C$5:$C$288),0)),"lbm","g")/8760/3600,"--")</f>
        <v>5.0709831927701675E-7</v>
      </c>
      <c r="E601" s="168" cm="1">
        <f t="array" ref="E601">_xlfn.IFNA(CONVERT(INDEX('3. Emissions - Potential EF'!$N$5:$N$288,MATCH(1,('Potential - REER'!$N$570='3. Emissions - Potential EF'!$B$5:$B$288)*($C601='3. Emissions - Potential EF'!$C$5:$C$288),0)),"lbm","g")/24/3600,"--")</f>
        <v>4.4421812768666674E-5</v>
      </c>
      <c r="F601" s="174" t="str">
        <f t="shared" ref="F601:K610" si="110">IFERROR(IF(F35="--","--",$D601/F35),"--")</f>
        <v>--</v>
      </c>
      <c r="G601" s="167">
        <f t="shared" si="110"/>
        <v>1.4488523407914766E-6</v>
      </c>
      <c r="H601" s="167" t="str">
        <f t="shared" si="110"/>
        <v>--</v>
      </c>
      <c r="I601" s="167">
        <f t="shared" si="110"/>
        <v>3.3806554618467785E-7</v>
      </c>
      <c r="J601" s="167" t="str">
        <f t="shared" si="110"/>
        <v>--</v>
      </c>
      <c r="K601" s="167">
        <f t="shared" si="110"/>
        <v>3.3806554618467785E-7</v>
      </c>
      <c r="L601" s="168">
        <f t="shared" si="106"/>
        <v>6.4379438795169089E-6</v>
      </c>
    </row>
    <row r="602" spans="2:12" s="53" customFormat="1" ht="14.5" x14ac:dyDescent="0.35">
      <c r="B602" s="165" t="str">
        <f t="shared" si="108"/>
        <v>Aluminum</v>
      </c>
      <c r="C602" s="166" t="str">
        <f t="shared" si="108"/>
        <v>7429-90-5</v>
      </c>
      <c r="D602" s="167" t="str" cm="1">
        <f t="array" ref="D602">_xlfn.IFNA(CONVERT(INDEX('3. Emissions - Potential EF'!$K$5:$K$288,MATCH(1,($N$570='3. Emissions - Potential EF'!$B$5:$B$288)*($C602='3. Emissions - Potential EF'!$C$5:$C$288),0)),"lbm","g")/8760/3600,"--")</f>
        <v>--</v>
      </c>
      <c r="E602" s="168" t="str" cm="1">
        <f t="array" ref="E602">_xlfn.IFNA(CONVERT(INDEX('3. Emissions - Potential EF'!$N$5:$N$288,MATCH(1,('Potential - REER'!$N$570='3. Emissions - Potential EF'!$B$5:$B$288)*($C602='3. Emissions - Potential EF'!$C$5:$C$288),0)),"lbm","g")/24/3600,"--")</f>
        <v>--</v>
      </c>
      <c r="F602" s="174" t="str">
        <f t="shared" si="110"/>
        <v>--</v>
      </c>
      <c r="G602" s="167" t="str">
        <f t="shared" si="110"/>
        <v>--</v>
      </c>
      <c r="H602" s="167" t="str">
        <f t="shared" si="110"/>
        <v>--</v>
      </c>
      <c r="I602" s="167" t="str">
        <f t="shared" si="110"/>
        <v>--</v>
      </c>
      <c r="J602" s="167" t="str">
        <f t="shared" si="110"/>
        <v>--</v>
      </c>
      <c r="K602" s="167" t="str">
        <f t="shared" si="110"/>
        <v>--</v>
      </c>
      <c r="L602" s="168" t="str">
        <f t="shared" si="106"/>
        <v>--</v>
      </c>
    </row>
    <row r="603" spans="2:12" s="53" customFormat="1" ht="14.5" x14ac:dyDescent="0.35">
      <c r="B603" s="165" t="str">
        <f t="shared" si="108"/>
        <v>Ammonia</v>
      </c>
      <c r="C603" s="166" t="str">
        <f t="shared" si="108"/>
        <v>7664-41-7</v>
      </c>
      <c r="D603" s="167" cm="1">
        <f t="array" ref="D603">_xlfn.IFNA(CONVERT(INDEX('3. Emissions - Potential EF'!$K$5:$K$288,MATCH(1,($N$570='3. Emissions - Potential EF'!$B$5:$B$288)*($C603='3. Emissions - Potential EF'!$C$5:$C$288),0)),"lbm","g")/8760/3600,"--")</f>
        <v>4.3380092209538305E-5</v>
      </c>
      <c r="E603" s="168" cm="1">
        <f t="array" ref="E603">_xlfn.IFNA(CONVERT(INDEX('3. Emissions - Potential EF'!$N$5:$N$288,MATCH(1,('Potential - REER'!$N$570='3. Emissions - Potential EF'!$B$5:$B$288)*($C603='3. Emissions - Potential EF'!$C$5:$C$288),0)),"lbm","g")/24/3600,"--")</f>
        <v>3.8000960775555564E-3</v>
      </c>
      <c r="F603" s="174" t="str">
        <f t="shared" si="110"/>
        <v>--</v>
      </c>
      <c r="G603" s="167">
        <f t="shared" si="110"/>
        <v>8.6760184419076615E-8</v>
      </c>
      <c r="H603" s="167" t="str">
        <f t="shared" si="110"/>
        <v>--</v>
      </c>
      <c r="I603" s="167">
        <f t="shared" si="110"/>
        <v>1.971822373160832E-8</v>
      </c>
      <c r="J603" s="167" t="str">
        <f t="shared" si="110"/>
        <v>--</v>
      </c>
      <c r="K603" s="167">
        <f t="shared" si="110"/>
        <v>1.971822373160832E-8</v>
      </c>
      <c r="L603" s="168">
        <f t="shared" ref="L603:L634" si="111">IFERROR(IF(L37="--","--",$E603/L37),"--")</f>
        <v>3.1667467312962971E-6</v>
      </c>
    </row>
    <row r="604" spans="2:12" s="53" customFormat="1" ht="14.5" x14ac:dyDescent="0.35">
      <c r="B604" s="165" t="str">
        <f t="shared" si="108"/>
        <v>Anthracene</v>
      </c>
      <c r="C604" s="166" t="str">
        <f t="shared" si="108"/>
        <v>120-12-7</v>
      </c>
      <c r="D604" s="167" t="str" cm="1">
        <f t="array" ref="D604">_xlfn.IFNA(CONVERT(INDEX('3. Emissions - Potential EF'!$K$5:$K$288,MATCH(1,($N$570='3. Emissions - Potential EF'!$B$5:$B$288)*($C604='3. Emissions - Potential EF'!$C$5:$C$288),0)),"lbm","g")/8760/3600,"--")</f>
        <v>--</v>
      </c>
      <c r="E604" s="168" t="str" cm="1">
        <f t="array" ref="E604">_xlfn.IFNA(CONVERT(INDEX('3. Emissions - Potential EF'!$N$5:$N$288,MATCH(1,('Potential - REER'!$N$570='3. Emissions - Potential EF'!$B$5:$B$288)*($C604='3. Emissions - Potential EF'!$C$5:$C$288),0)),"lbm","g")/24/3600,"--")</f>
        <v>--</v>
      </c>
      <c r="F604" s="174" t="str">
        <f t="shared" si="110"/>
        <v>--</v>
      </c>
      <c r="G604" s="167" t="str">
        <f t="shared" si="110"/>
        <v>--</v>
      </c>
      <c r="H604" s="167" t="str">
        <f t="shared" si="110"/>
        <v>--</v>
      </c>
      <c r="I604" s="167" t="str">
        <f t="shared" si="110"/>
        <v>--</v>
      </c>
      <c r="J604" s="167" t="str">
        <f t="shared" si="110"/>
        <v>--</v>
      </c>
      <c r="K604" s="167" t="str">
        <f t="shared" si="110"/>
        <v>--</v>
      </c>
      <c r="L604" s="168" t="str">
        <f t="shared" si="111"/>
        <v>--</v>
      </c>
    </row>
    <row r="605" spans="2:12" s="53" customFormat="1" ht="14.5" x14ac:dyDescent="0.35">
      <c r="B605" s="165" t="str">
        <f t="shared" si="108"/>
        <v>Antimony</v>
      </c>
      <c r="C605" s="166" t="str">
        <f t="shared" si="108"/>
        <v>7440-36-0</v>
      </c>
      <c r="D605" s="167" t="str" cm="1">
        <f t="array" ref="D605">_xlfn.IFNA(CONVERT(INDEX('3. Emissions - Potential EF'!$K$5:$K$288,MATCH(1,($N$570='3. Emissions - Potential EF'!$B$5:$B$288)*($C605='3. Emissions - Potential EF'!$C$5:$C$288),0)),"lbm","g")/8760/3600,"--")</f>
        <v>--</v>
      </c>
      <c r="E605" s="168" t="str" cm="1">
        <f t="array" ref="E605">_xlfn.IFNA(CONVERT(INDEX('3. Emissions - Potential EF'!$N$5:$N$288,MATCH(1,('Potential - REER'!$N$570='3. Emissions - Potential EF'!$B$5:$B$288)*($C605='3. Emissions - Potential EF'!$C$5:$C$288),0)),"lbm","g")/24/3600,"--")</f>
        <v>--</v>
      </c>
      <c r="F605" s="174" t="str">
        <f t="shared" si="110"/>
        <v>--</v>
      </c>
      <c r="G605" s="167" t="str">
        <f t="shared" si="110"/>
        <v>--</v>
      </c>
      <c r="H605" s="167" t="str">
        <f t="shared" si="110"/>
        <v>--</v>
      </c>
      <c r="I605" s="167" t="str">
        <f t="shared" si="110"/>
        <v>--</v>
      </c>
      <c r="J605" s="167" t="str">
        <f t="shared" si="110"/>
        <v>--</v>
      </c>
      <c r="K605" s="167" t="str">
        <f t="shared" si="110"/>
        <v>--</v>
      </c>
      <c r="L605" s="168" t="str">
        <f t="shared" si="111"/>
        <v>--</v>
      </c>
    </row>
    <row r="606" spans="2:12" s="53" customFormat="1" ht="14.5" x14ac:dyDescent="0.35">
      <c r="B606" s="165" t="str">
        <f t="shared" si="108"/>
        <v>Arsenic and compounds</v>
      </c>
      <c r="C606" s="166" t="str">
        <f t="shared" si="108"/>
        <v>7440-38-2</v>
      </c>
      <c r="D606" s="167" cm="1">
        <f t="array" ref="D606">_xlfn.IFNA(CONVERT(INDEX('3. Emissions - Potential EF'!$K$5:$K$288,MATCH(1,($N$570='3. Emissions - Potential EF'!$B$5:$B$288)*($C606='3. Emissions - Potential EF'!$C$5:$C$288),0)),"lbm","g")/8760/3600,"--")</f>
        <v>2.3933843977676309E-8</v>
      </c>
      <c r="E606" s="168" cm="1">
        <f t="array" ref="E606">_xlfn.IFNA(CONVERT(INDEX('3. Emissions - Potential EF'!$N$5:$N$288,MATCH(1,('Potential - REER'!$N$570='3. Emissions - Potential EF'!$B$5:$B$288)*($C606='3. Emissions - Potential EF'!$C$5:$C$288),0)),"lbm","g")/24/3600,"--")</f>
        <v>2.0966047324444443E-6</v>
      </c>
      <c r="F606" s="174">
        <f t="shared" si="110"/>
        <v>9.9724349906984608E-4</v>
      </c>
      <c r="G606" s="167">
        <f t="shared" si="110"/>
        <v>1.4078731751574299E-4</v>
      </c>
      <c r="H606" s="167">
        <f t="shared" si="110"/>
        <v>1.8410649213597163E-5</v>
      </c>
      <c r="I606" s="167">
        <f t="shared" si="110"/>
        <v>9.9724349906984622E-6</v>
      </c>
      <c r="J606" s="167">
        <f t="shared" si="110"/>
        <v>3.8602974157542435E-5</v>
      </c>
      <c r="K606" s="167">
        <f t="shared" si="110"/>
        <v>9.9724349906984622E-6</v>
      </c>
      <c r="L606" s="168">
        <f t="shared" si="111"/>
        <v>1.0483023662222221E-5</v>
      </c>
    </row>
    <row r="607" spans="2:12" s="53" customFormat="1" ht="14.5" x14ac:dyDescent="0.35">
      <c r="B607" s="165" t="str">
        <f t="shared" si="108"/>
        <v>Barium and compounds</v>
      </c>
      <c r="C607" s="166" t="str">
        <f t="shared" si="108"/>
        <v>7440-39-3</v>
      </c>
      <c r="D607" s="167" t="str" cm="1">
        <f t="array" ref="D607">_xlfn.IFNA(CONVERT(INDEX('3. Emissions - Potential EF'!$K$5:$K$288,MATCH(1,($N$570='3. Emissions - Potential EF'!$B$5:$B$288)*($C607='3. Emissions - Potential EF'!$C$5:$C$288),0)),"lbm","g")/8760/3600,"--")</f>
        <v>--</v>
      </c>
      <c r="E607" s="168" t="str" cm="1">
        <f t="array" ref="E607">_xlfn.IFNA(CONVERT(INDEX('3. Emissions - Potential EF'!$N$5:$N$288,MATCH(1,('Potential - REER'!$N$570='3. Emissions - Potential EF'!$B$5:$B$288)*($C607='3. Emissions - Potential EF'!$C$5:$C$288),0)),"lbm","g")/24/3600,"--")</f>
        <v>--</v>
      </c>
      <c r="F607" s="174" t="str">
        <f t="shared" si="110"/>
        <v>--</v>
      </c>
      <c r="G607" s="167" t="str">
        <f t="shared" si="110"/>
        <v>--</v>
      </c>
      <c r="H607" s="167" t="str">
        <f t="shared" si="110"/>
        <v>--</v>
      </c>
      <c r="I607" s="167" t="str">
        <f t="shared" si="110"/>
        <v>--</v>
      </c>
      <c r="J607" s="167" t="str">
        <f t="shared" si="110"/>
        <v>--</v>
      </c>
      <c r="K607" s="167" t="str">
        <f t="shared" si="110"/>
        <v>--</v>
      </c>
      <c r="L607" s="168" t="str">
        <f t="shared" si="111"/>
        <v>--</v>
      </c>
    </row>
    <row r="608" spans="2:12" s="53" customFormat="1" ht="14.5" x14ac:dyDescent="0.35">
      <c r="B608" s="165" t="str">
        <f t="shared" si="108"/>
        <v>Benzene</v>
      </c>
      <c r="C608" s="166" t="str">
        <f t="shared" si="108"/>
        <v>71-43-2</v>
      </c>
      <c r="D608" s="167" cm="1">
        <f t="array" ref="D608">_xlfn.IFNA(CONVERT(INDEX('3. Emissions - Potential EF'!$K$5:$K$288,MATCH(1,($N$570='3. Emissions - Potential EF'!$B$5:$B$288)*($C608='3. Emissions - Potential EF'!$C$5:$C$288),0)),"lbm","g")/8760/3600,"--")</f>
        <v>2.786796958150685E-6</v>
      </c>
      <c r="E608" s="168" cm="1">
        <f t="array" ref="E608">_xlfn.IFNA(CONVERT(INDEX('3. Emissions - Potential EF'!$N$5:$N$288,MATCH(1,('Potential - REER'!$N$570='3. Emissions - Potential EF'!$B$5:$B$288)*($C608='3. Emissions - Potential EF'!$C$5:$C$288),0)),"lbm","g")/24/3600,"--")</f>
        <v>2.4412341353400005E-4</v>
      </c>
      <c r="F608" s="174">
        <f t="shared" si="110"/>
        <v>2.1436899678082192E-5</v>
      </c>
      <c r="G608" s="167">
        <f t="shared" si="110"/>
        <v>9.2893231938356165E-7</v>
      </c>
      <c r="H608" s="167">
        <f t="shared" si="110"/>
        <v>8.4448392671232882E-7</v>
      </c>
      <c r="I608" s="167">
        <f t="shared" si="110"/>
        <v>2.1436899678082191E-7</v>
      </c>
      <c r="J608" s="167">
        <f t="shared" si="110"/>
        <v>1.8578646387671233E-6</v>
      </c>
      <c r="K608" s="167">
        <f t="shared" si="110"/>
        <v>2.1436899678082191E-7</v>
      </c>
      <c r="L608" s="168">
        <f t="shared" si="111"/>
        <v>8.4180487425517256E-6</v>
      </c>
    </row>
    <row r="609" spans="2:12" s="53" customFormat="1" ht="14.5" x14ac:dyDescent="0.35">
      <c r="B609" s="165" t="str">
        <f t="shared" si="108"/>
        <v>Benz[a]anthracene</v>
      </c>
      <c r="C609" s="166" t="str">
        <f t="shared" si="108"/>
        <v>56-55-3</v>
      </c>
      <c r="D609" s="167" t="str" cm="1">
        <f t="array" ref="D609">_xlfn.IFNA(CONVERT(INDEX('3. Emissions - Potential EF'!$K$5:$K$288,MATCH(1,($N$570='3. Emissions - Potential EF'!$B$5:$B$288)*($C609='3. Emissions - Potential EF'!$C$5:$C$288),0)),"lbm","g")/8760/3600,"--")</f>
        <v>--</v>
      </c>
      <c r="E609" s="168" t="str" cm="1">
        <f t="array" ref="E609">_xlfn.IFNA(CONVERT(INDEX('3. Emissions - Potential EF'!$N$5:$N$288,MATCH(1,('Potential - REER'!$N$570='3. Emissions - Potential EF'!$B$5:$B$288)*($C609='3. Emissions - Potential EF'!$C$5:$C$288),0)),"lbm","g")/24/3600,"--")</f>
        <v>--</v>
      </c>
      <c r="F609" s="174" t="str">
        <f t="shared" si="110"/>
        <v>--</v>
      </c>
      <c r="G609" s="167" t="str">
        <f t="shared" si="110"/>
        <v>--</v>
      </c>
      <c r="H609" s="167" t="str">
        <f t="shared" si="110"/>
        <v>--</v>
      </c>
      <c r="I609" s="167" t="str">
        <f t="shared" si="110"/>
        <v>--</v>
      </c>
      <c r="J609" s="167" t="str">
        <f t="shared" si="110"/>
        <v>--</v>
      </c>
      <c r="K609" s="167" t="str">
        <f t="shared" si="110"/>
        <v>--</v>
      </c>
      <c r="L609" s="168" t="str">
        <f t="shared" si="111"/>
        <v>--</v>
      </c>
    </row>
    <row r="610" spans="2:12" s="53" customFormat="1" ht="14.5" x14ac:dyDescent="0.35">
      <c r="B610" s="165" t="str">
        <f t="shared" si="108"/>
        <v>Benzo(a)pyrene</v>
      </c>
      <c r="C610" s="166" t="str">
        <f t="shared" si="108"/>
        <v>50-32-8</v>
      </c>
      <c r="D610" s="167" cm="1">
        <f t="array" ref="D610">_xlfn.IFNA(CONVERT(INDEX('3. Emissions - Potential EF'!$K$5:$K$288,MATCH(1,($N$570='3. Emissions - Potential EF'!$B$5:$B$288)*($C610='3. Emissions - Potential EF'!$C$5:$C$288),0)),"lbm","g")/8760/3600,"--")</f>
        <v>5.3103216325469316E-10</v>
      </c>
      <c r="E610" s="168" cm="1">
        <f t="array" ref="E610">_xlfn.IFNA(CONVERT(INDEX('3. Emissions - Potential EF'!$N$5:$N$288,MATCH(1,('Potential - REER'!$N$570='3. Emissions - Potential EF'!$B$5:$B$288)*($C610='3. Emissions - Potential EF'!$C$5:$C$288),0)),"lbm","g")/24/3600,"--")</f>
        <v>4.6518417501111128E-8</v>
      </c>
      <c r="F610" s="174">
        <f t="shared" si="110"/>
        <v>1.2349585191969608E-5</v>
      </c>
      <c r="G610" s="167">
        <f t="shared" si="110"/>
        <v>2.6551608162734657E-7</v>
      </c>
      <c r="H610" s="167">
        <f t="shared" si="110"/>
        <v>3.318951020341832E-7</v>
      </c>
      <c r="I610" s="167">
        <f t="shared" si="110"/>
        <v>6.0344564006215126E-8</v>
      </c>
      <c r="J610" s="167">
        <f t="shared" si="110"/>
        <v>1.7701072108489771E-7</v>
      </c>
      <c r="K610" s="167">
        <f t="shared" si="110"/>
        <v>6.0344564006215126E-8</v>
      </c>
      <c r="L610" s="168">
        <f t="shared" si="111"/>
        <v>2.3259208750555564E-5</v>
      </c>
    </row>
    <row r="611" spans="2:12" s="53" customFormat="1" ht="14.5" x14ac:dyDescent="0.35">
      <c r="B611" s="165" t="str">
        <f t="shared" ref="B611:C630" si="112">B45</f>
        <v>Benzo[b]fluoranthene</v>
      </c>
      <c r="C611" s="166" t="str">
        <f t="shared" si="112"/>
        <v>205-99-2</v>
      </c>
      <c r="D611" s="167" t="str" cm="1">
        <f t="array" ref="D611">_xlfn.IFNA(CONVERT(INDEX('3. Emissions - Potential EF'!$K$5:$K$288,MATCH(1,($N$570='3. Emissions - Potential EF'!$B$5:$B$288)*($C611='3. Emissions - Potential EF'!$C$5:$C$288),0)),"lbm","g")/8760/3600,"--")</f>
        <v>--</v>
      </c>
      <c r="E611" s="168" t="str" cm="1">
        <f t="array" ref="E611">_xlfn.IFNA(CONVERT(INDEX('3. Emissions - Potential EF'!$N$5:$N$288,MATCH(1,('Potential - REER'!$N$570='3. Emissions - Potential EF'!$B$5:$B$288)*($C611='3. Emissions - Potential EF'!$C$5:$C$288),0)),"lbm","g")/24/3600,"--")</f>
        <v>--</v>
      </c>
      <c r="F611" s="174" t="str">
        <f t="shared" ref="F611:K620" si="113">IFERROR(IF(F45="--","--",$D611/F45),"--")</f>
        <v>--</v>
      </c>
      <c r="G611" s="167" t="str">
        <f t="shared" si="113"/>
        <v>--</v>
      </c>
      <c r="H611" s="167" t="str">
        <f t="shared" si="113"/>
        <v>--</v>
      </c>
      <c r="I611" s="167" t="str">
        <f t="shared" si="113"/>
        <v>--</v>
      </c>
      <c r="J611" s="167" t="str">
        <f t="shared" si="113"/>
        <v>--</v>
      </c>
      <c r="K611" s="167" t="str">
        <f t="shared" si="113"/>
        <v>--</v>
      </c>
      <c r="L611" s="168" t="str">
        <f t="shared" si="111"/>
        <v>--</v>
      </c>
    </row>
    <row r="612" spans="2:12" s="53" customFormat="1" ht="14.5" x14ac:dyDescent="0.35">
      <c r="B612" s="165" t="str">
        <f t="shared" si="112"/>
        <v>Benzo[k]fluoranthene</v>
      </c>
      <c r="C612" s="166" t="str">
        <f t="shared" si="112"/>
        <v>207-08-9</v>
      </c>
      <c r="D612" s="167" t="str" cm="1">
        <f t="array" ref="D612">_xlfn.IFNA(CONVERT(INDEX('3. Emissions - Potential EF'!$K$5:$K$288,MATCH(1,($N$570='3. Emissions - Potential EF'!$B$5:$B$288)*($C612='3. Emissions - Potential EF'!$C$5:$C$288),0)),"lbm","g")/8760/3600,"--")</f>
        <v>--</v>
      </c>
      <c r="E612" s="168" t="str" cm="1">
        <f t="array" ref="E612">_xlfn.IFNA(CONVERT(INDEX('3. Emissions - Potential EF'!$N$5:$N$288,MATCH(1,('Potential - REER'!$N$570='3. Emissions - Potential EF'!$B$5:$B$288)*($C612='3. Emissions - Potential EF'!$C$5:$C$288),0)),"lbm","g")/24/3600,"--")</f>
        <v>--</v>
      </c>
      <c r="F612" s="174" t="str">
        <f t="shared" si="113"/>
        <v>--</v>
      </c>
      <c r="G612" s="167" t="str">
        <f t="shared" si="113"/>
        <v>--</v>
      </c>
      <c r="H612" s="167" t="str">
        <f t="shared" si="113"/>
        <v>--</v>
      </c>
      <c r="I612" s="167" t="str">
        <f t="shared" si="113"/>
        <v>--</v>
      </c>
      <c r="J612" s="167" t="str">
        <f t="shared" si="113"/>
        <v>--</v>
      </c>
      <c r="K612" s="167" t="str">
        <f t="shared" si="113"/>
        <v>--</v>
      </c>
      <c r="L612" s="168" t="str">
        <f t="shared" si="111"/>
        <v>--</v>
      </c>
    </row>
    <row r="613" spans="2:12" s="53" customFormat="1" ht="14.5" x14ac:dyDescent="0.35">
      <c r="B613" s="165" t="str">
        <f t="shared" si="112"/>
        <v>Benzo[e]pyrene</v>
      </c>
      <c r="C613" s="166" t="str">
        <f t="shared" si="112"/>
        <v>192-97-2</v>
      </c>
      <c r="D613" s="167" t="str" cm="1">
        <f t="array" ref="D613">_xlfn.IFNA(CONVERT(INDEX('3. Emissions - Potential EF'!$K$5:$K$288,MATCH(1,($N$570='3. Emissions - Potential EF'!$B$5:$B$288)*($C613='3. Emissions - Potential EF'!$C$5:$C$288),0)),"lbm","g")/8760/3600,"--")</f>
        <v>--</v>
      </c>
      <c r="E613" s="168" t="str" cm="1">
        <f t="array" ref="E613">_xlfn.IFNA(CONVERT(INDEX('3. Emissions - Potential EF'!$N$5:$N$288,MATCH(1,('Potential - REER'!$N$570='3. Emissions - Potential EF'!$B$5:$B$288)*($C613='3. Emissions - Potential EF'!$C$5:$C$288),0)),"lbm","g")/24/3600,"--")</f>
        <v>--</v>
      </c>
      <c r="F613" s="174" t="str">
        <f t="shared" si="113"/>
        <v>--</v>
      </c>
      <c r="G613" s="167" t="str">
        <f t="shared" si="113"/>
        <v>--</v>
      </c>
      <c r="H613" s="167" t="str">
        <f t="shared" si="113"/>
        <v>--</v>
      </c>
      <c r="I613" s="167" t="str">
        <f t="shared" si="113"/>
        <v>--</v>
      </c>
      <c r="J613" s="167" t="str">
        <f t="shared" si="113"/>
        <v>--</v>
      </c>
      <c r="K613" s="167" t="str">
        <f t="shared" si="113"/>
        <v>--</v>
      </c>
      <c r="L613" s="168" t="str">
        <f t="shared" si="111"/>
        <v>--</v>
      </c>
    </row>
    <row r="614" spans="2:12" s="53" customFormat="1" ht="14.5" x14ac:dyDescent="0.35">
      <c r="B614" s="165" t="str">
        <f t="shared" si="112"/>
        <v>Benzo[g,h,i]perylene</v>
      </c>
      <c r="C614" s="166" t="str">
        <f t="shared" si="112"/>
        <v>191-24-2</v>
      </c>
      <c r="D614" s="167" t="str" cm="1">
        <f t="array" ref="D614">_xlfn.IFNA(CONVERT(INDEX('3. Emissions - Potential EF'!$K$5:$K$288,MATCH(1,($N$570='3. Emissions - Potential EF'!$B$5:$B$288)*($C614='3. Emissions - Potential EF'!$C$5:$C$288),0)),"lbm","g")/8760/3600,"--")</f>
        <v>--</v>
      </c>
      <c r="E614" s="168" t="str" cm="1">
        <f t="array" ref="E614">_xlfn.IFNA(CONVERT(INDEX('3. Emissions - Potential EF'!$N$5:$N$288,MATCH(1,('Potential - REER'!$N$570='3. Emissions - Potential EF'!$B$5:$B$288)*($C614='3. Emissions - Potential EF'!$C$5:$C$288),0)),"lbm","g")/24/3600,"--")</f>
        <v>--</v>
      </c>
      <c r="F614" s="174" t="str">
        <f t="shared" si="113"/>
        <v>--</v>
      </c>
      <c r="G614" s="167" t="str">
        <f t="shared" si="113"/>
        <v>--</v>
      </c>
      <c r="H614" s="167" t="str">
        <f t="shared" si="113"/>
        <v>--</v>
      </c>
      <c r="I614" s="167" t="str">
        <f t="shared" si="113"/>
        <v>--</v>
      </c>
      <c r="J614" s="167" t="str">
        <f t="shared" si="113"/>
        <v>--</v>
      </c>
      <c r="K614" s="167" t="str">
        <f t="shared" si="113"/>
        <v>--</v>
      </c>
      <c r="L614" s="168" t="str">
        <f t="shared" si="111"/>
        <v>--</v>
      </c>
    </row>
    <row r="615" spans="2:12" s="53" customFormat="1" ht="14.5" x14ac:dyDescent="0.35">
      <c r="B615" s="165" t="str">
        <f t="shared" si="112"/>
        <v>Beryllium and compounds</v>
      </c>
      <c r="C615" s="166" t="str">
        <f t="shared" si="112"/>
        <v>7440-41-7</v>
      </c>
      <c r="D615" s="167" t="str" cm="1">
        <f t="array" ref="D615">_xlfn.IFNA(CONVERT(INDEX('3. Emissions - Potential EF'!$K$5:$K$288,MATCH(1,($N$570='3. Emissions - Potential EF'!$B$5:$B$288)*($C615='3. Emissions - Potential EF'!$C$5:$C$288),0)),"lbm","g")/8760/3600,"--")</f>
        <v>--</v>
      </c>
      <c r="E615" s="168" t="str" cm="1">
        <f t="array" ref="E615">_xlfn.IFNA(CONVERT(INDEX('3. Emissions - Potential EF'!$N$5:$N$288,MATCH(1,('Potential - REER'!$N$570='3. Emissions - Potential EF'!$B$5:$B$288)*($C615='3. Emissions - Potential EF'!$C$5:$C$288),0)),"lbm","g")/24/3600,"--")</f>
        <v>--</v>
      </c>
      <c r="F615" s="174" t="str">
        <f t="shared" si="113"/>
        <v>--</v>
      </c>
      <c r="G615" s="167" t="str">
        <f t="shared" si="113"/>
        <v>--</v>
      </c>
      <c r="H615" s="167" t="str">
        <f t="shared" si="113"/>
        <v>--</v>
      </c>
      <c r="I615" s="167" t="str">
        <f t="shared" si="113"/>
        <v>--</v>
      </c>
      <c r="J615" s="167" t="str">
        <f t="shared" si="113"/>
        <v>--</v>
      </c>
      <c r="K615" s="167" t="str">
        <f t="shared" si="113"/>
        <v>--</v>
      </c>
      <c r="L615" s="168" t="str">
        <f t="shared" si="111"/>
        <v>--</v>
      </c>
    </row>
    <row r="616" spans="2:12" s="53" customFormat="1" ht="14.5" x14ac:dyDescent="0.35">
      <c r="B616" s="165" t="str">
        <f t="shared" si="112"/>
        <v>Bromine</v>
      </c>
      <c r="C616" s="166" t="str">
        <f t="shared" si="112"/>
        <v>7726-95-6</v>
      </c>
      <c r="D616" s="167" t="str" cm="1">
        <f t="array" ref="D616">_xlfn.IFNA(CONVERT(INDEX('3. Emissions - Potential EF'!$K$5:$K$288,MATCH(1,($N$570='3. Emissions - Potential EF'!$B$5:$B$288)*($C616='3. Emissions - Potential EF'!$C$5:$C$288),0)),"lbm","g")/8760/3600,"--")</f>
        <v>--</v>
      </c>
      <c r="E616" s="168" t="str" cm="1">
        <f t="array" ref="E616">_xlfn.IFNA(CONVERT(INDEX('3. Emissions - Potential EF'!$N$5:$N$288,MATCH(1,('Potential - REER'!$N$570='3. Emissions - Potential EF'!$B$5:$B$288)*($C616='3. Emissions - Potential EF'!$C$5:$C$288),0)),"lbm","g")/24/3600,"--")</f>
        <v>--</v>
      </c>
      <c r="F616" s="174" t="str">
        <f t="shared" si="113"/>
        <v>--</v>
      </c>
      <c r="G616" s="167" t="str">
        <f t="shared" si="113"/>
        <v>--</v>
      </c>
      <c r="H616" s="167" t="str">
        <f t="shared" si="113"/>
        <v>--</v>
      </c>
      <c r="I616" s="167" t="str">
        <f t="shared" si="113"/>
        <v>--</v>
      </c>
      <c r="J616" s="167" t="str">
        <f t="shared" si="113"/>
        <v>--</v>
      </c>
      <c r="K616" s="167" t="str">
        <f t="shared" si="113"/>
        <v>--</v>
      </c>
      <c r="L616" s="168" t="str">
        <f t="shared" si="111"/>
        <v>--</v>
      </c>
    </row>
    <row r="617" spans="2:12" s="53" customFormat="1" ht="14.5" x14ac:dyDescent="0.35">
      <c r="B617" s="165" t="str">
        <f t="shared" si="112"/>
        <v>Bromodichloromethane</v>
      </c>
      <c r="C617" s="166" t="str">
        <f t="shared" si="112"/>
        <v>75-27-4</v>
      </c>
      <c r="D617" s="167" t="str" cm="1">
        <f t="array" ref="D617">_xlfn.IFNA(CONVERT(INDEX('3. Emissions - Potential EF'!$K$5:$K$288,MATCH(1,($N$570='3. Emissions - Potential EF'!$B$5:$B$288)*($C617='3. Emissions - Potential EF'!$C$5:$C$288),0)),"lbm","g")/8760/3600,"--")</f>
        <v>--</v>
      </c>
      <c r="E617" s="168" t="str" cm="1">
        <f t="array" ref="E617">_xlfn.IFNA(CONVERT(INDEX('3. Emissions - Potential EF'!$N$5:$N$288,MATCH(1,('Potential - REER'!$N$570='3. Emissions - Potential EF'!$B$5:$B$288)*($C617='3. Emissions - Potential EF'!$C$5:$C$288),0)),"lbm","g")/24/3600,"--")</f>
        <v>--</v>
      </c>
      <c r="F617" s="174" t="str">
        <f t="shared" si="113"/>
        <v>--</v>
      </c>
      <c r="G617" s="167" t="str">
        <f t="shared" si="113"/>
        <v>--</v>
      </c>
      <c r="H617" s="167" t="str">
        <f t="shared" si="113"/>
        <v>--</v>
      </c>
      <c r="I617" s="167" t="str">
        <f t="shared" si="113"/>
        <v>--</v>
      </c>
      <c r="J617" s="167" t="str">
        <f t="shared" si="113"/>
        <v>--</v>
      </c>
      <c r="K617" s="167" t="str">
        <f t="shared" si="113"/>
        <v>--</v>
      </c>
      <c r="L617" s="168" t="str">
        <f t="shared" si="111"/>
        <v>--</v>
      </c>
    </row>
    <row r="618" spans="2:12" s="53" customFormat="1" ht="14.5" x14ac:dyDescent="0.35">
      <c r="B618" s="165" t="str">
        <f t="shared" si="112"/>
        <v>Bromoform</v>
      </c>
      <c r="C618" s="166" t="str">
        <f t="shared" si="112"/>
        <v>75-25-2</v>
      </c>
      <c r="D618" s="167" t="str" cm="1">
        <f t="array" ref="D618">_xlfn.IFNA(CONVERT(INDEX('3. Emissions - Potential EF'!$K$5:$K$288,MATCH(1,($N$570='3. Emissions - Potential EF'!$B$5:$B$288)*($C618='3. Emissions - Potential EF'!$C$5:$C$288),0)),"lbm","g")/8760/3600,"--")</f>
        <v>--</v>
      </c>
      <c r="E618" s="168" t="str" cm="1">
        <f t="array" ref="E618">_xlfn.IFNA(CONVERT(INDEX('3. Emissions - Potential EF'!$N$5:$N$288,MATCH(1,('Potential - REER'!$N$570='3. Emissions - Potential EF'!$B$5:$B$288)*($C618='3. Emissions - Potential EF'!$C$5:$C$288),0)),"lbm","g")/24/3600,"--")</f>
        <v>--</v>
      </c>
      <c r="F618" s="174" t="str">
        <f t="shared" si="113"/>
        <v>--</v>
      </c>
      <c r="G618" s="167" t="str">
        <f t="shared" si="113"/>
        <v>--</v>
      </c>
      <c r="H618" s="167" t="str">
        <f t="shared" si="113"/>
        <v>--</v>
      </c>
      <c r="I618" s="167" t="str">
        <f t="shared" si="113"/>
        <v>--</v>
      </c>
      <c r="J618" s="167" t="str">
        <f t="shared" si="113"/>
        <v>--</v>
      </c>
      <c r="K618" s="167" t="str">
        <f t="shared" si="113"/>
        <v>--</v>
      </c>
      <c r="L618" s="168" t="str">
        <f t="shared" si="111"/>
        <v>--</v>
      </c>
    </row>
    <row r="619" spans="2:12" s="53" customFormat="1" ht="14.5" x14ac:dyDescent="0.35">
      <c r="B619" s="165" t="str">
        <f t="shared" si="112"/>
        <v>Bromomethane</v>
      </c>
      <c r="C619" s="166" t="str">
        <f t="shared" si="112"/>
        <v>74-83-9</v>
      </c>
      <c r="D619" s="167" t="str" cm="1">
        <f t="array" ref="D619">_xlfn.IFNA(CONVERT(INDEX('3. Emissions - Potential EF'!$K$5:$K$288,MATCH(1,($N$570='3. Emissions - Potential EF'!$B$5:$B$288)*($C619='3. Emissions - Potential EF'!$C$5:$C$288),0)),"lbm","g")/8760/3600,"--")</f>
        <v>--</v>
      </c>
      <c r="E619" s="168" t="str" cm="1">
        <f t="array" ref="E619">_xlfn.IFNA(CONVERT(INDEX('3. Emissions - Potential EF'!$N$5:$N$288,MATCH(1,('Potential - REER'!$N$570='3. Emissions - Potential EF'!$B$5:$B$288)*($C619='3. Emissions - Potential EF'!$C$5:$C$288),0)),"lbm","g")/24/3600,"--")</f>
        <v>--</v>
      </c>
      <c r="F619" s="174" t="str">
        <f t="shared" si="113"/>
        <v>--</v>
      </c>
      <c r="G619" s="167" t="str">
        <f t="shared" si="113"/>
        <v>--</v>
      </c>
      <c r="H619" s="167" t="str">
        <f t="shared" si="113"/>
        <v>--</v>
      </c>
      <c r="I619" s="167" t="str">
        <f t="shared" si="113"/>
        <v>--</v>
      </c>
      <c r="J619" s="167" t="str">
        <f t="shared" si="113"/>
        <v>--</v>
      </c>
      <c r="K619" s="167" t="str">
        <f t="shared" si="113"/>
        <v>--</v>
      </c>
      <c r="L619" s="168" t="str">
        <f t="shared" si="111"/>
        <v>--</v>
      </c>
    </row>
    <row r="620" spans="2:12" s="53" customFormat="1" ht="14.5" x14ac:dyDescent="0.35">
      <c r="B620" s="165" t="str">
        <f t="shared" si="112"/>
        <v>Cadmium and compounds</v>
      </c>
      <c r="C620" s="166" t="str">
        <f t="shared" si="112"/>
        <v>7440-43-9</v>
      </c>
      <c r="D620" s="167" cm="1">
        <f t="array" ref="D620">_xlfn.IFNA(CONVERT(INDEX('3. Emissions - Potential EF'!$K$5:$K$288,MATCH(1,($N$570='3. Emissions - Potential EF'!$B$5:$B$288)*($C620='3. Emissions - Potential EF'!$C$5:$C$288),0)),"lbm","g")/8760/3600,"--")</f>
        <v>2.2437978729071538E-8</v>
      </c>
      <c r="E620" s="168" cm="1">
        <f t="array" ref="E620">_xlfn.IFNA(CONVERT(INDEX('3. Emissions - Potential EF'!$N$5:$N$288,MATCH(1,('Potential - REER'!$N$570='3. Emissions - Potential EF'!$B$5:$B$288)*($C620='3. Emissions - Potential EF'!$C$5:$C$288),0)),"lbm","g")/24/3600,"--")</f>
        <v>1.9655669366666668E-6</v>
      </c>
      <c r="F620" s="174">
        <f t="shared" si="113"/>
        <v>4.0067819159056323E-5</v>
      </c>
      <c r="G620" s="167">
        <f t="shared" si="113"/>
        <v>4.4875957458143071E-6</v>
      </c>
      <c r="H620" s="167">
        <f t="shared" si="113"/>
        <v>1.6027127663622526E-6</v>
      </c>
      <c r="I620" s="167">
        <f t="shared" si="113"/>
        <v>6.0643185754247407E-7</v>
      </c>
      <c r="J620" s="167">
        <f t="shared" si="113"/>
        <v>3.3489520491151546E-6</v>
      </c>
      <c r="K620" s="167">
        <f t="shared" si="113"/>
        <v>6.0643185754247407E-7</v>
      </c>
      <c r="L620" s="168">
        <f t="shared" si="111"/>
        <v>6.5518897888888896E-5</v>
      </c>
    </row>
    <row r="621" spans="2:12" s="53" customFormat="1" ht="14.5" x14ac:dyDescent="0.35">
      <c r="B621" s="165" t="str">
        <f t="shared" si="112"/>
        <v>Carbon Disulfide</v>
      </c>
      <c r="C621" s="166" t="str">
        <f t="shared" si="112"/>
        <v>75-15-0</v>
      </c>
      <c r="D621" s="167" t="str" cm="1">
        <f t="array" ref="D621">_xlfn.IFNA(CONVERT(INDEX('3. Emissions - Potential EF'!$K$5:$K$288,MATCH(1,($N$570='3. Emissions - Potential EF'!$B$5:$B$288)*($C621='3. Emissions - Potential EF'!$C$5:$C$288),0)),"lbm","g")/8760/3600,"--")</f>
        <v>--</v>
      </c>
      <c r="E621" s="168" t="str" cm="1">
        <f t="array" ref="E621">_xlfn.IFNA(CONVERT(INDEX('3. Emissions - Potential EF'!$N$5:$N$288,MATCH(1,('Potential - REER'!$N$570='3. Emissions - Potential EF'!$B$5:$B$288)*($C621='3. Emissions - Potential EF'!$C$5:$C$288),0)),"lbm","g")/24/3600,"--")</f>
        <v>--</v>
      </c>
      <c r="F621" s="174" t="str">
        <f t="shared" ref="F621:K630" si="114">IFERROR(IF(F55="--","--",$D621/F55),"--")</f>
        <v>--</v>
      </c>
      <c r="G621" s="167" t="str">
        <f t="shared" si="114"/>
        <v>--</v>
      </c>
      <c r="H621" s="167" t="str">
        <f t="shared" si="114"/>
        <v>--</v>
      </c>
      <c r="I621" s="167" t="str">
        <f t="shared" si="114"/>
        <v>--</v>
      </c>
      <c r="J621" s="167" t="str">
        <f t="shared" si="114"/>
        <v>--</v>
      </c>
      <c r="K621" s="167" t="str">
        <f t="shared" si="114"/>
        <v>--</v>
      </c>
      <c r="L621" s="168" t="str">
        <f t="shared" si="111"/>
        <v>--</v>
      </c>
    </row>
    <row r="622" spans="2:12" s="53" customFormat="1" ht="14.5" x14ac:dyDescent="0.35">
      <c r="B622" s="165" t="str">
        <f t="shared" si="112"/>
        <v>Carbon Tetrachloride</v>
      </c>
      <c r="C622" s="166" t="str">
        <f t="shared" si="112"/>
        <v>56-23-5</v>
      </c>
      <c r="D622" s="167" t="str" cm="1">
        <f t="array" ref="D622">_xlfn.IFNA(CONVERT(INDEX('3. Emissions - Potential EF'!$K$5:$K$288,MATCH(1,($N$570='3. Emissions - Potential EF'!$B$5:$B$288)*($C622='3. Emissions - Potential EF'!$C$5:$C$288),0)),"lbm","g")/8760/3600,"--")</f>
        <v>--</v>
      </c>
      <c r="E622" s="168" t="str" cm="1">
        <f t="array" ref="E622">_xlfn.IFNA(CONVERT(INDEX('3. Emissions - Potential EF'!$N$5:$N$288,MATCH(1,('Potential - REER'!$N$570='3. Emissions - Potential EF'!$B$5:$B$288)*($C622='3. Emissions - Potential EF'!$C$5:$C$288),0)),"lbm","g")/24/3600,"--")</f>
        <v>--</v>
      </c>
      <c r="F622" s="174" t="str">
        <f t="shared" si="114"/>
        <v>--</v>
      </c>
      <c r="G622" s="167" t="str">
        <f t="shared" si="114"/>
        <v>--</v>
      </c>
      <c r="H622" s="167" t="str">
        <f t="shared" si="114"/>
        <v>--</v>
      </c>
      <c r="I622" s="167" t="str">
        <f t="shared" si="114"/>
        <v>--</v>
      </c>
      <c r="J622" s="167" t="str">
        <f t="shared" si="114"/>
        <v>--</v>
      </c>
      <c r="K622" s="167" t="str">
        <f t="shared" si="114"/>
        <v>--</v>
      </c>
      <c r="L622" s="168" t="str">
        <f t="shared" si="111"/>
        <v>--</v>
      </c>
    </row>
    <row r="623" spans="2:12" s="53" customFormat="1" ht="14.5" x14ac:dyDescent="0.35">
      <c r="B623" s="165" t="str">
        <f t="shared" si="112"/>
        <v>Chlorine</v>
      </c>
      <c r="C623" s="166" t="str">
        <f t="shared" si="112"/>
        <v>7782-50-5</v>
      </c>
      <c r="D623" s="167" t="str" cm="1">
        <f t="array" ref="D623">_xlfn.IFNA(CONVERT(INDEX('3. Emissions - Potential EF'!$K$5:$K$288,MATCH(1,($N$570='3. Emissions - Potential EF'!$B$5:$B$288)*($C623='3. Emissions - Potential EF'!$C$5:$C$288),0)),"lbm","g")/8760/3600,"--")</f>
        <v>--</v>
      </c>
      <c r="E623" s="168" t="str" cm="1">
        <f t="array" ref="E623">_xlfn.IFNA(CONVERT(INDEX('3. Emissions - Potential EF'!$N$5:$N$288,MATCH(1,('Potential - REER'!$N$570='3. Emissions - Potential EF'!$B$5:$B$288)*($C623='3. Emissions - Potential EF'!$C$5:$C$288),0)),"lbm","g")/24/3600,"--")</f>
        <v>--</v>
      </c>
      <c r="F623" s="174" t="str">
        <f t="shared" si="114"/>
        <v>--</v>
      </c>
      <c r="G623" s="167" t="str">
        <f t="shared" si="114"/>
        <v>--</v>
      </c>
      <c r="H623" s="167" t="str">
        <f t="shared" si="114"/>
        <v>--</v>
      </c>
      <c r="I623" s="167" t="str">
        <f t="shared" si="114"/>
        <v>--</v>
      </c>
      <c r="J623" s="167" t="str">
        <f t="shared" si="114"/>
        <v>--</v>
      </c>
      <c r="K623" s="167" t="str">
        <f t="shared" si="114"/>
        <v>--</v>
      </c>
      <c r="L623" s="168" t="str">
        <f t="shared" si="111"/>
        <v>--</v>
      </c>
    </row>
    <row r="624" spans="2:12" s="53" customFormat="1" ht="14.5" x14ac:dyDescent="0.35">
      <c r="B624" s="165" t="str">
        <f t="shared" si="112"/>
        <v>Chlorobenzene</v>
      </c>
      <c r="C624" s="166" t="str">
        <f t="shared" si="112"/>
        <v>108-90-7</v>
      </c>
      <c r="D624" s="167" t="str" cm="1">
        <f t="array" ref="D624">_xlfn.IFNA(CONVERT(INDEX('3. Emissions - Potential EF'!$K$5:$K$288,MATCH(1,($N$570='3. Emissions - Potential EF'!$B$5:$B$288)*($C624='3. Emissions - Potential EF'!$C$5:$C$288),0)),"lbm","g")/8760/3600,"--")</f>
        <v>--</v>
      </c>
      <c r="E624" s="168" t="str" cm="1">
        <f t="array" ref="E624">_xlfn.IFNA(CONVERT(INDEX('3. Emissions - Potential EF'!$N$5:$N$288,MATCH(1,('Potential - REER'!$N$570='3. Emissions - Potential EF'!$B$5:$B$288)*($C624='3. Emissions - Potential EF'!$C$5:$C$288),0)),"lbm","g")/24/3600,"--")</f>
        <v>--</v>
      </c>
      <c r="F624" s="174" t="str">
        <f t="shared" si="114"/>
        <v>--</v>
      </c>
      <c r="G624" s="167" t="str">
        <f t="shared" si="114"/>
        <v>--</v>
      </c>
      <c r="H624" s="167" t="str">
        <f t="shared" si="114"/>
        <v>--</v>
      </c>
      <c r="I624" s="167" t="str">
        <f t="shared" si="114"/>
        <v>--</v>
      </c>
      <c r="J624" s="167" t="str">
        <f t="shared" si="114"/>
        <v>--</v>
      </c>
      <c r="K624" s="167" t="str">
        <f t="shared" si="114"/>
        <v>--</v>
      </c>
      <c r="L624" s="168" t="str">
        <f t="shared" si="111"/>
        <v>--</v>
      </c>
    </row>
    <row r="625" spans="2:12" s="53" customFormat="1" ht="14.5" x14ac:dyDescent="0.35">
      <c r="B625" s="165" t="str">
        <f t="shared" si="112"/>
        <v>Chlorodibromomethane</v>
      </c>
      <c r="C625" s="166" t="str">
        <f t="shared" si="112"/>
        <v>124-48-1</v>
      </c>
      <c r="D625" s="167" t="str" cm="1">
        <f t="array" ref="D625">_xlfn.IFNA(CONVERT(INDEX('3. Emissions - Potential EF'!$K$5:$K$288,MATCH(1,($N$570='3. Emissions - Potential EF'!$B$5:$B$288)*($C625='3. Emissions - Potential EF'!$C$5:$C$288),0)),"lbm","g")/8760/3600,"--")</f>
        <v>--</v>
      </c>
      <c r="E625" s="168" t="str" cm="1">
        <f t="array" ref="E625">_xlfn.IFNA(CONVERT(INDEX('3. Emissions - Potential EF'!$N$5:$N$288,MATCH(1,('Potential - REER'!$N$570='3. Emissions - Potential EF'!$B$5:$B$288)*($C625='3. Emissions - Potential EF'!$C$5:$C$288),0)),"lbm","g")/24/3600,"--")</f>
        <v>--</v>
      </c>
      <c r="F625" s="174" t="str">
        <f t="shared" si="114"/>
        <v>--</v>
      </c>
      <c r="G625" s="167" t="str">
        <f t="shared" si="114"/>
        <v>--</v>
      </c>
      <c r="H625" s="167" t="str">
        <f t="shared" si="114"/>
        <v>--</v>
      </c>
      <c r="I625" s="167" t="str">
        <f t="shared" si="114"/>
        <v>--</v>
      </c>
      <c r="J625" s="167" t="str">
        <f t="shared" si="114"/>
        <v>--</v>
      </c>
      <c r="K625" s="167" t="str">
        <f t="shared" si="114"/>
        <v>--</v>
      </c>
      <c r="L625" s="168" t="str">
        <f t="shared" si="111"/>
        <v>--</v>
      </c>
    </row>
    <row r="626" spans="2:12" s="53" customFormat="1" ht="14.5" x14ac:dyDescent="0.35">
      <c r="B626" s="165" t="str">
        <f t="shared" si="112"/>
        <v>Chloroethane</v>
      </c>
      <c r="C626" s="166" t="str">
        <f t="shared" si="112"/>
        <v>75-00-3</v>
      </c>
      <c r="D626" s="167" t="str" cm="1">
        <f t="array" ref="D626">_xlfn.IFNA(CONVERT(INDEX('3. Emissions - Potential EF'!$K$5:$K$288,MATCH(1,($N$570='3. Emissions - Potential EF'!$B$5:$B$288)*($C626='3. Emissions - Potential EF'!$C$5:$C$288),0)),"lbm","g")/8760/3600,"--")</f>
        <v>--</v>
      </c>
      <c r="E626" s="168" t="str" cm="1">
        <f t="array" ref="E626">_xlfn.IFNA(CONVERT(INDEX('3. Emissions - Potential EF'!$N$5:$N$288,MATCH(1,('Potential - REER'!$N$570='3. Emissions - Potential EF'!$B$5:$B$288)*($C626='3. Emissions - Potential EF'!$C$5:$C$288),0)),"lbm","g")/24/3600,"--")</f>
        <v>--</v>
      </c>
      <c r="F626" s="174" t="str">
        <f t="shared" si="114"/>
        <v>--</v>
      </c>
      <c r="G626" s="167" t="str">
        <f t="shared" si="114"/>
        <v>--</v>
      </c>
      <c r="H626" s="167" t="str">
        <f t="shared" si="114"/>
        <v>--</v>
      </c>
      <c r="I626" s="167" t="str">
        <f t="shared" si="114"/>
        <v>--</v>
      </c>
      <c r="J626" s="167" t="str">
        <f t="shared" si="114"/>
        <v>--</v>
      </c>
      <c r="K626" s="167" t="str">
        <f t="shared" si="114"/>
        <v>--</v>
      </c>
      <c r="L626" s="168" t="str">
        <f t="shared" si="111"/>
        <v>--</v>
      </c>
    </row>
    <row r="627" spans="2:12" s="53" customFormat="1" ht="14.5" x14ac:dyDescent="0.35">
      <c r="B627" s="165" t="str">
        <f t="shared" si="112"/>
        <v>Chloroform</v>
      </c>
      <c r="C627" s="166" t="str">
        <f t="shared" si="112"/>
        <v>67-66-3</v>
      </c>
      <c r="D627" s="167" t="str" cm="1">
        <f t="array" ref="D627">_xlfn.IFNA(CONVERT(INDEX('3. Emissions - Potential EF'!$K$5:$K$288,MATCH(1,($N$570='3. Emissions - Potential EF'!$B$5:$B$288)*($C627='3. Emissions - Potential EF'!$C$5:$C$288),0)),"lbm","g")/8760/3600,"--")</f>
        <v>--</v>
      </c>
      <c r="E627" s="168" t="str" cm="1">
        <f t="array" ref="E627">_xlfn.IFNA(CONVERT(INDEX('3. Emissions - Potential EF'!$N$5:$N$288,MATCH(1,('Potential - REER'!$N$570='3. Emissions - Potential EF'!$B$5:$B$288)*($C627='3. Emissions - Potential EF'!$C$5:$C$288),0)),"lbm","g")/24/3600,"--")</f>
        <v>--</v>
      </c>
      <c r="F627" s="174" t="str">
        <f t="shared" si="114"/>
        <v>--</v>
      </c>
      <c r="G627" s="167" t="str">
        <f t="shared" si="114"/>
        <v>--</v>
      </c>
      <c r="H627" s="167" t="str">
        <f t="shared" si="114"/>
        <v>--</v>
      </c>
      <c r="I627" s="167" t="str">
        <f t="shared" si="114"/>
        <v>--</v>
      </c>
      <c r="J627" s="167" t="str">
        <f t="shared" si="114"/>
        <v>--</v>
      </c>
      <c r="K627" s="167" t="str">
        <f t="shared" si="114"/>
        <v>--</v>
      </c>
      <c r="L627" s="168" t="str">
        <f t="shared" si="111"/>
        <v>--</v>
      </c>
    </row>
    <row r="628" spans="2:12" s="53" customFormat="1" ht="14.5" x14ac:dyDescent="0.35">
      <c r="B628" s="165" t="str">
        <f t="shared" si="112"/>
        <v>Chloromethane</v>
      </c>
      <c r="C628" s="166" t="str">
        <f t="shared" si="112"/>
        <v>74-87-3</v>
      </c>
      <c r="D628" s="167" t="str" cm="1">
        <f t="array" ref="D628">_xlfn.IFNA(CONVERT(INDEX('3. Emissions - Potential EF'!$K$5:$K$288,MATCH(1,($N$570='3. Emissions - Potential EF'!$B$5:$B$288)*($C628='3. Emissions - Potential EF'!$C$5:$C$288),0)),"lbm","g")/8760/3600,"--")</f>
        <v>--</v>
      </c>
      <c r="E628" s="168" t="str" cm="1">
        <f t="array" ref="E628">_xlfn.IFNA(CONVERT(INDEX('3. Emissions - Potential EF'!$N$5:$N$288,MATCH(1,('Potential - REER'!$N$570='3. Emissions - Potential EF'!$B$5:$B$288)*($C628='3. Emissions - Potential EF'!$C$5:$C$288),0)),"lbm","g")/24/3600,"--")</f>
        <v>--</v>
      </c>
      <c r="F628" s="174" t="str">
        <f t="shared" si="114"/>
        <v>--</v>
      </c>
      <c r="G628" s="167" t="str">
        <f t="shared" si="114"/>
        <v>--</v>
      </c>
      <c r="H628" s="167" t="str">
        <f t="shared" si="114"/>
        <v>--</v>
      </c>
      <c r="I628" s="167" t="str">
        <f t="shared" si="114"/>
        <v>--</v>
      </c>
      <c r="J628" s="167" t="str">
        <f t="shared" si="114"/>
        <v>--</v>
      </c>
      <c r="K628" s="167" t="str">
        <f t="shared" si="114"/>
        <v>--</v>
      </c>
      <c r="L628" s="168" t="str">
        <f t="shared" si="111"/>
        <v>--</v>
      </c>
    </row>
    <row r="629" spans="2:12" s="53" customFormat="1" ht="14.5" x14ac:dyDescent="0.35">
      <c r="B629" s="165" t="str">
        <f t="shared" si="112"/>
        <v>Chrysene</v>
      </c>
      <c r="C629" s="166" t="str">
        <f t="shared" si="112"/>
        <v>218-01-9</v>
      </c>
      <c r="D629" s="167" t="str" cm="1">
        <f t="array" ref="D629">_xlfn.IFNA(CONVERT(INDEX('3. Emissions - Potential EF'!$K$5:$K$288,MATCH(1,($N$570='3. Emissions - Potential EF'!$B$5:$B$288)*($C629='3. Emissions - Potential EF'!$C$5:$C$288),0)),"lbm","g")/8760/3600,"--")</f>
        <v>--</v>
      </c>
      <c r="E629" s="168" t="str" cm="1">
        <f t="array" ref="E629">_xlfn.IFNA(CONVERT(INDEX('3. Emissions - Potential EF'!$N$5:$N$288,MATCH(1,('Potential - REER'!$N$570='3. Emissions - Potential EF'!$B$5:$B$288)*($C629='3. Emissions - Potential EF'!$C$5:$C$288),0)),"lbm","g")/24/3600,"--")</f>
        <v>--</v>
      </c>
      <c r="F629" s="174" t="str">
        <f t="shared" si="114"/>
        <v>--</v>
      </c>
      <c r="G629" s="167" t="str">
        <f t="shared" si="114"/>
        <v>--</v>
      </c>
      <c r="H629" s="167" t="str">
        <f t="shared" si="114"/>
        <v>--</v>
      </c>
      <c r="I629" s="167" t="str">
        <f t="shared" si="114"/>
        <v>--</v>
      </c>
      <c r="J629" s="167" t="str">
        <f t="shared" si="114"/>
        <v>--</v>
      </c>
      <c r="K629" s="167" t="str">
        <f t="shared" si="114"/>
        <v>--</v>
      </c>
      <c r="L629" s="168" t="str">
        <f t="shared" si="111"/>
        <v>--</v>
      </c>
    </row>
    <row r="630" spans="2:12" s="53" customFormat="1" ht="14.5" x14ac:dyDescent="0.35">
      <c r="B630" s="165" t="str">
        <f t="shared" si="112"/>
        <v>Cobalt and compounds</v>
      </c>
      <c r="C630" s="166" t="str">
        <f t="shared" si="112"/>
        <v>7440-48-4</v>
      </c>
      <c r="D630" s="167" t="str" cm="1">
        <f t="array" ref="D630">_xlfn.IFNA(CONVERT(INDEX('3. Emissions - Potential EF'!$K$5:$K$288,MATCH(1,($N$570='3. Emissions - Potential EF'!$B$5:$B$288)*($C630='3. Emissions - Potential EF'!$C$5:$C$288),0)),"lbm","g")/8760/3600,"--")</f>
        <v>--</v>
      </c>
      <c r="E630" s="168" t="str" cm="1">
        <f t="array" ref="E630">_xlfn.IFNA(CONVERT(INDEX('3. Emissions - Potential EF'!$N$5:$N$288,MATCH(1,('Potential - REER'!$N$570='3. Emissions - Potential EF'!$B$5:$B$288)*($C630='3. Emissions - Potential EF'!$C$5:$C$288),0)),"lbm","g")/24/3600,"--")</f>
        <v>--</v>
      </c>
      <c r="F630" s="174" t="str">
        <f t="shared" si="114"/>
        <v>--</v>
      </c>
      <c r="G630" s="167" t="str">
        <f t="shared" si="114"/>
        <v>--</v>
      </c>
      <c r="H630" s="167" t="str">
        <f t="shared" si="114"/>
        <v>--</v>
      </c>
      <c r="I630" s="167" t="str">
        <f t="shared" si="114"/>
        <v>--</v>
      </c>
      <c r="J630" s="167" t="str">
        <f t="shared" si="114"/>
        <v>--</v>
      </c>
      <c r="K630" s="167" t="str">
        <f t="shared" si="114"/>
        <v>--</v>
      </c>
      <c r="L630" s="168" t="str">
        <f t="shared" si="111"/>
        <v>--</v>
      </c>
    </row>
    <row r="631" spans="2:12" s="53" customFormat="1" ht="14.5" x14ac:dyDescent="0.35">
      <c r="B631" s="165" t="str">
        <f t="shared" ref="B631:C650" si="115">B65</f>
        <v>Copper and compounds</v>
      </c>
      <c r="C631" s="166" t="str">
        <f t="shared" si="115"/>
        <v>7440-50-8</v>
      </c>
      <c r="D631" s="167" cm="1">
        <f t="array" ref="D631">_xlfn.IFNA(CONVERT(INDEX('3. Emissions - Potential EF'!$K$5:$K$288,MATCH(1,($N$570='3. Emissions - Potential EF'!$B$5:$B$288)*($C631='3. Emissions - Potential EF'!$C$5:$C$288),0)),"lbm","g")/8760/3600,"--")</f>
        <v>6.1330475192795535E-8</v>
      </c>
      <c r="E631" s="168" cm="1">
        <f t="array" ref="E631">_xlfn.IFNA(CONVERT(INDEX('3. Emissions - Potential EF'!$N$5:$N$288,MATCH(1,('Potential - REER'!$N$570='3. Emissions - Potential EF'!$B$5:$B$288)*($C631='3. Emissions - Potential EF'!$C$5:$C$288),0)),"lbm","g")/24/3600,"--")</f>
        <v>5.3725496268888891E-6</v>
      </c>
      <c r="F631" s="174" t="str">
        <f t="shared" ref="F631:K640" si="116">IFERROR(IF(F65="--","--",$D631/F65),"--")</f>
        <v>--</v>
      </c>
      <c r="G631" s="167" t="str">
        <f t="shared" si="116"/>
        <v>--</v>
      </c>
      <c r="H631" s="167" t="str">
        <f t="shared" si="116"/>
        <v>--</v>
      </c>
      <c r="I631" s="167" t="str">
        <f t="shared" si="116"/>
        <v>--</v>
      </c>
      <c r="J631" s="167" t="str">
        <f t="shared" si="116"/>
        <v>--</v>
      </c>
      <c r="K631" s="167" t="str">
        <f t="shared" si="116"/>
        <v>--</v>
      </c>
      <c r="L631" s="168">
        <f t="shared" si="111"/>
        <v>5.3725496268888894E-8</v>
      </c>
    </row>
    <row r="632" spans="2:12" s="53" customFormat="1" ht="14.5" x14ac:dyDescent="0.35">
      <c r="B632" s="165" t="str">
        <f t="shared" si="115"/>
        <v>Dibenz[a,h]anthracene</v>
      </c>
      <c r="C632" s="166" t="str">
        <f t="shared" si="115"/>
        <v>53-70-3</v>
      </c>
      <c r="D632" s="167" t="str" cm="1">
        <f t="array" ref="D632">_xlfn.IFNA(CONVERT(INDEX('3. Emissions - Potential EF'!$K$5:$K$288,MATCH(1,($N$570='3. Emissions - Potential EF'!$B$5:$B$288)*($C632='3. Emissions - Potential EF'!$C$5:$C$288),0)),"lbm","g")/8760/3600,"--")</f>
        <v>--</v>
      </c>
      <c r="E632" s="168" t="str" cm="1">
        <f t="array" ref="E632">_xlfn.IFNA(CONVERT(INDEX('3. Emissions - Potential EF'!$N$5:$N$288,MATCH(1,('Potential - REER'!$N$570='3. Emissions - Potential EF'!$B$5:$B$288)*($C632='3. Emissions - Potential EF'!$C$5:$C$288),0)),"lbm","g")/24/3600,"--")</f>
        <v>--</v>
      </c>
      <c r="F632" s="174" t="str">
        <f t="shared" si="116"/>
        <v>--</v>
      </c>
      <c r="G632" s="167" t="str">
        <f t="shared" si="116"/>
        <v>--</v>
      </c>
      <c r="H632" s="167" t="str">
        <f t="shared" si="116"/>
        <v>--</v>
      </c>
      <c r="I632" s="167" t="str">
        <f t="shared" si="116"/>
        <v>--</v>
      </c>
      <c r="J632" s="167" t="str">
        <f t="shared" si="116"/>
        <v>--</v>
      </c>
      <c r="K632" s="167" t="str">
        <f t="shared" si="116"/>
        <v>--</v>
      </c>
      <c r="L632" s="168" t="str">
        <f t="shared" si="111"/>
        <v>--</v>
      </c>
    </row>
    <row r="633" spans="2:12" s="53" customFormat="1" ht="14.5" x14ac:dyDescent="0.35">
      <c r="B633" s="165" t="str">
        <f t="shared" si="115"/>
        <v>Dichlorodifluoromethane</v>
      </c>
      <c r="C633" s="166" t="str">
        <f t="shared" si="115"/>
        <v>75-71-8</v>
      </c>
      <c r="D633" s="167" t="str" cm="1">
        <f t="array" ref="D633">_xlfn.IFNA(CONVERT(INDEX('3. Emissions - Potential EF'!$K$5:$K$288,MATCH(1,($N$570='3. Emissions - Potential EF'!$B$5:$B$288)*($C633='3. Emissions - Potential EF'!$C$5:$C$288),0)),"lbm","g")/8760/3600,"--")</f>
        <v>--</v>
      </c>
      <c r="E633" s="168" t="str" cm="1">
        <f t="array" ref="E633">_xlfn.IFNA(CONVERT(INDEX('3. Emissions - Potential EF'!$N$5:$N$288,MATCH(1,('Potential - REER'!$N$570='3. Emissions - Potential EF'!$B$5:$B$288)*($C633='3. Emissions - Potential EF'!$C$5:$C$288),0)),"lbm","g")/24/3600,"--")</f>
        <v>--</v>
      </c>
      <c r="F633" s="174" t="str">
        <f t="shared" si="116"/>
        <v>--</v>
      </c>
      <c r="G633" s="167" t="str">
        <f t="shared" si="116"/>
        <v>--</v>
      </c>
      <c r="H633" s="167" t="str">
        <f t="shared" si="116"/>
        <v>--</v>
      </c>
      <c r="I633" s="167" t="str">
        <f t="shared" si="116"/>
        <v>--</v>
      </c>
      <c r="J633" s="167" t="str">
        <f t="shared" si="116"/>
        <v>--</v>
      </c>
      <c r="K633" s="167" t="str">
        <f t="shared" si="116"/>
        <v>--</v>
      </c>
      <c r="L633" s="168" t="str">
        <f t="shared" si="111"/>
        <v>--</v>
      </c>
    </row>
    <row r="634" spans="2:12" s="53" customFormat="1" ht="14.5" x14ac:dyDescent="0.35">
      <c r="B634" s="165" t="str">
        <f t="shared" si="115"/>
        <v>Diesel Particulate Matter</v>
      </c>
      <c r="C634" s="166">
        <f t="shared" si="115"/>
        <v>200</v>
      </c>
      <c r="D634" s="167" cm="1">
        <f t="array" ref="D634">_xlfn.IFNA(CONVERT(INDEX('3. Emissions - Potential EF'!$K$5:$K$288,MATCH(1,($N$570='3. Emissions - Potential EF'!$B$5:$B$288)*($C634='3. Emissions - Potential EF'!$C$5:$C$288),0)),"lbm","g")/8760/3600,"--")</f>
        <v>5.0111485828259765E-4</v>
      </c>
      <c r="E634" s="168" cm="1">
        <f t="array" ref="E634">_xlfn.IFNA(CONVERT(INDEX('3. Emissions - Potential EF'!$N$5:$N$288,MATCH(1,('Potential - REER'!$N$570='3. Emissions - Potential EF'!$B$5:$B$288)*($C634='3. Emissions - Potential EF'!$C$5:$C$288),0)),"lbm","g")/24/3600,"--")</f>
        <v>4.3897661585555567E-2</v>
      </c>
      <c r="F634" s="174">
        <f t="shared" si="116"/>
        <v>5.0111485828259758E-3</v>
      </c>
      <c r="G634" s="167">
        <f t="shared" si="116"/>
        <v>1.0022297165651953E-4</v>
      </c>
      <c r="H634" s="167">
        <f t="shared" si="116"/>
        <v>1.9273648395484524E-4</v>
      </c>
      <c r="I634" s="167">
        <f t="shared" si="116"/>
        <v>2.277794810375444E-5</v>
      </c>
      <c r="J634" s="167">
        <f t="shared" si="116"/>
        <v>4.1759571523549804E-4</v>
      </c>
      <c r="K634" s="167">
        <f t="shared" si="116"/>
        <v>2.277794810375444E-5</v>
      </c>
      <c r="L634" s="168" t="str">
        <f t="shared" si="111"/>
        <v>--</v>
      </c>
    </row>
    <row r="635" spans="2:12" s="53" customFormat="1" ht="14.5" x14ac:dyDescent="0.35">
      <c r="B635" s="165" t="str">
        <f t="shared" si="115"/>
        <v>Ethylbenzene</v>
      </c>
      <c r="C635" s="166" t="str">
        <f t="shared" si="115"/>
        <v>100-41-4</v>
      </c>
      <c r="D635" s="167" cm="1">
        <f t="array" ref="D635">_xlfn.IFNA(CONVERT(INDEX('3. Emissions - Potential EF'!$K$5:$K$288,MATCH(1,($N$570='3. Emissions - Potential EF'!$B$5:$B$288)*($C635='3. Emissions - Potential EF'!$C$5:$C$288),0)),"lbm","g")/8760/3600,"--")</f>
        <v>1.6304931209791985E-7</v>
      </c>
      <c r="E635" s="168" cm="1">
        <f t="array" ref="E635">_xlfn.IFNA(CONVERT(INDEX('3. Emissions - Potential EF'!$N$5:$N$288,MATCH(1,('Potential - REER'!$N$570='3. Emissions - Potential EF'!$B$5:$B$288)*($C635='3. Emissions - Potential EF'!$C$5:$C$288),0)),"lbm","g")/24/3600,"--")</f>
        <v>1.4283119739777781E-5</v>
      </c>
      <c r="F635" s="174">
        <f t="shared" si="116"/>
        <v>4.076232802447996E-7</v>
      </c>
      <c r="G635" s="167">
        <f t="shared" si="116"/>
        <v>6.271127388381533E-10</v>
      </c>
      <c r="H635" s="167">
        <f t="shared" si="116"/>
        <v>1.6304931209791986E-8</v>
      </c>
      <c r="I635" s="167">
        <f t="shared" si="116"/>
        <v>1.4822664736174531E-10</v>
      </c>
      <c r="J635" s="167">
        <f t="shared" si="116"/>
        <v>3.3968606687066637E-8</v>
      </c>
      <c r="K635" s="167">
        <f t="shared" si="116"/>
        <v>1.4822664736174531E-10</v>
      </c>
      <c r="L635" s="168">
        <f t="shared" ref="L635:L666" si="117">IFERROR(IF(L69="--","--",$E635/L69),"--")</f>
        <v>6.492327154444446E-10</v>
      </c>
    </row>
    <row r="636" spans="2:12" s="53" customFormat="1" ht="14.5" x14ac:dyDescent="0.35">
      <c r="B636" s="165" t="str">
        <f t="shared" si="115"/>
        <v>Formaldehyde</v>
      </c>
      <c r="C636" s="166" t="str">
        <f t="shared" si="115"/>
        <v>50-00-0</v>
      </c>
      <c r="D636" s="167" cm="1">
        <f t="array" ref="D636">_xlfn.IFNA(CONVERT(INDEX('3. Emissions - Potential EF'!$K$5:$K$288,MATCH(1,($N$570='3. Emissions - Potential EF'!$B$5:$B$288)*($C636='3. Emissions - Potential EF'!$C$5:$C$288),0)),"lbm","g")/8760/3600,"--")</f>
        <v>2.5820130056166923E-5</v>
      </c>
      <c r="E636" s="168" cm="1">
        <f t="array" ref="E636">_xlfn.IFNA(CONVERT(INDEX('3. Emissions - Potential EF'!$N$5:$N$288,MATCH(1,('Potential - REER'!$N$570='3. Emissions - Potential EF'!$B$5:$B$288)*($C636='3. Emissions - Potential EF'!$C$5:$C$288),0)),"lbm","g")/24/3600,"--")</f>
        <v>2.2618433929202223E-3</v>
      </c>
      <c r="F636" s="174">
        <f t="shared" si="116"/>
        <v>1.5188311797745247E-4</v>
      </c>
      <c r="G636" s="167">
        <f t="shared" si="116"/>
        <v>2.8689033395741025E-6</v>
      </c>
      <c r="H636" s="167">
        <f t="shared" si="116"/>
        <v>6.0046814084109124E-6</v>
      </c>
      <c r="I636" s="167">
        <f t="shared" si="116"/>
        <v>6.4550325140417304E-7</v>
      </c>
      <c r="J636" s="167">
        <f t="shared" si="116"/>
        <v>1.2910065028083462E-5</v>
      </c>
      <c r="K636" s="167">
        <f t="shared" si="116"/>
        <v>6.4550325140417304E-7</v>
      </c>
      <c r="L636" s="168">
        <f t="shared" si="117"/>
        <v>4.6160069243269842E-5</v>
      </c>
    </row>
    <row r="637" spans="2:12" s="53" customFormat="1" ht="14.5" x14ac:dyDescent="0.35">
      <c r="B637" s="165" t="str">
        <f t="shared" si="115"/>
        <v>Fluoranthene</v>
      </c>
      <c r="C637" s="166" t="str">
        <f t="shared" si="115"/>
        <v>206-44-0</v>
      </c>
      <c r="D637" s="167" t="str" cm="1">
        <f t="array" ref="D637">_xlfn.IFNA(CONVERT(INDEX('3. Emissions - Potential EF'!$K$5:$K$288,MATCH(1,($N$570='3. Emissions - Potential EF'!$B$5:$B$288)*($C637='3. Emissions - Potential EF'!$C$5:$C$288),0)),"lbm","g")/8760/3600,"--")</f>
        <v>--</v>
      </c>
      <c r="E637" s="168" t="str" cm="1">
        <f t="array" ref="E637">_xlfn.IFNA(CONVERT(INDEX('3. Emissions - Potential EF'!$N$5:$N$288,MATCH(1,('Potential - REER'!$N$570='3. Emissions - Potential EF'!$B$5:$B$288)*($C637='3. Emissions - Potential EF'!$C$5:$C$288),0)),"lbm","g")/24/3600,"--")</f>
        <v>--</v>
      </c>
      <c r="F637" s="174" t="str">
        <f t="shared" si="116"/>
        <v>--</v>
      </c>
      <c r="G637" s="167" t="str">
        <f t="shared" si="116"/>
        <v>--</v>
      </c>
      <c r="H637" s="167" t="str">
        <f t="shared" si="116"/>
        <v>--</v>
      </c>
      <c r="I637" s="167" t="str">
        <f t="shared" si="116"/>
        <v>--</v>
      </c>
      <c r="J637" s="167" t="str">
        <f t="shared" si="116"/>
        <v>--</v>
      </c>
      <c r="K637" s="167" t="str">
        <f t="shared" si="116"/>
        <v>--</v>
      </c>
      <c r="L637" s="168" t="str">
        <f t="shared" si="117"/>
        <v>--</v>
      </c>
    </row>
    <row r="638" spans="2:12" s="53" customFormat="1" ht="14.5" x14ac:dyDescent="0.35">
      <c r="B638" s="165" t="str">
        <f t="shared" si="115"/>
        <v>Fluorene</v>
      </c>
      <c r="C638" s="166" t="str">
        <f t="shared" si="115"/>
        <v>86-73-7</v>
      </c>
      <c r="D638" s="167" t="str" cm="1">
        <f t="array" ref="D638">_xlfn.IFNA(CONVERT(INDEX('3. Emissions - Potential EF'!$K$5:$K$288,MATCH(1,($N$570='3. Emissions - Potential EF'!$B$5:$B$288)*($C638='3. Emissions - Potential EF'!$C$5:$C$288),0)),"lbm","g")/8760/3600,"--")</f>
        <v>--</v>
      </c>
      <c r="E638" s="168" t="str" cm="1">
        <f t="array" ref="E638">_xlfn.IFNA(CONVERT(INDEX('3. Emissions - Potential EF'!$N$5:$N$288,MATCH(1,('Potential - REER'!$N$570='3. Emissions - Potential EF'!$B$5:$B$288)*($C638='3. Emissions - Potential EF'!$C$5:$C$288),0)),"lbm","g")/24/3600,"--")</f>
        <v>--</v>
      </c>
      <c r="F638" s="174" t="str">
        <f t="shared" si="116"/>
        <v>--</v>
      </c>
      <c r="G638" s="167" t="str">
        <f t="shared" si="116"/>
        <v>--</v>
      </c>
      <c r="H638" s="167" t="str">
        <f t="shared" si="116"/>
        <v>--</v>
      </c>
      <c r="I638" s="167" t="str">
        <f t="shared" si="116"/>
        <v>--</v>
      </c>
      <c r="J638" s="167" t="str">
        <f t="shared" si="116"/>
        <v>--</v>
      </c>
      <c r="K638" s="167" t="str">
        <f t="shared" si="116"/>
        <v>--</v>
      </c>
      <c r="L638" s="168" t="str">
        <f t="shared" si="117"/>
        <v>--</v>
      </c>
    </row>
    <row r="639" spans="2:12" s="53" customFormat="1" ht="14.5" x14ac:dyDescent="0.35">
      <c r="B639" s="165" t="str">
        <f t="shared" si="115"/>
        <v>Hexachlorobenzene</v>
      </c>
      <c r="C639" s="166" t="str">
        <f t="shared" si="115"/>
        <v>118-74-1</v>
      </c>
      <c r="D639" s="167" t="str" cm="1">
        <f t="array" ref="D639">_xlfn.IFNA(CONVERT(INDEX('3. Emissions - Potential EF'!$K$5:$K$288,MATCH(1,($N$570='3. Emissions - Potential EF'!$B$5:$B$288)*($C639='3. Emissions - Potential EF'!$C$5:$C$288),0)),"lbm","g")/8760/3600,"--")</f>
        <v>--</v>
      </c>
      <c r="E639" s="168" t="str" cm="1">
        <f t="array" ref="E639">_xlfn.IFNA(CONVERT(INDEX('3. Emissions - Potential EF'!$N$5:$N$288,MATCH(1,('Potential - REER'!$N$570='3. Emissions - Potential EF'!$B$5:$B$288)*($C639='3. Emissions - Potential EF'!$C$5:$C$288),0)),"lbm","g")/24/3600,"--")</f>
        <v>--</v>
      </c>
      <c r="F639" s="174" t="str">
        <f t="shared" si="116"/>
        <v>--</v>
      </c>
      <c r="G639" s="167" t="str">
        <f t="shared" si="116"/>
        <v>--</v>
      </c>
      <c r="H639" s="167" t="str">
        <f t="shared" si="116"/>
        <v>--</v>
      </c>
      <c r="I639" s="167" t="str">
        <f t="shared" si="116"/>
        <v>--</v>
      </c>
      <c r="J639" s="167" t="str">
        <f t="shared" si="116"/>
        <v>--</v>
      </c>
      <c r="K639" s="167" t="str">
        <f t="shared" si="116"/>
        <v>--</v>
      </c>
      <c r="L639" s="168" t="str">
        <f t="shared" si="117"/>
        <v>--</v>
      </c>
    </row>
    <row r="640" spans="2:12" s="53" customFormat="1" ht="14.5" x14ac:dyDescent="0.35">
      <c r="B640" s="165" t="str">
        <f t="shared" si="115"/>
        <v>Hexachlorobutadiene</v>
      </c>
      <c r="C640" s="166" t="str">
        <f t="shared" si="115"/>
        <v>87-68-3</v>
      </c>
      <c r="D640" s="167" t="str" cm="1">
        <f t="array" ref="D640">_xlfn.IFNA(CONVERT(INDEX('3. Emissions - Potential EF'!$K$5:$K$288,MATCH(1,($N$570='3. Emissions - Potential EF'!$B$5:$B$288)*($C640='3. Emissions - Potential EF'!$C$5:$C$288),0)),"lbm","g")/8760/3600,"--")</f>
        <v>--</v>
      </c>
      <c r="E640" s="168" t="str" cm="1">
        <f t="array" ref="E640">_xlfn.IFNA(CONVERT(INDEX('3. Emissions - Potential EF'!$N$5:$N$288,MATCH(1,('Potential - REER'!$N$570='3. Emissions - Potential EF'!$B$5:$B$288)*($C640='3. Emissions - Potential EF'!$C$5:$C$288),0)),"lbm","g")/24/3600,"--")</f>
        <v>--</v>
      </c>
      <c r="F640" s="174" t="str">
        <f t="shared" si="116"/>
        <v>--</v>
      </c>
      <c r="G640" s="167" t="str">
        <f t="shared" si="116"/>
        <v>--</v>
      </c>
      <c r="H640" s="167" t="str">
        <f t="shared" si="116"/>
        <v>--</v>
      </c>
      <c r="I640" s="167" t="str">
        <f t="shared" si="116"/>
        <v>--</v>
      </c>
      <c r="J640" s="167" t="str">
        <f t="shared" si="116"/>
        <v>--</v>
      </c>
      <c r="K640" s="167" t="str">
        <f t="shared" si="116"/>
        <v>--</v>
      </c>
      <c r="L640" s="168" t="str">
        <f t="shared" si="117"/>
        <v>--</v>
      </c>
    </row>
    <row r="641" spans="2:12" s="53" customFormat="1" ht="14.5" x14ac:dyDescent="0.35">
      <c r="B641" s="165" t="str">
        <f t="shared" si="115"/>
        <v>Hexane</v>
      </c>
      <c r="C641" s="166" t="str">
        <f t="shared" si="115"/>
        <v>110-54-3</v>
      </c>
      <c r="D641" s="167" cm="1">
        <f t="array" ref="D641">_xlfn.IFNA(CONVERT(INDEX('3. Emissions - Potential EF'!$K$5:$K$288,MATCH(1,($N$570='3. Emissions - Potential EF'!$B$5:$B$288)*($C641='3. Emissions - Potential EF'!$C$5:$C$288),0)),"lbm","g")/8760/3600,"--")</f>
        <v>4.0238775187468289E-7</v>
      </c>
      <c r="E641" s="168" cm="1">
        <f t="array" ref="E641">_xlfn.IFNA(CONVERT(INDEX('3. Emissions - Potential EF'!$N$5:$N$288,MATCH(1,('Potential - REER'!$N$570='3. Emissions - Potential EF'!$B$5:$B$288)*($C641='3. Emissions - Potential EF'!$C$5:$C$288),0)),"lbm","g")/24/3600,"--")</f>
        <v>3.5249167064222225E-5</v>
      </c>
      <c r="F641" s="174" t="str">
        <f t="shared" ref="F641:K650" si="118">IFERROR(IF(F75="--","--",$D641/F75),"--")</f>
        <v>--</v>
      </c>
      <c r="G641" s="167">
        <f t="shared" si="118"/>
        <v>5.7483964553526126E-10</v>
      </c>
      <c r="H641" s="167" t="str">
        <f t="shared" si="118"/>
        <v>--</v>
      </c>
      <c r="I641" s="167">
        <f t="shared" si="118"/>
        <v>1.2980250060473642E-10</v>
      </c>
      <c r="J641" s="167" t="str">
        <f t="shared" si="118"/>
        <v>--</v>
      </c>
      <c r="K641" s="167">
        <f t="shared" si="118"/>
        <v>1.2980250060473642E-10</v>
      </c>
      <c r="L641" s="168" t="str">
        <f t="shared" si="117"/>
        <v>--</v>
      </c>
    </row>
    <row r="642" spans="2:12" s="53" customFormat="1" ht="14.5" x14ac:dyDescent="0.35">
      <c r="B642" s="165" t="str">
        <f t="shared" si="115"/>
        <v>Hexavalent Chromium (Cr+6)</v>
      </c>
      <c r="C642" s="166" t="str">
        <f t="shared" si="115"/>
        <v>18540-29-9</v>
      </c>
      <c r="D642" s="167" cm="1">
        <f t="array" ref="D642">_xlfn.IFNA(CONVERT(INDEX('3. Emissions - Potential EF'!$K$5:$K$288,MATCH(1,($N$570='3. Emissions - Potential EF'!$B$5:$B$288)*($C642='3. Emissions - Potential EF'!$C$5:$C$288),0)),"lbm","g")/8760/3600,"--")</f>
        <v>1.4958652486047693E-9</v>
      </c>
      <c r="E642" s="168" cm="1">
        <f t="array" ref="E642">_xlfn.IFNA(CONVERT(INDEX('3. Emissions - Potential EF'!$N$5:$N$288,MATCH(1,('Potential - REER'!$N$570='3. Emissions - Potential EF'!$B$5:$B$288)*($C642='3. Emissions - Potential EF'!$C$5:$C$288),0)),"lbm","g")/24/3600,"--")</f>
        <v>1.3103779577777777E-7</v>
      </c>
      <c r="F642" s="174">
        <f t="shared" si="118"/>
        <v>4.8253717696928038E-5</v>
      </c>
      <c r="G642" s="167">
        <f t="shared" si="118"/>
        <v>1.8022472874756255E-8</v>
      </c>
      <c r="H642" s="167">
        <f t="shared" si="118"/>
        <v>2.8766639396245564E-6</v>
      </c>
      <c r="I642" s="167">
        <f t="shared" si="118"/>
        <v>1.6998468734145106E-9</v>
      </c>
      <c r="J642" s="167">
        <f t="shared" si="118"/>
        <v>1.4958652486047693E-6</v>
      </c>
      <c r="K642" s="167">
        <f t="shared" si="118"/>
        <v>1.6998468734145106E-9</v>
      </c>
      <c r="L642" s="168">
        <f t="shared" si="117"/>
        <v>4.3679265259259258E-7</v>
      </c>
    </row>
    <row r="643" spans="2:12" s="53" customFormat="1" ht="14.5" x14ac:dyDescent="0.35">
      <c r="B643" s="165" t="str">
        <f t="shared" si="115"/>
        <v>Hydrochloric acid</v>
      </c>
      <c r="C643" s="166" t="str">
        <f t="shared" si="115"/>
        <v>7647-01-0</v>
      </c>
      <c r="D643" s="167" cm="1">
        <f t="array" ref="D643">_xlfn.IFNA(CONVERT(INDEX('3. Emissions - Potential EF'!$K$5:$K$288,MATCH(1,($N$570='3. Emissions - Potential EF'!$B$5:$B$288)*($C643='3. Emissions - Potential EF'!$C$5:$C$288),0)),"lbm","g")/8760/3600,"--")</f>
        <v>2.786796958150685E-6</v>
      </c>
      <c r="E643" s="168" cm="1">
        <f t="array" ref="E643">_xlfn.IFNA(CONVERT(INDEX('3. Emissions - Potential EF'!$N$5:$N$288,MATCH(1,('Potential - REER'!$N$570='3. Emissions - Potential EF'!$B$5:$B$288)*($C643='3. Emissions - Potential EF'!$C$5:$C$288),0)),"lbm","g")/24/3600,"--")</f>
        <v>2.4412341353400005E-4</v>
      </c>
      <c r="F643" s="174" t="str">
        <f t="shared" si="118"/>
        <v>--</v>
      </c>
      <c r="G643" s="167">
        <f t="shared" si="118"/>
        <v>1.3933984790753424E-7</v>
      </c>
      <c r="H643" s="167" t="str">
        <f t="shared" si="118"/>
        <v>--</v>
      </c>
      <c r="I643" s="167">
        <f t="shared" si="118"/>
        <v>3.1668147251712331E-8</v>
      </c>
      <c r="J643" s="167" t="str">
        <f t="shared" si="118"/>
        <v>--</v>
      </c>
      <c r="K643" s="167">
        <f t="shared" si="118"/>
        <v>3.1668147251712331E-8</v>
      </c>
      <c r="L643" s="168">
        <f t="shared" si="117"/>
        <v>1.1624924454000002E-7</v>
      </c>
    </row>
    <row r="644" spans="2:12" s="53" customFormat="1" ht="14.5" x14ac:dyDescent="0.35">
      <c r="B644" s="165" t="str">
        <f t="shared" si="115"/>
        <v>Hydrogen Bromide</v>
      </c>
      <c r="C644" s="166" t="str">
        <f t="shared" si="115"/>
        <v>10035-10-6</v>
      </c>
      <c r="D644" s="167" t="str" cm="1">
        <f t="array" ref="D644">_xlfn.IFNA(CONVERT(INDEX('3. Emissions - Potential EF'!$K$5:$K$288,MATCH(1,($N$570='3. Emissions - Potential EF'!$B$5:$B$288)*($C644='3. Emissions - Potential EF'!$C$5:$C$288),0)),"lbm","g")/8760/3600,"--")</f>
        <v>--</v>
      </c>
      <c r="E644" s="168" t="str" cm="1">
        <f t="array" ref="E644">_xlfn.IFNA(CONVERT(INDEX('3. Emissions - Potential EF'!$N$5:$N$288,MATCH(1,('Potential - REER'!$N$570='3. Emissions - Potential EF'!$B$5:$B$288)*($C644='3. Emissions - Potential EF'!$C$5:$C$288),0)),"lbm","g")/24/3600,"--")</f>
        <v>--</v>
      </c>
      <c r="F644" s="174" t="str">
        <f t="shared" si="118"/>
        <v>--</v>
      </c>
      <c r="G644" s="167" t="str">
        <f t="shared" si="118"/>
        <v>--</v>
      </c>
      <c r="H644" s="167" t="str">
        <f t="shared" si="118"/>
        <v>--</v>
      </c>
      <c r="I644" s="167" t="str">
        <f t="shared" si="118"/>
        <v>--</v>
      </c>
      <c r="J644" s="167" t="str">
        <f t="shared" si="118"/>
        <v>--</v>
      </c>
      <c r="K644" s="167" t="str">
        <f t="shared" si="118"/>
        <v>--</v>
      </c>
      <c r="L644" s="168" t="str">
        <f t="shared" si="117"/>
        <v>--</v>
      </c>
    </row>
    <row r="645" spans="2:12" s="53" customFormat="1" ht="14.5" x14ac:dyDescent="0.35">
      <c r="B645" s="165" t="str">
        <f t="shared" si="115"/>
        <v>Hydrogen Fluoride</v>
      </c>
      <c r="C645" s="166" t="str">
        <f t="shared" si="115"/>
        <v>7664-39-3</v>
      </c>
      <c r="D645" s="167" t="str" cm="1">
        <f t="array" ref="D645">_xlfn.IFNA(CONVERT(INDEX('3. Emissions - Potential EF'!$K$5:$K$288,MATCH(1,($N$570='3. Emissions - Potential EF'!$B$5:$B$288)*($C645='3. Emissions - Potential EF'!$C$5:$C$288),0)),"lbm","g")/8760/3600,"--")</f>
        <v>--</v>
      </c>
      <c r="E645" s="168" t="str" cm="1">
        <f t="array" ref="E645">_xlfn.IFNA(CONVERT(INDEX('3. Emissions - Potential EF'!$N$5:$N$288,MATCH(1,('Potential - REER'!$N$570='3. Emissions - Potential EF'!$B$5:$B$288)*($C645='3. Emissions - Potential EF'!$C$5:$C$288),0)),"lbm","g")/24/3600,"--")</f>
        <v>--</v>
      </c>
      <c r="F645" s="174" t="str">
        <f t="shared" si="118"/>
        <v>--</v>
      </c>
      <c r="G645" s="167" t="str">
        <f t="shared" si="118"/>
        <v>--</v>
      </c>
      <c r="H645" s="167" t="str">
        <f t="shared" si="118"/>
        <v>--</v>
      </c>
      <c r="I645" s="167" t="str">
        <f t="shared" si="118"/>
        <v>--</v>
      </c>
      <c r="J645" s="167" t="str">
        <f t="shared" si="118"/>
        <v>--</v>
      </c>
      <c r="K645" s="167" t="str">
        <f t="shared" si="118"/>
        <v>--</v>
      </c>
      <c r="L645" s="168" t="str">
        <f t="shared" si="117"/>
        <v>--</v>
      </c>
    </row>
    <row r="646" spans="2:12" s="53" customFormat="1" ht="14.5" x14ac:dyDescent="0.35">
      <c r="B646" s="165" t="str">
        <f t="shared" si="115"/>
        <v>Indeno[1,2,3-cd]pyrene</v>
      </c>
      <c r="C646" s="166" t="str">
        <f t="shared" si="115"/>
        <v>193-39-5</v>
      </c>
      <c r="D646" s="167" t="str" cm="1">
        <f t="array" ref="D646">_xlfn.IFNA(CONVERT(INDEX('3. Emissions - Potential EF'!$K$5:$K$288,MATCH(1,($N$570='3. Emissions - Potential EF'!$B$5:$B$288)*($C646='3. Emissions - Potential EF'!$C$5:$C$288),0)),"lbm","g")/8760/3600,"--")</f>
        <v>--</v>
      </c>
      <c r="E646" s="168" t="str" cm="1">
        <f t="array" ref="E646">_xlfn.IFNA(CONVERT(INDEX('3. Emissions - Potential EF'!$N$5:$N$288,MATCH(1,('Potential - REER'!$N$570='3. Emissions - Potential EF'!$B$5:$B$288)*($C646='3. Emissions - Potential EF'!$C$5:$C$288),0)),"lbm","g")/24/3600,"--")</f>
        <v>--</v>
      </c>
      <c r="F646" s="174" t="str">
        <f t="shared" si="118"/>
        <v>--</v>
      </c>
      <c r="G646" s="167" t="str">
        <f t="shared" si="118"/>
        <v>--</v>
      </c>
      <c r="H646" s="167" t="str">
        <f t="shared" si="118"/>
        <v>--</v>
      </c>
      <c r="I646" s="167" t="str">
        <f t="shared" si="118"/>
        <v>--</v>
      </c>
      <c r="J646" s="167" t="str">
        <f t="shared" si="118"/>
        <v>--</v>
      </c>
      <c r="K646" s="167" t="str">
        <f t="shared" si="118"/>
        <v>--</v>
      </c>
      <c r="L646" s="168" t="str">
        <f t="shared" si="117"/>
        <v>--</v>
      </c>
    </row>
    <row r="647" spans="2:12" s="53" customFormat="1" ht="14.5" x14ac:dyDescent="0.35">
      <c r="B647" s="165" t="str">
        <f t="shared" si="115"/>
        <v>Lead and compounds</v>
      </c>
      <c r="C647" s="166" t="str">
        <f t="shared" si="115"/>
        <v>7439-92-1</v>
      </c>
      <c r="D647" s="167" cm="1">
        <f t="array" ref="D647">_xlfn.IFNA(CONVERT(INDEX('3. Emissions - Potential EF'!$K$5:$K$288,MATCH(1,($N$570='3. Emissions - Potential EF'!$B$5:$B$288)*($C647='3. Emissions - Potential EF'!$C$5:$C$288),0)),"lbm","g")/8760/3600,"--")</f>
        <v>1.2415681563419584E-7</v>
      </c>
      <c r="E647" s="168" cm="1">
        <f t="array" ref="E647">_xlfn.IFNA(CONVERT(INDEX('3. Emissions - Potential EF'!$N$5:$N$288,MATCH(1,('Potential - REER'!$N$570='3. Emissions - Potential EF'!$B$5:$B$288)*($C647='3. Emissions - Potential EF'!$C$5:$C$288),0)),"lbm","g")/24/3600,"--")</f>
        <v>1.0876137049555558E-5</v>
      </c>
      <c r="F647" s="174" t="str">
        <f t="shared" si="118"/>
        <v>--</v>
      </c>
      <c r="G647" s="167">
        <f t="shared" si="118"/>
        <v>8.2771210422797225E-7</v>
      </c>
      <c r="H647" s="167" t="str">
        <f t="shared" si="118"/>
        <v>--</v>
      </c>
      <c r="I647" s="167">
        <f t="shared" si="118"/>
        <v>1.8811638732453913E-7</v>
      </c>
      <c r="J647" s="167" t="str">
        <f t="shared" si="118"/>
        <v>--</v>
      </c>
      <c r="K647" s="167">
        <f t="shared" si="118"/>
        <v>1.8811638732453913E-7</v>
      </c>
      <c r="L647" s="168">
        <f t="shared" si="117"/>
        <v>7.250758033037039E-5</v>
      </c>
    </row>
    <row r="648" spans="2:12" s="53" customFormat="1" ht="14.5" x14ac:dyDescent="0.35">
      <c r="B648" s="165" t="str">
        <f t="shared" si="115"/>
        <v>Manganese and compounds</v>
      </c>
      <c r="C648" s="166" t="str">
        <f t="shared" si="115"/>
        <v>7439-96-5</v>
      </c>
      <c r="D648" s="167" cm="1">
        <f t="array" ref="D648">_xlfn.IFNA(CONVERT(INDEX('3. Emissions - Potential EF'!$K$5:$K$288,MATCH(1,($N$570='3. Emissions - Potential EF'!$B$5:$B$288)*($C648='3. Emissions - Potential EF'!$C$5:$C$288),0)),"lbm","g")/8760/3600,"--")</f>
        <v>4.6371822706747843E-8</v>
      </c>
      <c r="E648" s="168" cm="1">
        <f t="array" ref="E648">_xlfn.IFNA(CONVERT(INDEX('3. Emissions - Potential EF'!$N$5:$N$288,MATCH(1,('Potential - REER'!$N$570='3. Emissions - Potential EF'!$B$5:$B$288)*($C648='3. Emissions - Potential EF'!$C$5:$C$288),0)),"lbm","g")/24/3600,"--")</f>
        <v>4.0621716691111115E-6</v>
      </c>
      <c r="F648" s="174" t="str">
        <f t="shared" si="118"/>
        <v>--</v>
      </c>
      <c r="G648" s="167">
        <f t="shared" si="118"/>
        <v>5.1524247451942048E-7</v>
      </c>
      <c r="H648" s="167" t="str">
        <f t="shared" si="118"/>
        <v>--</v>
      </c>
      <c r="I648" s="167">
        <f t="shared" si="118"/>
        <v>1.159295567668696E-7</v>
      </c>
      <c r="J648" s="167" t="str">
        <f t="shared" si="118"/>
        <v>--</v>
      </c>
      <c r="K648" s="167">
        <f t="shared" si="118"/>
        <v>1.159295567668696E-7</v>
      </c>
      <c r="L648" s="168">
        <f t="shared" si="117"/>
        <v>1.3540572230370372E-5</v>
      </c>
    </row>
    <row r="649" spans="2:12" s="53" customFormat="1" ht="14.5" x14ac:dyDescent="0.35">
      <c r="B649" s="165" t="str">
        <f t="shared" si="115"/>
        <v>Mercury and compounds</v>
      </c>
      <c r="C649" s="166" t="str">
        <f t="shared" si="115"/>
        <v>7439-97-6</v>
      </c>
      <c r="D649" s="167" cm="1">
        <f t="array" ref="D649">_xlfn.IFNA(CONVERT(INDEX('3. Emissions - Potential EF'!$K$5:$K$288,MATCH(1,($N$570='3. Emissions - Potential EF'!$B$5:$B$288)*($C649='3. Emissions - Potential EF'!$C$5:$C$288),0)),"lbm","g")/8760/3600,"--")</f>
        <v>2.9917304972095383E-8</v>
      </c>
      <c r="E649" s="168" cm="1">
        <f t="array" ref="E649">_xlfn.IFNA(CONVERT(INDEX('3. Emissions - Potential EF'!$N$5:$N$288,MATCH(1,('Potential - REER'!$N$570='3. Emissions - Potential EF'!$B$5:$B$288)*($C649='3. Emissions - Potential EF'!$C$5:$C$288),0)),"lbm","g")/24/3600,"--")</f>
        <v>2.6207559155555556E-6</v>
      </c>
      <c r="F649" s="174" t="str">
        <f t="shared" si="118"/>
        <v>--</v>
      </c>
      <c r="G649" s="167">
        <f t="shared" si="118"/>
        <v>3.8853642820903097E-7</v>
      </c>
      <c r="H649" s="167" t="str">
        <f t="shared" si="118"/>
        <v>--</v>
      </c>
      <c r="I649" s="167">
        <f t="shared" si="118"/>
        <v>4.7487785669992674E-8</v>
      </c>
      <c r="J649" s="167" t="str">
        <f t="shared" si="118"/>
        <v>--</v>
      </c>
      <c r="K649" s="167">
        <f t="shared" si="118"/>
        <v>4.7487785669992674E-8</v>
      </c>
      <c r="L649" s="168">
        <f t="shared" si="117"/>
        <v>4.3679265259259261E-6</v>
      </c>
    </row>
    <row r="650" spans="2:12" s="53" customFormat="1" ht="14.5" x14ac:dyDescent="0.35">
      <c r="B650" s="165" t="str">
        <f t="shared" si="115"/>
        <v>Methylene Chloride</v>
      </c>
      <c r="C650" s="166" t="str">
        <f t="shared" si="115"/>
        <v>75-09-2</v>
      </c>
      <c r="D650" s="167" t="str" cm="1">
        <f t="array" ref="D650">_xlfn.IFNA(CONVERT(INDEX('3. Emissions - Potential EF'!$K$5:$K$288,MATCH(1,($N$570='3. Emissions - Potential EF'!$B$5:$B$288)*($C650='3. Emissions - Potential EF'!$C$5:$C$288),0)),"lbm","g")/8760/3600,"--")</f>
        <v>--</v>
      </c>
      <c r="E650" s="168" t="str" cm="1">
        <f t="array" ref="E650">_xlfn.IFNA(CONVERT(INDEX('3. Emissions - Potential EF'!$N$5:$N$288,MATCH(1,('Potential - REER'!$N$570='3. Emissions - Potential EF'!$B$5:$B$288)*($C650='3. Emissions - Potential EF'!$C$5:$C$288),0)),"lbm","g")/24/3600,"--")</f>
        <v>--</v>
      </c>
      <c r="F650" s="174" t="str">
        <f t="shared" si="118"/>
        <v>--</v>
      </c>
      <c r="G650" s="167" t="str">
        <f t="shared" si="118"/>
        <v>--</v>
      </c>
      <c r="H650" s="167" t="str">
        <f t="shared" si="118"/>
        <v>--</v>
      </c>
      <c r="I650" s="167" t="str">
        <f t="shared" si="118"/>
        <v>--</v>
      </c>
      <c r="J650" s="167" t="str">
        <f t="shared" si="118"/>
        <v>--</v>
      </c>
      <c r="K650" s="167" t="str">
        <f t="shared" si="118"/>
        <v>--</v>
      </c>
      <c r="L650" s="168" t="str">
        <f t="shared" si="117"/>
        <v>--</v>
      </c>
    </row>
    <row r="651" spans="2:12" s="53" customFormat="1" ht="14.5" x14ac:dyDescent="0.35">
      <c r="B651" s="165" t="str">
        <f t="shared" ref="B651:C670" si="119">B85</f>
        <v>Molybdenum trioxide</v>
      </c>
      <c r="C651" s="166" t="str">
        <f t="shared" si="119"/>
        <v>1313-27-5</v>
      </c>
      <c r="D651" s="167" t="str" cm="1">
        <f t="array" ref="D651">_xlfn.IFNA(CONVERT(INDEX('3. Emissions - Potential EF'!$K$5:$K$288,MATCH(1,($N$570='3. Emissions - Potential EF'!$B$5:$B$288)*($C651='3. Emissions - Potential EF'!$C$5:$C$288),0)),"lbm","g")/8760/3600,"--")</f>
        <v>--</v>
      </c>
      <c r="E651" s="168" t="str" cm="1">
        <f t="array" ref="E651">_xlfn.IFNA(CONVERT(INDEX('3. Emissions - Potential EF'!$N$5:$N$288,MATCH(1,('Potential - REER'!$N$570='3. Emissions - Potential EF'!$B$5:$B$288)*($C651='3. Emissions - Potential EF'!$C$5:$C$288),0)),"lbm","g")/24/3600,"--")</f>
        <v>--</v>
      </c>
      <c r="F651" s="174" t="str">
        <f t="shared" ref="F651:K660" si="120">IFERROR(IF(F85="--","--",$D651/F85),"--")</f>
        <v>--</v>
      </c>
      <c r="G651" s="167" t="str">
        <f t="shared" si="120"/>
        <v>--</v>
      </c>
      <c r="H651" s="167" t="str">
        <f t="shared" si="120"/>
        <v>--</v>
      </c>
      <c r="I651" s="167" t="str">
        <f t="shared" si="120"/>
        <v>--</v>
      </c>
      <c r="J651" s="167" t="str">
        <f t="shared" si="120"/>
        <v>--</v>
      </c>
      <c r="K651" s="167" t="str">
        <f t="shared" si="120"/>
        <v>--</v>
      </c>
      <c r="L651" s="168" t="str">
        <f t="shared" si="117"/>
        <v>--</v>
      </c>
    </row>
    <row r="652" spans="2:12" s="53" customFormat="1" ht="14.5" x14ac:dyDescent="0.35">
      <c r="B652" s="165" t="str">
        <f t="shared" si="119"/>
        <v>Naphthalene</v>
      </c>
      <c r="C652" s="166" t="str">
        <f t="shared" si="119"/>
        <v>91-20-3</v>
      </c>
      <c r="D652" s="167" cm="1">
        <f t="array" ref="D652">_xlfn.IFNA(CONVERT(INDEX('3. Emissions - Potential EF'!$K$5:$K$288,MATCH(1,($N$570='3. Emissions - Potential EF'!$B$5:$B$288)*($C652='3. Emissions - Potential EF'!$C$5:$C$288),0)),"lbm","g")/8760/3600,"--")</f>
        <v>2.946854539751395E-7</v>
      </c>
      <c r="E652" s="168" cm="1">
        <f t="array" ref="E652">_xlfn.IFNA(CONVERT(INDEX('3. Emissions - Potential EF'!$N$5:$N$288,MATCH(1,('Potential - REER'!$N$570='3. Emissions - Potential EF'!$B$5:$B$288)*($C652='3. Emissions - Potential EF'!$C$5:$C$288),0)),"lbm","g")/24/3600,"--")</f>
        <v>2.5814445768222221E-5</v>
      </c>
      <c r="F652" s="174">
        <f t="shared" si="120"/>
        <v>1.0161567378453085E-5</v>
      </c>
      <c r="G652" s="167">
        <f t="shared" si="120"/>
        <v>7.9644717290578241E-8</v>
      </c>
      <c r="H652" s="167">
        <f t="shared" si="120"/>
        <v>3.8774401838834144E-7</v>
      </c>
      <c r="I652" s="167">
        <f t="shared" si="120"/>
        <v>1.8417840873446219E-8</v>
      </c>
      <c r="J652" s="167">
        <f t="shared" si="120"/>
        <v>8.419584399289701E-7</v>
      </c>
      <c r="K652" s="167">
        <f t="shared" si="120"/>
        <v>1.8417840873446219E-8</v>
      </c>
      <c r="L652" s="168">
        <f t="shared" si="117"/>
        <v>1.2907222884111111E-7</v>
      </c>
    </row>
    <row r="653" spans="2:12" s="53" customFormat="1" ht="14.5" x14ac:dyDescent="0.35">
      <c r="B653" s="165" t="str">
        <f t="shared" si="119"/>
        <v>Nickel and compounds</v>
      </c>
      <c r="C653" s="166" t="str">
        <f t="shared" si="119"/>
        <v>7440-02-0</v>
      </c>
      <c r="D653" s="167" cm="1">
        <f t="array" ref="D653">_xlfn.IFNA(CONVERT(INDEX('3. Emissions - Potential EF'!$K$5:$K$288,MATCH(1,($N$570='3. Emissions - Potential EF'!$B$5:$B$288)*($C653='3. Emissions - Potential EF'!$C$5:$C$288),0)),"lbm","g")/8760/3600,"--")</f>
        <v>5.8338744695585999E-8</v>
      </c>
      <c r="E653" s="168" cm="1">
        <f t="array" ref="E653">_xlfn.IFNA(CONVERT(INDEX('3. Emissions - Potential EF'!$N$5:$N$288,MATCH(1,('Potential - REER'!$N$570='3. Emissions - Potential EF'!$B$5:$B$288)*($C653='3. Emissions - Potential EF'!$C$5:$C$288),0)),"lbm","g")/24/3600,"--")</f>
        <v>5.1104740353333341E-6</v>
      </c>
      <c r="F653" s="174">
        <f t="shared" si="120"/>
        <v>1.5352301235680526E-5</v>
      </c>
      <c r="G653" s="167">
        <f t="shared" si="120"/>
        <v>4.1670531925418571E-6</v>
      </c>
      <c r="H653" s="167">
        <f t="shared" si="120"/>
        <v>5.8338744695585994E-7</v>
      </c>
      <c r="I653" s="167">
        <f t="shared" si="120"/>
        <v>9.4094749509009676E-7</v>
      </c>
      <c r="J653" s="167">
        <f t="shared" si="120"/>
        <v>1.2682335803388261E-6</v>
      </c>
      <c r="K653" s="167">
        <f t="shared" si="120"/>
        <v>9.4094749509009676E-7</v>
      </c>
      <c r="L653" s="168">
        <f t="shared" si="117"/>
        <v>2.5552370176666669E-5</v>
      </c>
    </row>
    <row r="654" spans="2:12" s="53" customFormat="1" ht="14.5" x14ac:dyDescent="0.35">
      <c r="B654" s="165" t="str">
        <f t="shared" si="119"/>
        <v>o-Xylene</v>
      </c>
      <c r="C654" s="166" t="str">
        <f t="shared" si="119"/>
        <v>95-47-6</v>
      </c>
      <c r="D654" s="167" t="str" cm="1">
        <f t="array" ref="D654">_xlfn.IFNA(CONVERT(INDEX('3. Emissions - Potential EF'!$K$5:$K$288,MATCH(1,($N$570='3. Emissions - Potential EF'!$B$5:$B$288)*($C654='3. Emissions - Potential EF'!$C$5:$C$288),0)),"lbm","g")/8760/3600,"--")</f>
        <v>--</v>
      </c>
      <c r="E654" s="168" t="str" cm="1">
        <f t="array" ref="E654">_xlfn.IFNA(CONVERT(INDEX('3. Emissions - Potential EF'!$N$5:$N$288,MATCH(1,('Potential - REER'!$N$570='3. Emissions - Potential EF'!$B$5:$B$288)*($C654='3. Emissions - Potential EF'!$C$5:$C$288),0)),"lbm","g")/24/3600,"--")</f>
        <v>--</v>
      </c>
      <c r="F654" s="174" t="str">
        <f t="shared" si="120"/>
        <v>--</v>
      </c>
      <c r="G654" s="167" t="str">
        <f t="shared" si="120"/>
        <v>--</v>
      </c>
      <c r="H654" s="167" t="str">
        <f t="shared" si="120"/>
        <v>--</v>
      </c>
      <c r="I654" s="167" t="str">
        <f t="shared" si="120"/>
        <v>--</v>
      </c>
      <c r="J654" s="167" t="str">
        <f t="shared" si="120"/>
        <v>--</v>
      </c>
      <c r="K654" s="167" t="str">
        <f t="shared" si="120"/>
        <v>--</v>
      </c>
      <c r="L654" s="168" t="str">
        <f t="shared" si="117"/>
        <v>--</v>
      </c>
    </row>
    <row r="655" spans="2:12" s="53" customFormat="1" ht="14.5" x14ac:dyDescent="0.35">
      <c r="B655" s="165" t="str">
        <f t="shared" si="119"/>
        <v>Pentachlorophenol (CCC)</v>
      </c>
      <c r="C655" s="166" t="str">
        <f t="shared" si="119"/>
        <v>87-86-5</v>
      </c>
      <c r="D655" s="167" t="str" cm="1">
        <f t="array" ref="D655">_xlfn.IFNA(CONVERT(INDEX('3. Emissions - Potential EF'!$K$5:$K$288,MATCH(1,($N$570='3. Emissions - Potential EF'!$B$5:$B$288)*($C655='3. Emissions - Potential EF'!$C$5:$C$288),0)),"lbm","g")/8760/3600,"--")</f>
        <v>--</v>
      </c>
      <c r="E655" s="168" t="str" cm="1">
        <f t="array" ref="E655">_xlfn.IFNA(CONVERT(INDEX('3. Emissions - Potential EF'!$N$5:$N$288,MATCH(1,('Potential - REER'!$N$570='3. Emissions - Potential EF'!$B$5:$B$288)*($C655='3. Emissions - Potential EF'!$C$5:$C$288),0)),"lbm","g")/24/3600,"--")</f>
        <v>--</v>
      </c>
      <c r="F655" s="174" t="str">
        <f t="shared" si="120"/>
        <v>--</v>
      </c>
      <c r="G655" s="167" t="str">
        <f t="shared" si="120"/>
        <v>--</v>
      </c>
      <c r="H655" s="167" t="str">
        <f t="shared" si="120"/>
        <v>--</v>
      </c>
      <c r="I655" s="167" t="str">
        <f t="shared" si="120"/>
        <v>--</v>
      </c>
      <c r="J655" s="167" t="str">
        <f t="shared" si="120"/>
        <v>--</v>
      </c>
      <c r="K655" s="167" t="str">
        <f t="shared" si="120"/>
        <v>--</v>
      </c>
      <c r="L655" s="168" t="str">
        <f t="shared" si="117"/>
        <v>--</v>
      </c>
    </row>
    <row r="656" spans="2:12" s="53" customFormat="1" ht="14.5" x14ac:dyDescent="0.35">
      <c r="B656" s="165" t="str">
        <f t="shared" si="119"/>
        <v>Perylene</v>
      </c>
      <c r="C656" s="166" t="str">
        <f t="shared" si="119"/>
        <v>198-55-0</v>
      </c>
      <c r="D656" s="167" t="str" cm="1">
        <f t="array" ref="D656">_xlfn.IFNA(CONVERT(INDEX('3. Emissions - Potential EF'!$K$5:$K$288,MATCH(1,($N$570='3. Emissions - Potential EF'!$B$5:$B$288)*($C656='3. Emissions - Potential EF'!$C$5:$C$288),0)),"lbm","g")/8760/3600,"--")</f>
        <v>--</v>
      </c>
      <c r="E656" s="168" t="str" cm="1">
        <f t="array" ref="E656">_xlfn.IFNA(CONVERT(INDEX('3. Emissions - Potential EF'!$N$5:$N$288,MATCH(1,('Potential - REER'!$N$570='3. Emissions - Potential EF'!$B$5:$B$288)*($C656='3. Emissions - Potential EF'!$C$5:$C$288),0)),"lbm","g")/24/3600,"--")</f>
        <v>--</v>
      </c>
      <c r="F656" s="174" t="str">
        <f t="shared" si="120"/>
        <v>--</v>
      </c>
      <c r="G656" s="167" t="str">
        <f t="shared" si="120"/>
        <v>--</v>
      </c>
      <c r="H656" s="167" t="str">
        <f t="shared" si="120"/>
        <v>--</v>
      </c>
      <c r="I656" s="167" t="str">
        <f t="shared" si="120"/>
        <v>--</v>
      </c>
      <c r="J656" s="167" t="str">
        <f t="shared" si="120"/>
        <v>--</v>
      </c>
      <c r="K656" s="167" t="str">
        <f t="shared" si="120"/>
        <v>--</v>
      </c>
      <c r="L656" s="168" t="str">
        <f t="shared" si="117"/>
        <v>--</v>
      </c>
    </row>
    <row r="657" spans="2:12" s="53" customFormat="1" ht="14.5" x14ac:dyDescent="0.35">
      <c r="B657" s="165" t="str">
        <f t="shared" si="119"/>
        <v>Phenanthrene</v>
      </c>
      <c r="C657" s="166" t="str">
        <f t="shared" si="119"/>
        <v>85-01-8</v>
      </c>
      <c r="D657" s="167" t="str" cm="1">
        <f t="array" ref="D657">_xlfn.IFNA(CONVERT(INDEX('3. Emissions - Potential EF'!$K$5:$K$288,MATCH(1,($N$570='3. Emissions - Potential EF'!$B$5:$B$288)*($C657='3. Emissions - Potential EF'!$C$5:$C$288),0)),"lbm","g")/8760/3600,"--")</f>
        <v>--</v>
      </c>
      <c r="E657" s="168" t="str" cm="1">
        <f t="array" ref="E657">_xlfn.IFNA(CONVERT(INDEX('3. Emissions - Potential EF'!$N$5:$N$288,MATCH(1,('Potential - REER'!$N$570='3. Emissions - Potential EF'!$B$5:$B$288)*($C657='3. Emissions - Potential EF'!$C$5:$C$288),0)),"lbm","g")/24/3600,"--")</f>
        <v>--</v>
      </c>
      <c r="F657" s="174" t="str">
        <f t="shared" si="120"/>
        <v>--</v>
      </c>
      <c r="G657" s="167" t="str">
        <f t="shared" si="120"/>
        <v>--</v>
      </c>
      <c r="H657" s="167" t="str">
        <f t="shared" si="120"/>
        <v>--</v>
      </c>
      <c r="I657" s="167" t="str">
        <f t="shared" si="120"/>
        <v>--</v>
      </c>
      <c r="J657" s="167" t="str">
        <f t="shared" si="120"/>
        <v>--</v>
      </c>
      <c r="K657" s="167" t="str">
        <f t="shared" si="120"/>
        <v>--</v>
      </c>
      <c r="L657" s="168" t="str">
        <f t="shared" si="117"/>
        <v>--</v>
      </c>
    </row>
    <row r="658" spans="2:12" s="53" customFormat="1" ht="14.5" x14ac:dyDescent="0.35">
      <c r="B658" s="165" t="str">
        <f t="shared" si="119"/>
        <v>Phosphorous and compounds</v>
      </c>
      <c r="C658" s="166">
        <f t="shared" si="119"/>
        <v>504</v>
      </c>
      <c r="D658" s="167" t="str" cm="1">
        <f t="array" ref="D658">_xlfn.IFNA(CONVERT(INDEX('3. Emissions - Potential EF'!$K$5:$K$288,MATCH(1,($N$570='3. Emissions - Potential EF'!$B$5:$B$288)*($C658='3. Emissions - Potential EF'!$C$5:$C$288),0)),"lbm","g")/8760/3600,"--")</f>
        <v>--</v>
      </c>
      <c r="E658" s="168" t="str" cm="1">
        <f t="array" ref="E658">_xlfn.IFNA(CONVERT(INDEX('3. Emissions - Potential EF'!$N$5:$N$288,MATCH(1,('Potential - REER'!$N$570='3. Emissions - Potential EF'!$B$5:$B$288)*($C658='3. Emissions - Potential EF'!$C$5:$C$288),0)),"lbm","g")/24/3600,"--")</f>
        <v>--</v>
      </c>
      <c r="F658" s="174" t="str">
        <f t="shared" si="120"/>
        <v>--</v>
      </c>
      <c r="G658" s="167" t="str">
        <f t="shared" si="120"/>
        <v>--</v>
      </c>
      <c r="H658" s="167" t="str">
        <f t="shared" si="120"/>
        <v>--</v>
      </c>
      <c r="I658" s="167" t="str">
        <f t="shared" si="120"/>
        <v>--</v>
      </c>
      <c r="J658" s="167" t="str">
        <f t="shared" si="120"/>
        <v>--</v>
      </c>
      <c r="K658" s="167" t="str">
        <f t="shared" si="120"/>
        <v>--</v>
      </c>
      <c r="L658" s="168" t="str">
        <f t="shared" si="117"/>
        <v>--</v>
      </c>
    </row>
    <row r="659" spans="2:12" s="53" customFormat="1" ht="14.5" x14ac:dyDescent="0.35">
      <c r="B659" s="165" t="str">
        <f t="shared" si="119"/>
        <v>Pyrene</v>
      </c>
      <c r="C659" s="166" t="str">
        <f t="shared" si="119"/>
        <v>129-00-0</v>
      </c>
      <c r="D659" s="167" t="str" cm="1">
        <f t="array" ref="D659">_xlfn.IFNA(CONVERT(INDEX('3. Emissions - Potential EF'!$K$5:$K$288,MATCH(1,($N$570='3. Emissions - Potential EF'!$B$5:$B$288)*($C659='3. Emissions - Potential EF'!$C$5:$C$288),0)),"lbm","g")/8760/3600,"--")</f>
        <v>--</v>
      </c>
      <c r="E659" s="168" t="str" cm="1">
        <f t="array" ref="E659">_xlfn.IFNA(CONVERT(INDEX('3. Emissions - Potential EF'!$N$5:$N$288,MATCH(1,('Potential - REER'!$N$570='3. Emissions - Potential EF'!$B$5:$B$288)*($C659='3. Emissions - Potential EF'!$C$5:$C$288),0)),"lbm","g")/24/3600,"--")</f>
        <v>--</v>
      </c>
      <c r="F659" s="174" t="str">
        <f t="shared" si="120"/>
        <v>--</v>
      </c>
      <c r="G659" s="167" t="str">
        <f t="shared" si="120"/>
        <v>--</v>
      </c>
      <c r="H659" s="167" t="str">
        <f t="shared" si="120"/>
        <v>--</v>
      </c>
      <c r="I659" s="167" t="str">
        <f t="shared" si="120"/>
        <v>--</v>
      </c>
      <c r="J659" s="167" t="str">
        <f t="shared" si="120"/>
        <v>--</v>
      </c>
      <c r="K659" s="167" t="str">
        <f t="shared" si="120"/>
        <v>--</v>
      </c>
      <c r="L659" s="168" t="str">
        <f t="shared" si="117"/>
        <v>--</v>
      </c>
    </row>
    <row r="660" spans="2:12" s="53" customFormat="1" ht="14.5" x14ac:dyDescent="0.35">
      <c r="B660" s="165" t="str">
        <f t="shared" si="119"/>
        <v>Selenium and compounds</v>
      </c>
      <c r="C660" s="166" t="str">
        <f t="shared" si="119"/>
        <v>7782-49-2</v>
      </c>
      <c r="D660" s="167" cm="1">
        <f t="array" ref="D660">_xlfn.IFNA(CONVERT(INDEX('3. Emissions - Potential EF'!$K$5:$K$288,MATCH(1,($N$570='3. Emissions - Potential EF'!$B$5:$B$288)*($C660='3. Emissions - Potential EF'!$C$5:$C$288),0)),"lbm","g")/8760/3600,"--")</f>
        <v>3.2909035469304926E-8</v>
      </c>
      <c r="E660" s="168" cm="1">
        <f t="array" ref="E660">_xlfn.IFNA(CONVERT(INDEX('3. Emissions - Potential EF'!$N$5:$N$288,MATCH(1,('Potential - REER'!$N$570='3. Emissions - Potential EF'!$B$5:$B$288)*($C660='3. Emissions - Potential EF'!$C$5:$C$288),0)),"lbm","g")/24/3600,"--")</f>
        <v>2.8828315071111119E-6</v>
      </c>
      <c r="F660" s="174" t="str">
        <f t="shared" si="120"/>
        <v>--</v>
      </c>
      <c r="G660" s="167" t="str">
        <f t="shared" si="120"/>
        <v>--</v>
      </c>
      <c r="H660" s="167" t="str">
        <f t="shared" si="120"/>
        <v>--</v>
      </c>
      <c r="I660" s="167" t="str">
        <f t="shared" si="120"/>
        <v>--</v>
      </c>
      <c r="J660" s="167" t="str">
        <f t="shared" si="120"/>
        <v>--</v>
      </c>
      <c r="K660" s="167" t="str">
        <f t="shared" si="120"/>
        <v>--</v>
      </c>
      <c r="L660" s="168">
        <f t="shared" si="117"/>
        <v>1.4414157535555559E-6</v>
      </c>
    </row>
    <row r="661" spans="2:12" s="53" customFormat="1" ht="14.5" x14ac:dyDescent="0.35">
      <c r="B661" s="165" t="str">
        <f t="shared" si="119"/>
        <v>Silver</v>
      </c>
      <c r="C661" s="166" t="str">
        <f t="shared" si="119"/>
        <v>7440-22-4</v>
      </c>
      <c r="D661" s="167" t="str" cm="1">
        <f t="array" ref="D661">_xlfn.IFNA(CONVERT(INDEX('3. Emissions - Potential EF'!$K$5:$K$288,MATCH(1,($N$570='3. Emissions - Potential EF'!$B$5:$B$288)*($C661='3. Emissions - Potential EF'!$C$5:$C$288),0)),"lbm","g")/8760/3600,"--")</f>
        <v>--</v>
      </c>
      <c r="E661" s="168" t="str" cm="1">
        <f t="array" ref="E661">_xlfn.IFNA(CONVERT(INDEX('3. Emissions - Potential EF'!$N$5:$N$288,MATCH(1,('Potential - REER'!$N$570='3. Emissions - Potential EF'!$B$5:$B$288)*($C661='3. Emissions - Potential EF'!$C$5:$C$288),0)),"lbm","g")/24/3600,"--")</f>
        <v>--</v>
      </c>
      <c r="F661" s="174" t="str">
        <f t="shared" ref="F661:K670" si="121">IFERROR(IF(F95="--","--",$D661/F95),"--")</f>
        <v>--</v>
      </c>
      <c r="G661" s="167" t="str">
        <f t="shared" si="121"/>
        <v>--</v>
      </c>
      <c r="H661" s="167" t="str">
        <f t="shared" si="121"/>
        <v>--</v>
      </c>
      <c r="I661" s="167" t="str">
        <f t="shared" si="121"/>
        <v>--</v>
      </c>
      <c r="J661" s="167" t="str">
        <f t="shared" si="121"/>
        <v>--</v>
      </c>
      <c r="K661" s="167" t="str">
        <f t="shared" si="121"/>
        <v>--</v>
      </c>
      <c r="L661" s="168" t="str">
        <f t="shared" si="117"/>
        <v>--</v>
      </c>
    </row>
    <row r="662" spans="2:12" s="53" customFormat="1" ht="14.5" x14ac:dyDescent="0.35">
      <c r="B662" s="165" t="str">
        <f t="shared" si="119"/>
        <v>Styrene</v>
      </c>
      <c r="C662" s="166" t="str">
        <f t="shared" si="119"/>
        <v>100-42-5</v>
      </c>
      <c r="D662" s="167" t="str" cm="1">
        <f t="array" ref="D662">_xlfn.IFNA(CONVERT(INDEX('3. Emissions - Potential EF'!$K$5:$K$288,MATCH(1,($N$570='3. Emissions - Potential EF'!$B$5:$B$288)*($C662='3. Emissions - Potential EF'!$C$5:$C$288),0)),"lbm","g")/8760/3600,"--")</f>
        <v>--</v>
      </c>
      <c r="E662" s="168" t="str" cm="1">
        <f t="array" ref="E662">_xlfn.IFNA(CONVERT(INDEX('3. Emissions - Potential EF'!$N$5:$N$288,MATCH(1,('Potential - REER'!$N$570='3. Emissions - Potential EF'!$B$5:$B$288)*($C662='3. Emissions - Potential EF'!$C$5:$C$288),0)),"lbm","g")/24/3600,"--")</f>
        <v>--</v>
      </c>
      <c r="F662" s="174" t="str">
        <f t="shared" si="121"/>
        <v>--</v>
      </c>
      <c r="G662" s="167" t="str">
        <f t="shared" si="121"/>
        <v>--</v>
      </c>
      <c r="H662" s="167" t="str">
        <f t="shared" si="121"/>
        <v>--</v>
      </c>
      <c r="I662" s="167" t="str">
        <f t="shared" si="121"/>
        <v>--</v>
      </c>
      <c r="J662" s="167" t="str">
        <f t="shared" si="121"/>
        <v>--</v>
      </c>
      <c r="K662" s="167" t="str">
        <f t="shared" si="121"/>
        <v>--</v>
      </c>
      <c r="L662" s="168" t="str">
        <f t="shared" si="117"/>
        <v>--</v>
      </c>
    </row>
    <row r="663" spans="2:12" s="53" customFormat="1" ht="14.5" x14ac:dyDescent="0.35">
      <c r="B663" s="165" t="str">
        <f t="shared" si="119"/>
        <v>Tetrachloroethene</v>
      </c>
      <c r="C663" s="166" t="str">
        <f t="shared" si="119"/>
        <v>127-18-4</v>
      </c>
      <c r="D663" s="167" t="str" cm="1">
        <f t="array" ref="D663">_xlfn.IFNA(CONVERT(INDEX('3. Emissions - Potential EF'!$K$5:$K$288,MATCH(1,($N$570='3. Emissions - Potential EF'!$B$5:$B$288)*($C663='3. Emissions - Potential EF'!$C$5:$C$288),0)),"lbm","g")/8760/3600,"--")</f>
        <v>--</v>
      </c>
      <c r="E663" s="168" t="str" cm="1">
        <f t="array" ref="E663">_xlfn.IFNA(CONVERT(INDEX('3. Emissions - Potential EF'!$N$5:$N$288,MATCH(1,('Potential - REER'!$N$570='3. Emissions - Potential EF'!$B$5:$B$288)*($C663='3. Emissions - Potential EF'!$C$5:$C$288),0)),"lbm","g")/24/3600,"--")</f>
        <v>--</v>
      </c>
      <c r="F663" s="174" t="str">
        <f t="shared" si="121"/>
        <v>--</v>
      </c>
      <c r="G663" s="167" t="str">
        <f t="shared" si="121"/>
        <v>--</v>
      </c>
      <c r="H663" s="167" t="str">
        <f t="shared" si="121"/>
        <v>--</v>
      </c>
      <c r="I663" s="167" t="str">
        <f t="shared" si="121"/>
        <v>--</v>
      </c>
      <c r="J663" s="167" t="str">
        <f t="shared" si="121"/>
        <v>--</v>
      </c>
      <c r="K663" s="167" t="str">
        <f t="shared" si="121"/>
        <v>--</v>
      </c>
      <c r="L663" s="168" t="str">
        <f t="shared" si="117"/>
        <v>--</v>
      </c>
    </row>
    <row r="664" spans="2:12" s="53" customFormat="1" ht="14.5" x14ac:dyDescent="0.35">
      <c r="B664" s="165" t="str">
        <f t="shared" si="119"/>
        <v>Thallium</v>
      </c>
      <c r="C664" s="166" t="str">
        <f t="shared" si="119"/>
        <v>7440-28-0</v>
      </c>
      <c r="D664" s="167" t="str" cm="1">
        <f t="array" ref="D664">_xlfn.IFNA(CONVERT(INDEX('3. Emissions - Potential EF'!$K$5:$K$288,MATCH(1,($N$570='3. Emissions - Potential EF'!$B$5:$B$288)*($C664='3. Emissions - Potential EF'!$C$5:$C$288),0)),"lbm","g")/8760/3600,"--")</f>
        <v>--</v>
      </c>
      <c r="E664" s="168" t="str" cm="1">
        <f t="array" ref="E664">_xlfn.IFNA(CONVERT(INDEX('3. Emissions - Potential EF'!$N$5:$N$288,MATCH(1,('Potential - REER'!$N$570='3. Emissions - Potential EF'!$B$5:$B$288)*($C664='3. Emissions - Potential EF'!$C$5:$C$288),0)),"lbm","g")/24/3600,"--")</f>
        <v>--</v>
      </c>
      <c r="F664" s="174" t="str">
        <f t="shared" si="121"/>
        <v>--</v>
      </c>
      <c r="G664" s="167" t="str">
        <f t="shared" si="121"/>
        <v>--</v>
      </c>
      <c r="H664" s="167" t="str">
        <f t="shared" si="121"/>
        <v>--</v>
      </c>
      <c r="I664" s="167" t="str">
        <f t="shared" si="121"/>
        <v>--</v>
      </c>
      <c r="J664" s="167" t="str">
        <f t="shared" si="121"/>
        <v>--</v>
      </c>
      <c r="K664" s="167" t="str">
        <f t="shared" si="121"/>
        <v>--</v>
      </c>
      <c r="L664" s="168" t="str">
        <f t="shared" si="117"/>
        <v>--</v>
      </c>
    </row>
    <row r="665" spans="2:12" s="53" customFormat="1" ht="14.5" x14ac:dyDescent="0.35">
      <c r="B665" s="165" t="str">
        <f t="shared" si="119"/>
        <v>Toluene</v>
      </c>
      <c r="C665" s="166" t="str">
        <f t="shared" si="119"/>
        <v>108-88-3</v>
      </c>
      <c r="D665" s="167" cm="1">
        <f t="array" ref="D665">_xlfn.IFNA(CONVERT(INDEX('3. Emissions - Potential EF'!$K$5:$K$288,MATCH(1,($N$570='3. Emissions - Potential EF'!$B$5:$B$288)*($C665='3. Emissions - Potential EF'!$C$5:$C$288),0)),"lbm","g")/8760/3600,"--")</f>
        <v>1.5766419720294268E-6</v>
      </c>
      <c r="E665" s="168" cm="1">
        <f t="array" ref="E665">_xlfn.IFNA(CONVERT(INDEX('3. Emissions - Potential EF'!$N$5:$N$288,MATCH(1,('Potential - REER'!$N$570='3. Emissions - Potential EF'!$B$5:$B$288)*($C665='3. Emissions - Potential EF'!$C$5:$C$288),0)),"lbm","g")/24/3600,"--")</f>
        <v>1.3811383674977777E-4</v>
      </c>
      <c r="F665" s="174" t="str">
        <f t="shared" si="121"/>
        <v>--</v>
      </c>
      <c r="G665" s="167">
        <f t="shared" si="121"/>
        <v>3.1532839440588535E-10</v>
      </c>
      <c r="H665" s="167" t="str">
        <f t="shared" si="121"/>
        <v>--</v>
      </c>
      <c r="I665" s="167">
        <f t="shared" si="121"/>
        <v>7.1665544183155762E-11</v>
      </c>
      <c r="J665" s="167" t="str">
        <f t="shared" si="121"/>
        <v>--</v>
      </c>
      <c r="K665" s="167">
        <f t="shared" si="121"/>
        <v>7.1665544183155762E-11</v>
      </c>
      <c r="L665" s="168">
        <f t="shared" si="117"/>
        <v>1.8415178233303701E-8</v>
      </c>
    </row>
    <row r="666" spans="2:12" s="53" customFormat="1" ht="14.5" x14ac:dyDescent="0.35">
      <c r="B666" s="165" t="str">
        <f t="shared" si="119"/>
        <v>Total PAHs (excluding Naphthalene)</v>
      </c>
      <c r="C666" s="166">
        <f t="shared" si="119"/>
        <v>401</v>
      </c>
      <c r="D666" s="167" cm="1">
        <f t="array" ref="D666">_xlfn.IFNA(CONVERT(INDEX('3. Emissions - Potential EF'!$K$5:$K$288,MATCH(1,($N$570='3. Emissions - Potential EF'!$B$5:$B$288)*($C666='3. Emissions - Potential EF'!$C$5:$C$288),0)),"lbm","g")/8760/3600,"--")</f>
        <v>5.4150321999492654E-7</v>
      </c>
      <c r="E666" s="168" cm="1">
        <f t="array" ref="E666">_xlfn.IFNA(CONVERT(INDEX('3. Emissions - Potential EF'!$N$5:$N$288,MATCH(1,('Potential - REER'!$N$570='3. Emissions - Potential EF'!$B$5:$B$288)*($C666='3. Emissions - Potential EF'!$C$5:$C$288),0)),"lbm","g")/24/3600,"--")</f>
        <v>4.7435682071555563E-5</v>
      </c>
      <c r="F666" s="174">
        <f t="shared" si="121"/>
        <v>1.2593098139416895E-2</v>
      </c>
      <c r="G666" s="167" t="str">
        <f t="shared" si="121"/>
        <v>--</v>
      </c>
      <c r="H666" s="167">
        <f t="shared" si="121"/>
        <v>3.3843951249682905E-4</v>
      </c>
      <c r="I666" s="167" t="str">
        <f t="shared" si="121"/>
        <v>--</v>
      </c>
      <c r="J666" s="167">
        <f t="shared" si="121"/>
        <v>1.8050107333164218E-4</v>
      </c>
      <c r="K666" s="167" t="str">
        <f t="shared" si="121"/>
        <v>--</v>
      </c>
      <c r="L666" s="168" t="str">
        <f t="shared" si="117"/>
        <v>--</v>
      </c>
    </row>
    <row r="667" spans="2:12" s="53" customFormat="1" ht="14.5" x14ac:dyDescent="0.35">
      <c r="B667" s="165" t="str">
        <f t="shared" si="119"/>
        <v>Total PCBs</v>
      </c>
      <c r="C667" s="166" t="str">
        <f t="shared" si="119"/>
        <v>1336-36-3</v>
      </c>
      <c r="D667" s="167" t="str" cm="1">
        <f t="array" ref="D667">_xlfn.IFNA(CONVERT(INDEX('3. Emissions - Potential EF'!$K$5:$K$288,MATCH(1,($N$570='3. Emissions - Potential EF'!$B$5:$B$288)*($C667='3. Emissions - Potential EF'!$C$5:$C$288),0)),"lbm","g")/8760/3600,"--")</f>
        <v>--</v>
      </c>
      <c r="E667" s="168" t="str" cm="1">
        <f t="array" ref="E667">_xlfn.IFNA(CONVERT(INDEX('3. Emissions - Potential EF'!$N$5:$N$288,MATCH(1,('Potential - REER'!$N$570='3. Emissions - Potential EF'!$B$5:$B$288)*($C667='3. Emissions - Potential EF'!$C$5:$C$288),0)),"lbm","g")/24/3600,"--")</f>
        <v>--</v>
      </c>
      <c r="F667" s="174" t="str">
        <f t="shared" si="121"/>
        <v>--</v>
      </c>
      <c r="G667" s="167" t="str">
        <f t="shared" si="121"/>
        <v>--</v>
      </c>
      <c r="H667" s="167" t="str">
        <f t="shared" si="121"/>
        <v>--</v>
      </c>
      <c r="I667" s="167" t="str">
        <f t="shared" si="121"/>
        <v>--</v>
      </c>
      <c r="J667" s="167" t="str">
        <f t="shared" si="121"/>
        <v>--</v>
      </c>
      <c r="K667" s="167" t="str">
        <f t="shared" si="121"/>
        <v>--</v>
      </c>
      <c r="L667" s="168" t="str">
        <f t="shared" ref="L667:L677" si="122">IFERROR(IF(L101="--","--",$E667/L101),"--")</f>
        <v>--</v>
      </c>
    </row>
    <row r="668" spans="2:12" s="53" customFormat="1" ht="14.5" x14ac:dyDescent="0.35">
      <c r="B668" s="165" t="str">
        <f t="shared" si="119"/>
        <v>Total PCB TEQ</v>
      </c>
      <c r="C668" s="166">
        <f t="shared" si="119"/>
        <v>645</v>
      </c>
      <c r="D668" s="167" t="str" cm="1">
        <f t="array" ref="D668">_xlfn.IFNA(CONVERT(INDEX('3. Emissions - Potential EF'!$K$5:$K$288,MATCH(1,($N$570='3. Emissions - Potential EF'!$B$5:$B$288)*($C668='3. Emissions - Potential EF'!$C$5:$C$288),0)),"lbm","g")/8760/3600,"--")</f>
        <v>--</v>
      </c>
      <c r="E668" s="168" t="str" cm="1">
        <f t="array" ref="E668">_xlfn.IFNA(CONVERT(INDEX('3. Emissions - Potential EF'!$N$5:$N$288,MATCH(1,('Potential - REER'!$N$570='3. Emissions - Potential EF'!$B$5:$B$288)*($C668='3. Emissions - Potential EF'!$C$5:$C$288),0)),"lbm","g")/24/3600,"--")</f>
        <v>--</v>
      </c>
      <c r="F668" s="174" t="str">
        <f t="shared" si="121"/>
        <v>--</v>
      </c>
      <c r="G668" s="167" t="str">
        <f t="shared" si="121"/>
        <v>--</v>
      </c>
      <c r="H668" s="167" t="str">
        <f t="shared" si="121"/>
        <v>--</v>
      </c>
      <c r="I668" s="167" t="str">
        <f t="shared" si="121"/>
        <v>--</v>
      </c>
      <c r="J668" s="167" t="str">
        <f t="shared" si="121"/>
        <v>--</v>
      </c>
      <c r="K668" s="167" t="str">
        <f t="shared" si="121"/>
        <v>--</v>
      </c>
      <c r="L668" s="168" t="str">
        <f t="shared" si="122"/>
        <v>--</v>
      </c>
    </row>
    <row r="669" spans="2:12" s="53" customFormat="1" ht="14.5" x14ac:dyDescent="0.35">
      <c r="B669" s="165" t="str">
        <f t="shared" si="119"/>
        <v>Total PCDD and PCDF</v>
      </c>
      <c r="C669" s="166">
        <f t="shared" si="119"/>
        <v>646</v>
      </c>
      <c r="D669" s="167" t="str" cm="1">
        <f t="array" ref="D669">_xlfn.IFNA(CONVERT(INDEX('3. Emissions - Potential EF'!$K$5:$K$288,MATCH(1,($N$570='3. Emissions - Potential EF'!$B$5:$B$288)*($C669='3. Emissions - Potential EF'!$C$5:$C$288),0)),"lbm","g")/8760/3600,"--")</f>
        <v>--</v>
      </c>
      <c r="E669" s="168" t="str" cm="1">
        <f t="array" ref="E669">_xlfn.IFNA(CONVERT(INDEX('3. Emissions - Potential EF'!$N$5:$N$288,MATCH(1,('Potential - REER'!$N$570='3. Emissions - Potential EF'!$B$5:$B$288)*($C669='3. Emissions - Potential EF'!$C$5:$C$288),0)),"lbm","g")/24/3600,"--")</f>
        <v>--</v>
      </c>
      <c r="F669" s="174" t="str">
        <f t="shared" si="121"/>
        <v>--</v>
      </c>
      <c r="G669" s="167" t="str">
        <f t="shared" si="121"/>
        <v>--</v>
      </c>
      <c r="H669" s="167" t="str">
        <f t="shared" si="121"/>
        <v>--</v>
      </c>
      <c r="I669" s="167" t="str">
        <f t="shared" si="121"/>
        <v>--</v>
      </c>
      <c r="J669" s="167" t="str">
        <f t="shared" si="121"/>
        <v>--</v>
      </c>
      <c r="K669" s="167" t="str">
        <f t="shared" si="121"/>
        <v>--</v>
      </c>
      <c r="L669" s="168" t="str">
        <f t="shared" si="122"/>
        <v>--</v>
      </c>
    </row>
    <row r="670" spans="2:12" s="53" customFormat="1" ht="14.5" x14ac:dyDescent="0.35">
      <c r="B670" s="165" t="str">
        <f t="shared" si="119"/>
        <v>trans-1,2-Dichloroethene</v>
      </c>
      <c r="C670" s="166" t="str">
        <f t="shared" si="119"/>
        <v>156-60-5</v>
      </c>
      <c r="D670" s="167" t="str" cm="1">
        <f t="array" ref="D670">_xlfn.IFNA(CONVERT(INDEX('3. Emissions - Potential EF'!$K$5:$K$288,MATCH(1,($N$570='3. Emissions - Potential EF'!$B$5:$B$288)*($C670='3. Emissions - Potential EF'!$C$5:$C$288),0)),"lbm","g")/8760/3600,"--")</f>
        <v>--</v>
      </c>
      <c r="E670" s="168" t="str" cm="1">
        <f t="array" ref="E670">_xlfn.IFNA(CONVERT(INDEX('3. Emissions - Potential EF'!$N$5:$N$288,MATCH(1,('Potential - REER'!$N$570='3. Emissions - Potential EF'!$B$5:$B$288)*($C670='3. Emissions - Potential EF'!$C$5:$C$288),0)),"lbm","g")/24/3600,"--")</f>
        <v>--</v>
      </c>
      <c r="F670" s="174" t="str">
        <f t="shared" si="121"/>
        <v>--</v>
      </c>
      <c r="G670" s="167" t="str">
        <f t="shared" si="121"/>
        <v>--</v>
      </c>
      <c r="H670" s="167" t="str">
        <f t="shared" si="121"/>
        <v>--</v>
      </c>
      <c r="I670" s="167" t="str">
        <f t="shared" si="121"/>
        <v>--</v>
      </c>
      <c r="J670" s="167" t="str">
        <f t="shared" si="121"/>
        <v>--</v>
      </c>
      <c r="K670" s="167" t="str">
        <f t="shared" si="121"/>
        <v>--</v>
      </c>
      <c r="L670" s="168" t="str">
        <f t="shared" si="122"/>
        <v>--</v>
      </c>
    </row>
    <row r="671" spans="2:12" s="53" customFormat="1" ht="14.5" x14ac:dyDescent="0.35">
      <c r="B671" s="165" t="str">
        <f t="shared" ref="B671:C677" si="123">B105</f>
        <v>trans-1,3-Dichloropropene</v>
      </c>
      <c r="C671" s="166" t="str">
        <f t="shared" si="123"/>
        <v>542-75-6</v>
      </c>
      <c r="D671" s="167" t="str" cm="1">
        <f t="array" ref="D671">_xlfn.IFNA(CONVERT(INDEX('3. Emissions - Potential EF'!$K$5:$K$288,MATCH(1,($N$570='3. Emissions - Potential EF'!$B$5:$B$288)*($C671='3. Emissions - Potential EF'!$C$5:$C$288),0)),"lbm","g")/8760/3600,"--")</f>
        <v>--</v>
      </c>
      <c r="E671" s="168" t="str" cm="1">
        <f t="array" ref="E671">_xlfn.IFNA(CONVERT(INDEX('3. Emissions - Potential EF'!$N$5:$N$288,MATCH(1,('Potential - REER'!$N$570='3. Emissions - Potential EF'!$B$5:$B$288)*($C671='3. Emissions - Potential EF'!$C$5:$C$288),0)),"lbm","g")/24/3600,"--")</f>
        <v>--</v>
      </c>
      <c r="F671" s="174" t="str">
        <f t="shared" ref="F671:K677" si="124">IFERROR(IF(F105="--","--",$D671/F105),"--")</f>
        <v>--</v>
      </c>
      <c r="G671" s="167" t="str">
        <f t="shared" si="124"/>
        <v>--</v>
      </c>
      <c r="H671" s="167" t="str">
        <f t="shared" si="124"/>
        <v>--</v>
      </c>
      <c r="I671" s="167" t="str">
        <f t="shared" si="124"/>
        <v>--</v>
      </c>
      <c r="J671" s="167" t="str">
        <f t="shared" si="124"/>
        <v>--</v>
      </c>
      <c r="K671" s="167" t="str">
        <f t="shared" si="124"/>
        <v>--</v>
      </c>
      <c r="L671" s="168" t="str">
        <f t="shared" si="122"/>
        <v>--</v>
      </c>
    </row>
    <row r="672" spans="2:12" s="53" customFormat="1" ht="14.5" x14ac:dyDescent="0.35">
      <c r="B672" s="165" t="str">
        <f t="shared" si="123"/>
        <v>Trichloroethene</v>
      </c>
      <c r="C672" s="166" t="str">
        <f t="shared" si="123"/>
        <v>79-01-6</v>
      </c>
      <c r="D672" s="167" t="str" cm="1">
        <f t="array" ref="D672">_xlfn.IFNA(CONVERT(INDEX('3. Emissions - Potential EF'!$K$5:$K$288,MATCH(1,($N$570='3. Emissions - Potential EF'!$B$5:$B$288)*($C672='3. Emissions - Potential EF'!$C$5:$C$288),0)),"lbm","g")/8760/3600,"--")</f>
        <v>--</v>
      </c>
      <c r="E672" s="168" t="str" cm="1">
        <f t="array" ref="E672">_xlfn.IFNA(CONVERT(INDEX('3. Emissions - Potential EF'!$N$5:$N$288,MATCH(1,('Potential - REER'!$N$570='3. Emissions - Potential EF'!$B$5:$B$288)*($C672='3. Emissions - Potential EF'!$C$5:$C$288),0)),"lbm","g")/24/3600,"--")</f>
        <v>--</v>
      </c>
      <c r="F672" s="174" t="str">
        <f t="shared" si="124"/>
        <v>--</v>
      </c>
      <c r="G672" s="167" t="str">
        <f t="shared" si="124"/>
        <v>--</v>
      </c>
      <c r="H672" s="167" t="str">
        <f t="shared" si="124"/>
        <v>--</v>
      </c>
      <c r="I672" s="167" t="str">
        <f t="shared" si="124"/>
        <v>--</v>
      </c>
      <c r="J672" s="167" t="str">
        <f t="shared" si="124"/>
        <v>--</v>
      </c>
      <c r="K672" s="167" t="str">
        <f t="shared" si="124"/>
        <v>--</v>
      </c>
      <c r="L672" s="168" t="str">
        <f t="shared" si="122"/>
        <v>--</v>
      </c>
    </row>
    <row r="673" spans="2:19" s="53" customFormat="1" ht="14.5" x14ac:dyDescent="0.35">
      <c r="B673" s="165" t="str">
        <f t="shared" si="123"/>
        <v>Trichlorofluoromethane</v>
      </c>
      <c r="C673" s="166" t="str">
        <f t="shared" si="123"/>
        <v>75-69-4</v>
      </c>
      <c r="D673" s="167" t="str" cm="1">
        <f t="array" ref="D673">_xlfn.IFNA(CONVERT(INDEX('3. Emissions - Potential EF'!$K$5:$K$288,MATCH(1,($N$570='3. Emissions - Potential EF'!$B$5:$B$288)*($C673='3. Emissions - Potential EF'!$C$5:$C$288),0)),"lbm","g")/8760/3600,"--")</f>
        <v>--</v>
      </c>
      <c r="E673" s="168" t="str" cm="1">
        <f t="array" ref="E673">_xlfn.IFNA(CONVERT(INDEX('3. Emissions - Potential EF'!$N$5:$N$288,MATCH(1,('Potential - REER'!$N$570='3. Emissions - Potential EF'!$B$5:$B$288)*($C673='3. Emissions - Potential EF'!$C$5:$C$288),0)),"lbm","g")/24/3600,"--")</f>
        <v>--</v>
      </c>
      <c r="F673" s="174" t="str">
        <f t="shared" si="124"/>
        <v>--</v>
      </c>
      <c r="G673" s="167" t="str">
        <f t="shared" si="124"/>
        <v>--</v>
      </c>
      <c r="H673" s="167" t="str">
        <f t="shared" si="124"/>
        <v>--</v>
      </c>
      <c r="I673" s="167" t="str">
        <f t="shared" si="124"/>
        <v>--</v>
      </c>
      <c r="J673" s="167" t="str">
        <f t="shared" si="124"/>
        <v>--</v>
      </c>
      <c r="K673" s="167" t="str">
        <f t="shared" si="124"/>
        <v>--</v>
      </c>
      <c r="L673" s="168" t="str">
        <f t="shared" si="122"/>
        <v>--</v>
      </c>
    </row>
    <row r="674" spans="2:19" s="53" customFormat="1" ht="14.5" x14ac:dyDescent="0.35">
      <c r="B674" s="165" t="str">
        <f t="shared" si="123"/>
        <v>Vanadium</v>
      </c>
      <c r="C674" s="166" t="str">
        <f t="shared" si="123"/>
        <v>7440-62-2</v>
      </c>
      <c r="D674" s="167" t="str" cm="1">
        <f t="array" ref="D674">_xlfn.IFNA(CONVERT(INDEX('3. Emissions - Potential EF'!$K$5:$K$288,MATCH(1,($N$570='3. Emissions - Potential EF'!$B$5:$B$288)*($C674='3. Emissions - Potential EF'!$C$5:$C$288),0)),"lbm","g")/8760/3600,"--")</f>
        <v>--</v>
      </c>
      <c r="E674" s="168" t="str" cm="1">
        <f t="array" ref="E674">_xlfn.IFNA(CONVERT(INDEX('3. Emissions - Potential EF'!$N$5:$N$288,MATCH(1,('Potential - REER'!$N$570='3. Emissions - Potential EF'!$B$5:$B$288)*($C674='3. Emissions - Potential EF'!$C$5:$C$288),0)),"lbm","g")/24/3600,"--")</f>
        <v>--</v>
      </c>
      <c r="F674" s="174" t="str">
        <f t="shared" si="124"/>
        <v>--</v>
      </c>
      <c r="G674" s="167" t="str">
        <f t="shared" si="124"/>
        <v>--</v>
      </c>
      <c r="H674" s="167" t="str">
        <f t="shared" si="124"/>
        <v>--</v>
      </c>
      <c r="I674" s="167" t="str">
        <f t="shared" si="124"/>
        <v>--</v>
      </c>
      <c r="J674" s="167" t="str">
        <f t="shared" si="124"/>
        <v>--</v>
      </c>
      <c r="K674" s="167" t="str">
        <f t="shared" si="124"/>
        <v>--</v>
      </c>
      <c r="L674" s="168" t="str">
        <f t="shared" si="122"/>
        <v>--</v>
      </c>
    </row>
    <row r="675" spans="2:19" s="53" customFormat="1" ht="14.5" x14ac:dyDescent="0.35">
      <c r="B675" s="165" t="str">
        <f t="shared" si="123"/>
        <v>Vinyl Chloride</v>
      </c>
      <c r="C675" s="166" t="str">
        <f t="shared" si="123"/>
        <v>75-01-4</v>
      </c>
      <c r="D675" s="167" t="str" cm="1">
        <f t="array" ref="D675">_xlfn.IFNA(CONVERT(INDEX('3. Emissions - Potential EF'!$K$5:$K$288,MATCH(1,($N$570='3. Emissions - Potential EF'!$B$5:$B$288)*($C675='3. Emissions - Potential EF'!$C$5:$C$288),0)),"lbm","g")/8760/3600,"--")</f>
        <v>--</v>
      </c>
      <c r="E675" s="168" t="str" cm="1">
        <f t="array" ref="E675">_xlfn.IFNA(CONVERT(INDEX('3. Emissions - Potential EF'!$N$5:$N$288,MATCH(1,('Potential - REER'!$N$570='3. Emissions - Potential EF'!$B$5:$B$288)*($C675='3. Emissions - Potential EF'!$C$5:$C$288),0)),"lbm","g")/24/3600,"--")</f>
        <v>--</v>
      </c>
      <c r="F675" s="174" t="str">
        <f t="shared" si="124"/>
        <v>--</v>
      </c>
      <c r="G675" s="167" t="str">
        <f t="shared" si="124"/>
        <v>--</v>
      </c>
      <c r="H675" s="167" t="str">
        <f t="shared" si="124"/>
        <v>--</v>
      </c>
      <c r="I675" s="167" t="str">
        <f t="shared" si="124"/>
        <v>--</v>
      </c>
      <c r="J675" s="167" t="str">
        <f t="shared" si="124"/>
        <v>--</v>
      </c>
      <c r="K675" s="167" t="str">
        <f t="shared" si="124"/>
        <v>--</v>
      </c>
      <c r="L675" s="168" t="str">
        <f t="shared" si="122"/>
        <v>--</v>
      </c>
    </row>
    <row r="676" spans="2:19" s="53" customFormat="1" ht="14.5" x14ac:dyDescent="0.35">
      <c r="B676" s="165" t="str">
        <f t="shared" si="123"/>
        <v>Xylene (mixture), including m-xylene, o-xylene, p-xylene</v>
      </c>
      <c r="C676" s="166" t="str">
        <f t="shared" si="123"/>
        <v>1330-20-7</v>
      </c>
      <c r="D676" s="167" cm="1">
        <f t="array" ref="D676">_xlfn.IFNA(CONVERT(INDEX('3. Emissions - Potential EF'!$K$5:$K$288,MATCH(1,($N$570='3. Emissions - Potential EF'!$B$5:$B$288)*($C676='3. Emissions - Potential EF'!$C$5:$C$288),0)),"lbm","g")/8760/3600,"--")</f>
        <v>6.3424686540842231E-7</v>
      </c>
      <c r="E676" s="168" cm="1">
        <f t="array" ref="E676">_xlfn.IFNA(CONVERT(INDEX('3. Emissions - Potential EF'!$N$5:$N$288,MATCH(1,('Potential - REER'!$N$570='3. Emissions - Potential EF'!$B$5:$B$288)*($C676='3. Emissions - Potential EF'!$C$5:$C$288),0)),"lbm","g")/24/3600,"--")</f>
        <v>5.5560025409777787E-5</v>
      </c>
      <c r="F676" s="174" t="str">
        <f t="shared" si="124"/>
        <v>--</v>
      </c>
      <c r="G676" s="167">
        <f t="shared" si="124"/>
        <v>2.8829402973110104E-9</v>
      </c>
      <c r="H676" s="167" t="str">
        <f t="shared" si="124"/>
        <v>--</v>
      </c>
      <c r="I676" s="167">
        <f t="shared" si="124"/>
        <v>6.5386274784373433E-10</v>
      </c>
      <c r="J676" s="167" t="str">
        <f t="shared" si="124"/>
        <v>--</v>
      </c>
      <c r="K676" s="167">
        <f t="shared" si="124"/>
        <v>6.5386274784373433E-10</v>
      </c>
      <c r="L676" s="168">
        <f t="shared" si="122"/>
        <v>6.3862098172158379E-9</v>
      </c>
    </row>
    <row r="677" spans="2:19" s="53" customFormat="1" ht="15" thickBot="1" x14ac:dyDescent="0.4">
      <c r="B677" s="165" t="str">
        <f t="shared" si="123"/>
        <v>Zinc and compounds</v>
      </c>
      <c r="C677" s="166" t="str">
        <f t="shared" si="123"/>
        <v>7440-66-6</v>
      </c>
      <c r="D677" s="167" t="str" cm="1">
        <f t="array" ref="D677">_xlfn.IFNA(CONVERT(INDEX('3. Emissions - Potential EF'!$K$5:$K$288,MATCH(1,($N$570='3. Emissions - Potential EF'!$B$5:$B$288)*($C677='3. Emissions - Potential EF'!$C$5:$C$288),0)),"lbm","g")/8760/3600,"--")</f>
        <v>--</v>
      </c>
      <c r="E677" s="168" t="str" cm="1">
        <f t="array" ref="E677">_xlfn.IFNA(CONVERT(INDEX('3. Emissions - Potential EF'!$N$5:$N$288,MATCH(1,('Potential - REER'!$N$570='3. Emissions - Potential EF'!$B$5:$B$288)*($C677='3. Emissions - Potential EF'!$C$5:$C$288),0)),"lbm","g")/24/3600,"--")</f>
        <v>--</v>
      </c>
      <c r="F677" s="174" t="str">
        <f t="shared" si="124"/>
        <v>--</v>
      </c>
      <c r="G677" s="167" t="str">
        <f t="shared" si="124"/>
        <v>--</v>
      </c>
      <c r="H677" s="167" t="str">
        <f t="shared" si="124"/>
        <v>--</v>
      </c>
      <c r="I677" s="167" t="str">
        <f t="shared" si="124"/>
        <v>--</v>
      </c>
      <c r="J677" s="167" t="str">
        <f t="shared" si="124"/>
        <v>--</v>
      </c>
      <c r="K677" s="167" t="str">
        <f t="shared" si="124"/>
        <v>--</v>
      </c>
      <c r="L677" s="168" t="str">
        <f t="shared" si="122"/>
        <v>--</v>
      </c>
    </row>
    <row r="678" spans="2:19" s="53" customFormat="1" ht="16" thickBot="1" x14ac:dyDescent="0.4">
      <c r="B678" s="131"/>
      <c r="C678" s="90" t="s">
        <v>1632</v>
      </c>
      <c r="D678" s="169">
        <f t="shared" ref="D678:L678" si="125">SUM(D571:D677)</f>
        <v>5.953788338208389E-4</v>
      </c>
      <c r="E678" s="170">
        <f>SUM(E571:E677)</f>
        <v>5.2155185842705502E-2</v>
      </c>
      <c r="F678" s="175">
        <f t="shared" si="125"/>
        <v>1.9025986670079383E-2</v>
      </c>
      <c r="G678" s="169">
        <f t="shared" si="125"/>
        <v>2.5894649982841252E-4</v>
      </c>
      <c r="H678" s="169">
        <f t="shared" si="125"/>
        <v>5.6699235344421367E-4</v>
      </c>
      <c r="I678" s="169">
        <f t="shared" si="125"/>
        <v>3.6368531430209248E-5</v>
      </c>
      <c r="J678" s="169">
        <f t="shared" si="125"/>
        <v>6.6889409275297279E-4</v>
      </c>
      <c r="K678" s="169">
        <f t="shared" si="125"/>
        <v>3.6368531430209248E-5</v>
      </c>
      <c r="L678" s="170">
        <f t="shared" si="125"/>
        <v>2.8423059504416244E-4</v>
      </c>
    </row>
    <row r="679" spans="2:19" s="53" customFormat="1" ht="14.5" x14ac:dyDescent="0.35">
      <c r="B679" s="86"/>
      <c r="C679" s="85"/>
      <c r="D679" s="86"/>
      <c r="E679" s="86"/>
      <c r="F679" s="86"/>
      <c r="G679" s="86"/>
      <c r="H679" s="86"/>
      <c r="I679" s="86"/>
      <c r="J679" s="86"/>
      <c r="K679" s="86"/>
      <c r="L679" s="86"/>
    </row>
    <row r="680" spans="2:19" s="53" customFormat="1" ht="14.5" x14ac:dyDescent="0.35">
      <c r="B680" s="86"/>
      <c r="C680" s="85"/>
      <c r="D680" s="86"/>
      <c r="E680" s="86"/>
      <c r="F680" s="86"/>
      <c r="G680" s="86"/>
      <c r="H680" s="86"/>
      <c r="I680" s="86"/>
      <c r="J680" s="86"/>
      <c r="K680" s="86"/>
      <c r="L680" s="86"/>
      <c r="N680" s="132"/>
      <c r="O680" s="132"/>
    </row>
    <row r="681" spans="2:19" x14ac:dyDescent="0.25">
      <c r="N681" s="177"/>
      <c r="O681" s="177"/>
      <c r="P681" s="177"/>
      <c r="R681" s="177"/>
      <c r="S681" s="177"/>
    </row>
  </sheetData>
  <autoFilter ref="D2:E4" xr:uid="{5D6FEE2E-1DEA-4FD9-8143-FBEA6923DA05}"/>
  <mergeCells count="48">
    <mergeCell ref="B568:B570"/>
    <mergeCell ref="C568:C570"/>
    <mergeCell ref="D568:D570"/>
    <mergeCell ref="E568:E570"/>
    <mergeCell ref="F568:L568"/>
    <mergeCell ref="F569:G569"/>
    <mergeCell ref="H569:K569"/>
    <mergeCell ref="L569:L570"/>
    <mergeCell ref="B455:B457"/>
    <mergeCell ref="C455:C457"/>
    <mergeCell ref="D455:D457"/>
    <mergeCell ref="E455:E457"/>
    <mergeCell ref="F455:L455"/>
    <mergeCell ref="F456:G456"/>
    <mergeCell ref="H456:K456"/>
    <mergeCell ref="L456:L457"/>
    <mergeCell ref="B342:B344"/>
    <mergeCell ref="C342:C344"/>
    <mergeCell ref="D342:D344"/>
    <mergeCell ref="E342:E344"/>
    <mergeCell ref="F342:L342"/>
    <mergeCell ref="F343:G343"/>
    <mergeCell ref="H343:K343"/>
    <mergeCell ref="L343:L344"/>
    <mergeCell ref="B229:B231"/>
    <mergeCell ref="C229:C231"/>
    <mergeCell ref="D229:D231"/>
    <mergeCell ref="E229:E231"/>
    <mergeCell ref="F229:L229"/>
    <mergeCell ref="F230:G230"/>
    <mergeCell ref="H230:K230"/>
    <mergeCell ref="L230:L231"/>
    <mergeCell ref="B116:B118"/>
    <mergeCell ref="C116:C118"/>
    <mergeCell ref="D116:D118"/>
    <mergeCell ref="E116:E118"/>
    <mergeCell ref="F116:L116"/>
    <mergeCell ref="F117:G117"/>
    <mergeCell ref="H117:K117"/>
    <mergeCell ref="L117:L118"/>
    <mergeCell ref="B2:B4"/>
    <mergeCell ref="C2:C4"/>
    <mergeCell ref="D2:D4"/>
    <mergeCell ref="E2:E4"/>
    <mergeCell ref="F2:L2"/>
    <mergeCell ref="F3:G3"/>
    <mergeCell ref="H3:K3"/>
    <mergeCell ref="L3:L4"/>
  </mergeCells>
  <conditionalFormatting sqref="D5:E111">
    <cfRule type="cellIs" dxfId="6" priority="4" operator="equal">
      <formula>"No"</formula>
    </cfRule>
  </conditionalFormatting>
  <conditionalFormatting sqref="N115:P117 N119:P119 O120:P120 N120:N209 N229:P230 N232:P233 N341:P343 N345:P346 N455:P455">
    <cfRule type="cellIs" dxfId="5" priority="3" operator="greaterThan">
      <formula>1</formula>
    </cfRule>
  </conditionalFormatting>
  <conditionalFormatting sqref="N458:P459 N567:P567">
    <cfRule type="cellIs" dxfId="4" priority="2" operator="greaterThan">
      <formula>1</formula>
    </cfRule>
  </conditionalFormatting>
  <conditionalFormatting sqref="N571:P572 N681:P681">
    <cfRule type="cellIs" dxfId="3" priority="1" operator="greaterThan">
      <formula>1</formula>
    </cfRule>
  </conditionalFormatting>
  <conditionalFormatting sqref="S344:S455 S5:S341">
    <cfRule type="duplicateValues" dxfId="2" priority="120"/>
  </conditionalFormatting>
  <conditionalFormatting sqref="S457:S567">
    <cfRule type="duplicateValues" dxfId="1" priority="104"/>
  </conditionalFormatting>
  <conditionalFormatting sqref="S570:S681">
    <cfRule type="duplicateValues" dxfId="0" priority="88"/>
  </conditionalFormatting>
  <pageMargins left="0.7" right="0.7" top="0.75" bottom="0.75" header="0.3" footer="0.3"/>
  <pageSetup paperSize="3" scale="88" fitToHeight="0" orientation="landscape" r:id="rId1"/>
  <headerFooter>
    <oddHeader>&amp;C&amp;"Tahoma,Bold"&amp;12Appendix C. REER Calculations - Potential Emissions</oddHeader>
    <oddFooter>&amp;L&amp;"Tahoma,Regular"&amp;10Covanta Marion, Inc.&amp;CPage &amp;P of &amp;N&amp;R&amp;"Tahoma,Regular"&amp;10Trinity Consultants</oddFooter>
  </headerFooter>
  <rowBreaks count="1" manualBreakCount="1">
    <brk id="11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6A75-1AB1-493F-ACDA-27F51D734838}">
  <sheetPr>
    <tabColor theme="1"/>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5841-5716-432F-BB4E-6C1800DEC75B}">
  <sheetPr>
    <tabColor rgb="FFFFFF00"/>
  </sheetPr>
  <dimension ref="A1:C134"/>
  <sheetViews>
    <sheetView workbookViewId="0"/>
  </sheetViews>
  <sheetFormatPr defaultColWidth="9.1796875" defaultRowHeight="14.5" x14ac:dyDescent="0.35"/>
  <cols>
    <col min="1" max="1" width="9.1796875" style="53"/>
    <col min="2" max="2" width="31.26953125" style="53" customWidth="1"/>
    <col min="3" max="3" width="60.1796875" style="70" customWidth="1"/>
    <col min="4" max="16384" width="9.1796875" style="53"/>
  </cols>
  <sheetData>
    <row r="1" spans="1:3" ht="15" thickBot="1" x14ac:dyDescent="0.4"/>
    <row r="2" spans="1:3" ht="18" customHeight="1" x14ac:dyDescent="0.35">
      <c r="B2" s="220" t="s">
        <v>33</v>
      </c>
      <c r="C2" s="267"/>
    </row>
    <row r="3" spans="1:3" ht="15.75" customHeight="1" thickBot="1" x14ac:dyDescent="0.4">
      <c r="B3" s="222"/>
      <c r="C3" s="268"/>
    </row>
    <row r="4" spans="1:3" ht="16.5" customHeight="1" thickBot="1" x14ac:dyDescent="0.4">
      <c r="B4" s="74" t="s">
        <v>42</v>
      </c>
      <c r="C4" s="119" t="s">
        <v>351</v>
      </c>
    </row>
    <row r="5" spans="1:3" ht="15.75" customHeight="1" x14ac:dyDescent="0.35">
      <c r="A5" s="53">
        <v>1</v>
      </c>
      <c r="B5" s="86" t="s">
        <v>290</v>
      </c>
      <c r="C5" s="85" t="s">
        <v>291</v>
      </c>
    </row>
    <row r="6" spans="1:3" x14ac:dyDescent="0.35">
      <c r="A6" s="53">
        <f>1+A5</f>
        <v>2</v>
      </c>
      <c r="B6" s="86" t="s">
        <v>284</v>
      </c>
      <c r="C6" s="85" t="s">
        <v>379</v>
      </c>
    </row>
    <row r="7" spans="1:3" x14ac:dyDescent="0.35">
      <c r="A7" s="53">
        <f t="shared" ref="A7:A70" si="0">1+A6</f>
        <v>3</v>
      </c>
      <c r="B7" s="86" t="s">
        <v>283</v>
      </c>
      <c r="C7" s="85" t="str">
        <f>'RBC Table 4'!A551</f>
        <v>630-20-6</v>
      </c>
    </row>
    <row r="8" spans="1:3" x14ac:dyDescent="0.35">
      <c r="A8" s="53">
        <f t="shared" si="0"/>
        <v>4</v>
      </c>
      <c r="B8" s="86" t="s">
        <v>292</v>
      </c>
      <c r="C8" s="85" t="s">
        <v>293</v>
      </c>
    </row>
    <row r="9" spans="1:3" x14ac:dyDescent="0.35">
      <c r="A9" s="53">
        <f t="shared" si="0"/>
        <v>5</v>
      </c>
      <c r="B9" s="86" t="s">
        <v>247</v>
      </c>
      <c r="C9" s="85" t="s">
        <v>248</v>
      </c>
    </row>
    <row r="10" spans="1:3" x14ac:dyDescent="0.35">
      <c r="A10" s="53">
        <f t="shared" si="0"/>
        <v>6</v>
      </c>
      <c r="B10" s="86" t="s">
        <v>251</v>
      </c>
      <c r="C10" s="85" t="s">
        <v>252</v>
      </c>
    </row>
    <row r="11" spans="1:3" x14ac:dyDescent="0.35">
      <c r="A11" s="53">
        <f t="shared" si="0"/>
        <v>7</v>
      </c>
      <c r="B11" s="86" t="s">
        <v>262</v>
      </c>
      <c r="C11" s="85" t="s">
        <v>263</v>
      </c>
    </row>
    <row r="12" spans="1:3" x14ac:dyDescent="0.35">
      <c r="A12" s="53">
        <f t="shared" si="0"/>
        <v>8</v>
      </c>
      <c r="B12" s="86" t="s">
        <v>287</v>
      </c>
      <c r="C12" s="85" t="s">
        <v>288</v>
      </c>
    </row>
    <row r="13" spans="1:3" x14ac:dyDescent="0.35">
      <c r="A13" s="53">
        <f t="shared" si="0"/>
        <v>9</v>
      </c>
      <c r="B13" s="86" t="s">
        <v>298</v>
      </c>
      <c r="C13" s="85" t="s">
        <v>381</v>
      </c>
    </row>
    <row r="14" spans="1:3" x14ac:dyDescent="0.35">
      <c r="A14" s="53">
        <f t="shared" si="0"/>
        <v>10</v>
      </c>
      <c r="B14" s="86" t="s">
        <v>289</v>
      </c>
      <c r="C14" s="85" t="s">
        <v>380</v>
      </c>
    </row>
    <row r="15" spans="1:3" x14ac:dyDescent="0.35">
      <c r="A15" s="53">
        <f t="shared" si="0"/>
        <v>11</v>
      </c>
      <c r="B15" s="120" t="s">
        <v>1322</v>
      </c>
      <c r="C15" s="85" t="s">
        <v>312</v>
      </c>
    </row>
    <row r="16" spans="1:3" x14ac:dyDescent="0.35">
      <c r="A16" s="53">
        <f t="shared" si="0"/>
        <v>12</v>
      </c>
      <c r="B16" s="86" t="s">
        <v>299</v>
      </c>
      <c r="C16" s="85" t="s">
        <v>382</v>
      </c>
    </row>
    <row r="17" spans="1:3" x14ac:dyDescent="0.35">
      <c r="A17" s="53">
        <f t="shared" si="0"/>
        <v>13</v>
      </c>
      <c r="B17" s="86" t="s">
        <v>235</v>
      </c>
      <c r="C17" s="85" t="s">
        <v>236</v>
      </c>
    </row>
    <row r="18" spans="1:3" x14ac:dyDescent="0.35">
      <c r="A18" s="53">
        <f t="shared" si="0"/>
        <v>14</v>
      </c>
      <c r="B18" s="86" t="s">
        <v>237</v>
      </c>
      <c r="C18" s="85" t="s">
        <v>238</v>
      </c>
    </row>
    <row r="19" spans="1:3" x14ac:dyDescent="0.35">
      <c r="A19" s="53">
        <f t="shared" si="0"/>
        <v>15</v>
      </c>
      <c r="B19" s="86" t="s">
        <v>241</v>
      </c>
      <c r="C19" s="85" t="s">
        <v>309</v>
      </c>
    </row>
    <row r="20" spans="1:3" x14ac:dyDescent="0.35">
      <c r="A20" s="53">
        <f t="shared" si="0"/>
        <v>16</v>
      </c>
      <c r="B20" s="86" t="s">
        <v>249</v>
      </c>
      <c r="C20" s="85" t="s">
        <v>250</v>
      </c>
    </row>
    <row r="21" spans="1:3" x14ac:dyDescent="0.35">
      <c r="A21" s="53">
        <f t="shared" si="0"/>
        <v>17</v>
      </c>
      <c r="B21" s="86" t="s">
        <v>256</v>
      </c>
      <c r="C21" s="85" t="s">
        <v>257</v>
      </c>
    </row>
    <row r="22" spans="1:3" x14ac:dyDescent="0.35">
      <c r="A22" s="53">
        <f t="shared" si="0"/>
        <v>18</v>
      </c>
      <c r="B22" s="86" t="s">
        <v>300</v>
      </c>
      <c r="C22" s="85" t="s">
        <v>383</v>
      </c>
    </row>
    <row r="23" spans="1:3" x14ac:dyDescent="0.35">
      <c r="A23" s="53">
        <f t="shared" si="0"/>
        <v>19</v>
      </c>
      <c r="B23" s="86" t="s">
        <v>110</v>
      </c>
      <c r="C23" s="85" t="s">
        <v>109</v>
      </c>
    </row>
    <row r="24" spans="1:3" x14ac:dyDescent="0.35">
      <c r="A24" s="53">
        <f t="shared" si="0"/>
        <v>20</v>
      </c>
      <c r="B24" s="86" t="s">
        <v>242</v>
      </c>
      <c r="C24" s="85" t="s">
        <v>308</v>
      </c>
    </row>
    <row r="25" spans="1:3" x14ac:dyDescent="0.35">
      <c r="A25" s="53">
        <f t="shared" si="0"/>
        <v>21</v>
      </c>
      <c r="B25" s="86" t="s">
        <v>258</v>
      </c>
      <c r="C25" s="85" t="s">
        <v>259</v>
      </c>
    </row>
    <row r="26" spans="1:3" x14ac:dyDescent="0.35">
      <c r="A26" s="53">
        <f t="shared" si="0"/>
        <v>22</v>
      </c>
      <c r="B26" s="86" t="s">
        <v>243</v>
      </c>
      <c r="C26" s="85" t="s">
        <v>244</v>
      </c>
    </row>
    <row r="27" spans="1:3" x14ac:dyDescent="0.35">
      <c r="A27" s="53">
        <f t="shared" si="0"/>
        <v>23</v>
      </c>
      <c r="B27" s="86" t="s">
        <v>260</v>
      </c>
      <c r="C27" s="85" t="s">
        <v>261</v>
      </c>
    </row>
    <row r="28" spans="1:3" x14ac:dyDescent="0.35">
      <c r="A28" s="53">
        <f t="shared" si="0"/>
        <v>24</v>
      </c>
      <c r="B28" s="86" t="s">
        <v>315</v>
      </c>
      <c r="C28" s="85" t="s">
        <v>316</v>
      </c>
    </row>
    <row r="29" spans="1:3" x14ac:dyDescent="0.35">
      <c r="A29" s="53">
        <f t="shared" si="0"/>
        <v>25</v>
      </c>
      <c r="B29" s="86" t="s">
        <v>313</v>
      </c>
      <c r="C29" s="85" t="s">
        <v>314</v>
      </c>
    </row>
    <row r="30" spans="1:3" x14ac:dyDescent="0.35">
      <c r="A30" s="53">
        <f t="shared" si="0"/>
        <v>26</v>
      </c>
      <c r="B30" s="86" t="s">
        <v>310</v>
      </c>
      <c r="C30" s="85" t="s">
        <v>311</v>
      </c>
    </row>
    <row r="31" spans="1:3" x14ac:dyDescent="0.35">
      <c r="A31" s="53">
        <f t="shared" si="0"/>
        <v>27</v>
      </c>
      <c r="B31" s="86" t="s">
        <v>213</v>
      </c>
      <c r="C31" s="85" t="s">
        <v>214</v>
      </c>
    </row>
    <row r="32" spans="1:3" x14ac:dyDescent="0.35">
      <c r="A32" s="53">
        <f t="shared" si="0"/>
        <v>28</v>
      </c>
      <c r="B32" s="86" t="s">
        <v>306</v>
      </c>
      <c r="C32" s="85" t="s">
        <v>307</v>
      </c>
    </row>
    <row r="33" spans="1:3" x14ac:dyDescent="0.35">
      <c r="A33" s="53">
        <f t="shared" si="0"/>
        <v>29</v>
      </c>
      <c r="B33" s="86" t="s">
        <v>231</v>
      </c>
      <c r="C33" s="85" t="s">
        <v>232</v>
      </c>
    </row>
    <row r="34" spans="1:3" x14ac:dyDescent="0.35">
      <c r="A34" s="53">
        <f t="shared" si="0"/>
        <v>30</v>
      </c>
      <c r="B34" s="86" t="s">
        <v>270</v>
      </c>
      <c r="C34" s="85" t="s">
        <v>271</v>
      </c>
    </row>
    <row r="35" spans="1:3" x14ac:dyDescent="0.35">
      <c r="A35" s="53">
        <f t="shared" si="0"/>
        <v>31</v>
      </c>
      <c r="B35" s="86" t="s">
        <v>233</v>
      </c>
      <c r="C35" s="85" t="s">
        <v>234</v>
      </c>
    </row>
    <row r="36" spans="1:3" x14ac:dyDescent="0.35">
      <c r="A36" s="53">
        <f t="shared" si="0"/>
        <v>32</v>
      </c>
      <c r="B36" s="86" t="s">
        <v>274</v>
      </c>
      <c r="C36" s="85" t="s">
        <v>275</v>
      </c>
    </row>
    <row r="37" spans="1:3" x14ac:dyDescent="0.35">
      <c r="A37" s="53">
        <f t="shared" si="0"/>
        <v>33</v>
      </c>
      <c r="B37" s="86" t="s">
        <v>278</v>
      </c>
      <c r="C37" s="85" t="s">
        <v>279</v>
      </c>
    </row>
    <row r="38" spans="1:3" s="80" customFormat="1" x14ac:dyDescent="0.35">
      <c r="A38" s="53">
        <f t="shared" si="0"/>
        <v>34</v>
      </c>
      <c r="B38" s="120" t="s">
        <v>1623</v>
      </c>
      <c r="C38" s="130" t="s">
        <v>143</v>
      </c>
    </row>
    <row r="39" spans="1:3" x14ac:dyDescent="0.35">
      <c r="A39" s="53">
        <f t="shared" si="0"/>
        <v>35</v>
      </c>
      <c r="B39" s="86" t="s">
        <v>64</v>
      </c>
      <c r="C39" s="85" t="s">
        <v>63</v>
      </c>
    </row>
    <row r="40" spans="1:3" x14ac:dyDescent="0.35">
      <c r="A40" s="53">
        <f t="shared" si="0"/>
        <v>36</v>
      </c>
      <c r="B40" s="120" t="s">
        <v>144</v>
      </c>
      <c r="C40" s="130" t="s">
        <v>145</v>
      </c>
    </row>
    <row r="41" spans="1:3" x14ac:dyDescent="0.35">
      <c r="A41" s="53">
        <f t="shared" si="0"/>
        <v>37</v>
      </c>
      <c r="B41" s="120" t="s">
        <v>146</v>
      </c>
      <c r="C41" s="130" t="s">
        <v>147</v>
      </c>
    </row>
    <row r="42" spans="1:3" x14ac:dyDescent="0.35">
      <c r="A42" s="53">
        <f t="shared" si="0"/>
        <v>38</v>
      </c>
      <c r="B42" s="86" t="s">
        <v>204</v>
      </c>
      <c r="C42" s="85" t="s">
        <v>367</v>
      </c>
    </row>
    <row r="43" spans="1:3" x14ac:dyDescent="0.35">
      <c r="A43" s="53">
        <f t="shared" si="0"/>
        <v>39</v>
      </c>
      <c r="B43" s="86" t="s">
        <v>66</v>
      </c>
      <c r="C43" s="85" t="s">
        <v>65</v>
      </c>
    </row>
    <row r="44" spans="1:3" x14ac:dyDescent="0.35">
      <c r="A44" s="53">
        <f t="shared" si="0"/>
        <v>40</v>
      </c>
      <c r="B44" s="86" t="s">
        <v>322</v>
      </c>
      <c r="C44" s="85" t="s">
        <v>323</v>
      </c>
    </row>
    <row r="45" spans="1:3" x14ac:dyDescent="0.35">
      <c r="A45" s="53">
        <f t="shared" si="0"/>
        <v>41</v>
      </c>
      <c r="B45" s="86" t="s">
        <v>68</v>
      </c>
      <c r="C45" s="85" t="s">
        <v>67</v>
      </c>
    </row>
    <row r="46" spans="1:3" x14ac:dyDescent="0.35">
      <c r="A46" s="53">
        <f t="shared" si="0"/>
        <v>42</v>
      </c>
      <c r="B46" s="120" t="s">
        <v>152</v>
      </c>
      <c r="C46" s="130" t="s">
        <v>153</v>
      </c>
    </row>
    <row r="47" spans="1:3" x14ac:dyDescent="0.35">
      <c r="A47" s="53">
        <f t="shared" si="0"/>
        <v>43</v>
      </c>
      <c r="B47" s="86" t="s">
        <v>324</v>
      </c>
      <c r="C47" s="85" t="s">
        <v>325</v>
      </c>
    </row>
    <row r="48" spans="1:3" x14ac:dyDescent="0.35">
      <c r="A48" s="53">
        <f t="shared" si="0"/>
        <v>44</v>
      </c>
      <c r="B48" s="86" t="s">
        <v>70</v>
      </c>
      <c r="C48" s="85" t="s">
        <v>69</v>
      </c>
    </row>
    <row r="49" spans="1:3" x14ac:dyDescent="0.35">
      <c r="A49" s="53">
        <f t="shared" si="0"/>
        <v>45</v>
      </c>
      <c r="B49" s="86" t="s">
        <v>72</v>
      </c>
      <c r="C49" s="85" t="s">
        <v>71</v>
      </c>
    </row>
    <row r="50" spans="1:3" x14ac:dyDescent="0.35">
      <c r="A50" s="53">
        <f t="shared" si="0"/>
        <v>46</v>
      </c>
      <c r="B50" s="86" t="s">
        <v>52</v>
      </c>
      <c r="C50" s="85" t="s">
        <v>51</v>
      </c>
    </row>
    <row r="51" spans="1:3" x14ac:dyDescent="0.35">
      <c r="A51" s="53">
        <f t="shared" si="0"/>
        <v>47</v>
      </c>
      <c r="B51" s="120" t="s">
        <v>1150</v>
      </c>
      <c r="C51" s="130" t="s">
        <v>158</v>
      </c>
    </row>
    <row r="52" spans="1:3" x14ac:dyDescent="0.35">
      <c r="A52" s="53">
        <f t="shared" si="0"/>
        <v>48</v>
      </c>
      <c r="B52" s="86" t="s">
        <v>163</v>
      </c>
      <c r="C52" s="85" t="s">
        <v>59</v>
      </c>
    </row>
    <row r="53" spans="1:3" x14ac:dyDescent="0.35">
      <c r="A53" s="53">
        <f t="shared" si="0"/>
        <v>49</v>
      </c>
      <c r="B53" s="120" t="s">
        <v>1152</v>
      </c>
      <c r="C53" s="130" t="s">
        <v>1151</v>
      </c>
    </row>
    <row r="54" spans="1:3" x14ac:dyDescent="0.35">
      <c r="A54" s="53">
        <f t="shared" si="0"/>
        <v>50</v>
      </c>
      <c r="B54" s="120" t="s">
        <v>1159</v>
      </c>
      <c r="C54" s="130" t="s">
        <v>161</v>
      </c>
    </row>
    <row r="55" spans="1:3" x14ac:dyDescent="0.35">
      <c r="A55" s="53">
        <f t="shared" si="0"/>
        <v>51</v>
      </c>
      <c r="B55" s="120" t="s">
        <v>1155</v>
      </c>
      <c r="C55" s="130" t="s">
        <v>162</v>
      </c>
    </row>
    <row r="56" spans="1:3" x14ac:dyDescent="0.35">
      <c r="A56" s="53">
        <f t="shared" si="0"/>
        <v>52</v>
      </c>
      <c r="B56" s="120" t="s">
        <v>1156</v>
      </c>
      <c r="C56" s="130" t="s">
        <v>168</v>
      </c>
    </row>
    <row r="57" spans="1:3" x14ac:dyDescent="0.35">
      <c r="A57" s="53">
        <f t="shared" si="0"/>
        <v>53</v>
      </c>
      <c r="B57" s="86" t="s">
        <v>74</v>
      </c>
      <c r="C57" s="85" t="s">
        <v>73</v>
      </c>
    </row>
    <row r="58" spans="1:3" x14ac:dyDescent="0.35">
      <c r="A58" s="53">
        <f t="shared" si="0"/>
        <v>54</v>
      </c>
      <c r="B58" s="86" t="s">
        <v>202</v>
      </c>
      <c r="C58" s="85" t="s">
        <v>203</v>
      </c>
    </row>
    <row r="59" spans="1:3" x14ac:dyDescent="0.35">
      <c r="A59" s="53">
        <f t="shared" si="0"/>
        <v>55</v>
      </c>
      <c r="B59" s="86" t="s">
        <v>205</v>
      </c>
      <c r="C59" s="85" t="s">
        <v>206</v>
      </c>
    </row>
    <row r="60" spans="1:3" x14ac:dyDescent="0.35">
      <c r="A60" s="53">
        <f t="shared" si="0"/>
        <v>56</v>
      </c>
      <c r="B60" s="86" t="s">
        <v>207</v>
      </c>
      <c r="C60" s="85" t="s">
        <v>208</v>
      </c>
    </row>
    <row r="61" spans="1:3" x14ac:dyDescent="0.35">
      <c r="A61" s="53">
        <f t="shared" si="0"/>
        <v>57</v>
      </c>
      <c r="B61" s="86" t="s">
        <v>209</v>
      </c>
      <c r="C61" s="85" t="s">
        <v>368</v>
      </c>
    </row>
    <row r="62" spans="1:3" x14ac:dyDescent="0.35">
      <c r="A62" s="53">
        <f t="shared" si="0"/>
        <v>58</v>
      </c>
      <c r="B62" s="86" t="s">
        <v>210</v>
      </c>
      <c r="C62" s="85" t="s">
        <v>369</v>
      </c>
    </row>
    <row r="63" spans="1:3" x14ac:dyDescent="0.35">
      <c r="A63" s="53">
        <f t="shared" si="0"/>
        <v>59</v>
      </c>
      <c r="B63" s="86" t="s">
        <v>211</v>
      </c>
      <c r="C63" s="85" t="s">
        <v>212</v>
      </c>
    </row>
    <row r="64" spans="1:3" x14ac:dyDescent="0.35">
      <c r="A64" s="53">
        <f t="shared" si="0"/>
        <v>60</v>
      </c>
      <c r="B64" s="86" t="s">
        <v>76</v>
      </c>
      <c r="C64" s="85" t="s">
        <v>75</v>
      </c>
    </row>
    <row r="65" spans="1:3" x14ac:dyDescent="0.35">
      <c r="A65" s="53">
        <f t="shared" si="0"/>
        <v>61</v>
      </c>
      <c r="B65" s="86" t="s">
        <v>221</v>
      </c>
      <c r="C65" s="85" t="s">
        <v>370</v>
      </c>
    </row>
    <row r="66" spans="1:3" x14ac:dyDescent="0.35">
      <c r="A66" s="53">
        <f t="shared" si="0"/>
        <v>62</v>
      </c>
      <c r="B66" s="86" t="s">
        <v>222</v>
      </c>
      <c r="C66" s="85" t="s">
        <v>371</v>
      </c>
    </row>
    <row r="67" spans="1:3" x14ac:dyDescent="0.35">
      <c r="A67" s="53">
        <f t="shared" si="0"/>
        <v>63</v>
      </c>
      <c r="B67" s="86" t="s">
        <v>196</v>
      </c>
      <c r="C67" s="85" t="s">
        <v>197</v>
      </c>
    </row>
    <row r="68" spans="1:3" x14ac:dyDescent="0.35">
      <c r="A68" s="53">
        <f t="shared" si="0"/>
        <v>64</v>
      </c>
      <c r="B68" s="86" t="s">
        <v>223</v>
      </c>
      <c r="C68" s="85" t="s">
        <v>372</v>
      </c>
    </row>
    <row r="69" spans="1:3" x14ac:dyDescent="0.35">
      <c r="A69" s="53">
        <f t="shared" si="0"/>
        <v>65</v>
      </c>
      <c r="B69" s="86" t="s">
        <v>224</v>
      </c>
      <c r="C69" s="85" t="s">
        <v>225</v>
      </c>
    </row>
    <row r="70" spans="1:3" x14ac:dyDescent="0.35">
      <c r="A70" s="53">
        <f t="shared" si="0"/>
        <v>66</v>
      </c>
      <c r="B70" s="86" t="s">
        <v>226</v>
      </c>
      <c r="C70" s="85" t="s">
        <v>227</v>
      </c>
    </row>
    <row r="71" spans="1:3" x14ac:dyDescent="0.35">
      <c r="A71" s="53">
        <f t="shared" ref="A71:A134" si="1">1+A70</f>
        <v>67</v>
      </c>
      <c r="B71" s="86" t="s">
        <v>228</v>
      </c>
      <c r="C71" s="85" t="s">
        <v>373</v>
      </c>
    </row>
    <row r="72" spans="1:3" x14ac:dyDescent="0.35">
      <c r="A72" s="53">
        <f t="shared" si="1"/>
        <v>68</v>
      </c>
      <c r="B72" s="86" t="s">
        <v>229</v>
      </c>
      <c r="C72" s="85" t="s">
        <v>230</v>
      </c>
    </row>
    <row r="73" spans="1:3" x14ac:dyDescent="0.35">
      <c r="A73" s="53">
        <f t="shared" si="1"/>
        <v>69</v>
      </c>
      <c r="B73" s="86" t="s">
        <v>330</v>
      </c>
      <c r="C73" s="88" t="s">
        <v>77</v>
      </c>
    </row>
    <row r="74" spans="1:3" x14ac:dyDescent="0.35">
      <c r="A74" s="53">
        <f t="shared" si="1"/>
        <v>70</v>
      </c>
      <c r="B74" s="120" t="s">
        <v>159</v>
      </c>
      <c r="C74" s="130" t="s">
        <v>160</v>
      </c>
    </row>
    <row r="75" spans="1:3" x14ac:dyDescent="0.35">
      <c r="A75" s="53">
        <f t="shared" si="1"/>
        <v>71</v>
      </c>
      <c r="B75" s="86" t="s">
        <v>253</v>
      </c>
      <c r="C75" s="85" t="s">
        <v>254</v>
      </c>
    </row>
    <row r="76" spans="1:3" x14ac:dyDescent="0.35">
      <c r="A76" s="53">
        <f t="shared" si="1"/>
        <v>72</v>
      </c>
      <c r="B76" s="86" t="s">
        <v>264</v>
      </c>
      <c r="C76" s="85" t="s">
        <v>265</v>
      </c>
    </row>
    <row r="77" spans="1:3" x14ac:dyDescent="0.35">
      <c r="A77" s="53">
        <f t="shared" si="1"/>
        <v>73</v>
      </c>
      <c r="B77" s="86" t="s">
        <v>80</v>
      </c>
      <c r="C77" s="85" t="s">
        <v>79</v>
      </c>
    </row>
    <row r="78" spans="1:3" x14ac:dyDescent="0.35">
      <c r="A78" s="53">
        <f t="shared" si="1"/>
        <v>74</v>
      </c>
      <c r="B78" s="86" t="s">
        <v>82</v>
      </c>
      <c r="C78" s="85" t="s">
        <v>81</v>
      </c>
    </row>
    <row r="79" spans="1:3" x14ac:dyDescent="0.35">
      <c r="A79" s="53">
        <f t="shared" si="1"/>
        <v>75</v>
      </c>
      <c r="B79" s="120" t="s">
        <v>1170</v>
      </c>
      <c r="C79" s="130" t="s">
        <v>167</v>
      </c>
    </row>
    <row r="80" spans="1:3" x14ac:dyDescent="0.35">
      <c r="A80" s="53">
        <f t="shared" si="1"/>
        <v>76</v>
      </c>
      <c r="B80" s="86" t="s">
        <v>239</v>
      </c>
      <c r="C80" s="85" t="s">
        <v>240</v>
      </c>
    </row>
    <row r="81" spans="1:3" x14ac:dyDescent="0.35">
      <c r="A81" s="53">
        <f t="shared" si="1"/>
        <v>77</v>
      </c>
      <c r="B81" s="86" t="s">
        <v>245</v>
      </c>
      <c r="C81" s="85" t="s">
        <v>246</v>
      </c>
    </row>
    <row r="82" spans="1:3" x14ac:dyDescent="0.35">
      <c r="A82" s="53">
        <f t="shared" si="1"/>
        <v>78</v>
      </c>
      <c r="B82" s="86" t="s">
        <v>113</v>
      </c>
      <c r="C82" s="85">
        <v>200</v>
      </c>
    </row>
    <row r="83" spans="1:3" x14ac:dyDescent="0.35">
      <c r="A83" s="53">
        <f t="shared" si="1"/>
        <v>79</v>
      </c>
      <c r="B83" s="86" t="s">
        <v>268</v>
      </c>
      <c r="C83" s="85" t="s">
        <v>83</v>
      </c>
    </row>
    <row r="84" spans="1:3" x14ac:dyDescent="0.35">
      <c r="A84" s="53">
        <f t="shared" si="1"/>
        <v>80</v>
      </c>
      <c r="B84" s="86" t="s">
        <v>56</v>
      </c>
      <c r="C84" s="85" t="s">
        <v>55</v>
      </c>
    </row>
    <row r="85" spans="1:3" x14ac:dyDescent="0.35">
      <c r="A85" s="53">
        <f t="shared" si="1"/>
        <v>81</v>
      </c>
      <c r="B85" s="120" t="s">
        <v>154</v>
      </c>
      <c r="C85" s="130" t="s">
        <v>155</v>
      </c>
    </row>
    <row r="86" spans="1:3" x14ac:dyDescent="0.35">
      <c r="A86" s="53">
        <f t="shared" si="1"/>
        <v>82</v>
      </c>
      <c r="B86" s="120" t="s">
        <v>148</v>
      </c>
      <c r="C86" s="130" t="s">
        <v>149</v>
      </c>
    </row>
    <row r="87" spans="1:3" x14ac:dyDescent="0.35">
      <c r="A87" s="53">
        <f t="shared" si="1"/>
        <v>83</v>
      </c>
      <c r="B87" s="86" t="s">
        <v>317</v>
      </c>
      <c r="C87" s="85" t="s">
        <v>318</v>
      </c>
    </row>
    <row r="88" spans="1:3" x14ac:dyDescent="0.35">
      <c r="A88" s="53">
        <f t="shared" si="1"/>
        <v>84</v>
      </c>
      <c r="B88" s="86" t="s">
        <v>269</v>
      </c>
      <c r="C88" s="85" t="s">
        <v>376</v>
      </c>
    </row>
    <row r="89" spans="1:3" x14ac:dyDescent="0.35">
      <c r="A89" s="53">
        <f t="shared" si="1"/>
        <v>85</v>
      </c>
      <c r="B89" s="86" t="s">
        <v>86</v>
      </c>
      <c r="C89" s="85" t="s">
        <v>85</v>
      </c>
    </row>
    <row r="90" spans="1:3" x14ac:dyDescent="0.35">
      <c r="A90" s="53">
        <f t="shared" si="1"/>
        <v>86</v>
      </c>
      <c r="B90" s="86" t="s">
        <v>321</v>
      </c>
      <c r="C90" s="85" t="s">
        <v>77</v>
      </c>
    </row>
    <row r="91" spans="1:3" x14ac:dyDescent="0.35">
      <c r="A91" s="53">
        <f t="shared" si="1"/>
        <v>87</v>
      </c>
      <c r="B91" s="86" t="s">
        <v>112</v>
      </c>
      <c r="C91" s="85" t="s">
        <v>111</v>
      </c>
    </row>
    <row r="92" spans="1:3" x14ac:dyDescent="0.35">
      <c r="A92" s="53">
        <f t="shared" si="1"/>
        <v>88</v>
      </c>
      <c r="B92" s="86" t="s">
        <v>200</v>
      </c>
      <c r="C92" s="85" t="s">
        <v>201</v>
      </c>
    </row>
    <row r="93" spans="1:3" x14ac:dyDescent="0.35">
      <c r="A93" s="53">
        <f t="shared" si="1"/>
        <v>89</v>
      </c>
      <c r="B93" s="86" t="s">
        <v>198</v>
      </c>
      <c r="C93" s="85" t="s">
        <v>199</v>
      </c>
    </row>
    <row r="94" spans="1:3" x14ac:dyDescent="0.35">
      <c r="A94" s="53">
        <f t="shared" si="1"/>
        <v>90</v>
      </c>
      <c r="B94" s="120" t="s">
        <v>1181</v>
      </c>
      <c r="C94" s="130" t="s">
        <v>166</v>
      </c>
    </row>
    <row r="95" spans="1:3" x14ac:dyDescent="0.35">
      <c r="A95" s="53">
        <f t="shared" si="1"/>
        <v>91</v>
      </c>
      <c r="B95" s="86" t="s">
        <v>333</v>
      </c>
      <c r="C95" s="85" t="s">
        <v>334</v>
      </c>
    </row>
    <row r="96" spans="1:3" x14ac:dyDescent="0.35">
      <c r="A96" s="53">
        <f t="shared" si="1"/>
        <v>92</v>
      </c>
      <c r="B96" s="86" t="s">
        <v>272</v>
      </c>
      <c r="C96" s="85" t="s">
        <v>273</v>
      </c>
    </row>
    <row r="97" spans="1:3" x14ac:dyDescent="0.35">
      <c r="A97" s="53">
        <f t="shared" si="1"/>
        <v>93</v>
      </c>
      <c r="B97" s="86" t="s">
        <v>88</v>
      </c>
      <c r="C97" s="85" t="s">
        <v>87</v>
      </c>
    </row>
    <row r="98" spans="1:3" x14ac:dyDescent="0.35">
      <c r="A98" s="53">
        <f t="shared" si="1"/>
        <v>94</v>
      </c>
      <c r="B98" s="86" t="s">
        <v>304</v>
      </c>
      <c r="C98" s="85" t="s">
        <v>305</v>
      </c>
    </row>
    <row r="99" spans="1:3" x14ac:dyDescent="0.35">
      <c r="A99" s="53">
        <f t="shared" si="1"/>
        <v>95</v>
      </c>
      <c r="B99" s="86" t="s">
        <v>90</v>
      </c>
      <c r="C99" s="85" t="s">
        <v>89</v>
      </c>
    </row>
    <row r="100" spans="1:3" x14ac:dyDescent="0.35">
      <c r="A100" s="53">
        <f t="shared" si="1"/>
        <v>96</v>
      </c>
      <c r="B100" s="86" t="s">
        <v>92</v>
      </c>
      <c r="C100" s="85" t="s">
        <v>91</v>
      </c>
    </row>
    <row r="101" spans="1:3" x14ac:dyDescent="0.35">
      <c r="A101" s="53">
        <f t="shared" si="1"/>
        <v>97</v>
      </c>
      <c r="B101" s="86" t="s">
        <v>276</v>
      </c>
      <c r="C101" s="85" t="s">
        <v>277</v>
      </c>
    </row>
    <row r="102" spans="1:3" x14ac:dyDescent="0.35">
      <c r="A102" s="53">
        <f t="shared" si="1"/>
        <v>98</v>
      </c>
      <c r="B102" s="86" t="s">
        <v>338</v>
      </c>
      <c r="C102" s="85" t="s">
        <v>339</v>
      </c>
    </row>
    <row r="103" spans="1:3" x14ac:dyDescent="0.35">
      <c r="A103" s="53">
        <f t="shared" si="1"/>
        <v>99</v>
      </c>
      <c r="B103" s="86" t="s">
        <v>94</v>
      </c>
      <c r="C103" s="85" t="s">
        <v>93</v>
      </c>
    </row>
    <row r="104" spans="1:3" x14ac:dyDescent="0.35">
      <c r="A104" s="53">
        <f t="shared" si="1"/>
        <v>100</v>
      </c>
      <c r="B104" s="86" t="s">
        <v>62</v>
      </c>
      <c r="C104" s="85" t="s">
        <v>61</v>
      </c>
    </row>
    <row r="105" spans="1:3" x14ac:dyDescent="0.35">
      <c r="A105" s="53">
        <f t="shared" si="1"/>
        <v>101</v>
      </c>
      <c r="B105" s="86" t="s">
        <v>215</v>
      </c>
      <c r="C105" s="85" t="s">
        <v>216</v>
      </c>
    </row>
    <row r="106" spans="1:3" x14ac:dyDescent="0.35">
      <c r="A106" s="53">
        <f t="shared" si="1"/>
        <v>102</v>
      </c>
      <c r="B106" s="86" t="s">
        <v>96</v>
      </c>
      <c r="C106" s="85" t="s">
        <v>95</v>
      </c>
    </row>
    <row r="107" spans="1:3" x14ac:dyDescent="0.35">
      <c r="A107" s="53">
        <f t="shared" si="1"/>
        <v>103</v>
      </c>
      <c r="B107" s="86" t="s">
        <v>280</v>
      </c>
      <c r="C107" s="85" t="s">
        <v>281</v>
      </c>
    </row>
    <row r="108" spans="1:3" x14ac:dyDescent="0.35">
      <c r="A108" s="53">
        <f t="shared" si="1"/>
        <v>104</v>
      </c>
      <c r="B108" s="86" t="s">
        <v>303</v>
      </c>
      <c r="C108" s="85" t="s">
        <v>384</v>
      </c>
    </row>
    <row r="109" spans="1:3" x14ac:dyDescent="0.35">
      <c r="A109" s="53">
        <f t="shared" si="1"/>
        <v>105</v>
      </c>
      <c r="B109" s="86" t="s">
        <v>319</v>
      </c>
      <c r="C109" s="85" t="s">
        <v>320</v>
      </c>
    </row>
    <row r="110" spans="1:3" x14ac:dyDescent="0.35">
      <c r="A110" s="53">
        <f t="shared" si="1"/>
        <v>106</v>
      </c>
      <c r="B110" s="120" t="s">
        <v>164</v>
      </c>
      <c r="C110" s="130" t="s">
        <v>165</v>
      </c>
    </row>
    <row r="111" spans="1:3" x14ac:dyDescent="0.35">
      <c r="A111" s="53">
        <f t="shared" si="1"/>
        <v>107</v>
      </c>
      <c r="B111" s="120" t="s">
        <v>150</v>
      </c>
      <c r="C111" s="130" t="s">
        <v>151</v>
      </c>
    </row>
    <row r="112" spans="1:3" x14ac:dyDescent="0.35">
      <c r="A112" s="53">
        <f t="shared" si="1"/>
        <v>108</v>
      </c>
      <c r="B112" s="86" t="s">
        <v>387</v>
      </c>
      <c r="C112" s="85">
        <v>504</v>
      </c>
    </row>
    <row r="113" spans="1:3" x14ac:dyDescent="0.35">
      <c r="A113" s="53">
        <f t="shared" si="1"/>
        <v>109</v>
      </c>
      <c r="B113" s="86" t="s">
        <v>342</v>
      </c>
      <c r="C113" s="85">
        <v>2023695</v>
      </c>
    </row>
    <row r="114" spans="1:3" x14ac:dyDescent="0.35">
      <c r="A114" s="53">
        <f t="shared" si="1"/>
        <v>110</v>
      </c>
      <c r="B114" s="120" t="s">
        <v>156</v>
      </c>
      <c r="C114" s="130" t="s">
        <v>157</v>
      </c>
    </row>
    <row r="115" spans="1:3" x14ac:dyDescent="0.35">
      <c r="A115" s="53">
        <f t="shared" si="1"/>
        <v>111</v>
      </c>
      <c r="B115" s="86" t="s">
        <v>217</v>
      </c>
      <c r="C115" s="85" t="s">
        <v>218</v>
      </c>
    </row>
    <row r="116" spans="1:3" x14ac:dyDescent="0.35">
      <c r="A116" s="53">
        <f t="shared" si="1"/>
        <v>112</v>
      </c>
      <c r="B116" s="86" t="s">
        <v>98</v>
      </c>
      <c r="C116" s="85" t="s">
        <v>97</v>
      </c>
    </row>
    <row r="117" spans="1:3" x14ac:dyDescent="0.35">
      <c r="A117" s="53">
        <f t="shared" si="1"/>
        <v>113</v>
      </c>
      <c r="B117" s="86" t="s">
        <v>344</v>
      </c>
      <c r="C117" s="85" t="s">
        <v>345</v>
      </c>
    </row>
    <row r="118" spans="1:3" x14ac:dyDescent="0.35">
      <c r="A118" s="53">
        <f t="shared" si="1"/>
        <v>114</v>
      </c>
      <c r="B118" s="86" t="s">
        <v>282</v>
      </c>
      <c r="C118" s="85" t="s">
        <v>377</v>
      </c>
    </row>
    <row r="119" spans="1:3" x14ac:dyDescent="0.35">
      <c r="A119" s="53">
        <f t="shared" si="1"/>
        <v>115</v>
      </c>
      <c r="B119" s="86" t="s">
        <v>219</v>
      </c>
      <c r="C119" s="85" t="s">
        <v>220</v>
      </c>
    </row>
    <row r="120" spans="1:3" x14ac:dyDescent="0.35">
      <c r="A120" s="53">
        <f t="shared" si="1"/>
        <v>116</v>
      </c>
      <c r="B120" s="86" t="s">
        <v>285</v>
      </c>
      <c r="C120" s="85" t="s">
        <v>286</v>
      </c>
    </row>
    <row r="121" spans="1:3" x14ac:dyDescent="0.35">
      <c r="A121" s="53">
        <f t="shared" si="1"/>
        <v>117</v>
      </c>
      <c r="B121" s="86" t="s">
        <v>346</v>
      </c>
      <c r="C121" s="85" t="s">
        <v>347</v>
      </c>
    </row>
    <row r="122" spans="1:3" x14ac:dyDescent="0.35">
      <c r="A122" s="53">
        <f t="shared" si="1"/>
        <v>118</v>
      </c>
      <c r="B122" s="86" t="s">
        <v>100</v>
      </c>
      <c r="C122" s="85" t="s">
        <v>99</v>
      </c>
    </row>
    <row r="123" spans="1:3" x14ac:dyDescent="0.35">
      <c r="A123" s="53">
        <f t="shared" si="1"/>
        <v>119</v>
      </c>
      <c r="B123" s="86" t="s">
        <v>169</v>
      </c>
      <c r="C123" s="85">
        <v>401</v>
      </c>
    </row>
    <row r="124" spans="1:3" x14ac:dyDescent="0.35">
      <c r="A124" s="53">
        <f t="shared" si="1"/>
        <v>120</v>
      </c>
      <c r="B124" s="86" t="s">
        <v>47</v>
      </c>
      <c r="C124" s="85" t="s">
        <v>46</v>
      </c>
    </row>
    <row r="125" spans="1:3" x14ac:dyDescent="0.35">
      <c r="A125" s="53">
        <f t="shared" si="1"/>
        <v>121</v>
      </c>
      <c r="B125" s="86" t="s">
        <v>142</v>
      </c>
      <c r="C125" s="85">
        <v>645</v>
      </c>
    </row>
    <row r="126" spans="1:3" x14ac:dyDescent="0.35">
      <c r="A126" s="53">
        <f t="shared" si="1"/>
        <v>122</v>
      </c>
      <c r="B126" s="86" t="s">
        <v>388</v>
      </c>
      <c r="C126" s="85">
        <v>646</v>
      </c>
    </row>
    <row r="127" spans="1:3" x14ac:dyDescent="0.35">
      <c r="A127" s="53">
        <f t="shared" si="1"/>
        <v>123</v>
      </c>
      <c r="B127" s="53" t="s">
        <v>255</v>
      </c>
      <c r="C127" s="70" t="s">
        <v>375</v>
      </c>
    </row>
    <row r="128" spans="1:3" x14ac:dyDescent="0.35">
      <c r="A128" s="53">
        <f t="shared" si="1"/>
        <v>124</v>
      </c>
      <c r="B128" s="53" t="s">
        <v>266</v>
      </c>
      <c r="C128" s="70" t="s">
        <v>267</v>
      </c>
    </row>
    <row r="129" spans="1:3" x14ac:dyDescent="0.35">
      <c r="A129" s="53">
        <f t="shared" si="1"/>
        <v>125</v>
      </c>
      <c r="B129" s="53" t="s">
        <v>294</v>
      </c>
      <c r="C129" s="70" t="s">
        <v>295</v>
      </c>
    </row>
    <row r="130" spans="1:3" x14ac:dyDescent="0.35">
      <c r="A130" s="53">
        <f t="shared" si="1"/>
        <v>126</v>
      </c>
      <c r="B130" s="53" t="s">
        <v>296</v>
      </c>
      <c r="C130" s="70" t="s">
        <v>297</v>
      </c>
    </row>
    <row r="131" spans="1:3" x14ac:dyDescent="0.35">
      <c r="A131" s="53">
        <f t="shared" si="1"/>
        <v>127</v>
      </c>
      <c r="B131" s="53" t="s">
        <v>348</v>
      </c>
      <c r="C131" s="70" t="s">
        <v>101</v>
      </c>
    </row>
    <row r="132" spans="1:3" x14ac:dyDescent="0.35">
      <c r="A132" s="53">
        <f t="shared" si="1"/>
        <v>128</v>
      </c>
      <c r="B132" s="53" t="s">
        <v>301</v>
      </c>
      <c r="C132" s="70" t="s">
        <v>302</v>
      </c>
    </row>
    <row r="133" spans="1:3" x14ac:dyDescent="0.35">
      <c r="A133" s="53">
        <f t="shared" si="1"/>
        <v>129</v>
      </c>
      <c r="B133" s="53" t="s">
        <v>104</v>
      </c>
      <c r="C133" s="70" t="s">
        <v>103</v>
      </c>
    </row>
    <row r="134" spans="1:3" x14ac:dyDescent="0.35">
      <c r="A134" s="53">
        <f t="shared" si="1"/>
        <v>130</v>
      </c>
      <c r="B134" s="53" t="s">
        <v>106</v>
      </c>
      <c r="C134" s="70" t="s">
        <v>105</v>
      </c>
    </row>
  </sheetData>
  <autoFilter ref="A4:C134" xr:uid="{381C5841-5716-432F-BB4E-6C1800DEC75B}"/>
  <sortState xmlns:xlrd2="http://schemas.microsoft.com/office/spreadsheetml/2017/richdata2" ref="B5:M133">
    <sortCondition ref="C5:C133"/>
  </sortState>
  <mergeCells count="1">
    <mergeCell ref="B2:C3"/>
  </mergeCells>
  <conditionalFormatting sqref="C124:C134">
    <cfRule type="uniqueValues" priority="2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4D6580A378B147B620DF54ED58162B" ma:contentTypeVersion="16" ma:contentTypeDescription="Create a new document." ma:contentTypeScope="" ma:versionID="5bebeeaf96bf3c52efc5be00e8bc89ce">
  <xsd:schema xmlns:xsd="http://www.w3.org/2001/XMLSchema" xmlns:xs="http://www.w3.org/2001/XMLSchema" xmlns:p="http://schemas.microsoft.com/office/2006/metadata/properties" xmlns:ns2="75b8bca9-d629-4254-9366-a9fef854d522" xmlns:ns3="2acdbbdb-263d-41d2-aea7-b3a976a729aa" targetNamespace="http://schemas.microsoft.com/office/2006/metadata/properties" ma:root="true" ma:fieldsID="b460c15d5b5a40f77a5b9a079ed30f70" ns2:_="" ns3:_="">
    <xsd:import namespace="75b8bca9-d629-4254-9366-a9fef854d522"/>
    <xsd:import namespace="2acdbbdb-263d-41d2-aea7-b3a976a729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8bca9-d629-4254-9366-a9fef854d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dbbdb-263d-41d2-aea7-b3a976a729a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91fe900-a122-42e8-a322-e5097c123c27}" ma:internalName="TaxCatchAll" ma:showField="CatchAllData" ma:web="2acdbbdb-263d-41d2-aea7-b3a976a729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cdbbdb-263d-41d2-aea7-b3a976a729aa" xsi:nil="true"/>
    <lcf76f155ced4ddcb4097134ff3c332f xmlns="75b8bca9-d629-4254-9366-a9fef854d5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33F5E86-57DD-41DE-82A6-220A36FCA14F}">
  <ds:schemaRefs>
    <ds:schemaRef ds:uri="http://schemas.microsoft.com/sharepoint/v3/contenttype/forms"/>
  </ds:schemaRefs>
</ds:datastoreItem>
</file>

<file path=customXml/itemProps2.xml><?xml version="1.0" encoding="utf-8"?>
<ds:datastoreItem xmlns:ds="http://schemas.openxmlformats.org/officeDocument/2006/customXml" ds:itemID="{1126FD9C-0365-4A6F-8452-4D2C72D5F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8bca9-d629-4254-9366-a9fef854d522"/>
    <ds:schemaRef ds:uri="2acdbbdb-263d-41d2-aea7-b3a976a729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4931BD-B0FF-4437-86F7-36A88A64FE86}">
  <ds:schemaRefs>
    <ds:schemaRef ds:uri="http://schemas.microsoft.com/office/2006/documentManagement/types"/>
    <ds:schemaRef ds:uri="http://www.w3.org/XML/1998/namespace"/>
    <ds:schemaRef ds:uri="http://purl.org/dc/terms/"/>
    <ds:schemaRef ds:uri="75b8bca9-d629-4254-9366-a9fef854d522"/>
    <ds:schemaRef ds:uri="http://purl.org/dc/dcmitype/"/>
    <ds:schemaRef ds:uri="http://schemas.openxmlformats.org/package/2006/metadata/core-properties"/>
    <ds:schemaRef ds:uri="http://purl.org/dc/elements/1.1/"/>
    <ds:schemaRef ds:uri="http://schemas.microsoft.com/office/infopath/2007/PartnerControls"/>
    <ds:schemaRef ds:uri="2acdbbdb-263d-41d2-aea7-b3a976a729a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Mock CAO Forms--&gt;</vt:lpstr>
      <vt:lpstr>2. Emissions Units &amp; Activities</vt:lpstr>
      <vt:lpstr>3. Emissions - Actual EF</vt:lpstr>
      <vt:lpstr>3. Emissions - Potential EF</vt:lpstr>
      <vt:lpstr>Toxics --&gt;</vt:lpstr>
      <vt:lpstr>Actuals - REER</vt:lpstr>
      <vt:lpstr>Potential - REER</vt:lpstr>
      <vt:lpstr>REF--&gt;</vt:lpstr>
      <vt:lpstr>All Pollutants</vt:lpstr>
      <vt:lpstr>REF Table 2</vt:lpstr>
      <vt:lpstr>RBC Table 4</vt:lpstr>
      <vt:lpstr>childNRAFc</vt:lpstr>
      <vt:lpstr>childNRAFnc</vt:lpstr>
      <vt:lpstr>ELAFnr</vt:lpstr>
      <vt:lpstr>ELAFr</vt:lpstr>
      <vt:lpstr>'Actuals - REER'!Print_Area</vt:lpstr>
      <vt:lpstr>'Potential - REER'!Print_Area</vt:lpstr>
      <vt:lpstr>workNRAFc</vt:lpstr>
      <vt:lpstr>workNRAFnc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Jesse Gonzalez</dc:creator>
  <cp:keywords/>
  <dc:description/>
  <cp:lastModifiedBy>Jesse Gonzalez</cp:lastModifiedBy>
  <cp:revision/>
  <cp:lastPrinted>2023-12-07T06:14:54Z</cp:lastPrinted>
  <dcterms:created xsi:type="dcterms:W3CDTF">2022-05-26T07:17:03Z</dcterms:created>
  <dcterms:modified xsi:type="dcterms:W3CDTF">2023-12-07T06:52:04Z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0x010100104D6580A378B147B620DF54ED58162B</vt:lpwstr>
  </property>
  <property fmtid="{D5CDD505-2E9C-101B-9397-08002B2CF9AE}" pid="3" name="MediaServiceImageTags">
    <vt:lpwstr/>
  </property>
</Properties>
</file>