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ciusa.sharepoint.com/sites/Covanta/Shared Documents/OR Brooks/All Projects/193801.0031  CAO Risk Assessment Support/06  Application Report/For 2023-1020 Submittal/"/>
    </mc:Choice>
  </mc:AlternateContent>
  <xr:revisionPtr revIDLastSave="0" documentId="8_{1543B8CD-6CF3-4628-A65F-FB2AD0E1F2E6}" xr6:coauthVersionLast="47" xr6:coauthVersionMax="47" xr10:uidLastSave="{00000000-0000-0000-0000-000000000000}"/>
  <bookViews>
    <workbookView xWindow="28680" yWindow="-120" windowWidth="29040" windowHeight="15840" xr2:uid="{E77BAD21-EF46-4736-8215-324DEFE83769}"/>
  </bookViews>
  <sheets>
    <sheet name="Covanta TAC Data" sheetId="2" r:id="rId1"/>
    <sheet name="REF --&gt;" sheetId="4" state="hidden" r:id="rId2"/>
    <sheet name="Materials with no TAC Check" sheetId="5" state="hidden" r:id="rId3"/>
    <sheet name="Initial Data Entry" sheetId="1" state="hidden" r:id="rId4"/>
    <sheet name="DEQ Pollutant List" sheetId="3" state="hidden" r:id="rId5"/>
    <sheet name="Chemical Use (2022)" sheetId="6" state="hidden" r:id="rId6"/>
    <sheet name="Chemical Use (2021)" sheetId="7" state="hidden" r:id="rId7"/>
    <sheet name="Chemical Use (2020)" sheetId="8" state="hidden" r:id="rId8"/>
  </sheets>
  <externalReferences>
    <externalReference r:id="rId9"/>
  </externalReferences>
  <definedNames>
    <definedName name="_xlnm._FilterDatabase" localSheetId="7" hidden="1">'Chemical Use (2020)'!$A$1:$D$221</definedName>
    <definedName name="_xlnm._FilterDatabase" localSheetId="6" hidden="1">'Chemical Use (2021)'!$A$1:$D$221</definedName>
    <definedName name="_xlnm._FilterDatabase" localSheetId="5" hidden="1">'Chemical Use (2022)'!$A$1:$D$221</definedName>
    <definedName name="_xlnm._FilterDatabase" localSheetId="0" hidden="1">'Covanta TAC Data'!$B$2:$M$1596</definedName>
    <definedName name="_xlnm._FilterDatabase" localSheetId="2" hidden="1">'Materials with no TAC Check'!$A$10:$C$1133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6" i="2" l="1"/>
  <c r="I1066" i="2" s="1"/>
  <c r="D1062" i="2"/>
  <c r="I1062" i="2"/>
  <c r="D252" i="2"/>
  <c r="F1062" i="2"/>
  <c r="F1063" i="2"/>
  <c r="F1064" i="2"/>
  <c r="F1065" i="2"/>
  <c r="F1066" i="2"/>
  <c r="I1061" i="2"/>
  <c r="I1063" i="2"/>
  <c r="I1064" i="2"/>
  <c r="I1065" i="2"/>
  <c r="D995" i="2"/>
  <c r="D836" i="2"/>
  <c r="D698" i="2"/>
  <c r="D661" i="2"/>
  <c r="D396" i="2"/>
  <c r="D131" i="2"/>
  <c r="D150" i="7"/>
  <c r="D150" i="8" l="1"/>
  <c r="D184" i="8"/>
  <c r="D178" i="8"/>
  <c r="D151" i="8"/>
  <c r="D127" i="8"/>
  <c r="D126" i="8"/>
  <c r="D151" i="7" l="1"/>
  <c r="D127" i="7"/>
  <c r="D184" i="7"/>
  <c r="D178" i="7"/>
  <c r="I1067" i="2" l="1"/>
  <c r="I4" i="2"/>
  <c r="I645" i="2"/>
  <c r="F712" i="2"/>
  <c r="F713" i="2"/>
  <c r="F714" i="2"/>
  <c r="I131" i="2" l="1"/>
  <c r="I396" i="2"/>
  <c r="I643" i="2"/>
  <c r="I1004" i="2"/>
  <c r="I10" i="2"/>
  <c r="I9" i="2"/>
  <c r="I8" i="2"/>
  <c r="I7" i="2"/>
  <c r="I6" i="2"/>
  <c r="I14" i="2"/>
  <c r="I20" i="2"/>
  <c r="I19" i="2"/>
  <c r="I23" i="2"/>
  <c r="I29" i="2"/>
  <c r="I28" i="2"/>
  <c r="I25" i="2"/>
  <c r="I30" i="2"/>
  <c r="I38" i="2"/>
  <c r="I42" i="2"/>
  <c r="I57" i="2"/>
  <c r="I56" i="2"/>
  <c r="I47" i="2"/>
  <c r="I69" i="2"/>
  <c r="I68" i="2"/>
  <c r="I58" i="2"/>
  <c r="I76" i="2"/>
  <c r="I70" i="2"/>
  <c r="I77" i="2"/>
  <c r="I89" i="2"/>
  <c r="I92" i="2"/>
  <c r="I118" i="2"/>
  <c r="I94" i="2"/>
  <c r="I121" i="2"/>
  <c r="I119" i="2"/>
  <c r="I127" i="2"/>
  <c r="I122" i="2"/>
  <c r="I133" i="2"/>
  <c r="I132" i="2"/>
  <c r="I128" i="2"/>
  <c r="I134" i="2"/>
  <c r="I150" i="2"/>
  <c r="I136" i="2"/>
  <c r="I163" i="2"/>
  <c r="I162" i="2"/>
  <c r="I151" i="2"/>
  <c r="I179" i="2"/>
  <c r="I178" i="2"/>
  <c r="I177" i="2"/>
  <c r="I164" i="2"/>
  <c r="I199" i="2"/>
  <c r="I198" i="2"/>
  <c r="I197" i="2"/>
  <c r="I196" i="2"/>
  <c r="I180" i="2"/>
  <c r="I200" i="2"/>
  <c r="I212" i="2"/>
  <c r="I216" i="2"/>
  <c r="I222" i="2"/>
  <c r="I241" i="2"/>
  <c r="I229" i="2"/>
  <c r="I242" i="2"/>
  <c r="I252" i="2"/>
  <c r="I251" i="2"/>
  <c r="I250" i="2"/>
  <c r="I247" i="2"/>
  <c r="I265" i="2"/>
  <c r="I264" i="2"/>
  <c r="I253" i="2"/>
  <c r="I278" i="2"/>
  <c r="I277" i="2"/>
  <c r="I276" i="2"/>
  <c r="I275" i="2"/>
  <c r="I266" i="2"/>
  <c r="I291" i="2"/>
  <c r="I290" i="2"/>
  <c r="I289" i="2"/>
  <c r="I279" i="2"/>
  <c r="I302" i="2"/>
  <c r="I301" i="2"/>
  <c r="I300" i="2"/>
  <c r="I315" i="2"/>
  <c r="I314" i="2"/>
  <c r="I313" i="2"/>
  <c r="I312" i="2"/>
  <c r="I311" i="2"/>
  <c r="I326" i="2"/>
  <c r="I325" i="2"/>
  <c r="I324" i="2"/>
  <c r="I323" i="2"/>
  <c r="I322" i="2"/>
  <c r="I339" i="2"/>
  <c r="I338" i="2"/>
  <c r="I337" i="2"/>
  <c r="I350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73" i="2"/>
  <c r="I377" i="2"/>
  <c r="I384" i="2"/>
  <c r="I383" i="2"/>
  <c r="I382" i="2"/>
  <c r="I381" i="2"/>
  <c r="I380" i="2"/>
  <c r="I379" i="2"/>
  <c r="I399" i="2"/>
  <c r="I398" i="2"/>
  <c r="I404" i="2"/>
  <c r="I403" i="2"/>
  <c r="I414" i="2"/>
  <c r="I421" i="2"/>
  <c r="I420" i="2"/>
  <c r="I431" i="2"/>
  <c r="I450" i="2"/>
  <c r="I449" i="2"/>
  <c r="I448" i="2"/>
  <c r="I452" i="2"/>
  <c r="I455" i="2"/>
  <c r="I454" i="2"/>
  <c r="I468" i="2"/>
  <c r="I467" i="2"/>
  <c r="I473" i="2"/>
  <c r="I472" i="2"/>
  <c r="I485" i="2"/>
  <c r="I484" i="2"/>
  <c r="I483" i="2"/>
  <c r="I491" i="2"/>
  <c r="I512" i="2"/>
  <c r="I511" i="2"/>
  <c r="I510" i="2"/>
  <c r="I533" i="2"/>
  <c r="I532" i="2"/>
  <c r="I538" i="2"/>
  <c r="I537" i="2"/>
  <c r="I536" i="2"/>
  <c r="I542" i="2"/>
  <c r="I541" i="2"/>
  <c r="I540" i="2"/>
  <c r="I548" i="2"/>
  <c r="I547" i="2"/>
  <c r="I546" i="2"/>
  <c r="I560" i="2"/>
  <c r="I559" i="2"/>
  <c r="I558" i="2"/>
  <c r="I566" i="2"/>
  <c r="I565" i="2"/>
  <c r="I578" i="2"/>
  <c r="I577" i="2"/>
  <c r="I587" i="2"/>
  <c r="I592" i="2"/>
  <c r="I601" i="2"/>
  <c r="I600" i="2"/>
  <c r="I605" i="2"/>
  <c r="I604" i="2"/>
  <c r="I613" i="2"/>
  <c r="I292" i="2"/>
  <c r="I621" i="2"/>
  <c r="I638" i="2"/>
  <c r="I642" i="2"/>
  <c r="I640" i="2"/>
  <c r="I652" i="2"/>
  <c r="I651" i="2"/>
  <c r="I662" i="2"/>
  <c r="I661" i="2"/>
  <c r="I660" i="2"/>
  <c r="I653" i="2"/>
  <c r="I663" i="2"/>
  <c r="I667" i="2"/>
  <c r="I676" i="2"/>
  <c r="I675" i="2"/>
  <c r="I674" i="2"/>
  <c r="I670" i="2"/>
  <c r="I677" i="2"/>
  <c r="I687" i="2"/>
  <c r="I686" i="2"/>
  <c r="I685" i="2"/>
  <c r="I684" i="2"/>
  <c r="I679" i="2"/>
  <c r="I688" i="2"/>
  <c r="I698" i="2"/>
  <c r="I697" i="2"/>
  <c r="I692" i="2"/>
  <c r="I708" i="2"/>
  <c r="I707" i="2"/>
  <c r="I699" i="2"/>
  <c r="I719" i="2"/>
  <c r="I718" i="2"/>
  <c r="I709" i="2"/>
  <c r="I729" i="2"/>
  <c r="I728" i="2"/>
  <c r="I720" i="2"/>
  <c r="I737" i="2"/>
  <c r="I736" i="2"/>
  <c r="I730" i="2"/>
  <c r="I747" i="2"/>
  <c r="I746" i="2"/>
  <c r="I738" i="2"/>
  <c r="I757" i="2"/>
  <c r="I756" i="2"/>
  <c r="I748" i="2"/>
  <c r="I770" i="2"/>
  <c r="I769" i="2"/>
  <c r="I758" i="2"/>
  <c r="I784" i="2"/>
  <c r="I783" i="2"/>
  <c r="I771" i="2"/>
  <c r="I797" i="2"/>
  <c r="I796" i="2"/>
  <c r="I785" i="2"/>
  <c r="I810" i="2"/>
  <c r="I809" i="2"/>
  <c r="I798" i="2"/>
  <c r="I823" i="2"/>
  <c r="I822" i="2"/>
  <c r="I811" i="2"/>
  <c r="I824" i="2"/>
  <c r="I836" i="2"/>
  <c r="I835" i="2"/>
  <c r="I830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37" i="2"/>
  <c r="I864" i="2"/>
  <c r="I874" i="2"/>
  <c r="I873" i="2"/>
  <c r="I867" i="2"/>
  <c r="I890" i="2"/>
  <c r="I889" i="2"/>
  <c r="I888" i="2"/>
  <c r="I875" i="2"/>
  <c r="I898" i="2"/>
  <c r="I891" i="2"/>
  <c r="I899" i="2"/>
  <c r="I914" i="2"/>
  <c r="I913" i="2"/>
  <c r="I901" i="2"/>
  <c r="I915" i="2"/>
  <c r="I929" i="2"/>
  <c r="I928" i="2"/>
  <c r="I927" i="2"/>
  <c r="I926" i="2"/>
  <c r="I923" i="2"/>
  <c r="I941" i="2"/>
  <c r="I940" i="2"/>
  <c r="I939" i="2"/>
  <c r="I938" i="2"/>
  <c r="I937" i="2"/>
  <c r="I936" i="2"/>
  <c r="I935" i="2"/>
  <c r="I930" i="2"/>
  <c r="I952" i="2"/>
  <c r="I951" i="2"/>
  <c r="I942" i="2"/>
  <c r="I965" i="2"/>
  <c r="I964" i="2"/>
  <c r="I953" i="2"/>
  <c r="I979" i="2"/>
  <c r="I978" i="2"/>
  <c r="I966" i="2"/>
  <c r="I980" i="2"/>
  <c r="I989" i="2"/>
  <c r="I988" i="2"/>
  <c r="I986" i="2"/>
  <c r="I992" i="2"/>
  <c r="I990" i="2"/>
  <c r="I993" i="2"/>
  <c r="I997" i="2"/>
  <c r="I995" i="2"/>
  <c r="I1001" i="2"/>
  <c r="I998" i="2"/>
  <c r="I1005" i="2"/>
  <c r="I1002" i="2"/>
  <c r="I1010" i="2"/>
  <c r="I1027" i="2"/>
  <c r="I1031" i="2"/>
  <c r="I1030" i="2"/>
  <c r="I1036" i="2"/>
  <c r="I1035" i="2"/>
  <c r="I1034" i="2"/>
  <c r="I1041" i="2"/>
  <c r="I1040" i="2"/>
  <c r="I1060" i="2"/>
  <c r="I1056" i="2"/>
  <c r="I1054" i="2"/>
  <c r="I1047" i="2"/>
  <c r="I1048" i="2"/>
  <c r="I1049" i="2"/>
  <c r="C624" i="5" l="1"/>
  <c r="C1084" i="5"/>
  <c r="F1130" i="5"/>
  <c r="F1129" i="5"/>
  <c r="F881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26" i="5"/>
  <c r="F25" i="5"/>
  <c r="F24" i="5"/>
  <c r="F23" i="5"/>
  <c r="F22" i="5"/>
  <c r="F21" i="5"/>
  <c r="F20" i="5"/>
  <c r="E19" i="5"/>
  <c r="F19" i="5" s="1"/>
  <c r="F18" i="5"/>
  <c r="G17" i="5"/>
  <c r="F17" i="5"/>
  <c r="F16" i="5"/>
  <c r="F15" i="5"/>
  <c r="G14" i="5"/>
  <c r="F14" i="5"/>
  <c r="F13" i="5"/>
  <c r="F12" i="5"/>
  <c r="E300" i="1"/>
  <c r="F915" i="2"/>
  <c r="F697" i="2"/>
  <c r="F736" i="2"/>
  <c r="F758" i="2"/>
  <c r="F494" i="2"/>
  <c r="F487" i="2"/>
  <c r="F929" i="2"/>
  <c r="C1083" i="5" s="1"/>
  <c r="F110" i="2"/>
  <c r="F251" i="2"/>
  <c r="F972" i="2"/>
  <c r="F1011" i="2"/>
  <c r="C719" i="5" s="1"/>
  <c r="F1032" i="2"/>
  <c r="F1033" i="2"/>
  <c r="F1037" i="2"/>
  <c r="F247" i="2"/>
  <c r="F98" i="2"/>
  <c r="F34" i="2"/>
  <c r="C524" i="5" s="1"/>
  <c r="F42" i="2"/>
  <c r="F330" i="2"/>
  <c r="F226" i="2"/>
  <c r="F199" i="2"/>
  <c r="F325" i="2"/>
  <c r="F260" i="2"/>
  <c r="F140" i="2"/>
  <c r="F310" i="2"/>
  <c r="F215" i="2"/>
  <c r="F1042" i="2"/>
  <c r="C38" i="5" s="1"/>
  <c r="F672" i="2"/>
  <c r="F868" i="2"/>
  <c r="F679" i="2"/>
  <c r="F1029" i="2"/>
  <c r="F497" i="2"/>
  <c r="F723" i="2"/>
  <c r="F212" i="2"/>
  <c r="F322" i="2"/>
  <c r="F840" i="2"/>
  <c r="F1005" i="2"/>
  <c r="F418" i="2"/>
  <c r="F1057" i="2"/>
  <c r="C64" i="5"/>
  <c r="F53" i="2"/>
  <c r="F479" i="2"/>
  <c r="F32" i="2"/>
  <c r="C74" i="5" s="1"/>
  <c r="F593" i="2"/>
  <c r="F667" i="2"/>
  <c r="F266" i="2"/>
  <c r="F335" i="2"/>
  <c r="F664" i="2"/>
  <c r="F721" i="2"/>
  <c r="C86" i="5" s="1"/>
  <c r="F24" i="2"/>
  <c r="C87" i="5" s="1"/>
  <c r="F870" i="2"/>
  <c r="F936" i="2"/>
  <c r="F238" i="2"/>
  <c r="F370" i="2"/>
  <c r="F285" i="2"/>
  <c r="F223" i="2"/>
  <c r="F29" i="2"/>
  <c r="F1060" i="2"/>
  <c r="F793" i="2"/>
  <c r="C108" i="5" s="1"/>
  <c r="F882" i="2"/>
  <c r="F113" i="2"/>
  <c r="F756" i="2"/>
  <c r="F1034" i="2"/>
  <c r="F137" i="2"/>
  <c r="F164" i="2"/>
  <c r="F752" i="2"/>
  <c r="F54" i="2"/>
  <c r="F507" i="2"/>
  <c r="F554" i="2"/>
  <c r="F158" i="2"/>
  <c r="F413" i="2"/>
  <c r="F804" i="2"/>
  <c r="F885" i="2"/>
  <c r="F358" i="2"/>
  <c r="F357" i="2"/>
  <c r="F141" i="2"/>
  <c r="F750" i="2"/>
  <c r="F275" i="2"/>
  <c r="F96" i="2"/>
  <c r="F319" i="2"/>
  <c r="F505" i="2"/>
  <c r="F239" i="2"/>
  <c r="F86" i="2"/>
  <c r="F557" i="2"/>
  <c r="F455" i="2"/>
  <c r="F644" i="2"/>
  <c r="F133" i="2"/>
  <c r="F194" i="2"/>
  <c r="F268" i="2"/>
  <c r="C170" i="5" s="1"/>
  <c r="F489" i="2"/>
  <c r="C171" i="5" s="1"/>
  <c r="F404" i="2"/>
  <c r="F7" i="2"/>
  <c r="F369" i="2"/>
  <c r="F652" i="2"/>
  <c r="F547" i="2"/>
  <c r="F459" i="2"/>
  <c r="F309" i="2"/>
  <c r="F1038" i="2"/>
  <c r="F754" i="2"/>
  <c r="F802" i="2"/>
  <c r="F342" i="2"/>
  <c r="C194" i="5" s="1"/>
  <c r="F769" i="2"/>
  <c r="F759" i="2"/>
  <c r="F159" i="2"/>
  <c r="F1035" i="2"/>
  <c r="F617" i="2"/>
  <c r="F371" i="2"/>
  <c r="F253" i="2"/>
  <c r="F115" i="2"/>
  <c r="F9" i="2"/>
  <c r="F926" i="2"/>
  <c r="F320" i="2"/>
  <c r="F839" i="2"/>
  <c r="C218" i="5" s="1"/>
  <c r="F633" i="2"/>
  <c r="F886" i="2"/>
  <c r="F567" i="2"/>
  <c r="F784" i="2"/>
  <c r="F515" i="2"/>
  <c r="F76" i="2"/>
  <c r="F340" i="2"/>
  <c r="F125" i="2"/>
  <c r="F785" i="2"/>
  <c r="F869" i="2"/>
  <c r="F326" i="2"/>
  <c r="F829" i="2"/>
  <c r="F883" i="2"/>
  <c r="F437" i="2"/>
  <c r="F385" i="2"/>
  <c r="F928" i="2"/>
  <c r="F927" i="2"/>
  <c r="F249" i="2"/>
  <c r="F429" i="2"/>
  <c r="F1051" i="2"/>
  <c r="C37" i="5" s="1"/>
  <c r="F446" i="2"/>
  <c r="F654" i="2"/>
  <c r="F1015" i="2"/>
  <c r="F1017" i="2"/>
  <c r="F147" i="2"/>
  <c r="F359" i="2"/>
  <c r="C54" i="5" s="1"/>
  <c r="F947" i="2"/>
  <c r="C55" i="5" s="1"/>
  <c r="F894" i="2"/>
  <c r="F724" i="2"/>
  <c r="F475" i="2"/>
  <c r="F581" i="2"/>
  <c r="C61" i="5" s="1"/>
  <c r="F751" i="2"/>
  <c r="F276" i="2"/>
  <c r="F909" i="2"/>
  <c r="F337" i="2"/>
  <c r="F872" i="2"/>
  <c r="F738" i="2"/>
  <c r="F201" i="2"/>
  <c r="F1016" i="2"/>
  <c r="C81" i="5" s="1"/>
  <c r="F715" i="2"/>
  <c r="C82" i="5" s="1"/>
  <c r="F684" i="2"/>
  <c r="F844" i="2"/>
  <c r="F918" i="2"/>
  <c r="F615" i="2"/>
  <c r="F214" i="2"/>
  <c r="F428" i="2"/>
  <c r="F1009" i="2"/>
  <c r="F504" i="2"/>
  <c r="F231" i="2"/>
  <c r="F397" i="2"/>
  <c r="F967" i="2"/>
  <c r="C105" i="5" s="1"/>
  <c r="F402" i="2"/>
  <c r="C106" i="5" s="1"/>
  <c r="F518" i="2"/>
  <c r="C107" i="5" s="1"/>
  <c r="F942" i="2"/>
  <c r="F950" i="2"/>
  <c r="F106" i="2"/>
  <c r="F731" i="2"/>
  <c r="C117" i="5" s="1"/>
  <c r="F895" i="2"/>
  <c r="C118" i="5" s="1"/>
  <c r="F314" i="2"/>
  <c r="F1013" i="2"/>
  <c r="C121" i="5" s="1"/>
  <c r="F483" i="2"/>
  <c r="F47" i="2"/>
  <c r="F919" i="2"/>
  <c r="F876" i="2"/>
  <c r="F884" i="2"/>
  <c r="F284" i="2"/>
  <c r="F237" i="2"/>
  <c r="F228" i="2"/>
  <c r="F757" i="2"/>
  <c r="F595" i="2"/>
  <c r="F610" i="2"/>
  <c r="F38" i="2"/>
  <c r="F582" i="2"/>
  <c r="F845" i="2"/>
  <c r="F786" i="2"/>
  <c r="F185" i="2"/>
  <c r="F464" i="2"/>
  <c r="F432" i="2"/>
  <c r="F306" i="2"/>
  <c r="F522" i="2"/>
  <c r="F442" i="2"/>
  <c r="F930" i="2"/>
  <c r="C169" i="5" s="1"/>
  <c r="F184" i="2"/>
  <c r="F827" i="2"/>
  <c r="F674" i="2"/>
  <c r="F291" i="2"/>
  <c r="F636" i="2"/>
  <c r="F204" i="2"/>
  <c r="F350" i="2"/>
  <c r="F726" i="2"/>
  <c r="F59" i="2"/>
  <c r="F492" i="2"/>
  <c r="C193" i="5" s="1"/>
  <c r="F61" i="2"/>
  <c r="F485" i="2"/>
  <c r="F436" i="2"/>
  <c r="F57" i="2"/>
  <c r="F286" i="2"/>
  <c r="F699" i="2"/>
  <c r="F590" i="2"/>
  <c r="F267" i="2"/>
  <c r="F343" i="2"/>
  <c r="F583" i="2"/>
  <c r="F233" i="2"/>
  <c r="F970" i="2"/>
  <c r="F375" i="2"/>
  <c r="F542" i="2"/>
  <c r="F764" i="2"/>
  <c r="F66" i="2"/>
  <c r="F510" i="2"/>
  <c r="F352" i="2"/>
  <c r="F922" i="2"/>
  <c r="F974" i="2"/>
  <c r="F765" i="2"/>
  <c r="F166" i="2"/>
  <c r="F67" i="2"/>
  <c r="C1075" i="5" l="1"/>
  <c r="C189" i="5"/>
  <c r="C1059" i="5"/>
  <c r="C210" i="5"/>
  <c r="C1060" i="5"/>
  <c r="C226" i="5"/>
  <c r="C1071" i="5"/>
  <c r="C148" i="5"/>
  <c r="C149" i="5"/>
  <c r="C150" i="5"/>
  <c r="C143" i="5"/>
  <c r="C151" i="5"/>
  <c r="C144" i="5"/>
  <c r="C152" i="5"/>
  <c r="C145" i="5"/>
  <c r="C153" i="5"/>
  <c r="C146" i="5"/>
  <c r="C147" i="5"/>
  <c r="C180" i="5"/>
  <c r="C176" i="5"/>
  <c r="C177" i="5"/>
  <c r="C178" i="5"/>
  <c r="C179" i="5"/>
  <c r="C196" i="5"/>
  <c r="C204" i="5"/>
  <c r="C198" i="5"/>
  <c r="C199" i="5"/>
  <c r="C200" i="5"/>
  <c r="C201" i="5"/>
  <c r="C195" i="5"/>
  <c r="C203" i="5"/>
  <c r="C44" i="5"/>
  <c r="C41" i="5"/>
  <c r="C42" i="5"/>
  <c r="C43" i="5"/>
  <c r="C182" i="5"/>
  <c r="C183" i="5"/>
  <c r="C184" i="5"/>
  <c r="C156" i="5"/>
  <c r="C164" i="5"/>
  <c r="C157" i="5"/>
  <c r="C165" i="5"/>
  <c r="C158" i="5"/>
  <c r="C159" i="5"/>
  <c r="C160" i="5"/>
  <c r="C161" i="5"/>
  <c r="C154" i="5"/>
  <c r="C162" i="5"/>
  <c r="C155" i="5"/>
  <c r="C163" i="5"/>
  <c r="C133" i="5"/>
  <c r="C134" i="5"/>
  <c r="C1082" i="5"/>
  <c r="C1074" i="5"/>
  <c r="C1066" i="5"/>
  <c r="C1058" i="5"/>
  <c r="C185" i="5"/>
  <c r="C186" i="5"/>
  <c r="C187" i="5"/>
  <c r="C137" i="5"/>
  <c r="C138" i="5"/>
  <c r="C71" i="5"/>
  <c r="C72" i="5"/>
  <c r="C73" i="5"/>
  <c r="C212" i="5"/>
  <c r="C206" i="5"/>
  <c r="C214" i="5"/>
  <c r="C207" i="5"/>
  <c r="C215" i="5"/>
  <c r="C208" i="5"/>
  <c r="C216" i="5"/>
  <c r="C209" i="5"/>
  <c r="C217" i="5"/>
  <c r="C211" i="5"/>
  <c r="C28" i="5"/>
  <c r="C29" i="5"/>
  <c r="C30" i="5"/>
  <c r="C31" i="5"/>
  <c r="C26" i="5"/>
  <c r="C27" i="5"/>
  <c r="C1081" i="5"/>
  <c r="C1073" i="5"/>
  <c r="C1065" i="5"/>
  <c r="C1057" i="5"/>
  <c r="C205" i="5"/>
  <c r="C1080" i="5"/>
  <c r="C1072" i="5"/>
  <c r="C1064" i="5"/>
  <c r="C234" i="5"/>
  <c r="C202" i="5"/>
  <c r="C84" i="5"/>
  <c r="C85" i="5"/>
  <c r="C83" i="5"/>
  <c r="C49" i="5"/>
  <c r="C50" i="5"/>
  <c r="C172" i="5"/>
  <c r="C174" i="5"/>
  <c r="C175" i="5"/>
  <c r="C76" i="5"/>
  <c r="C77" i="5"/>
  <c r="C78" i="5"/>
  <c r="C79" i="5"/>
  <c r="C80" i="5"/>
  <c r="C75" i="5"/>
  <c r="C62" i="5"/>
  <c r="C63" i="5"/>
  <c r="C1079" i="5"/>
  <c r="C1063" i="5"/>
  <c r="C229" i="5"/>
  <c r="C197" i="5"/>
  <c r="C36" i="5"/>
  <c r="C32" i="5"/>
  <c r="C33" i="5"/>
  <c r="C34" i="5"/>
  <c r="C35" i="5"/>
  <c r="C220" i="5"/>
  <c r="C222" i="5"/>
  <c r="C223" i="5"/>
  <c r="C219" i="5"/>
  <c r="C140" i="5"/>
  <c r="C141" i="5"/>
  <c r="C142" i="5"/>
  <c r="C139" i="5"/>
  <c r="C109" i="5"/>
  <c r="C110" i="5"/>
  <c r="C1078" i="5"/>
  <c r="C1070" i="5"/>
  <c r="C1062" i="5"/>
  <c r="C46" i="5"/>
  <c r="C47" i="5"/>
  <c r="C48" i="5"/>
  <c r="C39" i="5"/>
  <c r="C40" i="5"/>
  <c r="C20" i="5"/>
  <c r="C21" i="5"/>
  <c r="C22" i="5"/>
  <c r="C23" i="5"/>
  <c r="C24" i="5"/>
  <c r="C25" i="5"/>
  <c r="C19" i="5"/>
  <c r="C1077" i="5"/>
  <c r="C1069" i="5"/>
  <c r="C1061" i="5"/>
  <c r="C221" i="5"/>
  <c r="C181" i="5"/>
  <c r="C116" i="5"/>
  <c r="C111" i="5"/>
  <c r="C112" i="5"/>
  <c r="C113" i="5"/>
  <c r="C114" i="5"/>
  <c r="C115" i="5"/>
  <c r="C124" i="5"/>
  <c r="C132" i="5"/>
  <c r="C125" i="5"/>
  <c r="C126" i="5"/>
  <c r="C127" i="5"/>
  <c r="C128" i="5"/>
  <c r="C129" i="5"/>
  <c r="C122" i="5"/>
  <c r="C130" i="5"/>
  <c r="C123" i="5"/>
  <c r="C131" i="5"/>
  <c r="C88" i="5"/>
  <c r="C89" i="5"/>
  <c r="C1076" i="5"/>
  <c r="C1068" i="5"/>
  <c r="C173" i="5"/>
  <c r="C60" i="5"/>
  <c r="C56" i="5"/>
  <c r="C57" i="5"/>
  <c r="C58" i="5"/>
  <c r="C59" i="5"/>
  <c r="C188" i="5"/>
  <c r="C190" i="5"/>
  <c r="C191" i="5"/>
  <c r="C192" i="5"/>
  <c r="C228" i="5"/>
  <c r="C230" i="5"/>
  <c r="C231" i="5"/>
  <c r="C224" i="5"/>
  <c r="C232" i="5"/>
  <c r="C225" i="5"/>
  <c r="C233" i="5"/>
  <c r="C227" i="5"/>
  <c r="C235" i="5"/>
  <c r="C166" i="5"/>
  <c r="C167" i="5"/>
  <c r="C168" i="5"/>
  <c r="C135" i="5"/>
  <c r="C136" i="5"/>
  <c r="C119" i="5"/>
  <c r="C120" i="5"/>
  <c r="C92" i="5"/>
  <c r="C100" i="5"/>
  <c r="C93" i="5"/>
  <c r="C101" i="5"/>
  <c r="C94" i="5"/>
  <c r="C102" i="5"/>
  <c r="C95" i="5"/>
  <c r="C103" i="5"/>
  <c r="C96" i="5"/>
  <c r="C104" i="5"/>
  <c r="C97" i="5"/>
  <c r="C90" i="5"/>
  <c r="C98" i="5"/>
  <c r="C91" i="5"/>
  <c r="C99" i="5"/>
  <c r="C52" i="5"/>
  <c r="C53" i="5"/>
  <c r="C68" i="5"/>
  <c r="C69" i="5"/>
  <c r="C70" i="5"/>
  <c r="C65" i="5"/>
  <c r="C66" i="5"/>
  <c r="C67" i="5"/>
  <c r="C1067" i="5"/>
  <c r="C213" i="5"/>
  <c r="F1044" i="2"/>
  <c r="C51" i="5" s="1"/>
  <c r="F449" i="2"/>
  <c r="F808" i="2"/>
  <c r="F77" i="2"/>
  <c r="F240" i="2"/>
  <c r="F631" i="2"/>
  <c r="F975" i="2"/>
  <c r="F1058" i="2"/>
  <c r="C246" i="5" s="1"/>
  <c r="F361" i="2"/>
  <c r="F637" i="2"/>
  <c r="F339" i="2"/>
  <c r="F216" i="2"/>
  <c r="F871" i="2"/>
  <c r="F315" i="2"/>
  <c r="F410" i="2"/>
  <c r="F417" i="2"/>
  <c r="F913" i="2"/>
  <c r="F161" i="2"/>
  <c r="F761" i="2"/>
  <c r="F513" i="2"/>
  <c r="F63" i="2"/>
  <c r="F448" i="2"/>
  <c r="F364" i="2"/>
  <c r="F921" i="2"/>
  <c r="F68" i="2"/>
  <c r="F438" i="2"/>
  <c r="F146" i="2"/>
  <c r="F108" i="2"/>
  <c r="F853" i="2"/>
  <c r="F906" i="2"/>
  <c r="F666" i="2"/>
  <c r="F400" i="2"/>
  <c r="F302" i="2"/>
  <c r="F289" i="2"/>
  <c r="F406" i="2"/>
  <c r="C275" i="5" s="1"/>
  <c r="F255" i="2"/>
  <c r="C276" i="5" s="1"/>
  <c r="F722" i="2"/>
  <c r="C277" i="5" s="1"/>
  <c r="F996" i="2"/>
  <c r="C278" i="5" s="1"/>
  <c r="F495" i="2"/>
  <c r="C279" i="5" s="1"/>
  <c r="C280" i="5"/>
  <c r="F999" i="2"/>
  <c r="C281" i="5" s="1"/>
  <c r="F994" i="2"/>
  <c r="F985" i="2"/>
  <c r="F650" i="2"/>
  <c r="F401" i="2"/>
  <c r="F409" i="2"/>
  <c r="C286" i="5" s="1"/>
  <c r="F661" i="2"/>
  <c r="F534" i="2"/>
  <c r="F252" i="2"/>
  <c r="F698" i="2"/>
  <c r="F422" i="2"/>
  <c r="F589" i="2"/>
  <c r="F333" i="2"/>
  <c r="F456" i="2"/>
  <c r="F451" i="2"/>
  <c r="F443" i="2"/>
  <c r="F470" i="2"/>
  <c r="F493" i="2"/>
  <c r="F328" i="2"/>
  <c r="F984" i="2"/>
  <c r="F496" i="2"/>
  <c r="F195" i="2"/>
  <c r="F640" i="2"/>
  <c r="F439" i="2"/>
  <c r="F576" i="2"/>
  <c r="F1050" i="2"/>
  <c r="F144" i="2"/>
  <c r="F879" i="2"/>
  <c r="F332" i="2"/>
  <c r="F486" i="2"/>
  <c r="F955" i="2"/>
  <c r="F18" i="2"/>
  <c r="F257" i="2"/>
  <c r="C315" i="5" s="1"/>
  <c r="F747" i="2"/>
  <c r="F105" i="2"/>
  <c r="F112" i="2"/>
  <c r="F1031" i="2"/>
  <c r="F571" i="2"/>
  <c r="F917" i="2"/>
  <c r="F227" i="2"/>
  <c r="F1041" i="2"/>
  <c r="F198" i="2"/>
  <c r="F300" i="2"/>
  <c r="F675" i="2"/>
  <c r="F488" i="2"/>
  <c r="F202" i="2"/>
  <c r="F847" i="2"/>
  <c r="F788" i="2"/>
  <c r="F88" i="2"/>
  <c r="F623" i="2"/>
  <c r="F533" i="2"/>
  <c r="F1056" i="2"/>
  <c r="F354" i="2"/>
  <c r="F861" i="2"/>
  <c r="F136" i="2"/>
  <c r="F367" i="2"/>
  <c r="F924" i="2"/>
  <c r="F279" i="2"/>
  <c r="F1061" i="2"/>
  <c r="F111" i="2"/>
  <c r="F1030" i="2"/>
  <c r="F669" i="2"/>
  <c r="F746" i="2"/>
  <c r="F104" i="2"/>
  <c r="F130" i="2"/>
  <c r="F880" i="2"/>
  <c r="F941" i="2"/>
  <c r="F846" i="2"/>
  <c r="F787" i="2"/>
  <c r="F532" i="2"/>
  <c r="F87" i="2"/>
  <c r="F647" i="2"/>
  <c r="F134" i="2"/>
  <c r="F353" i="2"/>
  <c r="F622" i="2"/>
  <c r="F1054" i="2"/>
  <c r="F366" i="2"/>
  <c r="F245" i="2"/>
  <c r="F278" i="2"/>
  <c r="F850" i="2"/>
  <c r="F791" i="2"/>
  <c r="F93" i="2"/>
  <c r="F466" i="2"/>
  <c r="F188" i="2"/>
  <c r="F538" i="2"/>
  <c r="F562" i="2"/>
  <c r="F225" i="2"/>
  <c r="F434" i="2"/>
  <c r="F162" i="2"/>
  <c r="F626" i="2"/>
  <c r="F129" i="2"/>
  <c r="F248" i="2"/>
  <c r="F498" i="2"/>
  <c r="F911" i="2"/>
  <c r="F191" i="2"/>
  <c r="F192" i="2"/>
  <c r="F907" i="2"/>
  <c r="F258" i="2"/>
  <c r="F120" i="2"/>
  <c r="F217" i="2"/>
  <c r="F259" i="2"/>
  <c r="F427" i="2"/>
  <c r="F556" i="2"/>
  <c r="F923" i="2"/>
  <c r="F336" i="2"/>
  <c r="F453" i="2"/>
  <c r="F103" i="2"/>
  <c r="F660" i="2"/>
  <c r="F457" i="2"/>
  <c r="F444" i="2"/>
  <c r="F471" i="2"/>
  <c r="F441" i="2"/>
  <c r="F687" i="2"/>
  <c r="F865" i="2"/>
  <c r="F881" i="2"/>
  <c r="F1023" i="2"/>
  <c r="F1024" i="2"/>
  <c r="F657" i="2"/>
  <c r="F677" i="2"/>
  <c r="F535" i="2"/>
  <c r="F99" i="2"/>
  <c r="F440" i="2"/>
  <c r="F311" i="2"/>
  <c r="F1020" i="2"/>
  <c r="F372" i="2"/>
  <c r="F1021" i="2"/>
  <c r="F1018" i="2"/>
  <c r="F423" i="2"/>
  <c r="F659" i="2"/>
  <c r="F341" i="2"/>
  <c r="F569" i="2"/>
  <c r="F35" i="2"/>
  <c r="F264" i="2"/>
  <c r="F219" i="2"/>
  <c r="F280" i="2"/>
  <c r="F948" i="2"/>
  <c r="F338" i="2"/>
  <c r="F481" i="2"/>
  <c r="F1043" i="2"/>
  <c r="C423" i="5" s="1"/>
  <c r="F317" i="2"/>
  <c r="C424" i="5" s="1"/>
  <c r="F261" i="2"/>
  <c r="C425" i="5" s="1"/>
  <c r="F262" i="2"/>
  <c r="C426" i="5" s="1"/>
  <c r="F263" i="2"/>
  <c r="C427" i="5" s="1"/>
  <c r="F632" i="2"/>
  <c r="F910" i="2"/>
  <c r="F608" i="2"/>
  <c r="F190" i="2"/>
  <c r="F854" i="2"/>
  <c r="F685" i="2"/>
  <c r="F290" i="2"/>
  <c r="F101" i="2"/>
  <c r="F648" i="2"/>
  <c r="F399" i="2"/>
  <c r="F6" i="2"/>
  <c r="F858" i="2"/>
  <c r="F374" i="2"/>
  <c r="F376" i="2"/>
  <c r="F209" i="2"/>
  <c r="F834" i="2"/>
  <c r="C444" i="5" s="1"/>
  <c r="F641" i="2"/>
  <c r="C445" i="5" s="1"/>
  <c r="F200" i="2"/>
  <c r="F145" i="2"/>
  <c r="F16" i="2"/>
  <c r="F21" i="2"/>
  <c r="F318" i="2"/>
  <c r="C451" i="5" s="1"/>
  <c r="F316" i="2"/>
  <c r="C452" i="5" s="1"/>
  <c r="F849" i="2"/>
  <c r="F790" i="2"/>
  <c r="F91" i="2"/>
  <c r="F187" i="2"/>
  <c r="F465" i="2"/>
  <c r="F537" i="2"/>
  <c r="F561" i="2"/>
  <c r="F433" i="2"/>
  <c r="F308" i="2"/>
  <c r="F151" i="2"/>
  <c r="F246" i="2"/>
  <c r="F625" i="2"/>
  <c r="F126" i="2"/>
  <c r="F991" i="2"/>
  <c r="C466" i="5" s="1"/>
  <c r="F683" i="2"/>
  <c r="F864" i="2"/>
  <c r="F695" i="2"/>
  <c r="F862" i="2"/>
  <c r="F711" i="2"/>
  <c r="F898" i="2"/>
  <c r="F838" i="2"/>
  <c r="F832" i="2"/>
  <c r="F719" i="2"/>
  <c r="F741" i="2"/>
  <c r="F45" i="2"/>
  <c r="F272" i="2"/>
  <c r="F564" i="2"/>
  <c r="F468" i="2"/>
  <c r="F502" i="2"/>
  <c r="F154" i="2"/>
  <c r="F20" i="2"/>
  <c r="F611" i="2"/>
  <c r="F806" i="2"/>
  <c r="C486" i="5" s="1"/>
  <c r="F805" i="2"/>
  <c r="C487" i="5" s="1"/>
  <c r="F801" i="2"/>
  <c r="F36" i="2"/>
  <c r="F574" i="2"/>
  <c r="F1022" i="2"/>
  <c r="F205" i="2"/>
  <c r="F706" i="2"/>
  <c r="C494" i="5" s="1"/>
  <c r="F770" i="2"/>
  <c r="F760" i="2"/>
  <c r="F348" i="2"/>
  <c r="F160" i="2"/>
  <c r="F62" i="2"/>
  <c r="F618" i="2"/>
  <c r="F509" i="2"/>
  <c r="F462" i="2"/>
  <c r="F1048" i="2"/>
  <c r="F254" i="2"/>
  <c r="F58" i="2"/>
  <c r="F682" i="2"/>
  <c r="F873" i="2"/>
  <c r="F867" i="2"/>
  <c r="F899" i="2"/>
  <c r="F696" i="2"/>
  <c r="F888" i="2"/>
  <c r="F691" i="2"/>
  <c r="F705" i="2"/>
  <c r="F890" i="2"/>
  <c r="F860" i="2"/>
  <c r="F703" i="2"/>
  <c r="F693" i="2"/>
  <c r="F833" i="2"/>
  <c r="F17" i="2"/>
  <c r="F702" i="2"/>
  <c r="F700" i="2"/>
  <c r="F710" i="2"/>
  <c r="F708" i="2"/>
  <c r="F735" i="2"/>
  <c r="F41" i="2"/>
  <c r="F270" i="2"/>
  <c r="F501" i="2"/>
  <c r="F420" i="2"/>
  <c r="F345" i="2"/>
  <c r="F543" i="2"/>
  <c r="F230" i="2"/>
  <c r="F14" i="2"/>
  <c r="F977" i="2"/>
  <c r="F737" i="2"/>
  <c r="F51" i="2"/>
  <c r="F552" i="2"/>
  <c r="F334" i="2"/>
  <c r="F794" i="2"/>
  <c r="F102" i="2"/>
  <c r="F1046" i="2"/>
  <c r="F963" i="2"/>
  <c r="F197" i="2"/>
  <c r="F327" i="2"/>
  <c r="F139" i="2"/>
  <c r="F803" i="2"/>
  <c r="F799" i="2"/>
  <c r="F678" i="2"/>
  <c r="F5" i="2"/>
  <c r="F668" i="2"/>
  <c r="F613" i="2"/>
  <c r="F329" i="2"/>
  <c r="F193" i="2"/>
  <c r="F663" i="2"/>
  <c r="F31" i="2"/>
  <c r="F283" i="2"/>
  <c r="F236" i="2"/>
  <c r="F1052" i="2"/>
  <c r="F1000" i="2"/>
  <c r="F482" i="2"/>
  <c r="F405" i="2"/>
  <c r="F673" i="2"/>
  <c r="F218" i="2"/>
  <c r="F490" i="2"/>
  <c r="F938" i="2"/>
  <c r="F755" i="2"/>
  <c r="F356" i="2"/>
  <c r="F727" i="2"/>
  <c r="F60" i="2"/>
  <c r="F707" i="2"/>
  <c r="F734" i="2"/>
  <c r="F269" i="2"/>
  <c r="F40" i="2"/>
  <c r="F539" i="2"/>
  <c r="F500" i="2"/>
  <c r="F344" i="2"/>
  <c r="F152" i="2"/>
  <c r="F467" i="2"/>
  <c r="F10" i="2"/>
  <c r="F234" i="2"/>
  <c r="F123" i="2"/>
  <c r="F363" i="2"/>
  <c r="F718" i="2"/>
  <c r="F740" i="2"/>
  <c r="F44" i="2"/>
  <c r="F545" i="2"/>
  <c r="F421" i="2"/>
  <c r="F461" i="2"/>
  <c r="F153" i="2"/>
  <c r="F271" i="2"/>
  <c r="F19" i="2"/>
  <c r="F323" i="2"/>
  <c r="F680" i="2"/>
  <c r="F704" i="2"/>
  <c r="F689" i="2"/>
  <c r="F901" i="2"/>
  <c r="F889" i="2"/>
  <c r="F851" i="2"/>
  <c r="F792" i="2"/>
  <c r="F189" i="2"/>
  <c r="F95" i="2"/>
  <c r="F469" i="2"/>
  <c r="F540" i="2"/>
  <c r="F163" i="2"/>
  <c r="F563" i="2"/>
  <c r="F435" i="2"/>
  <c r="F627" i="2"/>
  <c r="F519" i="2"/>
  <c r="C614" i="5" s="1"/>
  <c r="F1003" i="2"/>
  <c r="C615" i="5" s="1"/>
  <c r="F866" i="2"/>
  <c r="F206" i="2"/>
  <c r="F863" i="2"/>
  <c r="F874" i="2"/>
  <c r="F875" i="2"/>
  <c r="F716" i="2"/>
  <c r="F701" i="2"/>
  <c r="F940" i="2"/>
  <c r="F956" i="2"/>
  <c r="F957" i="2"/>
  <c r="F958" i="2"/>
  <c r="F960" i="2"/>
  <c r="F959" i="2"/>
  <c r="F949" i="2"/>
  <c r="F954" i="2"/>
  <c r="F935" i="2"/>
  <c r="F1045" i="2"/>
  <c r="F1039" i="2"/>
  <c r="C634" i="5" s="1"/>
  <c r="F753" i="2"/>
  <c r="F55" i="2"/>
  <c r="F555" i="2"/>
  <c r="F508" i="2"/>
  <c r="F484" i="2"/>
  <c r="F56" i="2"/>
  <c r="F920" i="2"/>
  <c r="F124" i="2"/>
  <c r="F415" i="2"/>
  <c r="F1007" i="2"/>
  <c r="F671" i="2"/>
  <c r="F1008" i="2"/>
  <c r="F789" i="2"/>
  <c r="F517" i="2"/>
  <c r="F848" i="2"/>
  <c r="F307" i="2"/>
  <c r="F355" i="2"/>
  <c r="F90" i="2"/>
  <c r="F536" i="2"/>
  <c r="F186" i="2"/>
  <c r="F150" i="2"/>
  <c r="F624" i="2"/>
  <c r="F962" i="2"/>
  <c r="F11" i="2"/>
  <c r="F424" i="2"/>
  <c r="F1055" i="2"/>
  <c r="F1006" i="2"/>
  <c r="C663" i="5" s="1"/>
  <c r="F951" i="2"/>
  <c r="C664" i="5" s="1"/>
  <c r="F579" i="2"/>
  <c r="F585" i="2"/>
  <c r="F1025" i="2"/>
  <c r="F1059" i="2"/>
  <c r="C668" i="5" s="1"/>
  <c r="F114" i="2"/>
  <c r="F1036" i="2"/>
  <c r="F107" i="2"/>
  <c r="F852" i="2"/>
  <c r="F939" i="2"/>
  <c r="F324" i="2"/>
  <c r="F232" i="2"/>
  <c r="F277" i="2"/>
  <c r="F763" i="2"/>
  <c r="F783" i="2"/>
  <c r="F646" i="2"/>
  <c r="F65" i="2"/>
  <c r="F588" i="2"/>
  <c r="F491" i="2"/>
  <c r="F351" i="2"/>
  <c r="F70" i="2"/>
  <c r="F908" i="2"/>
  <c r="F796" i="2"/>
  <c r="F167" i="2"/>
  <c r="F766" i="2"/>
  <c r="F71" i="2"/>
  <c r="F450" i="2"/>
  <c r="F288" i="2"/>
  <c r="F812" i="2"/>
  <c r="F224" i="2"/>
  <c r="F89" i="2"/>
  <c r="F620" i="2"/>
  <c r="F982" i="2"/>
  <c r="F797" i="2"/>
  <c r="F767" i="2"/>
  <c r="F168" i="2"/>
  <c r="F72" i="2"/>
  <c r="F511" i="2"/>
  <c r="F293" i="2"/>
  <c r="F813" i="2"/>
  <c r="F92" i="2"/>
  <c r="F969" i="2"/>
  <c r="F474" i="2"/>
  <c r="F378" i="2"/>
  <c r="F831" i="2"/>
  <c r="C710" i="5" s="1"/>
  <c r="F403" i="2"/>
  <c r="F30" i="2"/>
  <c r="F229" i="2"/>
  <c r="F639" i="2"/>
  <c r="F575" i="2"/>
  <c r="F658" i="2"/>
  <c r="F968" i="2"/>
  <c r="F408" i="2"/>
  <c r="F445" i="2"/>
  <c r="F961" i="2"/>
  <c r="F798" i="2"/>
  <c r="F768" i="2"/>
  <c r="F169" i="2"/>
  <c r="F73" i="2"/>
  <c r="F452" i="2"/>
  <c r="F94" i="2"/>
  <c r="F814" i="2"/>
  <c r="F976" i="2"/>
  <c r="F568" i="2"/>
  <c r="F13" i="2"/>
  <c r="F480" i="2"/>
  <c r="F653" i="2"/>
  <c r="F670" i="2"/>
  <c r="F905" i="2"/>
  <c r="F1027" i="2"/>
  <c r="F733" i="2"/>
  <c r="F39" i="2"/>
  <c r="F222" i="2"/>
  <c r="F213" i="2"/>
  <c r="F148" i="2"/>
  <c r="F221" i="2"/>
  <c r="F655" i="2"/>
  <c r="F377" i="2"/>
  <c r="F983" i="2"/>
  <c r="F8" i="2"/>
  <c r="F499" i="2"/>
  <c r="F692" i="2"/>
  <c r="F138" i="2"/>
  <c r="F1028" i="2"/>
  <c r="F800" i="2"/>
  <c r="F109" i="2"/>
  <c r="F904" i="2"/>
  <c r="F313" i="2"/>
  <c r="F520" i="2"/>
  <c r="F407" i="2"/>
  <c r="F688" i="2"/>
  <c r="F732" i="2"/>
  <c r="F1010" i="2"/>
  <c r="F250" i="2"/>
  <c r="F100" i="2"/>
  <c r="F117" i="2"/>
  <c r="F859" i="2"/>
  <c r="F828" i="2"/>
  <c r="C766" i="5" s="1"/>
  <c r="F720" i="2"/>
  <c r="F742" i="2"/>
  <c r="F155" i="2"/>
  <c r="F46" i="2"/>
  <c r="F549" i="2"/>
  <c r="F273" i="2"/>
  <c r="F472" i="2"/>
  <c r="F242" i="2"/>
  <c r="F612" i="2"/>
  <c r="F23" i="2"/>
  <c r="F638" i="2"/>
  <c r="F203" i="2"/>
  <c r="F809" i="2"/>
  <c r="F772" i="2"/>
  <c r="F170" i="2"/>
  <c r="F74" i="2"/>
  <c r="F454" i="2"/>
  <c r="F294" i="2"/>
  <c r="F118" i="2"/>
  <c r="F815" i="2"/>
  <c r="F810" i="2"/>
  <c r="F795" i="2"/>
  <c r="F171" i="2"/>
  <c r="F295" i="2"/>
  <c r="F75" i="2"/>
  <c r="F512" i="2"/>
  <c r="F180" i="2"/>
  <c r="F430" i="2"/>
  <c r="F210" i="2"/>
  <c r="F594" i="2"/>
  <c r="F52" i="2"/>
  <c r="F553" i="2"/>
  <c r="F749" i="2"/>
  <c r="F748" i="2"/>
  <c r="F586" i="2"/>
  <c r="F373" i="2"/>
  <c r="F179" i="2"/>
  <c r="F135" i="2"/>
  <c r="F1053" i="2"/>
  <c r="F777" i="2"/>
  <c r="F830" i="2"/>
  <c r="F176" i="2"/>
  <c r="F602" i="2"/>
  <c r="F82" i="2"/>
  <c r="F820" i="2"/>
  <c r="F303" i="2"/>
  <c r="F383" i="2"/>
  <c r="F127" i="2"/>
  <c r="F943" i="2"/>
  <c r="F528" i="2"/>
  <c r="F392" i="2"/>
  <c r="F775" i="2"/>
  <c r="F823" i="2"/>
  <c r="F174" i="2"/>
  <c r="F598" i="2"/>
  <c r="F80" i="2"/>
  <c r="F818" i="2"/>
  <c r="F381" i="2"/>
  <c r="F298" i="2"/>
  <c r="F122" i="2"/>
  <c r="F933" i="2"/>
  <c r="F526" i="2"/>
  <c r="F390" i="2"/>
  <c r="F778" i="2"/>
  <c r="F835" i="2"/>
  <c r="F181" i="2"/>
  <c r="F603" i="2"/>
  <c r="F83" i="2"/>
  <c r="F821" i="2"/>
  <c r="F304" i="2"/>
  <c r="F384" i="2"/>
  <c r="F128" i="2"/>
  <c r="F944" i="2"/>
  <c r="F529" i="2"/>
  <c r="F393" i="2"/>
  <c r="F782" i="2"/>
  <c r="F837" i="2"/>
  <c r="F607" i="2"/>
  <c r="F183" i="2"/>
  <c r="F85" i="2"/>
  <c r="F826" i="2"/>
  <c r="F398" i="2"/>
  <c r="F132" i="2"/>
  <c r="F946" i="2"/>
  <c r="F531" i="2"/>
  <c r="F842" i="2"/>
  <c r="F33" i="2"/>
  <c r="F717" i="2"/>
  <c r="F476" i="2"/>
  <c r="F841" i="2"/>
  <c r="F896" i="2"/>
  <c r="F478" i="2"/>
  <c r="F97" i="2"/>
  <c r="F142" i="2"/>
  <c r="F1040" i="2"/>
  <c r="F686" i="2"/>
  <c r="F773" i="2"/>
  <c r="F811" i="2"/>
  <c r="F596" i="2"/>
  <c r="F172" i="2"/>
  <c r="F78" i="2"/>
  <c r="F816" i="2"/>
  <c r="F379" i="2"/>
  <c r="F296" i="2"/>
  <c r="F119" i="2"/>
  <c r="F931" i="2"/>
  <c r="F524" i="2"/>
  <c r="F388" i="2"/>
  <c r="F243" i="2"/>
  <c r="F743" i="2"/>
  <c r="F728" i="2"/>
  <c r="F346" i="2"/>
  <c r="F48" i="2"/>
  <c r="F156" i="2"/>
  <c r="F912" i="2"/>
  <c r="F503" i="2"/>
  <c r="F473" i="2"/>
  <c r="F550" i="2"/>
  <c r="F25" i="2"/>
  <c r="F412" i="2"/>
  <c r="F26" i="2"/>
  <c r="F630" i="2"/>
  <c r="F729" i="2"/>
  <c r="F744" i="2"/>
  <c r="F49" i="2"/>
  <c r="F157" i="2"/>
  <c r="F274" i="2"/>
  <c r="F916" i="2"/>
  <c r="F431" i="2"/>
  <c r="F347" i="2"/>
  <c r="F551" i="2"/>
  <c r="F584" i="2"/>
  <c r="F28" i="2"/>
  <c r="F27" i="2"/>
  <c r="F614" i="2"/>
  <c r="F971" i="2"/>
  <c r="F774" i="2"/>
  <c r="F822" i="2"/>
  <c r="F173" i="2"/>
  <c r="F597" i="2"/>
  <c r="F79" i="2"/>
  <c r="F297" i="2"/>
  <c r="F817" i="2"/>
  <c r="F380" i="2"/>
  <c r="F121" i="2"/>
  <c r="F244" i="2"/>
  <c r="F525" i="2"/>
  <c r="F932" i="2"/>
  <c r="F389" i="2"/>
  <c r="F426" i="2"/>
  <c r="F22" i="2"/>
  <c r="F15" i="2"/>
  <c r="F635" i="2"/>
  <c r="F1026" i="2"/>
  <c r="F12" i="2"/>
  <c r="F628" i="2"/>
  <c r="F651" i="2"/>
  <c r="F662" i="2"/>
  <c r="F676" i="2"/>
  <c r="C931" i="5" s="1"/>
  <c r="F208" i="2"/>
  <c r="F570" i="2"/>
  <c r="F572" i="2"/>
  <c r="F891" i="2"/>
  <c r="F892" i="2"/>
  <c r="F781" i="2"/>
  <c r="F836" i="2"/>
  <c r="F182" i="2"/>
  <c r="F606" i="2"/>
  <c r="F84" i="2"/>
  <c r="F825" i="2"/>
  <c r="F396" i="2"/>
  <c r="F305" i="2"/>
  <c r="F131" i="2"/>
  <c r="F945" i="2"/>
  <c r="F530" i="2"/>
  <c r="F394" i="2"/>
  <c r="F709" i="2"/>
  <c r="F739" i="2"/>
  <c r="F460" i="2"/>
  <c r="F43" i="2"/>
  <c r="F241" i="2"/>
  <c r="F544" i="2"/>
  <c r="F541" i="2"/>
  <c r="F629" i="2"/>
  <c r="F591" i="2"/>
  <c r="F235" i="2"/>
  <c r="F1047" i="2"/>
  <c r="F178" i="2"/>
  <c r="F609" i="2"/>
  <c r="F981" i="2"/>
  <c r="F546" i="2"/>
  <c r="F419" i="2"/>
  <c r="F220" i="2"/>
  <c r="F1014" i="2"/>
  <c r="F211" i="2"/>
  <c r="F143" i="2"/>
  <c r="F331" i="2"/>
  <c r="F893" i="2"/>
  <c r="F900" i="2"/>
  <c r="F425" i="2"/>
  <c r="F458" i="2"/>
  <c r="F887" i="2"/>
  <c r="F634" i="2"/>
  <c r="F681" i="2"/>
  <c r="F694" i="2"/>
  <c r="F690" i="2"/>
  <c r="F447" i="2"/>
  <c r="F914" i="2"/>
  <c r="F414" i="2"/>
  <c r="F395" i="2"/>
  <c r="F411" i="2"/>
  <c r="F177" i="2"/>
  <c r="F3" i="2"/>
  <c r="F877" i="2"/>
  <c r="F360" i="2"/>
  <c r="F256" i="2"/>
  <c r="F878" i="2"/>
  <c r="F952" i="2"/>
  <c r="F937" i="2"/>
  <c r="F642" i="2"/>
  <c r="F902" i="2"/>
  <c r="F903" i="2"/>
  <c r="F843" i="2"/>
  <c r="F897" i="2"/>
  <c r="F725" i="2"/>
  <c r="F477" i="2"/>
  <c r="F1012" i="2"/>
  <c r="C1007" i="5" s="1"/>
  <c r="F665" i="2"/>
  <c r="F516" i="2"/>
  <c r="F573" i="2"/>
  <c r="F207" i="2"/>
  <c r="F776" i="2"/>
  <c r="F824" i="2"/>
  <c r="F175" i="2"/>
  <c r="F599" i="2"/>
  <c r="F81" i="2"/>
  <c r="F299" i="2"/>
  <c r="F819" i="2"/>
  <c r="F382" i="2"/>
  <c r="F196" i="2"/>
  <c r="F934" i="2"/>
  <c r="F527" i="2"/>
  <c r="F391" i="2"/>
  <c r="F762" i="2"/>
  <c r="F165" i="2"/>
  <c r="F771" i="2"/>
  <c r="F463" i="2"/>
  <c r="F349" i="2"/>
  <c r="F287" i="2"/>
  <c r="F64" i="2"/>
  <c r="F514" i="2"/>
  <c r="F619" i="2"/>
  <c r="F1049" i="2"/>
  <c r="F365" i="2"/>
  <c r="F973" i="2"/>
  <c r="F69" i="2"/>
  <c r="F1019" i="2"/>
  <c r="F416" i="2"/>
  <c r="F386" i="2"/>
  <c r="F649" i="2"/>
  <c r="F987" i="2"/>
  <c r="F925" i="2"/>
  <c r="F580" i="2"/>
  <c r="F730" i="2"/>
  <c r="F745" i="2"/>
  <c r="F50" i="2"/>
  <c r="F116" i="2"/>
  <c r="F265" i="2"/>
  <c r="F807" i="2"/>
  <c r="F281" i="2"/>
  <c r="F656" i="2"/>
  <c r="F521" i="2"/>
  <c r="F321" i="2"/>
  <c r="C490" i="5" l="1"/>
  <c r="C491" i="5"/>
  <c r="C734" i="5"/>
  <c r="C735" i="5"/>
  <c r="C736" i="5"/>
  <c r="C692" i="5"/>
  <c r="C690" i="5"/>
  <c r="C691" i="5"/>
  <c r="C693" i="5"/>
  <c r="C694" i="5"/>
  <c r="C686" i="5"/>
  <c r="C695" i="5"/>
  <c r="C687" i="5"/>
  <c r="C696" i="5"/>
  <c r="C688" i="5"/>
  <c r="C689" i="5"/>
  <c r="C620" i="5"/>
  <c r="C628" i="5"/>
  <c r="C622" i="5"/>
  <c r="C630" i="5"/>
  <c r="C623" i="5"/>
  <c r="C631" i="5"/>
  <c r="C619" i="5"/>
  <c r="C627" i="5"/>
  <c r="C618" i="5"/>
  <c r="C621" i="5"/>
  <c r="C625" i="5"/>
  <c r="C626" i="5"/>
  <c r="C629" i="5"/>
  <c r="C632" i="5"/>
  <c r="C633" i="5"/>
  <c r="C572" i="5"/>
  <c r="C580" i="5"/>
  <c r="C574" i="5"/>
  <c r="C582" i="5"/>
  <c r="C575" i="5"/>
  <c r="C583" i="5"/>
  <c r="C579" i="5"/>
  <c r="C573" i="5"/>
  <c r="C576" i="5"/>
  <c r="C577" i="5"/>
  <c r="C578" i="5"/>
  <c r="C581" i="5"/>
  <c r="C584" i="5"/>
  <c r="C585" i="5"/>
  <c r="C550" i="5"/>
  <c r="C551" i="5"/>
  <c r="C549" i="5"/>
  <c r="C532" i="5"/>
  <c r="C526" i="5"/>
  <c r="C534" i="5"/>
  <c r="C527" i="5"/>
  <c r="C535" i="5"/>
  <c r="C531" i="5"/>
  <c r="C525" i="5"/>
  <c r="C528" i="5"/>
  <c r="C529" i="5"/>
  <c r="C530" i="5"/>
  <c r="C533" i="5"/>
  <c r="C422" i="5"/>
  <c r="C421" i="5"/>
  <c r="C404" i="5"/>
  <c r="C406" i="5"/>
  <c r="C407" i="5"/>
  <c r="C403" i="5"/>
  <c r="C405" i="5"/>
  <c r="C402" i="5"/>
  <c r="C364" i="5"/>
  <c r="C372" i="5"/>
  <c r="C366" i="5"/>
  <c r="C374" i="5"/>
  <c r="C367" i="5"/>
  <c r="C375" i="5"/>
  <c r="C368" i="5"/>
  <c r="C376" i="5"/>
  <c r="C369" i="5"/>
  <c r="C371" i="5"/>
  <c r="C373" i="5"/>
  <c r="C365" i="5"/>
  <c r="C370" i="5"/>
  <c r="C348" i="5"/>
  <c r="C350" i="5"/>
  <c r="C349" i="5"/>
  <c r="C326" i="5"/>
  <c r="C327" i="5"/>
  <c r="C328" i="5"/>
  <c r="C325" i="5"/>
  <c r="C316" i="5"/>
  <c r="C318" i="5"/>
  <c r="C319" i="5"/>
  <c r="C317" i="5"/>
  <c r="C310" i="5"/>
  <c r="C309" i="5"/>
  <c r="C300" i="5"/>
  <c r="C302" i="5"/>
  <c r="C301" i="5"/>
  <c r="C860" i="5"/>
  <c r="C861" i="5"/>
  <c r="C862" i="5"/>
  <c r="C827" i="5"/>
  <c r="C828" i="5"/>
  <c r="C821" i="5"/>
  <c r="C829" i="5"/>
  <c r="C822" i="5"/>
  <c r="C830" i="5"/>
  <c r="C823" i="5"/>
  <c r="C831" i="5"/>
  <c r="C824" i="5"/>
  <c r="C832" i="5"/>
  <c r="C825" i="5"/>
  <c r="C833" i="5"/>
  <c r="C826" i="5"/>
  <c r="C707" i="5"/>
  <c r="C708" i="5"/>
  <c r="C709" i="5"/>
  <c r="C598" i="5"/>
  <c r="C599" i="5"/>
  <c r="C602" i="5"/>
  <c r="C597" i="5"/>
  <c r="C600" i="5"/>
  <c r="C601" i="5"/>
  <c r="C564" i="5"/>
  <c r="C566" i="5"/>
  <c r="C567" i="5"/>
  <c r="C563" i="5"/>
  <c r="C562" i="5"/>
  <c r="C565" i="5"/>
  <c r="C492" i="5"/>
  <c r="C493" i="5"/>
  <c r="C476" i="5"/>
  <c r="C484" i="5"/>
  <c r="C478" i="5"/>
  <c r="C479" i="5"/>
  <c r="C480" i="5"/>
  <c r="C483" i="5"/>
  <c r="C477" i="5"/>
  <c r="C481" i="5"/>
  <c r="C482" i="5"/>
  <c r="C485" i="5"/>
  <c r="C356" i="5"/>
  <c r="C358" i="5"/>
  <c r="C351" i="5"/>
  <c r="C359" i="5"/>
  <c r="C352" i="5"/>
  <c r="C360" i="5"/>
  <c r="C353" i="5"/>
  <c r="C361" i="5"/>
  <c r="C355" i="5"/>
  <c r="C363" i="5"/>
  <c r="C354" i="5"/>
  <c r="C357" i="5"/>
  <c r="C362" i="5"/>
  <c r="C324" i="5"/>
  <c r="C320" i="5"/>
  <c r="C321" i="5"/>
  <c r="C323" i="5"/>
  <c r="C322" i="5"/>
  <c r="C292" i="5"/>
  <c r="C294" i="5"/>
  <c r="C287" i="5"/>
  <c r="C295" i="5"/>
  <c r="C288" i="5"/>
  <c r="C296" i="5"/>
  <c r="C289" i="5"/>
  <c r="C297" i="5"/>
  <c r="C291" i="5"/>
  <c r="C299" i="5"/>
  <c r="C290" i="5"/>
  <c r="C293" i="5"/>
  <c r="C298" i="5"/>
  <c r="C1040" i="5"/>
  <c r="C1041" i="5"/>
  <c r="C1000" i="5"/>
  <c r="C1001" i="5"/>
  <c r="C45" i="5"/>
  <c r="C984" i="5"/>
  <c r="C985" i="5"/>
  <c r="C986" i="5"/>
  <c r="C1027" i="5"/>
  <c r="C1035" i="5"/>
  <c r="C1028" i="5"/>
  <c r="C1036" i="5"/>
  <c r="C1029" i="5"/>
  <c r="C1037" i="5"/>
  <c r="C1030" i="5"/>
  <c r="C1038" i="5"/>
  <c r="C1031" i="5"/>
  <c r="C1039" i="5"/>
  <c r="C1032" i="5"/>
  <c r="C1033" i="5"/>
  <c r="C1026" i="5"/>
  <c r="C1034" i="5"/>
  <c r="C998" i="5"/>
  <c r="C999" i="5"/>
  <c r="C915" i="5"/>
  <c r="C908" i="5"/>
  <c r="C916" i="5"/>
  <c r="C909" i="5"/>
  <c r="C917" i="5"/>
  <c r="C910" i="5"/>
  <c r="C918" i="5"/>
  <c r="C911" i="5"/>
  <c r="C919" i="5"/>
  <c r="C912" i="5"/>
  <c r="C920" i="5"/>
  <c r="C913" i="5"/>
  <c r="C921" i="5"/>
  <c r="C914" i="5"/>
  <c r="C851" i="5"/>
  <c r="C852" i="5"/>
  <c r="C853" i="5"/>
  <c r="C846" i="5"/>
  <c r="C854" i="5"/>
  <c r="C847" i="5"/>
  <c r="C855" i="5"/>
  <c r="C848" i="5"/>
  <c r="C849" i="5"/>
  <c r="C850" i="5"/>
  <c r="C803" i="5"/>
  <c r="C804" i="5"/>
  <c r="C805" i="5"/>
  <c r="C798" i="5"/>
  <c r="C806" i="5"/>
  <c r="C799" i="5"/>
  <c r="C807" i="5"/>
  <c r="C800" i="5"/>
  <c r="C801" i="5"/>
  <c r="C802" i="5"/>
  <c r="C732" i="5"/>
  <c r="C733" i="5"/>
  <c r="C716" i="5"/>
  <c r="C717" i="5"/>
  <c r="C718" i="5"/>
  <c r="C676" i="5"/>
  <c r="C684" i="5"/>
  <c r="C681" i="5"/>
  <c r="C682" i="5"/>
  <c r="C683" i="5"/>
  <c r="C685" i="5"/>
  <c r="C677" i="5"/>
  <c r="C678" i="5"/>
  <c r="C679" i="5"/>
  <c r="C680" i="5"/>
  <c r="C660" i="5"/>
  <c r="C661" i="5"/>
  <c r="C662" i="5"/>
  <c r="C659" i="5"/>
  <c r="C556" i="5"/>
  <c r="C558" i="5"/>
  <c r="C559" i="5"/>
  <c r="C557" i="5"/>
  <c r="C468" i="5"/>
  <c r="C470" i="5"/>
  <c r="C471" i="5"/>
  <c r="C472" i="5"/>
  <c r="C467" i="5"/>
  <c r="C475" i="5"/>
  <c r="C473" i="5"/>
  <c r="C474" i="5"/>
  <c r="C469" i="5"/>
  <c r="C380" i="5"/>
  <c r="C382" i="5"/>
  <c r="C377" i="5"/>
  <c r="C379" i="5"/>
  <c r="C378" i="5"/>
  <c r="C381" i="5"/>
  <c r="C270" i="5"/>
  <c r="C271" i="5"/>
  <c r="C272" i="5"/>
  <c r="C273" i="5"/>
  <c r="C269" i="5"/>
  <c r="C274" i="5"/>
  <c r="C252" i="5"/>
  <c r="C254" i="5"/>
  <c r="C251" i="5"/>
  <c r="C250" i="5"/>
  <c r="C253" i="5"/>
  <c r="C236" i="5"/>
  <c r="C244" i="5"/>
  <c r="C238" i="5"/>
  <c r="C239" i="5"/>
  <c r="C240" i="5"/>
  <c r="C241" i="5"/>
  <c r="C243" i="5"/>
  <c r="C245" i="5"/>
  <c r="C237" i="5"/>
  <c r="C242" i="5"/>
  <c r="C859" i="5"/>
  <c r="C856" i="5"/>
  <c r="C857" i="5"/>
  <c r="C858" i="5"/>
  <c r="C923" i="5"/>
  <c r="C924" i="5"/>
  <c r="C925" i="5"/>
  <c r="C926" i="5"/>
  <c r="C927" i="5"/>
  <c r="C928" i="5"/>
  <c r="C922" i="5"/>
  <c r="C987" i="5"/>
  <c r="C988" i="5"/>
  <c r="C989" i="5"/>
  <c r="C990" i="5"/>
  <c r="C991" i="5"/>
  <c r="C992" i="5"/>
  <c r="C1019" i="5"/>
  <c r="C1020" i="5"/>
  <c r="C1013" i="5"/>
  <c r="C1021" i="5"/>
  <c r="C1014" i="5"/>
  <c r="C1022" i="5"/>
  <c r="C1015" i="5"/>
  <c r="C1023" i="5"/>
  <c r="C1016" i="5"/>
  <c r="C1024" i="5"/>
  <c r="C1017" i="5"/>
  <c r="C1025" i="5"/>
  <c r="C1018" i="5"/>
  <c r="C1003" i="5"/>
  <c r="C1004" i="5"/>
  <c r="C1005" i="5"/>
  <c r="C1006" i="5"/>
  <c r="C1002" i="5"/>
  <c r="C932" i="5"/>
  <c r="C933" i="5"/>
  <c r="C934" i="5"/>
  <c r="C935" i="5"/>
  <c r="C936" i="5"/>
  <c r="C937" i="5"/>
  <c r="C867" i="5"/>
  <c r="C875" i="5"/>
  <c r="C868" i="5"/>
  <c r="C876" i="5"/>
  <c r="C869" i="5"/>
  <c r="C877" i="5"/>
  <c r="C870" i="5"/>
  <c r="C878" i="5"/>
  <c r="C871" i="5"/>
  <c r="C879" i="5"/>
  <c r="C872" i="5"/>
  <c r="C880" i="5"/>
  <c r="C873" i="5"/>
  <c r="C874" i="5"/>
  <c r="C796" i="5"/>
  <c r="C797" i="5"/>
  <c r="C739" i="5"/>
  <c r="C747" i="5"/>
  <c r="C740" i="5"/>
  <c r="C748" i="5"/>
  <c r="C741" i="5"/>
  <c r="C749" i="5"/>
  <c r="C742" i="5"/>
  <c r="C743" i="5"/>
  <c r="C744" i="5"/>
  <c r="C737" i="5"/>
  <c r="C745" i="5"/>
  <c r="C738" i="5"/>
  <c r="C746" i="5"/>
  <c r="C588" i="5"/>
  <c r="C596" i="5"/>
  <c r="C590" i="5"/>
  <c r="C591" i="5"/>
  <c r="C587" i="5"/>
  <c r="C595" i="5"/>
  <c r="C586" i="5"/>
  <c r="C589" i="5"/>
  <c r="C592" i="5"/>
  <c r="C593" i="5"/>
  <c r="C594" i="5"/>
  <c r="C443" i="5"/>
  <c r="C442" i="5"/>
  <c r="C428" i="5"/>
  <c r="C430" i="5"/>
  <c r="C431" i="5"/>
  <c r="C432" i="5"/>
  <c r="C435" i="5"/>
  <c r="C429" i="5"/>
  <c r="C433" i="5"/>
  <c r="C434" i="5"/>
  <c r="C342" i="5"/>
  <c r="C343" i="5"/>
  <c r="C344" i="5"/>
  <c r="C345" i="5"/>
  <c r="C347" i="5"/>
  <c r="C346" i="5"/>
  <c r="C311" i="5"/>
  <c r="C312" i="5"/>
  <c r="C313" i="5"/>
  <c r="C314" i="5"/>
  <c r="C268" i="5"/>
  <c r="C264" i="5"/>
  <c r="C265" i="5"/>
  <c r="C267" i="5"/>
  <c r="C266" i="5"/>
  <c r="C247" i="5"/>
  <c r="C248" i="5"/>
  <c r="C249" i="5"/>
  <c r="C1008" i="5"/>
  <c r="C1009" i="5"/>
  <c r="C1010" i="5"/>
  <c r="C763" i="5"/>
  <c r="C764" i="5"/>
  <c r="C765" i="5"/>
  <c r="C759" i="5"/>
  <c r="C760" i="5"/>
  <c r="C761" i="5"/>
  <c r="C762" i="5"/>
  <c r="C673" i="5"/>
  <c r="C674" i="5"/>
  <c r="C675" i="5"/>
  <c r="C604" i="5"/>
  <c r="C612" i="5"/>
  <c r="C606" i="5"/>
  <c r="C607" i="5"/>
  <c r="C603" i="5"/>
  <c r="C611" i="5"/>
  <c r="C605" i="5"/>
  <c r="C608" i="5"/>
  <c r="C609" i="5"/>
  <c r="C610" i="5"/>
  <c r="C613" i="5"/>
  <c r="C555" i="5"/>
  <c r="C554" i="5"/>
  <c r="C552" i="5"/>
  <c r="C553" i="5"/>
  <c r="C500" i="5"/>
  <c r="C502" i="5"/>
  <c r="C495" i="5"/>
  <c r="C503" i="5"/>
  <c r="C499" i="5"/>
  <c r="C496" i="5"/>
  <c r="C497" i="5"/>
  <c r="C498" i="5"/>
  <c r="C501" i="5"/>
  <c r="C504" i="5"/>
  <c r="C505" i="5"/>
  <c r="C488" i="5"/>
  <c r="C489" i="5"/>
  <c r="C448" i="5"/>
  <c r="C450" i="5"/>
  <c r="C449" i="5"/>
  <c r="C412" i="5"/>
  <c r="C420" i="5"/>
  <c r="C414" i="5"/>
  <c r="C415" i="5"/>
  <c r="C416" i="5"/>
  <c r="C419" i="5"/>
  <c r="C413" i="5"/>
  <c r="C417" i="5"/>
  <c r="C418" i="5"/>
  <c r="C408" i="5"/>
  <c r="C409" i="5"/>
  <c r="C411" i="5"/>
  <c r="C410" i="5"/>
  <c r="C332" i="5"/>
  <c r="C340" i="5"/>
  <c r="C334" i="5"/>
  <c r="C335" i="5"/>
  <c r="C336" i="5"/>
  <c r="C329" i="5"/>
  <c r="C337" i="5"/>
  <c r="C331" i="5"/>
  <c r="C339" i="5"/>
  <c r="C341" i="5"/>
  <c r="C330" i="5"/>
  <c r="C333" i="5"/>
  <c r="C338" i="5"/>
  <c r="C996" i="5"/>
  <c r="C997" i="5"/>
  <c r="C979" i="5"/>
  <c r="C980" i="5"/>
  <c r="C981" i="5"/>
  <c r="C982" i="5"/>
  <c r="C983" i="5"/>
  <c r="C939" i="5"/>
  <c r="C947" i="5"/>
  <c r="C940" i="5"/>
  <c r="C948" i="5"/>
  <c r="C941" i="5"/>
  <c r="C949" i="5"/>
  <c r="C942" i="5"/>
  <c r="C950" i="5"/>
  <c r="C943" i="5"/>
  <c r="C944" i="5"/>
  <c r="C945" i="5"/>
  <c r="C938" i="5"/>
  <c r="C946" i="5"/>
  <c r="C1051" i="5"/>
  <c r="C1052" i="5"/>
  <c r="C1053" i="5"/>
  <c r="C1054" i="5"/>
  <c r="C1047" i="5"/>
  <c r="C1055" i="5"/>
  <c r="C1048" i="5"/>
  <c r="C1056" i="5"/>
  <c r="C1049" i="5"/>
  <c r="C1050" i="5"/>
  <c r="C1011" i="5"/>
  <c r="C1012" i="5"/>
  <c r="C971" i="5"/>
  <c r="C972" i="5"/>
  <c r="C965" i="5"/>
  <c r="C973" i="5"/>
  <c r="C966" i="5"/>
  <c r="C974" i="5"/>
  <c r="C967" i="5"/>
  <c r="C975" i="5"/>
  <c r="C968" i="5"/>
  <c r="C976" i="5"/>
  <c r="C969" i="5"/>
  <c r="C977" i="5"/>
  <c r="C970" i="5"/>
  <c r="C978" i="5"/>
  <c r="C955" i="5"/>
  <c r="C963" i="5"/>
  <c r="C956" i="5"/>
  <c r="C964" i="5"/>
  <c r="C957" i="5"/>
  <c r="C958" i="5"/>
  <c r="C951" i="5"/>
  <c r="C959" i="5"/>
  <c r="C952" i="5"/>
  <c r="C960" i="5"/>
  <c r="C953" i="5"/>
  <c r="C961" i="5"/>
  <c r="C954" i="5"/>
  <c r="C962" i="5"/>
  <c r="C883" i="5"/>
  <c r="C891" i="5"/>
  <c r="C884" i="5"/>
  <c r="C892" i="5"/>
  <c r="C885" i="5"/>
  <c r="C893" i="5"/>
  <c r="C886" i="5"/>
  <c r="C887" i="5"/>
  <c r="C888" i="5"/>
  <c r="C881" i="5"/>
  <c r="C889" i="5"/>
  <c r="C882" i="5"/>
  <c r="C890" i="5"/>
  <c r="C863" i="5"/>
  <c r="C864" i="5"/>
  <c r="C865" i="5"/>
  <c r="C866" i="5"/>
  <c r="C835" i="5"/>
  <c r="C843" i="5"/>
  <c r="C836" i="5"/>
  <c r="C844" i="5"/>
  <c r="C837" i="5"/>
  <c r="C845" i="5"/>
  <c r="C838" i="5"/>
  <c r="C839" i="5"/>
  <c r="C840" i="5"/>
  <c r="C841" i="5"/>
  <c r="C834" i="5"/>
  <c r="C842" i="5"/>
  <c r="C795" i="5"/>
  <c r="C788" i="5"/>
  <c r="C789" i="5"/>
  <c r="C790" i="5"/>
  <c r="C791" i="5"/>
  <c r="C792" i="5"/>
  <c r="C793" i="5"/>
  <c r="C794" i="5"/>
  <c r="C779" i="5"/>
  <c r="C787" i="5"/>
  <c r="C780" i="5"/>
  <c r="C781" i="5"/>
  <c r="C782" i="5"/>
  <c r="C783" i="5"/>
  <c r="C784" i="5"/>
  <c r="C785" i="5"/>
  <c r="C786" i="5"/>
  <c r="C755" i="5"/>
  <c r="C756" i="5"/>
  <c r="C757" i="5"/>
  <c r="C750" i="5"/>
  <c r="C758" i="5"/>
  <c r="C751" i="5"/>
  <c r="C752" i="5"/>
  <c r="C753" i="5"/>
  <c r="C754" i="5"/>
  <c r="C715" i="5"/>
  <c r="C711" i="5"/>
  <c r="C712" i="5"/>
  <c r="C713" i="5"/>
  <c r="C714" i="5"/>
  <c r="C699" i="5"/>
  <c r="C700" i="5"/>
  <c r="C701" i="5"/>
  <c r="C702" i="5"/>
  <c r="C703" i="5"/>
  <c r="C704" i="5"/>
  <c r="C697" i="5"/>
  <c r="C705" i="5"/>
  <c r="C698" i="5"/>
  <c r="C706" i="5"/>
  <c r="C665" i="5"/>
  <c r="C666" i="5"/>
  <c r="C667" i="5"/>
  <c r="C652" i="5"/>
  <c r="C655" i="5"/>
  <c r="C651" i="5"/>
  <c r="C649" i="5"/>
  <c r="C650" i="5"/>
  <c r="C653" i="5"/>
  <c r="C654" i="5"/>
  <c r="C656" i="5"/>
  <c r="C657" i="5"/>
  <c r="C658" i="5"/>
  <c r="C636" i="5"/>
  <c r="C644" i="5"/>
  <c r="C638" i="5"/>
  <c r="C639" i="5"/>
  <c r="C635" i="5"/>
  <c r="C643" i="5"/>
  <c r="C637" i="5"/>
  <c r="C640" i="5"/>
  <c r="C641" i="5"/>
  <c r="C642" i="5"/>
  <c r="C645" i="5"/>
  <c r="C616" i="5"/>
  <c r="C617" i="5"/>
  <c r="C571" i="5"/>
  <c r="C570" i="5"/>
  <c r="C568" i="5"/>
  <c r="C569" i="5"/>
  <c r="C560" i="5"/>
  <c r="C561" i="5"/>
  <c r="C540" i="5"/>
  <c r="C542" i="5"/>
  <c r="C539" i="5"/>
  <c r="C538" i="5"/>
  <c r="C541" i="5"/>
  <c r="C536" i="5"/>
  <c r="C537" i="5"/>
  <c r="C508" i="5"/>
  <c r="C516" i="5"/>
  <c r="C510" i="5"/>
  <c r="C518" i="5"/>
  <c r="C511" i="5"/>
  <c r="C519" i="5"/>
  <c r="C507" i="5"/>
  <c r="C515" i="5"/>
  <c r="C523" i="5"/>
  <c r="C506" i="5"/>
  <c r="C522" i="5"/>
  <c r="C509" i="5"/>
  <c r="C512" i="5"/>
  <c r="C513" i="5"/>
  <c r="C514" i="5"/>
  <c r="C517" i="5"/>
  <c r="C520" i="5"/>
  <c r="C521" i="5"/>
  <c r="C440" i="5"/>
  <c r="C441" i="5"/>
  <c r="C308" i="5"/>
  <c r="C303" i="5"/>
  <c r="C304" i="5"/>
  <c r="C305" i="5"/>
  <c r="C307" i="5"/>
  <c r="C306" i="5"/>
  <c r="C260" i="5"/>
  <c r="C262" i="5"/>
  <c r="C255" i="5"/>
  <c r="C263" i="5"/>
  <c r="C256" i="5"/>
  <c r="C257" i="5"/>
  <c r="C259" i="5"/>
  <c r="C258" i="5"/>
  <c r="C261" i="5"/>
  <c r="C1043" i="5"/>
  <c r="C1044" i="5"/>
  <c r="C1045" i="5"/>
  <c r="C1046" i="5"/>
  <c r="C1042" i="5"/>
  <c r="C811" i="5"/>
  <c r="C819" i="5"/>
  <c r="C812" i="5"/>
  <c r="C820" i="5"/>
  <c r="C813" i="5"/>
  <c r="C814" i="5"/>
  <c r="C815" i="5"/>
  <c r="C808" i="5"/>
  <c r="C816" i="5"/>
  <c r="C809" i="5"/>
  <c r="C817" i="5"/>
  <c r="C810" i="5"/>
  <c r="C818" i="5"/>
  <c r="C723" i="5"/>
  <c r="C731" i="5"/>
  <c r="C724" i="5"/>
  <c r="C725" i="5"/>
  <c r="C726" i="5"/>
  <c r="C727" i="5"/>
  <c r="C728" i="5"/>
  <c r="C729" i="5"/>
  <c r="C730" i="5"/>
  <c r="C671" i="5"/>
  <c r="C672" i="5"/>
  <c r="C669" i="5"/>
  <c r="C670" i="5"/>
  <c r="C548" i="5"/>
  <c r="C543" i="5"/>
  <c r="C547" i="5"/>
  <c r="C544" i="5"/>
  <c r="C545" i="5"/>
  <c r="C546" i="5"/>
  <c r="C399" i="5"/>
  <c r="C400" i="5"/>
  <c r="C401" i="5"/>
  <c r="C388" i="5"/>
  <c r="C396" i="5"/>
  <c r="C390" i="5"/>
  <c r="C391" i="5"/>
  <c r="C392" i="5"/>
  <c r="C393" i="5"/>
  <c r="C387" i="5"/>
  <c r="C395" i="5"/>
  <c r="C389" i="5"/>
  <c r="C394" i="5"/>
  <c r="C383" i="5"/>
  <c r="C384" i="5"/>
  <c r="C385" i="5"/>
  <c r="C386" i="5"/>
  <c r="C995" i="5"/>
  <c r="C993" i="5"/>
  <c r="C994" i="5"/>
  <c r="C929" i="5"/>
  <c r="C930" i="5"/>
  <c r="C899" i="5"/>
  <c r="C907" i="5"/>
  <c r="C900" i="5"/>
  <c r="C901" i="5"/>
  <c r="C894" i="5"/>
  <c r="C902" i="5"/>
  <c r="C895" i="5"/>
  <c r="C903" i="5"/>
  <c r="C896" i="5"/>
  <c r="C904" i="5"/>
  <c r="C897" i="5"/>
  <c r="C905" i="5"/>
  <c r="C898" i="5"/>
  <c r="C906" i="5"/>
  <c r="C771" i="5"/>
  <c r="C772" i="5"/>
  <c r="C773" i="5"/>
  <c r="C774" i="5"/>
  <c r="C767" i="5"/>
  <c r="C775" i="5"/>
  <c r="C768" i="5"/>
  <c r="C776" i="5"/>
  <c r="C769" i="5"/>
  <c r="C777" i="5"/>
  <c r="C770" i="5"/>
  <c r="C778" i="5"/>
  <c r="C720" i="5"/>
  <c r="C721" i="5"/>
  <c r="C722" i="5"/>
  <c r="C647" i="5"/>
  <c r="C646" i="5"/>
  <c r="C648" i="5"/>
  <c r="C460" i="5"/>
  <c r="C454" i="5"/>
  <c r="C462" i="5"/>
  <c r="C455" i="5"/>
  <c r="C463" i="5"/>
  <c r="C456" i="5"/>
  <c r="C464" i="5"/>
  <c r="C459" i="5"/>
  <c r="C453" i="5"/>
  <c r="C457" i="5"/>
  <c r="C458" i="5"/>
  <c r="C461" i="5"/>
  <c r="C465" i="5"/>
  <c r="C446" i="5"/>
  <c r="C447" i="5"/>
  <c r="C436" i="5"/>
  <c r="C438" i="5"/>
  <c r="C439" i="5"/>
  <c r="C437" i="5"/>
  <c r="C398" i="5"/>
  <c r="C397" i="5"/>
  <c r="C284" i="5"/>
  <c r="C283" i="5"/>
  <c r="C282" i="5"/>
  <c r="C285" i="5"/>
  <c r="E77" i="1"/>
  <c r="E1130" i="1"/>
  <c r="E1129" i="1"/>
  <c r="E881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26" i="1"/>
  <c r="E25" i="1"/>
  <c r="E24" i="1"/>
  <c r="E23" i="1"/>
  <c r="E22" i="1"/>
  <c r="E21" i="1"/>
  <c r="E20" i="1"/>
  <c r="D19" i="1"/>
  <c r="E19" i="1" s="1"/>
  <c r="E18" i="1"/>
  <c r="F17" i="1"/>
  <c r="E17" i="1"/>
  <c r="E16" i="1"/>
  <c r="E15" i="1"/>
  <c r="F14" i="1"/>
  <c r="E14" i="1"/>
  <c r="E13" i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tc={1361B346-E1FE-400A-990D-11819FE578E7}</author>
    <author>Leilani Moral</author>
  </authors>
  <commentList>
    <comment ref="E292" authorId="0" shapeId="0" xr:uid="{1361B346-E1FE-400A-990D-11819FE578E7}">
      <text>
        <t>[Threaded comment]
Your version of Excel allows you to read this threaded comment; however, any edits to it will get removed if the file is opened in a newer version of Excel. Learn more: https://go.microsoft.com/fwlink/?linkid=870924
Comment:
    CAS number does not look right
Reply:
    Updated to be phenol. This companies SDS's are awful.</t>
      </text>
    </comment>
    <comment ref="C895" authorId="1" shapeId="0" xr:uid="{F77642E7-56DB-4F2B-BC7B-261733A5202F}">
      <text>
        <r>
          <rPr>
            <b/>
            <sz val="9"/>
            <color indexed="81"/>
            <rFont val="Tahoma"/>
            <family val="2"/>
          </rPr>
          <t>Leilani Moral:</t>
        </r>
        <r>
          <rPr>
            <sz val="9"/>
            <color indexed="81"/>
            <rFont val="Tahoma"/>
            <family val="2"/>
          </rPr>
          <t xml:space="preserve">
RNH968.9df lists name as Oxyden, compressed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GISKA Jonathan</author>
    <author>Leilani Moral</author>
  </authors>
  <commentList>
    <comment ref="E11" authorId="0" shapeId="0" xr:uid="{A8050848-EFE1-408D-93B2-9821F48FCC2F}">
      <text>
        <r>
          <rPr>
            <b/>
            <sz val="9"/>
            <color indexed="81"/>
            <rFont val="Tahoma"/>
            <family val="2"/>
          </rPr>
          <t>GISKA Jonathan:</t>
        </r>
        <r>
          <rPr>
            <sz val="9"/>
            <color indexed="81"/>
            <rFont val="Tahoma"/>
            <family val="2"/>
          </rPr>
          <t xml:space="preserve">
EPA HAP compounds - cells shaded orange.</t>
        </r>
      </text>
    </comment>
    <comment ref="B119" authorId="1" shapeId="0" xr:uid="{5273FD0D-62F3-43EF-8CEB-DA26DA5FAF9F}">
      <text>
        <r>
          <rPr>
            <b/>
            <sz val="9"/>
            <color indexed="81"/>
            <rFont val="Tahoma"/>
            <family val="2"/>
          </rPr>
          <t>Leilani Moral:</t>
        </r>
        <r>
          <rPr>
            <sz val="9"/>
            <color indexed="81"/>
            <rFont val="Tahoma"/>
            <family val="2"/>
          </rPr>
          <t xml:space="preserve">
RNH968.9df lists name as Oxyden, compressed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GISKA Jonathan</author>
    <author>Leilani Moral</author>
  </authors>
  <commentList>
    <comment ref="D11" authorId="0" shapeId="0" xr:uid="{4A2E6641-72D4-4D4C-91F1-9C333576FB43}">
      <text>
        <r>
          <rPr>
            <b/>
            <sz val="9"/>
            <color indexed="81"/>
            <rFont val="Tahoma"/>
            <family val="2"/>
          </rPr>
          <t>GISKA Jonathan:</t>
        </r>
        <r>
          <rPr>
            <sz val="9"/>
            <color indexed="81"/>
            <rFont val="Tahoma"/>
            <family val="2"/>
          </rPr>
          <t xml:space="preserve">
EPA HAP compounds - cells shaded orange.</t>
        </r>
      </text>
    </comment>
    <comment ref="B119" authorId="1" shapeId="0" xr:uid="{25FED0FC-9C16-460F-8497-5FFE7281A0F7}">
      <text>
        <r>
          <rPr>
            <b/>
            <sz val="9"/>
            <color indexed="81"/>
            <rFont val="Tahoma"/>
            <family val="2"/>
          </rPr>
          <t>Leilani Moral:</t>
        </r>
        <r>
          <rPr>
            <sz val="9"/>
            <color indexed="81"/>
            <rFont val="Tahoma"/>
            <family val="2"/>
          </rPr>
          <t xml:space="preserve">
RNH968.9df lists name as Oxyden, compressed</t>
        </r>
      </text>
    </comment>
  </commentList>
</comments>
</file>

<file path=xl/sharedStrings.xml><?xml version="1.0" encoding="utf-8"?>
<sst xmlns="http://schemas.openxmlformats.org/spreadsheetml/2006/main" count="14030" uniqueCount="2637">
  <si>
    <t>Toxics Emissions
Unit ID</t>
  </si>
  <si>
    <t>Material Name</t>
  </si>
  <si>
    <t>Exemption Threshold (lbs)</t>
  </si>
  <si>
    <t>PollutantInformation</t>
  </si>
  <si>
    <t>Comments on Material/Emissions</t>
  </si>
  <si>
    <t>CASorDEQID</t>
  </si>
  <si>
    <t>TAC</t>
  </si>
  <si>
    <t>Chemical Name</t>
  </si>
  <si>
    <t>Maximum Weight Percent</t>
  </si>
  <si>
    <t>Pollutant Usage (lbs)</t>
  </si>
  <si>
    <t>Specific Gravity</t>
  </si>
  <si>
    <t>Minimum Conc.</t>
  </si>
  <si>
    <t>ZINC RICH EPOXY PRIMER RED</t>
  </si>
  <si>
    <t>Uknown</t>
  </si>
  <si>
    <t>Unkown</t>
  </si>
  <si>
    <t>DX-Cartridge</t>
  </si>
  <si>
    <t>10022-31-8</t>
  </si>
  <si>
    <t>Yes</t>
  </si>
  <si>
    <t>Barium nitrate</t>
  </si>
  <si>
    <t>Constituent would not be emitted</t>
  </si>
  <si>
    <t>1.282 @ 20°C</t>
  </si>
  <si>
    <t>ChemTreat CT30</t>
  </si>
  <si>
    <t>1310-58-3</t>
  </si>
  <si>
    <t>Potassium hydroxide</t>
  </si>
  <si>
    <t>1.127 @ 20°C</t>
  </si>
  <si>
    <t>&lt;0.1</t>
  </si>
  <si>
    <t>POLYAMIDE EPOXY CONVERTER</t>
  </si>
  <si>
    <t>100-41-4</t>
  </si>
  <si>
    <t>Ethylbenzene</t>
  </si>
  <si>
    <t>Safety Yellow Acrylic Enamel</t>
  </si>
  <si>
    <t>Ethyl benzene</t>
  </si>
  <si>
    <t>EL 601 Red Insulating Varnish Aerosol</t>
  </si>
  <si>
    <t>Fast Dry Acrylic Enamel FDA PFlow Blue VOC</t>
  </si>
  <si>
    <t>IC +SSPR 6PK FLAT GRAY PRIMER</t>
  </si>
  <si>
    <t>PIG Dri (MSD-131)</t>
  </si>
  <si>
    <t>1332-58-7</t>
  </si>
  <si>
    <t>Kaolin clay</t>
  </si>
  <si>
    <t>Universal Thermoplastic Roof Coating</t>
  </si>
  <si>
    <t>13463-67-7</t>
  </si>
  <si>
    <t>Titanium Dioxide</t>
  </si>
  <si>
    <t>Chevron Open Gear Grease</t>
  </si>
  <si>
    <t>68515-88-8</t>
  </si>
  <si>
    <t>Diisobutylene polysulfide</t>
  </si>
  <si>
    <t xml:space="preserve">IC +SSPR 6PK FLAT WHITE </t>
  </si>
  <si>
    <t>&lt;0.45</t>
  </si>
  <si>
    <t>69430-35-9</t>
  </si>
  <si>
    <t>Hydrocarbon Resin</t>
  </si>
  <si>
    <t>SODIUM HYPOCHLORITE 10‐16%</t>
  </si>
  <si>
    <t>7681‐52‐9</t>
  </si>
  <si>
    <t>Sodium hypochlorite </t>
  </si>
  <si>
    <t>Series 300 Stainless Steel Wire Brushes</t>
  </si>
  <si>
    <t>7723-14-0</t>
  </si>
  <si>
    <t xml:space="preserve">Phosphorus  </t>
  </si>
  <si>
    <t>ChemTreat Polymer Conditioning Reagent #1</t>
  </si>
  <si>
    <t>7732−18−5</t>
  </si>
  <si>
    <t xml:space="preserve"> Water</t>
  </si>
  <si>
    <t>IC +SSPR 6PK GLOSS OSHA SAFETY BLUE</t>
  </si>
  <si>
    <t>IC +SSPR 6PK GLOSS OSHA SAFETY GREEN</t>
  </si>
  <si>
    <t>7732‐18‐5</t>
  </si>
  <si>
    <t>Water</t>
  </si>
  <si>
    <t>8052-41-3</t>
  </si>
  <si>
    <t>Mineral Spirits (with &lt; 0.1% Benzene)</t>
  </si>
  <si>
    <t>IC +SSPR 6PK GLOSS OSHA SAFETY
YELLOW</t>
  </si>
  <si>
    <t>Diesel Exhaust Fluid</t>
  </si>
  <si>
    <t>0000057-13-6</t>
  </si>
  <si>
    <t>Urea</t>
  </si>
  <si>
    <t>IC SSPR 12 PK FLRSCNT ORANGE TREE
MARK</t>
  </si>
  <si>
    <t>100-51-6</t>
  </si>
  <si>
    <t xml:space="preserve">Benzyl Alcohol </t>
  </si>
  <si>
    <t>IC SSPR 12 PK ORANGE TREE MARK</t>
  </si>
  <si>
    <t>Painter’s Select Premium Interior/Exterior Porch &amp; Floor Gloss Polyurethane Enamel</t>
  </si>
  <si>
    <t>POLYAMIDE EPOXY PRIMER</t>
  </si>
  <si>
    <t>OCAL PVC Patching Compound Dark Grey</t>
  </si>
  <si>
    <t>Benzyl alcohol</t>
  </si>
  <si>
    <t>Sodium Thiosulfate Pentahydrate</t>
  </si>
  <si>
    <t>10102-17-7</t>
  </si>
  <si>
    <t>1.70-1.75</t>
  </si>
  <si>
    <t>P-18-9031</t>
  </si>
  <si>
    <t>10102-43-9</t>
  </si>
  <si>
    <t>Nitric oxide</t>
  </si>
  <si>
    <t>ChemTreat CT708</t>
  </si>
  <si>
    <t>10124-56-8</t>
  </si>
  <si>
    <t>Sodium hexametaphosphat</t>
  </si>
  <si>
    <t>JOHNSEN'S WHITE LITHIUM GREASE 11 OZ.</t>
  </si>
  <si>
    <t>106-14-9</t>
  </si>
  <si>
    <t>12-Hydroxystearic Acid</t>
  </si>
  <si>
    <t>Butane</t>
  </si>
  <si>
    <t>106-97-8</t>
  </si>
  <si>
    <t>KRYLON Industrial TOUGH COAT Acrylic Enamel OSHA Safety Orange</t>
  </si>
  <si>
    <t>No</t>
  </si>
  <si>
    <t>Premium Decor Decorative Enamels (360 Spray Tip) - ROYAL BLUE</t>
  </si>
  <si>
    <t>≤25</t>
  </si>
  <si>
    <t>n-Butane</t>
  </si>
  <si>
    <t>Premium Decor Enamel Spray (Banner Orange)</t>
  </si>
  <si>
    <t>IC +SSPR 6PK GLOSS GLOSSY BLACK</t>
  </si>
  <si>
    <t>Pro Lspr 6Pk Mark Fluorescent Red-Orange</t>
  </si>
  <si>
    <t>≤0.3</t>
  </si>
  <si>
    <t>KRYLON ColorMaster with Covermax Technology Paint + Primer Gloss True Blue</t>
  </si>
  <si>
    <t>MAC'S SILICONE SPRAY</t>
  </si>
  <si>
    <t>ORANGE HIGH VIS</t>
  </si>
  <si>
    <t>BUTANE</t>
  </si>
  <si>
    <t>&lt;1</t>
  </si>
  <si>
    <t>PRO LSPR 6PK MARK FLUORESCENT
ORANGE</t>
  </si>
  <si>
    <t>ROHPER LSPR 6PK FARM GREEN (JOHN DEERE)</t>
  </si>
  <si>
    <t>ROHPER LSPR 6PK FLAT BLACK</t>
  </si>
  <si>
    <t>Propane</t>
  </si>
  <si>
    <t>Propane gas</t>
  </si>
  <si>
    <t>ROHPER LSPR 6PK FLAT COLD GALV
COMPOUND</t>
  </si>
  <si>
    <t>ROHPER LSPR 6PK FLAT GRAY PRIMER</t>
  </si>
  <si>
    <t>ROHPER LSPR 6PK FLAT HIGH TEMP BLACK</t>
  </si>
  <si>
    <t>ROHPER LSPR 6PK FLUORESCENT
YELLOW</t>
  </si>
  <si>
    <t>ROHPER LSPR 6PK GLOSS CHESTNUT
BROWN</t>
  </si>
  <si>
    <t>ROHPER LSPR 6PK GLOSS SAFETY BLUE</t>
  </si>
  <si>
    <t>ROHPER LSPR 6PK GLOSS SAFETY GREEN</t>
  </si>
  <si>
    <t>ROHPER LSPR 6PK GLOSS SAFETY RED</t>
  </si>
  <si>
    <t>ROHPER LSPR 6PK GLOSS SAFETY YELLOW</t>
  </si>
  <si>
    <t>ROHPER LSPR 6PK GLOSS WHITE</t>
  </si>
  <si>
    <t xml:space="preserve">n-Butane </t>
  </si>
  <si>
    <t>&lt;1.798</t>
  </si>
  <si>
    <t>RUST TOUGH Rust Preventive Enamel (Aerosol) Dark Green</t>
  </si>
  <si>
    <t>RUST TOUGH Rust Preventive Enamel (Aerosol) Dark Machinery Gray (ASA-49)</t>
  </si>
  <si>
    <t>RUST TOUGH Rust Preventive Enamel (Aerosol) Industrial Yellow</t>
  </si>
  <si>
    <t>&lt;5</t>
  </si>
  <si>
    <t>RUST TOUGH Rust Preventive Enamel (Aerosol) Light Machinery Gray (ASA-61)</t>
  </si>
  <si>
    <t>RUST TOUGH Rust Preventive Enamel (Aerosol) Safety Blue (OSHA Blue)</t>
  </si>
  <si>
    <t>RUST TOUGH Rust Preventive Enamel (Aerosol) Safety Orange (OSHA Orange)</t>
  </si>
  <si>
    <t>RUST TOUGH Rust Preventive Enamel (Aerosol) Safety Red (OSHA Red)</t>
  </si>
  <si>
    <t>RUST TOUGH Rust Preventive Enamel (Aerosol) Safety Yellow (OSHA Yellow)</t>
  </si>
  <si>
    <t>Speclt Sspr 6Pk Farm Yellow (Caterpillar</t>
  </si>
  <si>
    <t>SPECLT SSPR 6PK HIHEAT BAR-B-QUE BLK 12O</t>
  </si>
  <si>
    <t>SPECLT SSPR 6PK HIHEAT SILVER</t>
  </si>
  <si>
    <t>STRUST +SSPR 6PK FLAT WHITE</t>
  </si>
  <si>
    <t>STRUST +SSPR 6PK GLOSS FRENCH ROAST</t>
  </si>
  <si>
    <t>STRUST +SSPR 6PK GLOSS LEATHER BROWN</t>
  </si>
  <si>
    <t>STRUST +SSPR 6PK GLOSS REGAL RED</t>
  </si>
  <si>
    <t>Wex-Cide 128</t>
  </si>
  <si>
    <t>107-41-5</t>
  </si>
  <si>
    <t>Hexylene glycol</t>
  </si>
  <si>
    <t>3M Super 77 Multipurpose Adhesive</t>
  </si>
  <si>
    <t>107-83-5</t>
  </si>
  <si>
    <t>2--Methylpentane</t>
  </si>
  <si>
    <t>Dry PTFE Lube</t>
  </si>
  <si>
    <t>2-methylpentane</t>
  </si>
  <si>
    <t>1201A Red Insulation Enamel - Aerosol</t>
  </si>
  <si>
    <t>107-87-9</t>
  </si>
  <si>
    <t>Methyl Propyl Ketone</t>
  </si>
  <si>
    <t>WHITE HS SYNTHETIC QD ENAMEL</t>
  </si>
  <si>
    <t>2-Pentanone</t>
  </si>
  <si>
    <t>108-87-2</t>
  </si>
  <si>
    <t>Methylcyclohexane</t>
  </si>
  <si>
    <t>QD Contact Cleaner</t>
  </si>
  <si>
    <t>methylcyclohexane</t>
  </si>
  <si>
    <t>Oatey CPVC Medium Orange Cement</t>
  </si>
  <si>
    <t>108-94-1</t>
  </si>
  <si>
    <t>Cyclohexanone</t>
  </si>
  <si>
    <t>≥10</t>
  </si>
  <si>
    <t>Oatey Purple Primer- NSF Listed for PVC and CPVC</t>
  </si>
  <si>
    <t>Plasti-Weld PVC Medium Clear or Gray Cement</t>
  </si>
  <si>
    <t>WELD-ON P-70 Low VOC Primer for PVC and CPVC Plastic Pipe</t>
  </si>
  <si>
    <t>109-27-3</t>
  </si>
  <si>
    <t>Tetrazen</t>
  </si>
  <si>
    <t>3M Foam Fast 74 Spray Adhesive Orange</t>
  </si>
  <si>
    <t>109-66-0</t>
  </si>
  <si>
    <t>Pentane</t>
  </si>
  <si>
    <t>≤10</t>
  </si>
  <si>
    <t>109-99-9</t>
  </si>
  <si>
    <t>Furan, Tetrahydro-</t>
  </si>
  <si>
    <t>Tetrahydrofuran</t>
  </si>
  <si>
    <t>Tetrahydrofuran (THF)</t>
  </si>
  <si>
    <t>0.858 @23°C ( 73°F)</t>
  </si>
  <si>
    <t>110-19-0</t>
  </si>
  <si>
    <t>Isobutyl Acetate</t>
  </si>
  <si>
    <t>110-43-0</t>
  </si>
  <si>
    <t>Methyl Normal Amyl Ketone</t>
  </si>
  <si>
    <t>Tri-Pow'r HD (4371-88, 4371-81)</t>
  </si>
  <si>
    <t>110615-47-9</t>
  </si>
  <si>
    <t>Alkyl polyglycoside</t>
  </si>
  <si>
    <t>111-65-9</t>
  </si>
  <si>
    <t>Octane</t>
  </si>
  <si>
    <t>112945-52-5</t>
  </si>
  <si>
    <t>Silica, amorphous, fumed</t>
  </si>
  <si>
    <t>≤5</t>
  </si>
  <si>
    <t>SILICON DIOXIDE</t>
  </si>
  <si>
    <t>Silica, amorphous, fumed, crystalline-free</t>
  </si>
  <si>
    <t>115-10-6</t>
  </si>
  <si>
    <t>Dimethyl ether</t>
  </si>
  <si>
    <t>Touch N Seal Quick Cure High Yield Straw Foam</t>
  </si>
  <si>
    <t>EasyCare Ultra Premium High Performance Latex Hi-Gloss</t>
  </si>
  <si>
    <t>119-61-9</t>
  </si>
  <si>
    <t>Diphenyl Ketone (4)</t>
  </si>
  <si>
    <t>Painter’s Select Porch &amp; Floor Gloss Coating</t>
  </si>
  <si>
    <t xml:space="preserve">Diphenyl Ketone </t>
  </si>
  <si>
    <t>120-32-1</t>
  </si>
  <si>
    <t>Ortho-benzyl-para-chloropheno</t>
  </si>
  <si>
    <t>Reinforced Resin Bonded Abrasive Products</t>
  </si>
  <si>
    <t>12068-85-8</t>
  </si>
  <si>
    <t>Iron Pyrite</t>
  </si>
  <si>
    <t>ChemTreat Polymer Reactant Reagent #2</t>
  </si>
  <si>
    <t>121−54−0</t>
  </si>
  <si>
    <t>Benzethonium chloride</t>
  </si>
  <si>
    <t>1.000 @ 20°C</t>
  </si>
  <si>
    <t>John Deere Cool-Gard II</t>
  </si>
  <si>
    <t>12179-04-3</t>
  </si>
  <si>
    <t>disodium tetraborate pentahydrate, borax pentahydrate</t>
  </si>
  <si>
    <t>122-39-4</t>
  </si>
  <si>
    <t>diphenylamine</t>
  </si>
  <si>
    <t>Cefepime for Injection, USP</t>
  </si>
  <si>
    <t>123171-59-5</t>
  </si>
  <si>
    <t>Cefepime HCl</t>
  </si>
  <si>
    <t>123-86-4</t>
  </si>
  <si>
    <t>n-Butyl Acetate</t>
  </si>
  <si>
    <t>≤0.75</t>
  </si>
  <si>
    <t xml:space="preserve">n-Butyl Acetate </t>
  </si>
  <si>
    <t>&lt;2</t>
  </si>
  <si>
    <t>Thurmalox 2600-00</t>
  </si>
  <si>
    <t>&lt;0.5</t>
  </si>
  <si>
    <t xml:space="preserve">Ethylbenzene </t>
  </si>
  <si>
    <t>n-butyl acetate</t>
  </si>
  <si>
    <t>Butyl Acetate</t>
  </si>
  <si>
    <t>≥5</t>
  </si>
  <si>
    <t>2-26 Multi-Purpose Precision Lubricant - 11 oz</t>
  </si>
  <si>
    <t>123-95-5</t>
  </si>
  <si>
    <t>butyl stearate</t>
  </si>
  <si>
    <t>124-38-9</t>
  </si>
  <si>
    <t>carbon dioxide</t>
  </si>
  <si>
    <t>Contact Cleaner 2000 Precision Cleaner - 13 oz</t>
  </si>
  <si>
    <t xml:space="preserve">carbon dioxide </t>
  </si>
  <si>
    <t>&lt;20</t>
  </si>
  <si>
    <t>LPS Electro 140º</t>
  </si>
  <si>
    <t>Carbon Dioxide</t>
  </si>
  <si>
    <t>MARC 125 MOISTURE BARRIER</t>
  </si>
  <si>
    <t>Any Amount</t>
  </si>
  <si>
    <t>101-68-8</t>
  </si>
  <si>
    <t>4,4’-Methylene diphenyl diisocyanate (MDI)</t>
  </si>
  <si>
    <t>Marvel Air Tool Oil</t>
  </si>
  <si>
    <t>106-46-7</t>
  </si>
  <si>
    <t>Para Dichlorobenzene</t>
  </si>
  <si>
    <t>107-21-1</t>
  </si>
  <si>
    <t>Ethylene Glycol</t>
  </si>
  <si>
    <t>NAPA® Mac's Non-Chlor Brake Parts Cleaner</t>
  </si>
  <si>
    <t>415 Contact Cleaner</t>
  </si>
  <si>
    <t xml:space="preserve">Carbon Dioxide </t>
  </si>
  <si>
    <t>126-86-3</t>
  </si>
  <si>
    <t xml:space="preserve">2,4,7,9-Tetramethyl-5-Decyne-4,7-Diol </t>
  </si>
  <si>
    <t>John Deere Hydrau</t>
  </si>
  <si>
    <t>128-39-2</t>
  </si>
  <si>
    <t>2,6-Di-tert-butylphenol</t>
  </si>
  <si>
    <t>NUTO H 32</t>
  </si>
  <si>
    <t>2,6-DI-TERT-BUTYLPHENOL</t>
  </si>
  <si>
    <t>&lt;0.25</t>
  </si>
  <si>
    <t>Carbide Lime Slurry</t>
  </si>
  <si>
    <t>1305-62-0</t>
  </si>
  <si>
    <t>Calcium dihydroxide</t>
  </si>
  <si>
    <t>HIGH CALCIUM HYDRATED LIME</t>
  </si>
  <si>
    <t>Calcium Hydroxide</t>
  </si>
  <si>
    <t>LOCTITE LB 8008 C5-A known as LOCTITE C5-A CO A/S 1LB EN</t>
  </si>
  <si>
    <t>DOLOMITIC QUICKLIME</t>
  </si>
  <si>
    <t>1305-78-8</t>
  </si>
  <si>
    <t>Calcium oxide</t>
  </si>
  <si>
    <t>HIGH CALCIUM QUICKLIME</t>
  </si>
  <si>
    <t>Napa Antifreeze Coolant</t>
  </si>
  <si>
    <t>1309-37-1</t>
  </si>
  <si>
    <t>Iron Oxide</t>
  </si>
  <si>
    <t xml:space="preserve">Red Iron Oxide(3) </t>
  </si>
  <si>
    <t>XO-Rust Professional Rust Preventative enamel direct to metal water base</t>
  </si>
  <si>
    <t>Red Iron Oxide (5)</t>
  </si>
  <si>
    <t>Master Mechanic Extended Life 50/50 Prediluted Antifreeze and Coolant</t>
  </si>
  <si>
    <t>ChemTreat CL1432</t>
  </si>
  <si>
    <t>1310−58−3</t>
  </si>
  <si>
    <t>1310-66-3</t>
  </si>
  <si>
    <t>Lithium Hydroxide, Monohydrate</t>
  </si>
  <si>
    <t>1314-23-4</t>
  </si>
  <si>
    <t>Zirconium Oxide</t>
  </si>
  <si>
    <t>1317-65-3</t>
  </si>
  <si>
    <t>Calcium Carbonate</t>
  </si>
  <si>
    <t>108-10-1</t>
  </si>
  <si>
    <t>Methyl Isobutyl Ketone</t>
  </si>
  <si>
    <t>Limestone</t>
  </si>
  <si>
    <t>1317-80-2</t>
  </si>
  <si>
    <t xml:space="preserve">Nanoscale Titanium Dioxide </t>
  </si>
  <si>
    <t>Fluorescein Green Concentrate</t>
  </si>
  <si>
    <t>1330-38-7</t>
  </si>
  <si>
    <t>Cuprate(2-), [29H,31H-phthalocycanine-C,C-disulfonato(4-)N29,N30,N31,N32]1, disodium</t>
  </si>
  <si>
    <t>1330-78-5</t>
  </si>
  <si>
    <t xml:space="preserve">Tricresyl Phosphate </t>
  </si>
  <si>
    <t>1332-37-2</t>
  </si>
  <si>
    <t>Red Iron Oxide (3)</t>
  </si>
  <si>
    <t>Kaolin Clay</t>
  </si>
  <si>
    <t>Kaolin (9)</t>
  </si>
  <si>
    <t>KRDKUT HP THE MUST FOR RUST</t>
  </si>
  <si>
    <t>1333-82-0</t>
  </si>
  <si>
    <t>Chromium Trioxide</t>
  </si>
  <si>
    <t>1333-86-4</t>
  </si>
  <si>
    <t>Carbon Black</t>
  </si>
  <si>
    <t>Carbon Black (2)</t>
  </si>
  <si>
    <t>Carbon Black(2)</t>
  </si>
  <si>
    <t xml:space="preserve">Carbon Black </t>
  </si>
  <si>
    <t>Not Listed</t>
  </si>
  <si>
    <t>108-65-6</t>
  </si>
  <si>
    <t>1-Methoxy-2-Propyl Acetate</t>
  </si>
  <si>
    <t>2-methoxy-1-methylethyl acetate</t>
  </si>
  <si>
    <t>Carbon Black (3)</t>
  </si>
  <si>
    <t>108-88-3</t>
  </si>
  <si>
    <t>Toluene</t>
  </si>
  <si>
    <t>Brakleen Brake Parts Cleaner</t>
  </si>
  <si>
    <t>≥90</t>
  </si>
  <si>
    <t>Ammonium Hydroxide (10% to 30%)</t>
  </si>
  <si>
    <t>1336-21-6</t>
  </si>
  <si>
    <t>Ammonium Hydroxide (Ammonium Hydroxide Solutions 10% to 30%)</t>
  </si>
  <si>
    <t>0.596 at 32 oF</t>
  </si>
  <si>
    <t>Sodium Hydroxide, 1.00 Normal in 9% (v/v) Ammonium Hydroxide</t>
  </si>
  <si>
    <t>Ammonium Hydroxide</t>
  </si>
  <si>
    <t>1338-43-8</t>
  </si>
  <si>
    <t>sorbitan monooleate</t>
  </si>
  <si>
    <t>1344-09-8</t>
  </si>
  <si>
    <t xml:space="preserve">Silicic acid, sodium salt </t>
  </si>
  <si>
    <t>Titanium Dioxide (3)</t>
  </si>
  <si>
    <t>EasyCare Ultra Premium Semi-Gloss - DEEP BASE</t>
  </si>
  <si>
    <t>TITANIUM DIOXIDE</t>
  </si>
  <si>
    <t>&lt;0.899</t>
  </si>
  <si>
    <t>EasyCare Ultra Premium Semi-Gloss - OFF WHITE</t>
  </si>
  <si>
    <t>EasyCare Ultra Premium Semi-Gloss - PASTEL BASE</t>
  </si>
  <si>
    <t>1.078 @ 20°C</t>
  </si>
  <si>
    <t>HGTV HOME Interior/Exterior High Gloss</t>
  </si>
  <si>
    <t xml:space="preserve">Titanium Dioxide </t>
  </si>
  <si>
    <t>Titanium Dioxie</t>
  </si>
  <si>
    <t>≥50</t>
  </si>
  <si>
    <t>1.135 - 1.165 (20/20C)</t>
  </si>
  <si>
    <t>Titanium (IV) Oxide</t>
  </si>
  <si>
    <t>Titanium dioxide</t>
  </si>
  <si>
    <t>Titanium Dioxide (1)</t>
  </si>
  <si>
    <t xml:space="preserve">Titanium Dioxide (8) </t>
  </si>
  <si>
    <t>Weldwood Multi-Purpose Spray Adhesive</t>
  </si>
  <si>
    <t>Copaltite</t>
  </si>
  <si>
    <t>108-95-2</t>
  </si>
  <si>
    <t>Phenol</t>
  </si>
  <si>
    <t>110-54-3</t>
  </si>
  <si>
    <t>Hexane</t>
  </si>
  <si>
    <t xml:space="preserve">n-hexane </t>
  </si>
  <si>
    <t>titanium dioxide</t>
  </si>
  <si>
    <t>≤3</t>
  </si>
  <si>
    <t>Vitrified Bonded WHEEL</t>
  </si>
  <si>
    <t>110-82-7</t>
  </si>
  <si>
    <t xml:space="preserve">Cyclohexane </t>
  </si>
  <si>
    <t>Cyclohexane</t>
  </si>
  <si>
    <t>111-15-9</t>
  </si>
  <si>
    <t>Glycol monoethyl ether acetate</t>
  </si>
  <si>
    <t>111-46-6</t>
  </si>
  <si>
    <t>Diethylene Glycol</t>
  </si>
  <si>
    <t>EasyCare Ultra Premium Semi-Gloss - ANTIQUE WHITE</t>
  </si>
  <si>
    <t>EasyCare Ultra Premium Semi-Gloss - TINT BASE</t>
  </si>
  <si>
    <t>EasyCare Ultra Premium Semi-Gloss - WHITE</t>
  </si>
  <si>
    <t>136-51-6</t>
  </si>
  <si>
    <t>Calcium 2-Ethylhexanoate</t>
  </si>
  <si>
    <t>111-76-2</t>
  </si>
  <si>
    <t>Ethylene Glycol Monobutyl Ether</t>
  </si>
  <si>
    <t>111-90-0</t>
  </si>
  <si>
    <t>Diethylene glycol Monoethyl Ether</t>
  </si>
  <si>
    <t>13674-84-5</t>
  </si>
  <si>
    <t>Tris(2-chloro-1-methylethyl) phosphate</t>
  </si>
  <si>
    <t>NEW RAPID TAP</t>
  </si>
  <si>
    <t>1372804-76-6</t>
  </si>
  <si>
    <t xml:space="preserve">Alkanes, C14-C16, Chloro </t>
  </si>
  <si>
    <t>138495-42-8</t>
  </si>
  <si>
    <t xml:space="preserve">decafluoropentane </t>
  </si>
  <si>
    <t>139-88-8</t>
  </si>
  <si>
    <t>Tergitol No. 4</t>
  </si>
  <si>
    <t>14075-53-7</t>
  </si>
  <si>
    <t>Potassium  Fluoborate</t>
  </si>
  <si>
    <t>141-43-5</t>
  </si>
  <si>
    <t>Ethanolamine</t>
  </si>
  <si>
    <t>142-82-5</t>
  </si>
  <si>
    <t>n-heptane</t>
  </si>
  <si>
    <t>n-Heptane</t>
  </si>
  <si>
    <t>Quat Tuberculocidal Husky 814 Q/T Tuberculocidal Spray Disinfectant</t>
  </si>
  <si>
    <t>112-34-5</t>
  </si>
  <si>
    <t xml:space="preserve">2-(2-Butoxyethoxy)ethanol </t>
  </si>
  <si>
    <t>Zep Broad Spectrum Disinfectant Cleaner</t>
  </si>
  <si>
    <t>2-(2-butoxyethoxy)ethanol</t>
  </si>
  <si>
    <t xml:space="preserve">Purple Power Industrial Strength Cleaner/Degreaser </t>
  </si>
  <si>
    <t xml:space="preserve">Diethylene Glycol Monobutyl ether </t>
  </si>
  <si>
    <t>Sodium Bicarbonate</t>
  </si>
  <si>
    <t>144-55-8</t>
  </si>
  <si>
    <t>(H2O=1 @ 4°C): 2.16</t>
  </si>
  <si>
    <t>14807-96-6</t>
  </si>
  <si>
    <t>Talc</t>
  </si>
  <si>
    <t>Hydrous Magnesium Silicate</t>
  </si>
  <si>
    <t xml:space="preserve">Hydrous Magnesium Silicate </t>
  </si>
  <si>
    <t>115-07-1</t>
  </si>
  <si>
    <t>Propene</t>
  </si>
  <si>
    <t>Gas would be combusted and not emitted as propane, as such no direct emissions of propane</t>
  </si>
  <si>
    <t>Propylene</t>
  </si>
  <si>
    <t>ChemTreat BL 1755</t>
  </si>
  <si>
    <t>1310-73-2</t>
  </si>
  <si>
    <t>Sodium Hydroxide</t>
  </si>
  <si>
    <t>Vapor pressure of consituent is so low that emissions would not be generated</t>
  </si>
  <si>
    <t>ChemTreat BL1752</t>
  </si>
  <si>
    <t>Sodium Hydroxide Solution 30 - 54%</t>
  </si>
  <si>
    <t>1310‐73‐2</t>
  </si>
  <si>
    <t>Not listed</t>
  </si>
  <si>
    <t>1314-13-2</t>
  </si>
  <si>
    <t>Zinc Oxide</t>
  </si>
  <si>
    <t>Elmer's Carpenter's Wood Filler</t>
  </si>
  <si>
    <t>Limestone containing &gt; 0.1 and &lt; 1% crystalline silica</t>
  </si>
  <si>
    <t>1319-77-3</t>
  </si>
  <si>
    <t>Cresol, all isomers</t>
  </si>
  <si>
    <t>1330-20-7</t>
  </si>
  <si>
    <t>Xylene</t>
  </si>
  <si>
    <t>ROGERS CLS 46</t>
  </si>
  <si>
    <t>151006-63-2</t>
  </si>
  <si>
    <t xml:space="preserve">1-Dodecene homopolymer, hydrogenated </t>
  </si>
  <si>
    <t>BOOST VR-32</t>
  </si>
  <si>
    <t>152699-00-8</t>
  </si>
  <si>
    <t xml:space="preserve">Naphthalene, cetyl derivs. </t>
  </si>
  <si>
    <t>HEY'DI K-11 GRAY</t>
  </si>
  <si>
    <t>16389-88-1</t>
  </si>
  <si>
    <t>Dolomite</t>
  </si>
  <si>
    <t>16958-92-2</t>
  </si>
  <si>
    <t>Dilinoleic acid, ditridecyl ester</t>
  </si>
  <si>
    <t>Xylene, mixed isomers</t>
  </si>
  <si>
    <t>≤1</t>
  </si>
  <si>
    <t>MOBIL ATF D/M</t>
  </si>
  <si>
    <t>176487-49-3</t>
  </si>
  <si>
    <t>METHACRYLATE COPOLYMER</t>
  </si>
  <si>
    <t>21645-51-2</t>
  </si>
  <si>
    <t>Aluminum Oxide (5)</t>
  </si>
  <si>
    <t>MOBIL 1 10W-30</t>
  </si>
  <si>
    <t>2215-35-2</t>
  </si>
  <si>
    <t>2-PENTANOL, 4-METHYL-, HYDROGEN
PHOSPHORODITHIOATE, ZINC SALT</t>
  </si>
  <si>
    <t>22464-99-9</t>
  </si>
  <si>
    <t>Zirconium 2-Ethylhexanoate</t>
  </si>
  <si>
    <t>2503-25-3</t>
  </si>
  <si>
    <t>Poly(BisPhenolA-co-Epichlorohydrin) Glycidyl End-Capped</t>
  </si>
  <si>
    <t>25551-13-7</t>
  </si>
  <si>
    <t>Trimethylbenzene (10)</t>
  </si>
  <si>
    <t>26471-45-4</t>
  </si>
  <si>
    <t>Crosslinked styrene-butadiene rubber</t>
  </si>
  <si>
    <t>Chevron SRI Grease 2</t>
  </si>
  <si>
    <t>26780-96-1</t>
  </si>
  <si>
    <t>Polymerized 1,2-dihydro-2,2,4-trimethylquinoline</t>
  </si>
  <si>
    <t>&lt;3</t>
  </si>
  <si>
    <t>Green Thumb Foaming Wasp &amp; Hornet Killer3</t>
  </si>
  <si>
    <t>28057-48-9</t>
  </si>
  <si>
    <t>d-trans allethrin</t>
  </si>
  <si>
    <t>2809-21-4</t>
  </si>
  <si>
    <t>1−Hydroxyethylidene−1,1−diphosphonic acid</t>
  </si>
  <si>
    <t>ChemTreat CL4075A</t>
  </si>
  <si>
    <t>287-92-3</t>
  </si>
  <si>
    <t>Cyclopentane</t>
  </si>
  <si>
    <t>Fix-A-Flat Tire Sealant/Inflator</t>
  </si>
  <si>
    <t>29118-24-9</t>
  </si>
  <si>
    <t>(1E)-1,3,3,3-Tetrafluoro-1-propene</t>
  </si>
  <si>
    <t>Chem Treat CL-4354</t>
  </si>
  <si>
    <t>29329−71−3</t>
  </si>
  <si>
    <t xml:space="preserve"> Hydroxyethylidene 1, 1 diphosphonic acid, sodium salt</t>
  </si>
  <si>
    <t>1.161 @ 20°C</t>
  </si>
  <si>
    <t>3164-85-0</t>
  </si>
  <si>
    <t>potassium 2-ethylhexanoate</t>
  </si>
  <si>
    <t>32-44-5</t>
  </si>
  <si>
    <t>Neeine Senite</t>
  </si>
  <si>
    <t>3520-72-7</t>
  </si>
  <si>
    <t>Pigment Orange 13</t>
  </si>
  <si>
    <t>Pennzoil SAE 10W-30 Motor Oil</t>
  </si>
  <si>
    <t>36878-20-3</t>
  </si>
  <si>
    <t>Alkaryl amine</t>
  </si>
  <si>
    <t>3734-33-6</t>
  </si>
  <si>
    <t xml:space="preserve">denatonium benzoate </t>
  </si>
  <si>
    <t>50ppm</t>
  </si>
  <si>
    <t>Roundup Weed &amp; Grass Killer Super Concentrate</t>
  </si>
  <si>
    <t>38641-94-0</t>
  </si>
  <si>
    <t>Isopropylamine salt of glyphosate</t>
  </si>
  <si>
    <t>409-21-2</t>
  </si>
  <si>
    <t>Silicon Carbide</t>
  </si>
  <si>
    <t>2.2-2.4</t>
  </si>
  <si>
    <t>Xylenes (o-, m-, p- isomers)</t>
  </si>
  <si>
    <t>426260-76-6</t>
  </si>
  <si>
    <t>heptane, branched, cyclic and  linear</t>
  </si>
  <si>
    <t>Heptane, Branched Cyclic</t>
  </si>
  <si>
    <t>471-34-1</t>
  </si>
  <si>
    <t>Calcium carbonate</t>
  </si>
  <si>
    <t>497-19-8</t>
  </si>
  <si>
    <t xml:space="preserve">Sodium carbonate </t>
  </si>
  <si>
    <t>51274-00-1</t>
  </si>
  <si>
    <t>Yellow Iron Oxide (4)</t>
  </si>
  <si>
    <t>5131-66-8</t>
  </si>
  <si>
    <t>Propylene Glycol Monobutyl Ether</t>
  </si>
  <si>
    <t>518-47-8</t>
  </si>
  <si>
    <t>Sodium fluorescein</t>
  </si>
  <si>
    <t>55-63-0</t>
  </si>
  <si>
    <t xml:space="preserve">glycerol trinitrate </t>
  </si>
  <si>
    <t>556-67-2</t>
  </si>
  <si>
    <t>Octamethylcyclotetrasiloxane</t>
  </si>
  <si>
    <t>5593-70-4</t>
  </si>
  <si>
    <t>titanium tetrabutanolate</t>
  </si>
  <si>
    <t>562-49-2</t>
  </si>
  <si>
    <t xml:space="preserve">3,3-dimethylpentane </t>
  </si>
  <si>
    <t>56539-66-3</t>
  </si>
  <si>
    <t>3-Methoxy-3-methyl-1-butanol (MMB)</t>
  </si>
  <si>
    <t>565-59-3</t>
  </si>
  <si>
    <t>2,3-dimethylpentane</t>
  </si>
  <si>
    <t xml:space="preserve">2,3-dimethylpentane </t>
  </si>
  <si>
    <t>56-81-5</t>
  </si>
  <si>
    <t>Glycerol</t>
  </si>
  <si>
    <t>AIRX 60</t>
  </si>
  <si>
    <t>57-55-6</t>
  </si>
  <si>
    <t>Propylene Glycol</t>
  </si>
  <si>
    <t>propane-1,2-diol</t>
  </si>
  <si>
    <t>Xylenes (o-, m-, p- Isomers)</t>
  </si>
  <si>
    <t>589-34-4</t>
  </si>
  <si>
    <t>3-methylhexane</t>
  </si>
  <si>
    <t>591-76-4</t>
  </si>
  <si>
    <t>2-methylhexane</t>
  </si>
  <si>
    <t>60304-36-1</t>
  </si>
  <si>
    <t>Alkali Aluminum Fluorides</t>
  </si>
  <si>
    <t>60676-86-0</t>
  </si>
  <si>
    <t>Amorphous Silica, Fused</t>
  </si>
  <si>
    <t>616-38-6</t>
  </si>
  <si>
    <t>Dimethyl Carbonate</t>
  </si>
  <si>
    <t xml:space="preserve">Dimethyl Carbonate </t>
  </si>
  <si>
    <t xml:space="preserve">Xylenes (o-, m-, p- isomers) </t>
  </si>
  <si>
    <t>30ppm</t>
  </si>
  <si>
    <t>617-78-7</t>
  </si>
  <si>
    <t xml:space="preserve">3-ethylpentane </t>
  </si>
  <si>
    <t xml:space="preserve">Xylenes (o-, m-, p- Isomers) </t>
  </si>
  <si>
    <t>61791-44-4</t>
  </si>
  <si>
    <t>BIS(2-HYDROXYETHYL) TALLOW AMINE</t>
  </si>
  <si>
    <t>Oxygen (0.0015-23.5), Methane (0.0005-2.5%), Carbon Monoxide (0.001-1.0%), Hydrogen Sulfide (0.001-0.025%) in Nitrogen Balance</t>
  </si>
  <si>
    <t>630-08-0</t>
  </si>
  <si>
    <t>Carbon monoxide</t>
  </si>
  <si>
    <t>PTG-4001</t>
  </si>
  <si>
    <t>P-18-0267</t>
  </si>
  <si>
    <t>64-02-8</t>
  </si>
  <si>
    <t>Tetrasodium EDTA</t>
  </si>
  <si>
    <t>TitraVer Solution (Sodium EDTA) 0.0800 ± 0.0004 M</t>
  </si>
  <si>
    <t>tetrasodium ethylenediaminetetraacetate</t>
  </si>
  <si>
    <t>64−02−8</t>
  </si>
  <si>
    <t>Ethylene diamine tetraacetic acid, tetrasodium salt</t>
  </si>
  <si>
    <t>1.336 @ 20°C</t>
  </si>
  <si>
    <t>64-17-5</t>
  </si>
  <si>
    <t>Ethanol</t>
  </si>
  <si>
    <t>Acetic Acid Glacial</t>
  </si>
  <si>
    <t>64-19-7</t>
  </si>
  <si>
    <t>Acetic Acid</t>
  </si>
  <si>
    <t>64665−57−2</t>
  </si>
  <si>
    <t>Sodium tolytriazole</t>
  </si>
  <si>
    <t>Pledge Furniture Spray Enhancing Polish - Lemon</t>
  </si>
  <si>
    <t>64741-66-8</t>
  </si>
  <si>
    <t xml:space="preserve">Hydrocarbons, C7-C9, isoalkanes </t>
  </si>
  <si>
    <t>64741-96-4</t>
  </si>
  <si>
    <t>Severely solvent refined heavy naphthenic distillates,
Hydrotreated heavy naphthenic petroleum distillates</t>
  </si>
  <si>
    <t>1.04 @ 70F</t>
  </si>
  <si>
    <t>64742-16-1</t>
  </si>
  <si>
    <t xml:space="preserve">Petroleum Resins </t>
  </si>
  <si>
    <t>Chevron Ultra-Duty Grease EP NLGI 0, 1, 3</t>
  </si>
  <si>
    <t>64742-46-7</t>
  </si>
  <si>
    <t>Distillates, hydrotreated middle</t>
  </si>
  <si>
    <t xml:space="preserve">Distillates, Petroleum, Hydrotreated Middle </t>
  </si>
  <si>
    <t>1.051 estimated</t>
  </si>
  <si>
    <t>&lt;0.2</t>
  </si>
  <si>
    <t>Cotto-Waxo Brand Sanded Oil Base Sweeping Compound</t>
  </si>
  <si>
    <t xml:space="preserve">Straight Run Middle Distillates (Petroleum) </t>
  </si>
  <si>
    <t>64742-47-8</t>
  </si>
  <si>
    <t>distillates (petroleum), hydrotreated light</t>
  </si>
  <si>
    <t>Light Aliphatic Hydrocarbon</t>
  </si>
  <si>
    <t>Hydrotreated Light Distillate</t>
  </si>
  <si>
    <t xml:space="preserve">Hydrotreated Light Distillate </t>
  </si>
  <si>
    <t>Petroleum Distillates</t>
  </si>
  <si>
    <t>Distillates (Petroleum), Hydrotreated Light</t>
  </si>
  <si>
    <t>SKL-SP2 Aerosol</t>
  </si>
  <si>
    <t>Petroleum distillates, hydrotreated light</t>
  </si>
  <si>
    <t>Green Thumb Foaming Wasp &amp; Hornet Killer4</t>
  </si>
  <si>
    <t>SAFETY-KLEEN PREMIUM SOLVENT (VIRGIN AND RECYCLED)</t>
  </si>
  <si>
    <t xml:space="preserve">0.77 - 0.82 (at 60 F ) </t>
  </si>
  <si>
    <t>64742-48-9</t>
  </si>
  <si>
    <t>Petroleum naphtha</t>
  </si>
  <si>
    <t>Hydrotreated Heavy Petroleum Naphtha</t>
  </si>
  <si>
    <t>Naphta, Petroleum, Hydrotreated Heavy</t>
  </si>
  <si>
    <t>0.78 - 0.81 @ 20°C</t>
  </si>
  <si>
    <t>≥1</t>
  </si>
  <si>
    <t>64742-49-0</t>
  </si>
  <si>
    <t>naphtha (petroleum), hydrotreated light</t>
  </si>
  <si>
    <t>naphtha (petroleum), hydrotreated  light</t>
  </si>
  <si>
    <t>Naphtha, Petroleum, Hydrotreated Light</t>
  </si>
  <si>
    <t>1344-28-1</t>
  </si>
  <si>
    <t>Aluminum Oxide</t>
  </si>
  <si>
    <t>Aluminum Oxide, Non-fibrous</t>
  </si>
  <si>
    <t>136-52-7</t>
  </si>
  <si>
    <t>Cobalt 2-Ethylhexanoate</t>
  </si>
  <si>
    <t>Naphtha, (Petroleum), Hydrotreated Light</t>
  </si>
  <si>
    <t>NAPHTHA (PETROLEUM), HYDRODTREATED LIGHT</t>
  </si>
  <si>
    <t>14808-60-7</t>
  </si>
  <si>
    <t>Crystalline silica, respirable powder</t>
  </si>
  <si>
    <t>crystalline silica, non-respirable</t>
  </si>
  <si>
    <t>64742-52-5</t>
  </si>
  <si>
    <t>Distillates, hydrotreated heavy naphthenic</t>
  </si>
  <si>
    <t>Distillates (Petroleum), Hydrotreated Heavy Naphthenic</t>
  </si>
  <si>
    <t>Distillates (petroleum), hydrotreated 
heavy naphthenic</t>
  </si>
  <si>
    <t>Petroleum Distillates (Hydrotreated Heavy Naphthenic)</t>
  </si>
  <si>
    <t>64742-53-6</t>
  </si>
  <si>
    <t>Petroleum distillates, hydrotreated, light 
naphthenic</t>
  </si>
  <si>
    <t>Distillates, Petroleum, hydrotreated light naphthenic</t>
  </si>
  <si>
    <t>"John Deere Hy-Gard and Hy-Gard LV Transmission and
Hydraulic Fluid"</t>
  </si>
  <si>
    <t>64742-54-7</t>
  </si>
  <si>
    <t>Distillates, petroleum, hydrotreated heavy paraffinic</t>
  </si>
  <si>
    <t>Fluid Film Aerosol (AS)</t>
  </si>
  <si>
    <t>Refined petroleum oil, hydrotreated heavy paraffinic</t>
  </si>
  <si>
    <t>0.880 (less propellant)</t>
  </si>
  <si>
    <t>Mineral Oil</t>
  </si>
  <si>
    <t>Leak Seeker</t>
  </si>
  <si>
    <t>Respirable Quartz</t>
  </si>
  <si>
    <t>Quartz (SiO2)</t>
  </si>
  <si>
    <t>Opti-2 Two Cycle Oil</t>
  </si>
  <si>
    <t>Lubricant Base Oil (Petroleum)</t>
  </si>
  <si>
    <t>64742-65-0</t>
  </si>
  <si>
    <t>SOLVENT DEWAXED HEAVY PARAFFINIC DISTILLATE</t>
  </si>
  <si>
    <t>E P LUBE 95</t>
  </si>
  <si>
    <t>64742-70-7</t>
  </si>
  <si>
    <t>Paraffin oils (petroleum), catalytic dewaxed heavy(1)</t>
  </si>
  <si>
    <t xml:space="preserve"> (@60 F): 0.900</t>
  </si>
  <si>
    <t>64742-82-1</t>
  </si>
  <si>
    <t>Naphtha, Petroleum, Hydrodesulfurized Heavy</t>
  </si>
  <si>
    <t>64742-88-7</t>
  </si>
  <si>
    <t>Med. Aliphatic Hydrocarbon Solvent</t>
  </si>
  <si>
    <t>Mineral Spirits</t>
  </si>
  <si>
    <t>Petroleum Distillate, Light</t>
  </si>
  <si>
    <t>MINERAL SPIRITS</t>
  </si>
  <si>
    <t xml:space="preserve">Crystalline Silica Quartz (7) </t>
  </si>
  <si>
    <t>64742-89-8</t>
  </si>
  <si>
    <t>solvent naphtha (petroleum), light aliph.</t>
  </si>
  <si>
    <t xml:space="preserve">Lt. Aliphatic Hydrocarbon Solvent </t>
  </si>
  <si>
    <t>&lt;16.182</t>
  </si>
  <si>
    <t>Aliphatic Hydrocarbon</t>
  </si>
  <si>
    <t>Crystalline Silica / Quartz</t>
  </si>
  <si>
    <t>Solvent Naphtha (Petroleum), Light Aliphatic</t>
  </si>
  <si>
    <t xml:space="preserve">SOLVENT NAPHTHA, LIGHT ALIPHAT </t>
  </si>
  <si>
    <t>Lt. Aliphatic Hydrocarbon Solvent</t>
  </si>
  <si>
    <t>&lt;90</t>
  </si>
  <si>
    <t>&gt;50</t>
  </si>
  <si>
    <t xml:space="preserve">Free Silica (Quartz) </t>
  </si>
  <si>
    <t>Crystalline Silica (Quartz)/Silica Sand</t>
  </si>
  <si>
    <t>&lt;13</t>
  </si>
  <si>
    <t xml:space="preserve">Crystalline Silica / Quartz </t>
  </si>
  <si>
    <t>15245-44-0</t>
  </si>
  <si>
    <t>Lead Styphnate</t>
  </si>
  <si>
    <t>Solvent naphtha, light aliphatic</t>
  </si>
  <si>
    <t>64742-94-5</t>
  </si>
  <si>
    <t>Naphtha (Petroleum), Heavy aromatic</t>
  </si>
  <si>
    <t>Solvent Naphtha (Petroleum), Heavy Aliphatic</t>
  </si>
  <si>
    <t>64742-95-6</t>
  </si>
  <si>
    <t>Solvent Naphtha, Light Aromatic</t>
  </si>
  <si>
    <t>156-60-5</t>
  </si>
  <si>
    <t>trans-1,2-dichloroethylene</t>
  </si>
  <si>
    <t>Aromatic Petroleum Distillates(1)</t>
  </si>
  <si>
    <t>Light Aromatic Hydrocarbons</t>
  </si>
  <si>
    <t>2807-30-9</t>
  </si>
  <si>
    <t>2-Propoxyethanol</t>
  </si>
  <si>
    <t>Aromatic Naptha (with &lt;0.1% Benzene)</t>
  </si>
  <si>
    <t>solvent Naphtha, Light Aromatic</t>
  </si>
  <si>
    <t xml:space="preserve">Solvent Naphtha, Light Aromatic </t>
  </si>
  <si>
    <t>647472-95-6</t>
  </si>
  <si>
    <t>SOLVENT NAPHTHA (PETROLEUM), LIGHT AROMATIC</t>
  </si>
  <si>
    <t>65997-15-1</t>
  </si>
  <si>
    <t>Portland cement</t>
  </si>
  <si>
    <t>&lt;50</t>
  </si>
  <si>
    <t>65997-17-3</t>
  </si>
  <si>
    <t>Fiberglass</t>
  </si>
  <si>
    <t>66070-58-4</t>
  </si>
  <si>
    <t>Styrene/Butadiene Copolymer</t>
  </si>
  <si>
    <t>66402-68-4</t>
  </si>
  <si>
    <t>Ceramic microspheres</t>
  </si>
  <si>
    <t>67401-50-7</t>
  </si>
  <si>
    <t>Chelating Agent</t>
  </si>
  <si>
    <t>34590-94-8</t>
  </si>
  <si>
    <t>Dipropylene Glycol Monomethyl Ether</t>
  </si>
  <si>
    <t>68002-19-7</t>
  </si>
  <si>
    <t>Urea RPW formaldehyde, butylated</t>
  </si>
  <si>
    <t>Tegra Synthetic Barrier Fluid</t>
  </si>
  <si>
    <t>68037-01-4</t>
  </si>
  <si>
    <t>1-Decene homopolymer hydrogenated</t>
  </si>
  <si>
    <t>SUBLIME</t>
  </si>
  <si>
    <t>4259-15-8</t>
  </si>
  <si>
    <t>ZINC, BIS[O,O-BIS(2-ETHYLHEXYL) PHOPSHORODITHIOATO-KS,KS']-, (T-4)</t>
  </si>
  <si>
    <t>68186-90-3</t>
  </si>
  <si>
    <t>chrome antimony titanium buff rutile</t>
  </si>
  <si>
    <t>68186-91-4</t>
  </si>
  <si>
    <t>Copper Chromite Black Spinel</t>
  </si>
  <si>
    <t>68186-94-7</t>
  </si>
  <si>
    <t>C.I. Pigment Black 26</t>
  </si>
  <si>
    <t xml:space="preserve">Pigment  </t>
  </si>
  <si>
    <t>68410-23-1</t>
  </si>
  <si>
    <t>Polyaminoamide</t>
  </si>
  <si>
    <t>68411-46-1</t>
  </si>
  <si>
    <t>BENZENAMINE, N-PHENYL-, REACTION PRODUCTS
WITH 2,4,4-TRIMETHYLPENTENE</t>
  </si>
  <si>
    <t>68411-58-5</t>
  </si>
  <si>
    <t>Hydroxyalkyl carboxylic ester</t>
  </si>
  <si>
    <t>Buffer Solution pH 4.01 ± 0.02</t>
  </si>
  <si>
    <t>50-00-0</t>
  </si>
  <si>
    <t>Formaldehyde</t>
  </si>
  <si>
    <t>Lab exemption</t>
  </si>
  <si>
    <t>68439-46-3</t>
  </si>
  <si>
    <t>Alcohols, C9-11, ethoxylated</t>
  </si>
  <si>
    <t>6846-50-0</t>
  </si>
  <si>
    <t>Trimethylpentanediol Diisobutyrate</t>
  </si>
  <si>
    <t>68476-86-8</t>
  </si>
  <si>
    <t>liquefied petroleum gas</t>
  </si>
  <si>
    <t>Petroleum gases, liquified, sweetened</t>
  </si>
  <si>
    <t>Petroleum Gases, Liquefied, Sweetened</t>
  </si>
  <si>
    <t>540-84-1</t>
  </si>
  <si>
    <t>2,2,4-trimethylpentane</t>
  </si>
  <si>
    <t>67-56-1</t>
  </si>
  <si>
    <t>Methanol</t>
  </si>
  <si>
    <t>SKD-S2 Aerosol</t>
  </si>
  <si>
    <t>Petroleum gases, liquefied, sweetened</t>
  </si>
  <si>
    <t>Hydrocarbon Propellant</t>
  </si>
  <si>
    <t>68603−25−8</t>
  </si>
  <si>
    <t xml:space="preserve"> Alcohol (C8 − 10) ethoxylated propoxylated</t>
  </si>
  <si>
    <t>68648-82-8</t>
  </si>
  <si>
    <t>Ethene, chloro-, homopolymer, chlorinated</t>
  </si>
  <si>
    <t>Meropa 68, 100, 150, 220, 320, 460, 680, 1000, 1500</t>
  </si>
  <si>
    <t>68955-53-3</t>
  </si>
  <si>
    <t>Amines, C12-14 tert-alkyl</t>
  </si>
  <si>
    <t>DOWEX MARATHONT C H Cation Exchange Resin</t>
  </si>
  <si>
    <t>69011-20-7</t>
  </si>
  <si>
    <t>Sulfonated polymer of styrene, ethylstyrene and divinylbenzene in the hydrogen form</t>
  </si>
  <si>
    <t>≤50</t>
  </si>
  <si>
    <t>7320−34−5</t>
  </si>
  <si>
    <t>Tetrapotassium pyrophosphate</t>
  </si>
  <si>
    <t>Methyl alcohol</t>
  </si>
  <si>
    <t>67-63-0</t>
  </si>
  <si>
    <t>Isopropanol</t>
  </si>
  <si>
    <t>KT SWABS 4" HANDLE EZC-01 FOAM TIP CLEANING SWABS</t>
  </si>
  <si>
    <t>Isopropyl Alcohol</t>
  </si>
  <si>
    <t>High Speed Steel Cutting Tools</t>
  </si>
  <si>
    <t>7439-89-6</t>
  </si>
  <si>
    <t xml:space="preserve">Iron (Fe) </t>
  </si>
  <si>
    <t>7.8 – 8.2</t>
  </si>
  <si>
    <t>Lincolnweld LA-90</t>
  </si>
  <si>
    <t>Iron</t>
  </si>
  <si>
    <t>&lt;100</t>
  </si>
  <si>
    <t>Carbon Steel Wire</t>
  </si>
  <si>
    <t>0.718 [Ref Std:WATER=1]</t>
  </si>
  <si>
    <t>883AA Isopropyl Alcohol 99%</t>
  </si>
  <si>
    <t>Isopropyl Alcohol 99% by volume</t>
  </si>
  <si>
    <t>67-64-1</t>
  </si>
  <si>
    <t>Acetone</t>
  </si>
  <si>
    <t>7439-98-7</t>
  </si>
  <si>
    <t>Molybdenum (Mo)</t>
  </si>
  <si>
    <t>Molybdenum</t>
  </si>
  <si>
    <t>7440-03-1</t>
  </si>
  <si>
    <t>Columbium</t>
  </si>
  <si>
    <t>7440-21-3</t>
  </si>
  <si>
    <t xml:space="preserve">Silicon </t>
  </si>
  <si>
    <t>≥25</t>
  </si>
  <si>
    <t xml:space="preserve">Silicon  </t>
  </si>
  <si>
    <t>0.726 [Ref Std:WATER=1]</t>
  </si>
  <si>
    <t>Silicon</t>
  </si>
  <si>
    <t>7440-25-7</t>
  </si>
  <si>
    <t>Tantalum</t>
  </si>
  <si>
    <t>Lead-Acid Battery, Wet</t>
  </si>
  <si>
    <t>7440-31-5</t>
  </si>
  <si>
    <t>Tin</t>
  </si>
  <si>
    <t>7440-32-6</t>
  </si>
  <si>
    <t>Titanium</t>
  </si>
  <si>
    <t>7440-33-7</t>
  </si>
  <si>
    <t>**Tungsten (W)</t>
  </si>
  <si>
    <t>0.76 estimated</t>
  </si>
  <si>
    <t>Tungsten</t>
  </si>
  <si>
    <t>Argon</t>
  </si>
  <si>
    <t>7440-37-1</t>
  </si>
  <si>
    <t>7440-42-8</t>
  </si>
  <si>
    <t>Boron</t>
  </si>
  <si>
    <t>7440-44-0</t>
  </si>
  <si>
    <t>Carbon</t>
  </si>
  <si>
    <t>7440-47-3</t>
  </si>
  <si>
    <t>Chormium</t>
  </si>
  <si>
    <t xml:space="preserve">*Chromium (Cr) </t>
  </si>
  <si>
    <t xml:space="preserve">Chromium  </t>
  </si>
  <si>
    <t>Helium, compressed</t>
  </si>
  <si>
    <t>7440-59-7</t>
  </si>
  <si>
    <t>Helium</t>
  </si>
  <si>
    <t>7440-70-2</t>
  </si>
  <si>
    <t>* Calcium</t>
  </si>
  <si>
    <t>7446-09-5</t>
  </si>
  <si>
    <t>Sulfur dioxide</t>
  </si>
  <si>
    <t>Sulfur dioxide (Main constituent)</t>
  </si>
  <si>
    <t>ChemTreat Polymer Precipitant Reagent #3</t>
  </si>
  <si>
    <t>7447−40−7</t>
  </si>
  <si>
    <t>Potassium chloride</t>
  </si>
  <si>
    <t>74-79-3</t>
  </si>
  <si>
    <t>L-Arginine</t>
  </si>
  <si>
    <t>74-82-8</t>
  </si>
  <si>
    <t>Methane</t>
  </si>
  <si>
    <t>74-84-0</t>
  </si>
  <si>
    <t>Ethane</t>
  </si>
  <si>
    <t>Acetylene, dissolved</t>
  </si>
  <si>
    <t>74-86-2</t>
  </si>
  <si>
    <t>Acetylene, dissolved (Main constituent)</t>
  </si>
  <si>
    <t>74-98-6</t>
  </si>
  <si>
    <t>≥44</t>
  </si>
  <si>
    <t>&lt;99</t>
  </si>
  <si>
    <t>PROPANE</t>
  </si>
  <si>
    <t>1.215 to 1.350</t>
  </si>
  <si>
    <t>0.874 g/cm³ at 15.6 ºC (104 ºF)</t>
  </si>
  <si>
    <t>&lt;15</t>
  </si>
  <si>
    <t>&lt;10</t>
  </si>
  <si>
    <t>&lt;1.1</t>
  </si>
  <si>
    <t>≤1.6</t>
  </si>
  <si>
    <t>&lt;2.5</t>
  </si>
  <si>
    <t>&lt;0.02</t>
  </si>
  <si>
    <t>&lt;0.05</t>
  </si>
  <si>
    <t>&lt;6.5</t>
  </si>
  <si>
    <t>&lt;0.01</t>
  </si>
  <si>
    <t>&lt;35</t>
  </si>
  <si>
    <t>&lt;4.5</t>
  </si>
  <si>
    <t>Green Thumb Foaming Wasp &amp; Hornet Killer5</t>
  </si>
  <si>
    <t>&lt;6</t>
  </si>
  <si>
    <t>75-28-5</t>
  </si>
  <si>
    <t>Isobutane</t>
  </si>
  <si>
    <t>Sodium Bisulfite 38-42%</t>
  </si>
  <si>
    <t>7631-90-5</t>
  </si>
  <si>
    <t>Sodium Bisulfite</t>
  </si>
  <si>
    <t>≤42</t>
  </si>
  <si>
    <t>ChemTreat BL122</t>
  </si>
  <si>
    <t>7631−90−5</t>
  </si>
  <si>
    <t>Sodium bisulfite</t>
  </si>
  <si>
    <t>1.238 @ 20°C</t>
  </si>
  <si>
    <t>IC +SSPR 6PK GLOSS OSHA SAFETY RED</t>
  </si>
  <si>
    <t>763-69-9</t>
  </si>
  <si>
    <t>Ethyl 3-Ethoxypropionate</t>
  </si>
  <si>
    <t>Ethyl 3-ethoxypropionate</t>
  </si>
  <si>
    <t>Air Flow Indicator Tubes</t>
  </si>
  <si>
    <t>7646-78-8</t>
  </si>
  <si>
    <t>Stannic Chloride</t>
  </si>
  <si>
    <t>1.10 (H2O=1.0)</t>
  </si>
  <si>
    <t>7647-14-5</t>
  </si>
  <si>
    <t>Sodium chloride</t>
  </si>
  <si>
    <t>Clorox Commercial Solutions Clorox Germicidal Bleach</t>
  </si>
  <si>
    <t>7681-52-9</t>
  </si>
  <si>
    <t xml:space="preserve">Sodium hypochlorite </t>
  </si>
  <si>
    <t>7704-34-9</t>
  </si>
  <si>
    <t>Sulfur</t>
  </si>
  <si>
    <t>ChemTreat CL427</t>
  </si>
  <si>
    <t>7722−84−1</t>
  </si>
  <si>
    <t>Hydrogen peroxide</t>
  </si>
  <si>
    <t>1.102 @ 20°C</t>
  </si>
  <si>
    <t>Phosphorus elemental</t>
  </si>
  <si>
    <t>Nitrogen, compressed</t>
  </si>
  <si>
    <t>7727-37-9</t>
  </si>
  <si>
    <t>Nitrogen</t>
  </si>
  <si>
    <t>≤0.002</t>
  </si>
  <si>
    <t>68512-13-0</t>
  </si>
  <si>
    <t>Copper, brominated chlorinated</t>
  </si>
  <si>
    <t>Chevron Ultra-Duty Grease EP NLGI 0, 1, 4</t>
  </si>
  <si>
    <t>68649-42-3</t>
  </si>
  <si>
    <t>Zinc dialkyldithiophosphate</t>
  </si>
  <si>
    <t>≥9</t>
  </si>
  <si>
    <t>Delo 400 LE SAE 15W-40</t>
  </si>
  <si>
    <t>Zinc alkyl dithiophosphate</t>
  </si>
  <si>
    <t>71-36-3</t>
  </si>
  <si>
    <t>1-BUTANOL</t>
  </si>
  <si>
    <t>n-Butanol</t>
  </si>
  <si>
    <t>≥27</t>
  </si>
  <si>
    <t>7429-90-5</t>
  </si>
  <si>
    <t>Aluminum</t>
  </si>
  <si>
    <t>Aluminum Flake</t>
  </si>
  <si>
    <t>7439-92-1</t>
  </si>
  <si>
    <t xml:space="preserve">Lead  </t>
  </si>
  <si>
    <t>Lead</t>
  </si>
  <si>
    <t>Constituent is present in battery, would not be emitted</t>
  </si>
  <si>
    <t>7439-96-5</t>
  </si>
  <si>
    <t>Manganese</t>
  </si>
  <si>
    <t>7732-18-5</t>
  </si>
  <si>
    <t>WATER</t>
  </si>
  <si>
    <t>≤56</t>
  </si>
  <si>
    <t>Hydrochloric Acid 31%</t>
  </si>
  <si>
    <t>water</t>
  </si>
  <si>
    <t>7440-02-0</t>
  </si>
  <si>
    <t>Nickel</t>
  </si>
  <si>
    <t>7440-36-0</t>
  </si>
  <si>
    <t>Antimony</t>
  </si>
  <si>
    <t>7440-38-2</t>
  </si>
  <si>
    <t>Arsenic</t>
  </si>
  <si>
    <t>ca 100 
(comb.)</t>
  </si>
  <si>
    <t>≤73</t>
  </si>
  <si>
    <t>&gt;1.0</t>
  </si>
  <si>
    <t>Sulfuric Acid, 0.7% (v/v)</t>
  </si>
  <si>
    <t>Copper Sulfate Passivation Solution</t>
  </si>
  <si>
    <t>Evapo-Rust</t>
  </si>
  <si>
    <t xml:space="preserve">1.706 - 1.844 at 15.6 °C (60.1 °F) </t>
  </si>
  <si>
    <t>Sulfuric Acid (77 to 100%)</t>
  </si>
  <si>
    <t>7757-85-6</t>
  </si>
  <si>
    <t>Sodium sulfate</t>
  </si>
  <si>
    <t>7758−29−4</t>
  </si>
  <si>
    <t>Sodium tripolyphosphate</t>
  </si>
  <si>
    <t>1.049 @ 20°C</t>
  </si>
  <si>
    <t>7778-18-9</t>
  </si>
  <si>
    <t>Calcium salt</t>
  </si>
  <si>
    <t>7778-80-5</t>
  </si>
  <si>
    <t>Potassium Sulfate</t>
  </si>
  <si>
    <t>7440-48-4</t>
  </si>
  <si>
    <t>Cobalt</t>
  </si>
  <si>
    <t xml:space="preserve">Cobalt (Co) </t>
  </si>
  <si>
    <t>7440-50-8</t>
  </si>
  <si>
    <t>Copper</t>
  </si>
  <si>
    <t xml:space="preserve">Copper  </t>
  </si>
  <si>
    <t>≤0.04</t>
  </si>
  <si>
    <t>7782-42-5</t>
  </si>
  <si>
    <t>Graphite</t>
  </si>
  <si>
    <t>7782-44-7</t>
  </si>
  <si>
    <t>Oxygen</t>
  </si>
  <si>
    <t>Oxygen Gas</t>
  </si>
  <si>
    <t>7440-62-2</t>
  </si>
  <si>
    <t>Vanadium</t>
  </si>
  <si>
    <t>7789-75-5</t>
  </si>
  <si>
    <t>Fluorspar</t>
  </si>
  <si>
    <t>Vanadium (V)</t>
  </si>
  <si>
    <t>ScaleBreak-MP</t>
  </si>
  <si>
    <t>77-92-9</t>
  </si>
  <si>
    <t>Citric Acid</t>
  </si>
  <si>
    <t>79-14-1</t>
  </si>
  <si>
    <t>Glycolic Acid</t>
  </si>
  <si>
    <t>79-20-9</t>
  </si>
  <si>
    <t xml:space="preserve">Methyl acetate </t>
  </si>
  <si>
    <t>Methyl Acetate</t>
  </si>
  <si>
    <t>8009-03-8</t>
  </si>
  <si>
    <t>petrolatum</t>
  </si>
  <si>
    <t>8030-76-0</t>
  </si>
  <si>
    <t>Soy Lecithin</t>
  </si>
  <si>
    <t>8032-32-4</t>
  </si>
  <si>
    <t>Low Boiling Point Naphtha</t>
  </si>
  <si>
    <t>Light Aliphatic Solvent Naphtha</t>
  </si>
  <si>
    <t>8042-47-5</t>
  </si>
  <si>
    <t>white mineral oil</t>
  </si>
  <si>
    <t>Stoddard Solvent</t>
  </si>
  <si>
    <t>7440-66-6</t>
  </si>
  <si>
    <t xml:space="preserve">Zinc  </t>
  </si>
  <si>
    <t>Zinc Dust</t>
  </si>
  <si>
    <t>&gt;88%</t>
  </si>
  <si>
    <t>75-09-2</t>
  </si>
  <si>
    <t xml:space="preserve">Methylene Chloride </t>
  </si>
  <si>
    <t>≥58</t>
  </si>
  <si>
    <t xml:space="preserve">Petroleum Distillates (Stoddard Solvent) </t>
  </si>
  <si>
    <t xml:space="preserve">Mineral Spirits </t>
  </si>
  <si>
    <t>75-37-6</t>
  </si>
  <si>
    <t>1,1-difluoroethane</t>
  </si>
  <si>
    <t>84605-29-8</t>
  </si>
  <si>
    <t>PHOSPHORODITHIOIC ACID, MIXED 0,0 BIS (1,3-
DIMETHYLBUTYL AND ISO-PR)ESTERS, ZINC SALTS</t>
  </si>
  <si>
    <t>&gt;83</t>
  </si>
  <si>
    <t>Not Listed (Amorphous)</t>
  </si>
  <si>
    <t>7631-86-9</t>
  </si>
  <si>
    <t xml:space="preserve">Amorphous Silica </t>
  </si>
  <si>
    <t>Not respirable so not a covered pollutant under CAO</t>
  </si>
  <si>
    <t>Amorphous Silicon Dioxide (2)</t>
  </si>
  <si>
    <t>Amorphous Silicon Dioxide (5)</t>
  </si>
  <si>
    <t>Floor-Dry, Solid-A-Sorb, Celatom MP grades</t>
  </si>
  <si>
    <t>Diatomaceous Earth, Natural (kieselguhr)</t>
  </si>
  <si>
    <t>MOLYKOTE 111 COMPOUND</t>
  </si>
  <si>
    <t>Silicon Dioxide</t>
  </si>
  <si>
    <t>85711-46-2</t>
  </si>
  <si>
    <t>Unsaturated Fatty Acids</t>
  </si>
  <si>
    <t>Silicon Dioxide (Gel batteries only)</t>
  </si>
  <si>
    <t>7647-01-0</t>
  </si>
  <si>
    <t>Hydrochloric Acid</t>
  </si>
  <si>
    <t>7664-38-2</t>
  </si>
  <si>
    <t xml:space="preserve">Phosphoric Acid </t>
  </si>
  <si>
    <t>7664-93-9</t>
  </si>
  <si>
    <t>Electrolyte (Sulfuric Acid (H2SO4/H2O))</t>
  </si>
  <si>
    <t>Sulfuric Acid</t>
  </si>
  <si>
    <t>Inertex Expanded PTFE Material</t>
  </si>
  <si>
    <t>9002-84-0</t>
  </si>
  <si>
    <t>Polytetrafluoroethlyne (PTFE)</t>
  </si>
  <si>
    <t>0.4 – 1.3 (H2O = 1)</t>
  </si>
  <si>
    <t>Polytetrafluoroethylene</t>
  </si>
  <si>
    <t>9002-86-2</t>
  </si>
  <si>
    <t>Polyvinylchloride</t>
  </si>
  <si>
    <t>PVC (Chloroethylene, polymer)</t>
  </si>
  <si>
    <t>Sulfuric Acid (93 - 98%)</t>
  </si>
  <si>
    <t>76658-98-7</t>
  </si>
  <si>
    <t>Copper Sulfate Pentahydrate</t>
  </si>
  <si>
    <t>9002-88-4</t>
  </si>
  <si>
    <t>Polycarbonate, Hard Rubber, Polyethylene</t>
  </si>
  <si>
    <t>9003−01−4</t>
  </si>
  <si>
    <t>Polyacrylic acid</t>
  </si>
  <si>
    <t>9003-07-0</t>
  </si>
  <si>
    <t>Polypropylene</t>
  </si>
  <si>
    <t>9003-53-6</t>
  </si>
  <si>
    <t>Polystyrene</t>
  </si>
  <si>
    <t>9003-54-7</t>
  </si>
  <si>
    <t>Styrene Acrylonitrile</t>
  </si>
  <si>
    <t>9003-55-8</t>
  </si>
  <si>
    <t>Styrene Butadiene</t>
  </si>
  <si>
    <t>9003-56-9</t>
  </si>
  <si>
    <t>Acrylonitrile Butadiene Styrene</t>
  </si>
  <si>
    <t>9004-34-6</t>
  </si>
  <si>
    <t>cellulose</t>
  </si>
  <si>
    <t>Cellulose fiber</t>
  </si>
  <si>
    <t>9016-87-9</t>
  </si>
  <si>
    <t>Polymeric diphenylmethane diisocyanate</t>
  </si>
  <si>
    <t>7727-43-7</t>
  </si>
  <si>
    <t>Barium Sulfate</t>
  </si>
  <si>
    <t xml:space="preserve">Barium Sulfate </t>
  </si>
  <si>
    <t>Green Thumb Foaming Wasp &amp; Hornet Killer2</t>
  </si>
  <si>
    <t>91465-08-6</t>
  </si>
  <si>
    <t xml:space="preserve">Lambda-cyhalothrin </t>
  </si>
  <si>
    <t>93820-57-6</t>
  </si>
  <si>
    <t>Benzenesulfonic Acid, Di-C10-18-alkyl derivs., calcium salts</t>
  </si>
  <si>
    <t>95-38-5</t>
  </si>
  <si>
    <t>1H-IMIDAZOLE-1-ETHANOL, 2-(8-HEPTADECENYL)-4,5-DIHYDRO-</t>
  </si>
  <si>
    <t>&lt;0.025</t>
  </si>
  <si>
    <t>96-29-7</t>
  </si>
  <si>
    <t>Methyl Ethyl Ketoxime</t>
  </si>
  <si>
    <t>Methyl ethyl ketoxime</t>
  </si>
  <si>
    <t>&lt;0.1798</t>
  </si>
  <si>
    <t>98-54-4</t>
  </si>
  <si>
    <t>Paratertiarybutylphenol</t>
  </si>
  <si>
    <t>Calciumsulfonate</t>
  </si>
  <si>
    <t>confidential</t>
  </si>
  <si>
    <t>Confidential</t>
  </si>
  <si>
    <t>Dialkyl methylene-bis(phenylene) diureas</t>
  </si>
  <si>
    <t>CONFIDENTIAL</t>
  </si>
  <si>
    <t>ORGANO MOLY-SULFUR COMPLEX</t>
  </si>
  <si>
    <t>Chevron 1000 THF</t>
  </si>
  <si>
    <t>Mixture</t>
  </si>
  <si>
    <t>Highly refined mineral oil (C15 - C50)</t>
  </si>
  <si>
    <t>0.90 @ 15.6°C (60.1°F) (Typical)</t>
  </si>
  <si>
    <t>Chevron Ultra-Duty Grease EP NLGI 0, 1, 2</t>
  </si>
  <si>
    <t xml:space="preserve"> Highly refined mineral oil (C15 - C50)</t>
  </si>
  <si>
    <t>Chevron Ultra-Duty Grease EP NLGI 0, 1, 5</t>
  </si>
  <si>
    <t>Phosphoric acid ester, amine salt</t>
  </si>
  <si>
    <t>7779-90-0</t>
  </si>
  <si>
    <t>Zinc Phosphate</t>
  </si>
  <si>
    <t xml:space="preserve">Zinc Phosphate </t>
  </si>
  <si>
    <t>Delo Gear ESI SAE 80W-90, 85W-140</t>
  </si>
  <si>
    <t>7783-06-4</t>
  </si>
  <si>
    <t>Hydrogen Sulfide</t>
  </si>
  <si>
    <t>Hydrogen sulfide</t>
  </si>
  <si>
    <t>GST Oil 32, 46, 68, 100</t>
  </si>
  <si>
    <t xml:space="preserve"> Phosphoric acid ester, amine salt</t>
  </si>
  <si>
    <t>mixture</t>
  </si>
  <si>
    <t>(S)Cobalt Carboxylate(5)</t>
  </si>
  <si>
    <t>78-93-3</t>
  </si>
  <si>
    <t>Methyl Ethyl Ketone</t>
  </si>
  <si>
    <t>Rando HD 150, 220, 320</t>
  </si>
  <si>
    <t>Rando HD 32, 46, 68</t>
  </si>
  <si>
    <t>Cantesco Formula 300</t>
  </si>
  <si>
    <t>Mixtureofthesubstanceslistedbelowwithnonhazardousadditions</t>
  </si>
  <si>
    <t>N/A</t>
  </si>
  <si>
    <t>Cured Phenolic Resin</t>
  </si>
  <si>
    <t>NA</t>
  </si>
  <si>
    <t>Non-hazardous substance</t>
  </si>
  <si>
    <t xml:space="preserve"> 460-S0447 SOLN LH-3 Titrant, Low Range, Form Liquid</t>
  </si>
  <si>
    <t>Nohazardousingredients</t>
  </si>
  <si>
    <t>None</t>
  </si>
  <si>
    <t>Wood Dust</t>
  </si>
  <si>
    <t>Notapplicable</t>
  </si>
  <si>
    <t>Additives</t>
  </si>
  <si>
    <t>NotAssigned</t>
  </si>
  <si>
    <t>Interchangeable low viscosity base oil (&lt;20,5 cSt @40°C) *</t>
  </si>
  <si>
    <t>Notavailable</t>
  </si>
  <si>
    <t xml:space="preserve">Alpha Olefins Oligomers, Hydrogenated </t>
  </si>
  <si>
    <t>Notavailable.</t>
  </si>
  <si>
    <t xml:space="preserve">Proprietary fatty acid ester </t>
  </si>
  <si>
    <t>P-17-0283</t>
  </si>
  <si>
    <t>Arenesulfonic acid, alkyl derivatives, metal salts</t>
  </si>
  <si>
    <t>Proprietary</t>
  </si>
  <si>
    <t>Proprietary non-hazardous chelating agent</t>
  </si>
  <si>
    <t>Proprietary non-hazardous detergent</t>
  </si>
  <si>
    <t>Additives - not hazardous</t>
  </si>
  <si>
    <t>Trade Secret</t>
  </si>
  <si>
    <t>TradeSecret*</t>
  </si>
  <si>
    <t>Non-hazardous components (N.J.T.S. Reg No.
04499600-6460P)</t>
  </si>
  <si>
    <t>Trade Secret*</t>
  </si>
  <si>
    <t>Non-Volatile Components (N.J.T.S. Registry Np.
04499600-6433P)</t>
  </si>
  <si>
    <t>Polymer</t>
  </si>
  <si>
    <t>Resin</t>
  </si>
  <si>
    <t>&lt;75</t>
  </si>
  <si>
    <t>various</t>
  </si>
  <si>
    <t>Highly refined mineral oil</t>
  </si>
  <si>
    <t>Cetus PAO 32, 46, 68, 100, 150</t>
  </si>
  <si>
    <t>This material contains no ingredients requiring disclosure under the regulatory criteria for this jurisdiction.</t>
  </si>
  <si>
    <t>&lt;16</t>
  </si>
  <si>
    <t>90-43-7</t>
  </si>
  <si>
    <t>O-phenylphenol</t>
  </si>
  <si>
    <t>95-50-1</t>
  </si>
  <si>
    <t>Ortho Dichlorobenzene</t>
  </si>
  <si>
    <t>&gt;37</t>
  </si>
  <si>
    <t>Clorox Commercial Solutions® Formula 409® Heavy-Duty Degreaser</t>
  </si>
  <si>
    <t>~1.0</t>
  </si>
  <si>
    <t>EasyCare Ultra Premium Semi-Gloss - NEUTRAL BASE</t>
  </si>
  <si>
    <t>No hazardous items exist</t>
  </si>
  <si>
    <t>*</t>
  </si>
  <si>
    <t>HEY'DI SB BONDING AGENT</t>
  </si>
  <si>
    <t xml:space="preserve">The components are not hazardous or are below required disclosure limits. </t>
  </si>
  <si>
    <t>Sheet Molding Compound
(Glass reinforced polyester)</t>
  </si>
  <si>
    <t>Other components below reportable levels</t>
  </si>
  <si>
    <t>95-63-6</t>
  </si>
  <si>
    <t>1,2,4-Trimethylbenzene</t>
  </si>
  <si>
    <t>Mobil Gear 629</t>
  </si>
  <si>
    <t>Fragrance</t>
  </si>
  <si>
    <t>Other ingredients</t>
  </si>
  <si>
    <t>Sodium Chloride</t>
  </si>
  <si>
    <t>Non hazardous by WHMIS Criteria.</t>
  </si>
  <si>
    <t>VISU-GLOW FLUORESCENT GAS LEAK DETECTOR</t>
  </si>
  <si>
    <t>This mixture does not contain any substances to be mentioned according to the criteria of section 3.2 of HazCom 2012</t>
  </si>
  <si>
    <t xml:space="preserve">1,2,4-Trimethylbenzene(11) </t>
  </si>
  <si>
    <t>98-82-8</t>
  </si>
  <si>
    <t>Cumene</t>
  </si>
  <si>
    <t># of TACs in Material</t>
  </si>
  <si>
    <t>Pollutant Information</t>
  </si>
  <si>
    <t>CAS or DEQ ID</t>
  </si>
  <si>
    <t>DEQ Sequence ID</t>
  </si>
  <si>
    <t>Control Efficiency</t>
  </si>
  <si>
    <t>Percent Composition</t>
  </si>
  <si>
    <t>% Concentration</t>
  </si>
  <si>
    <t>Relative Density</t>
  </si>
  <si>
    <t>Density</t>
  </si>
  <si>
    <t>TEU-BOOTH</t>
  </si>
  <si>
    <t>Widget Paint-A</t>
  </si>
  <si>
    <t>100-40-3</t>
  </si>
  <si>
    <t>4-Vinylcyclohexene</t>
  </si>
  <si>
    <t>18540-29-9</t>
  </si>
  <si>
    <t>Chromium VI, chromate and dichromate particulate</t>
  </si>
  <si>
    <t>Widget Paint-B</t>
  </si>
  <si>
    <t>2-Phenylphenol</t>
  </si>
  <si>
    <t>Antimony and compounds</t>
  </si>
  <si>
    <t>Chem-Use</t>
  </si>
  <si>
    <t>Diethylene glycol monoethyl ether</t>
  </si>
  <si>
    <t>(S)Ethylene Glycol (1)</t>
  </si>
  <si>
    <t>(S)Diethylene Glycol Monoethyl Ether (2)</t>
  </si>
  <si>
    <t xml:space="preserve">14808-60-7 </t>
  </si>
  <si>
    <t xml:space="preserve">64742-46-7 </t>
  </si>
  <si>
    <t xml:space="preserve">107-21-1 </t>
  </si>
  <si>
    <t>Sodium hydroxide</t>
  </si>
  <si>
    <t>1.525 (50% solution)</t>
  </si>
  <si>
    <t>1.20 g/cm3 @ 20 °C</t>
  </si>
  <si>
    <t xml:space="preserve">67-64-1 </t>
  </si>
  <si>
    <t>0.000 g/cm3</t>
  </si>
  <si>
    <t xml:space="preserve">108-88-3 </t>
  </si>
  <si>
    <t xml:space="preserve">100-41-4 </t>
  </si>
  <si>
    <t xml:space="preserve">*2-(2-Butoxyethoxy)ethanol </t>
  </si>
  <si>
    <t>0.8057 g/cm3 (15.56 °C)</t>
  </si>
  <si>
    <t>No hazardous ingredients</t>
  </si>
  <si>
    <t>0.166 kg/m³</t>
  </si>
  <si>
    <t>1.39 g/cm³ (at 20 °C)</t>
  </si>
  <si>
    <t xml:space="preserve">7647-01-0 </t>
  </si>
  <si>
    <t>Hydrochloric acid</t>
  </si>
  <si>
    <t>8.5-9.8 Wt(lbs)/Gal</t>
  </si>
  <si>
    <t xml:space="preserve">1330-20-7 </t>
  </si>
  <si>
    <t>(S)Xylene (6)</t>
  </si>
  <si>
    <t xml:space="preserve">1317-65-3 </t>
  </si>
  <si>
    <t xml:space="preserve">(S) Ethyl Benzene </t>
  </si>
  <si>
    <t xml:space="preserve">95-63-6 </t>
  </si>
  <si>
    <t xml:space="preserve">91465-08-6 </t>
  </si>
  <si>
    <t xml:space="preserve">64742-47-8 </t>
  </si>
  <si>
    <t xml:space="preserve">74-98-6 </t>
  </si>
  <si>
    <t xml:space="preserve">7732-18-5 </t>
  </si>
  <si>
    <t>Methyl ethyl ketone</t>
  </si>
  <si>
    <t xml:space="preserve">9002-86-2 </t>
  </si>
  <si>
    <t>Mixture of the substances listed below with nonhazardous additions</t>
  </si>
  <si>
    <t>0,998 g/cm³</t>
  </si>
  <si>
    <t>1.3025 - 1.3721</t>
  </si>
  <si>
    <t>8.75 LB/GA</t>
  </si>
  <si>
    <t>1310−73−2</t>
  </si>
  <si>
    <t>8.99 LB/GA</t>
  </si>
  <si>
    <t>8.5 -10.4 Wt(lbs)/Gal</t>
  </si>
  <si>
    <t>0.000g/cm3</t>
  </si>
  <si>
    <t xml:space="preserve">106-97-8 </t>
  </si>
  <si>
    <t xml:space="preserve">13463-67-7 </t>
  </si>
  <si>
    <t xml:space="preserve">64742-82-1 </t>
  </si>
  <si>
    <t>Xylenes</t>
  </si>
  <si>
    <t xml:space="preserve">67-56-1 </t>
  </si>
  <si>
    <t>Barium sulfate</t>
  </si>
  <si>
    <t xml:space="preserve">1344-28-1 </t>
  </si>
  <si>
    <t xml:space="preserve">64741-66-8 </t>
  </si>
  <si>
    <t xml:space="preserve">0.95 g/cm3 at 20 °C </t>
  </si>
  <si>
    <t xml:space="preserve">78-93-3 </t>
  </si>
  <si>
    <t xml:space="preserve">5131-66-8 </t>
  </si>
  <si>
    <t>1.16 kg/m³</t>
  </si>
  <si>
    <t xml:space="preserve">65997-15-1 </t>
  </si>
  <si>
    <t xml:space="preserve">7778-18-9 </t>
  </si>
  <si>
    <t xml:space="preserve">16389-88-1 </t>
  </si>
  <si>
    <t>Aluminum oxide</t>
  </si>
  <si>
    <t xml:space="preserve">64742-49-0 </t>
  </si>
  <si>
    <t xml:space="preserve">64742-95-6 </t>
  </si>
  <si>
    <t xml:space="preserve">1310-73-2 </t>
  </si>
  <si>
    <t xml:space="preserve">Sodium Hydroxide 25% </t>
  </si>
  <si>
    <t xml:space="preserve">67401-50-7 </t>
  </si>
  <si>
    <t xml:space="preserve">ethylene glycol </t>
  </si>
  <si>
    <t>1.06 kg/l (8.84 lbs/gal)</t>
  </si>
  <si>
    <t xml:space="preserve">111-46-6 </t>
  </si>
  <si>
    <t xml:space="preserve">diethylene glycol </t>
  </si>
  <si>
    <t>lead styphnate</t>
  </si>
  <si>
    <t xml:space="preserve">109-27-3 </t>
  </si>
  <si>
    <t>0.75 - 0.75 g/cm3</t>
  </si>
  <si>
    <t>n-Hexane</t>
  </si>
  <si>
    <t>2809−21−4</t>
  </si>
  <si>
    <t>12.07 LB/GA</t>
  </si>
  <si>
    <t xml:space="preserve"> 68649-42-3</t>
  </si>
  <si>
    <t>9.68 LB/GA</t>
  </si>
  <si>
    <t>methanol</t>
  </si>
  <si>
    <t>0.84 estimated</t>
  </si>
  <si>
    <t>toluene</t>
  </si>
  <si>
    <t>acetone</t>
  </si>
  <si>
    <t>127-18-4</t>
  </si>
  <si>
    <t>Perchloroethylene</t>
  </si>
  <si>
    <t xml:space="preserve">64741-96-4, 64742-52-5 </t>
  </si>
  <si>
    <t xml:space="preserve">1372804-76-6 </t>
  </si>
  <si>
    <t xml:space="preserve">Calcium sulfonate </t>
  </si>
  <si>
    <t>141−43−5</t>
  </si>
  <si>
    <t xml:space="preserve"> 7732−18−5</t>
  </si>
  <si>
    <t xml:space="preserve">1336-21-6 </t>
  </si>
  <si>
    <t>0.9295 – 0.8953 g/mL @60F</t>
  </si>
  <si>
    <t>0.84 +/- 0.02 @20°C</t>
  </si>
  <si>
    <t xml:space="preserve">1330-78-5 </t>
  </si>
  <si>
    <t xml:space="preserve"> 95-50-1 </t>
  </si>
  <si>
    <t xml:space="preserve"> 106-46-7</t>
  </si>
  <si>
    <t xml:space="preserve">110-54-3 </t>
  </si>
  <si>
    <t xml:space="preserve">67-63-0 </t>
  </si>
  <si>
    <t xml:space="preserve">64-17-5 </t>
  </si>
  <si>
    <t xml:space="preserve">124-38-9 </t>
  </si>
  <si>
    <t>0.94 +/- 0.02</t>
  </si>
  <si>
    <t xml:space="preserve">76658-98-7 </t>
  </si>
  <si>
    <t xml:space="preserve">110615-47-9 </t>
  </si>
  <si>
    <t xml:space="preserve">1344-09-8 </t>
  </si>
  <si>
    <t xml:space="preserve">497-19-8 </t>
  </si>
  <si>
    <t>0.75 estimated</t>
  </si>
  <si>
    <t xml:space="preserve">75-37-6 </t>
  </si>
  <si>
    <t xml:space="preserve">540-84-1 </t>
  </si>
  <si>
    <t xml:space="preserve">565-59-3 </t>
  </si>
  <si>
    <t>8.26 – 8.42 lb/gal</t>
  </si>
  <si>
    <t>0.65 estimated</t>
  </si>
  <si>
    <t>isopropyl alcoho</t>
  </si>
  <si>
    <t xml:space="preserve">Not available </t>
  </si>
  <si>
    <t xml:space="preserve"> 0.84 – 0.87 </t>
  </si>
  <si>
    <t xml:space="preserve">Not available. </t>
  </si>
  <si>
    <t xml:space="preserve">Not applicable </t>
  </si>
  <si>
    <t xml:space="preserve">142-82-5 </t>
  </si>
  <si>
    <t xml:space="preserve">1310-66-3 </t>
  </si>
  <si>
    <t xml:space="preserve">9002-84-0 </t>
  </si>
  <si>
    <t xml:space="preserve">112-34-5 </t>
  </si>
  <si>
    <t>1 g/cm3</t>
  </si>
  <si>
    <t>8.52 - 8.92</t>
  </si>
  <si>
    <t>9.29 - 9.69</t>
  </si>
  <si>
    <t>8.85 - 9.25</t>
  </si>
  <si>
    <t>9.83 - 10.23</t>
  </si>
  <si>
    <t>9.82 - 10.22</t>
  </si>
  <si>
    <t>XYLENES</t>
  </si>
  <si>
    <t xml:space="preserve">152699-00-8 </t>
  </si>
  <si>
    <t xml:space="preserve">16958-92-2 </t>
  </si>
  <si>
    <t>3.5 to 3.6</t>
  </si>
  <si>
    <t>0.8189 kg/l @ 15°C (59°F) (Typical)</t>
  </si>
  <si>
    <t>Ethylene glycol</t>
  </si>
  <si>
    <t xml:space="preserve"> 1.12 - 1.13 g/cm³ at 15.6 °C / 60 °F</t>
  </si>
  <si>
    <t xml:space="preserve"> 7681‐52‐9 </t>
  </si>
  <si>
    <t>1.224  </t>
  </si>
  <si>
    <t xml:space="preserve"> 1310‐73‐2 </t>
  </si>
  <si>
    <t>Sodium hydroxide </t>
  </si>
  <si>
    <t xml:space="preserve"> 7732‐18‐5 </t>
  </si>
  <si>
    <t xml:space="preserve">0.8799 kg/l @ 15°C (59°F) (Typical) </t>
  </si>
  <si>
    <t xml:space="preserve">7439-89-6 </t>
  </si>
  <si>
    <t xml:space="preserve">7440-21-3 </t>
  </si>
  <si>
    <t xml:space="preserve">7439-92-1 </t>
  </si>
  <si>
    <t xml:space="preserve">7723-14-0 </t>
  </si>
  <si>
    <t>10.32 LB/GA</t>
  </si>
  <si>
    <t>0.57 (H2O = 1)</t>
  </si>
  <si>
    <t xml:space="preserve">7440-37-1 </t>
  </si>
  <si>
    <t>0.103 lb/ft3 Vapor density at 70°F (21.1°C)</t>
  </si>
  <si>
    <t xml:space="preserve">1333-86-4 </t>
  </si>
  <si>
    <t xml:space="preserve">7440-02-0 </t>
  </si>
  <si>
    <t xml:space="preserve">7439-96-5 </t>
  </si>
  <si>
    <t xml:space="preserve">7440-50-8 </t>
  </si>
  <si>
    <t xml:space="preserve">7429-90-5 </t>
  </si>
  <si>
    <t xml:space="preserve">7440-32-6 </t>
  </si>
  <si>
    <t xml:space="preserve">7440-03-1 </t>
  </si>
  <si>
    <t xml:space="preserve"> 7723-14-0 </t>
  </si>
  <si>
    <t xml:space="preserve">7440-31-5 </t>
  </si>
  <si>
    <t xml:space="preserve">7440-25-7 </t>
  </si>
  <si>
    <t xml:space="preserve">7440-42-8 </t>
  </si>
  <si>
    <t xml:space="preserve"> 10124−56−8</t>
  </si>
  <si>
    <t>10.69 LB/GA</t>
  </si>
  <si>
    <t xml:space="preserve">96-29-7 </t>
  </si>
  <si>
    <t>1.01 - 1.02 g/cm3</t>
  </si>
  <si>
    <t xml:space="preserve">13674-84-5 </t>
  </si>
  <si>
    <t xml:space="preserve"> 1310−58−3</t>
  </si>
  <si>
    <t>9.40 LB/GA</t>
  </si>
  <si>
    <t>1.27 estimated</t>
  </si>
  <si>
    <t xml:space="preserve">0.877 kg/l @ 15°C (59°F) (Typical) </t>
  </si>
  <si>
    <t>11.14 LB/GA</t>
  </si>
  <si>
    <t>7664−38−2</t>
  </si>
  <si>
    <t>Phosphoric acid</t>
  </si>
  <si>
    <t>0.504 (liquid)
1.5 (vapour) (air=1) @ 15°C / 60°F</t>
  </si>
  <si>
    <t xml:space="preserve">7779-90-0 </t>
  </si>
  <si>
    <t xml:space="preserve">*Cobalt (Co) </t>
  </si>
  <si>
    <t>6.4 - 6.7 lb/US gal</t>
  </si>
  <si>
    <t>0.8882 kg/l - 0.9013 kg/l @ 15°C (59°F) (Typical)</t>
  </si>
  <si>
    <t>* Antimony</t>
  </si>
  <si>
    <t>* Arsenic</t>
  </si>
  <si>
    <t>* Tin</t>
  </si>
  <si>
    <t>Case Material:</t>
  </si>
  <si>
    <t xml:space="preserve">0.8375 kg/l - 0.8528 kg/l @ 15°C (59°F) (Typical) </t>
  </si>
  <si>
    <t>0.8806 kg/l @ 15°C (59°F) (Typical)</t>
  </si>
  <si>
    <t xml:space="preserve"> 0.42 - 0.56</t>
  </si>
  <si>
    <t xml:space="preserve"> 1332-58-7</t>
  </si>
  <si>
    <t>0.8618 kg/l - 0.8735 kg/l @ 15°C (59°F) (Typical)</t>
  </si>
  <si>
    <t>1.84 (93% H2SO4)</t>
  </si>
  <si>
    <t xml:space="preserve">109-99-9 </t>
  </si>
  <si>
    <t xml:space="preserve">Methyl Ethyl Ketone (MEK) </t>
  </si>
  <si>
    <t>0.85 at 15.6 C</t>
  </si>
  <si>
    <t xml:space="preserve">~1.1 </t>
  </si>
  <si>
    <t>25036-25-3</t>
  </si>
  <si>
    <t>Methyl isobutyl ketone</t>
  </si>
  <si>
    <t xml:space="preserve">0.873 kg/l - 0.8951 kg/l @ 15°C (59°F) (Typical) </t>
  </si>
  <si>
    <t xml:space="preserve"> 68515-88-8</t>
  </si>
  <si>
    <t xml:space="preserve">50-00-0 </t>
  </si>
  <si>
    <t>0.718 g/ml</t>
  </si>
  <si>
    <t>3.25 to 3.28</t>
  </si>
  <si>
    <t>6.33 lb/gal</t>
  </si>
  <si>
    <t>ACETONE</t>
  </si>
  <si>
    <t>XYLENE</t>
  </si>
  <si>
    <t>ETHYL BENZENE</t>
  </si>
  <si>
    <t xml:space="preserve">630-08-0 </t>
  </si>
  <si>
    <t xml:space="preserve">120-32-1 </t>
  </si>
  <si>
    <t xml:space="preserve">90-43-7 </t>
  </si>
  <si>
    <t xml:space="preserve">Isopropyl alcohol </t>
  </si>
  <si>
    <t>9.2 lb/gal</t>
  </si>
  <si>
    <t xml:space="preserve"> 8052-41-3</t>
  </si>
  <si>
    <t xml:space="preserve"> 69430-35-9</t>
  </si>
  <si>
    <t xml:space="preserve"> 13463-67-7</t>
  </si>
  <si>
    <t>barium sulfate</t>
  </si>
  <si>
    <t>Ethylbenezene</t>
  </si>
  <si>
    <t>xylenes (o-,m-, p- Isomers)</t>
  </si>
  <si>
    <t>ethylbenzene</t>
  </si>
  <si>
    <t>60304-36-1 / 15096-52-3</t>
  </si>
  <si>
    <t>≤75</t>
  </si>
  <si>
    <t>14808-6070</t>
  </si>
  <si>
    <t>Ethyl Benzene</t>
  </si>
  <si>
    <t>Dipropylene glycol monomethyl ether</t>
  </si>
  <si>
    <t xml:space="preserve">77-92-9 </t>
  </si>
  <si>
    <t xml:space="preserve">79-14-1 </t>
  </si>
  <si>
    <t xml:space="preserve">7783-06-4 </t>
  </si>
  <si>
    <t xml:space="preserve">0.87 kg/l @ 15°C (59°F) (Typical) </t>
  </si>
  <si>
    <t>2.3 to 2.4</t>
  </si>
  <si>
    <t>Not Assigned</t>
  </si>
  <si>
    <t>0.8699 (15.0 °C / 59.0 °F)</t>
  </si>
  <si>
    <t>869.9 kg/m3 (15.0 °C / 59.0 °F)
Method: ASTM D4052</t>
  </si>
  <si>
    <t xml:space="preserve">0.855 [ASTM D4052] </t>
  </si>
  <si>
    <t xml:space="preserve">68411-46-1 </t>
  </si>
  <si>
    <t>0.726 g/ml</t>
  </si>
  <si>
    <t xml:space="preserve">Trade Secret* </t>
  </si>
  <si>
    <t xml:space="preserve">107-83-5 </t>
  </si>
  <si>
    <t>61790-53-2 OR 7631-86-9</t>
  </si>
  <si>
    <t>CASRN</t>
  </si>
  <si>
    <t>630-20-6</t>
  </si>
  <si>
    <t>1,1,1,2-Tetrachloroethane</t>
  </si>
  <si>
    <t>811-97-2</t>
  </si>
  <si>
    <t>1,1,1,2-Tetrafluoroethane</t>
  </si>
  <si>
    <t>71-55-6</t>
  </si>
  <si>
    <t>1,1,1-Trichloroethane (methyl chloroform)</t>
  </si>
  <si>
    <t>79-34-5</t>
  </si>
  <si>
    <t>1,1,2,2-Tetrachloroethane</t>
  </si>
  <si>
    <t>79-00-5</t>
  </si>
  <si>
    <t>1,1,2-Trichloroethane (vinyl trichloride)</t>
  </si>
  <si>
    <t>75-34-3</t>
  </si>
  <si>
    <t>1,1-Dichloroethane (ethylidene dichloride)</t>
  </si>
  <si>
    <t>1,1-Difluoroethane</t>
  </si>
  <si>
    <t>57-14-7</t>
  </si>
  <si>
    <t>1,1-Dimethylhydrazine</t>
  </si>
  <si>
    <t>67562-39-4</t>
  </si>
  <si>
    <t>1,2,3,4,6,7,8-Heptachlorodibenzofuran (HpCDF)</t>
  </si>
  <si>
    <t>35822-46-9</t>
  </si>
  <si>
    <t>1,2,3,4,6,7,8-Heptachlorodibenzo-p-dioxin (HpCDD)</t>
  </si>
  <si>
    <t>55673-89-7</t>
  </si>
  <si>
    <t>1,2,3,4,7,8,9-Heptachlorodibenzofuran (HpCDF)</t>
  </si>
  <si>
    <t>70648-26-9</t>
  </si>
  <si>
    <t>1,2,3,4,7,8-Hexachlorodibenzofuran (HxCDF)</t>
  </si>
  <si>
    <t>39227-28-6</t>
  </si>
  <si>
    <t>1,2,3,4,7,8-Hexachlorodibenzo-p-dioxin (HxCDD)</t>
  </si>
  <si>
    <t>57117-44-9</t>
  </si>
  <si>
    <t>1,2,3,6,7,8-Hexachlorodibenzofuran (HxCDF)</t>
  </si>
  <si>
    <t>57653-85-7</t>
  </si>
  <si>
    <t>1,2,3,6,7,8-Hexachlorodibenzo-p-dioxin (HxCDD)</t>
  </si>
  <si>
    <t>72918-21-9</t>
  </si>
  <si>
    <t>1,2,3,7,8,9-Hexachlorodibenzofuran (HxCDF)</t>
  </si>
  <si>
    <t>19408-74-3</t>
  </si>
  <si>
    <t>1,2,3,7,8,9-Hexachlorodibenzo-p-dioxin (HxCDD)</t>
  </si>
  <si>
    <t>57117-41-6</t>
  </si>
  <si>
    <t>1,2,3,7,8-Pentachlorodibenzofuran (PeCDF)</t>
  </si>
  <si>
    <t>40321-76-4</t>
  </si>
  <si>
    <t>1,2,3,7,8-Pentachlorodibenzo-p-dioxin (PeCDD)</t>
  </si>
  <si>
    <t>96-18-4</t>
  </si>
  <si>
    <t>1,2,3-Trichloropropane</t>
  </si>
  <si>
    <t>526-73-8</t>
  </si>
  <si>
    <t>1,2,3-Trimethylbenzene</t>
  </si>
  <si>
    <t>120-82-1</t>
  </si>
  <si>
    <t>1,2,4-Trichlorobenzene</t>
  </si>
  <si>
    <t>96-12-8</t>
  </si>
  <si>
    <t>1,2-Dibromo-3-chloropropane (DBCP)</t>
  </si>
  <si>
    <t>1,2-Dichlorobenzene</t>
  </si>
  <si>
    <t>78-87-5</t>
  </si>
  <si>
    <t>1,2-Dichloropropane (propylene dichloride)</t>
  </si>
  <si>
    <t>540-73-8</t>
  </si>
  <si>
    <t>1,2-Dimethylhydrazine</t>
  </si>
  <si>
    <t>122-66-7</t>
  </si>
  <si>
    <t>1,2-Diphenylhydrazine (hydrazobenzene)</t>
  </si>
  <si>
    <t>106-88-7</t>
  </si>
  <si>
    <t>1,2-Epoxybutane</t>
  </si>
  <si>
    <t>75-55-8</t>
  </si>
  <si>
    <t>1,2-Propyleneimine (2-methylaziridine)</t>
  </si>
  <si>
    <t>108-67-8</t>
  </si>
  <si>
    <t>1,3,5-Trimethylbenzene</t>
  </si>
  <si>
    <t>106-99-0</t>
  </si>
  <si>
    <t>1,3-Butadiene</t>
  </si>
  <si>
    <t>541-73-1</t>
  </si>
  <si>
    <t>1,3-Dichlorobenzene</t>
  </si>
  <si>
    <t>542-75-6</t>
  </si>
  <si>
    <t>1,3-Dichloropropene</t>
  </si>
  <si>
    <t>1120-71-4</t>
  </si>
  <si>
    <t>1,3-Propane sultone</t>
  </si>
  <si>
    <t>123-91-1</t>
  </si>
  <si>
    <t>1,4-Dioxane</t>
  </si>
  <si>
    <t>42397-64-8</t>
  </si>
  <si>
    <t>1,6-Dinitropyrene</t>
  </si>
  <si>
    <t>42397-65-9</t>
  </si>
  <si>
    <t>1,8-Dinitropyrene</t>
  </si>
  <si>
    <t>555-84-0</t>
  </si>
  <si>
    <t>1-[(5-Nitrofurfurylidene)-amino]-2-imidazolidinone</t>
  </si>
  <si>
    <t>82-28-0</t>
  </si>
  <si>
    <t>1-Amino-2-methylanthraquinone</t>
  </si>
  <si>
    <t>106-94-5</t>
  </si>
  <si>
    <t>1-Bromopropane (n-propyl bromide)</t>
  </si>
  <si>
    <t>75-68-3</t>
  </si>
  <si>
    <t>1-Chloro-1,1-difluoroethane</t>
  </si>
  <si>
    <t>832-69-9</t>
  </si>
  <si>
    <t>1-Methylphenanthrene</t>
  </si>
  <si>
    <t>2381-21-7</t>
  </si>
  <si>
    <t>1-Methylpyrene</t>
  </si>
  <si>
    <t>5522-43-0</t>
  </si>
  <si>
    <t>1-Nitropyrene</t>
  </si>
  <si>
    <t>2,2,4-Trimethylpentane</t>
  </si>
  <si>
    <t>60851-34-5</t>
  </si>
  <si>
    <t>2,3,4,6,7,8-Hexachlorodibenzofuran (HxCDF)</t>
  </si>
  <si>
    <t>58-90-2</t>
  </si>
  <si>
    <t>2,3,4,6-Tetrachlorophenol</t>
  </si>
  <si>
    <t>57117-31-4</t>
  </si>
  <si>
    <t>2,3,4,7,8-Pentachlorodibenzofuran (PeCDF)</t>
  </si>
  <si>
    <t>51207-31-9</t>
  </si>
  <si>
    <t>2,3,7,8-Tetrachlorodibenzofuran (TcDF)</t>
  </si>
  <si>
    <t>1746-01-6</t>
  </si>
  <si>
    <t>2,3,7,8-Tetrachlorodibenzo-p-dioxin (TCDD)</t>
  </si>
  <si>
    <t>96-13-9</t>
  </si>
  <si>
    <t>2,3-Dibromo-1-propanol</t>
  </si>
  <si>
    <t>95-95-4</t>
  </si>
  <si>
    <t>2,4,5-Trichlorophenol</t>
  </si>
  <si>
    <t>88-06-2</t>
  </si>
  <si>
    <t>2,4,6-Trichlorophenol</t>
  </si>
  <si>
    <t>53-19-0</t>
  </si>
  <si>
    <t>2,4'-DDD (2,4'-dichlorodiphenyldichloroethane)</t>
  </si>
  <si>
    <t>3424-82-6</t>
  </si>
  <si>
    <t>2,4'-DDE (2,4'-dichlorodiphenyldichloroethene)</t>
  </si>
  <si>
    <t>789-02-6</t>
  </si>
  <si>
    <t>2,4'-DDT (2,4'-dichlorodiphenyltrichloroethane)</t>
  </si>
  <si>
    <t>615-05-4</t>
  </si>
  <si>
    <t>2,4-Diaminoanisole</t>
  </si>
  <si>
    <t>39156-41-7</t>
  </si>
  <si>
    <t>2,4-Diaminoanisole sulfate</t>
  </si>
  <si>
    <t>95-80-7</t>
  </si>
  <si>
    <t>2,4-Diaminotoluene (2,4-toluene diamine)</t>
  </si>
  <si>
    <t>120-83-2</t>
  </si>
  <si>
    <t>2,4-Dichlorophenol</t>
  </si>
  <si>
    <t>51-28-5</t>
  </si>
  <si>
    <t>2,4-Dinitrophenol</t>
  </si>
  <si>
    <t>121-14-2</t>
  </si>
  <si>
    <t>2,4-Dinitrotoluene</t>
  </si>
  <si>
    <t>606-20-2</t>
  </si>
  <si>
    <t>2,6-Dinitrotoluene</t>
  </si>
  <si>
    <t>53-96-3</t>
  </si>
  <si>
    <t>2-Acetylaminofluorene</t>
  </si>
  <si>
    <t>68006-83-7</t>
  </si>
  <si>
    <t>2-Amino-3-methyl-9H pyrido[2,3-b]indole</t>
  </si>
  <si>
    <t>76180-96-6</t>
  </si>
  <si>
    <t>2-Amino-3-methylimidazo-[4,5-f]quinoline</t>
  </si>
  <si>
    <t>712-68-5</t>
  </si>
  <si>
    <t>2-Amino-5-(5-nitro-2-furyl)-1,3,4-thiadiazole</t>
  </si>
  <si>
    <t>117-79-3</t>
  </si>
  <si>
    <t>2-Aminoanthraquinone</t>
  </si>
  <si>
    <t>2-Butanone (methyl ethyl ketone)</t>
  </si>
  <si>
    <t>532-27-4</t>
  </si>
  <si>
    <t>2-Chloroacetophenone</t>
  </si>
  <si>
    <t>95-57-8</t>
  </si>
  <si>
    <t>2-Chlorophenol</t>
  </si>
  <si>
    <t>91-57-6</t>
  </si>
  <si>
    <t>2-Methyl naphthalene</t>
  </si>
  <si>
    <t>129-15-7</t>
  </si>
  <si>
    <t>2-Methyl-1-nitroanthraquinone</t>
  </si>
  <si>
    <t>75-86-5</t>
  </si>
  <si>
    <t>2-Methyllactonitrile (acetone cyanohydrin)</t>
  </si>
  <si>
    <t>109-06-8</t>
  </si>
  <si>
    <t>2-Methylpyridine</t>
  </si>
  <si>
    <t>91-59-8</t>
  </si>
  <si>
    <t>2-Naphthylamine</t>
  </si>
  <si>
    <t>607-57-8</t>
  </si>
  <si>
    <t>2-Nitrofluorene</t>
  </si>
  <si>
    <t>79-46-9</t>
  </si>
  <si>
    <t>2-Nitropropane</t>
  </si>
  <si>
    <t>91-94-1</t>
  </si>
  <si>
    <t>3,3'-Dichlorobenzidine</t>
  </si>
  <si>
    <t>119-90-4</t>
  </si>
  <si>
    <t>3,3'-Dimethoxybenzidine</t>
  </si>
  <si>
    <t>119-93-7</t>
  </si>
  <si>
    <t>3,3'-Dimethylbenzidine (o-tolidine)</t>
  </si>
  <si>
    <t>6109-97-3</t>
  </si>
  <si>
    <t>3-Amino-9-ethylcarbazole hydrochloride</t>
  </si>
  <si>
    <t>563-47-3</t>
  </si>
  <si>
    <t>3-Chloro-2-methyl-1-propene</t>
  </si>
  <si>
    <t>56-49-5</t>
  </si>
  <si>
    <t>3-Methylcholanthrene</t>
  </si>
  <si>
    <t>72-54-8</t>
  </si>
  <si>
    <t>4,4'-DDD (4,4'-dichlorodiphenyldichloroethane)</t>
  </si>
  <si>
    <t>72-55-9</t>
  </si>
  <si>
    <t>4,4'-DDE (4,4'-dichlorodiphenyldichloroethene)</t>
  </si>
  <si>
    <t>101-80-4</t>
  </si>
  <si>
    <t>4,4'-Diaminodiphenyl ether</t>
  </si>
  <si>
    <t>80-05-7</t>
  </si>
  <si>
    <t>4,4'-Isopropylidenediphenol (bisphenol A)</t>
  </si>
  <si>
    <t>101-14-4</t>
  </si>
  <si>
    <t>4,4'-Methylene bis(2-chloroaniline) (MOCA)</t>
  </si>
  <si>
    <t>838-88-0</t>
  </si>
  <si>
    <t>4,4'-Methylene bis(2-methylaniline)</t>
  </si>
  <si>
    <t>101-61-1</t>
  </si>
  <si>
    <t>4,4'-Methylene bis(N,N'-dimethyl)aniline</t>
  </si>
  <si>
    <t>101-77-9</t>
  </si>
  <si>
    <t>4,4'-Methylenedianiline (and its dichloride)</t>
  </si>
  <si>
    <t>13552-44-8</t>
  </si>
  <si>
    <t>4,4'-Methylenedianiline dihydrochloride</t>
  </si>
  <si>
    <t>139-65-1</t>
  </si>
  <si>
    <t>4,4'-Thiodianiline</t>
  </si>
  <si>
    <t>534-52-1</t>
  </si>
  <si>
    <t>4,6-Dinitro-o-cresol (and salts)</t>
  </si>
  <si>
    <t>92-67-1</t>
  </si>
  <si>
    <t>4-Aminobiphenyl</t>
  </si>
  <si>
    <t>95-83-0</t>
  </si>
  <si>
    <t>4-Chloro-o-phenylenediamine</t>
  </si>
  <si>
    <t>60-11-7</t>
  </si>
  <si>
    <t>4-Dimethylaminoazobenzene</t>
  </si>
  <si>
    <t>92-93-3</t>
  </si>
  <si>
    <t>4-Nitrobiphenyl</t>
  </si>
  <si>
    <t>100-02-7</t>
  </si>
  <si>
    <t>4-Nitrophenol</t>
  </si>
  <si>
    <t>57835-92-4</t>
  </si>
  <si>
    <t>4-Nitropyrene</t>
  </si>
  <si>
    <t>104-40-5</t>
  </si>
  <si>
    <t>4-Nonylphenol (and ethoxylates)</t>
  </si>
  <si>
    <t>3697-24-3</t>
  </si>
  <si>
    <t>5-Methylchrysene</t>
  </si>
  <si>
    <t>602-87-9</t>
  </si>
  <si>
    <t>5-Nitroacenaphthene</t>
  </si>
  <si>
    <t>99-59-2</t>
  </si>
  <si>
    <t>5-Nitro-o-anisidine</t>
  </si>
  <si>
    <t>7496-02-8</t>
  </si>
  <si>
    <t>6-Nitrochrysene</t>
  </si>
  <si>
    <t>57-97-6</t>
  </si>
  <si>
    <t>7,12-Dimethylbenz[a]anthracene</t>
  </si>
  <si>
    <t>194-59-2</t>
  </si>
  <si>
    <t>7H-Dibenzo[c,g]carbazole</t>
  </si>
  <si>
    <t>26148-68-5</t>
  </si>
  <si>
    <t>A-alpha-c(2-amino-9h-pyrido[2,3-b]indole)</t>
  </si>
  <si>
    <t>83-32-9</t>
  </si>
  <si>
    <t>Acenaphthene</t>
  </si>
  <si>
    <t>208-96-8</t>
  </si>
  <si>
    <t>Acenaphthylene</t>
  </si>
  <si>
    <t>75-07-0</t>
  </si>
  <si>
    <t>Acetaldehyde</t>
  </si>
  <si>
    <t>60-35-5</t>
  </si>
  <si>
    <t>Acetamide</t>
  </si>
  <si>
    <t>75-05-8</t>
  </si>
  <si>
    <t>Acetonitrile</t>
  </si>
  <si>
    <t>98-86-2</t>
  </si>
  <si>
    <t>Acetophenone</t>
  </si>
  <si>
    <t>107-02-8</t>
  </si>
  <si>
    <t>Acrolein</t>
  </si>
  <si>
    <t>79-06-1</t>
  </si>
  <si>
    <t>Acrylamide</t>
  </si>
  <si>
    <t>79-10-7</t>
  </si>
  <si>
    <t>Acrylic acid</t>
  </si>
  <si>
    <t>107-13-1</t>
  </si>
  <si>
    <t>Acrylonitrile</t>
  </si>
  <si>
    <t>50-76-0</t>
  </si>
  <si>
    <t>Actinomycin D</t>
  </si>
  <si>
    <t>1596-84-5</t>
  </si>
  <si>
    <t>Alar</t>
  </si>
  <si>
    <t>309-00-2</t>
  </si>
  <si>
    <t>Aldrin</t>
  </si>
  <si>
    <t>107-05-1</t>
  </si>
  <si>
    <t>Allyl chloride</t>
  </si>
  <si>
    <t>319-84-6</t>
  </si>
  <si>
    <t>alpha-Hexachlorocyclohexane</t>
  </si>
  <si>
    <t>Aluminum and compounds</t>
  </si>
  <si>
    <t>Aluminum oxide (fibrous forms)</t>
  </si>
  <si>
    <t>61-82-5</t>
  </si>
  <si>
    <t>Amitrole</t>
  </si>
  <si>
    <t>7664-41-7</t>
  </si>
  <si>
    <t>Ammonia</t>
  </si>
  <si>
    <t>7803-63-6</t>
  </si>
  <si>
    <t>Ammonium bisulfate</t>
  </si>
  <si>
    <t>6484-52-2</t>
  </si>
  <si>
    <t>Ammonium nitrate</t>
  </si>
  <si>
    <t>7783-20-2</t>
  </si>
  <si>
    <t>Ammonium sulfate</t>
  </si>
  <si>
    <t>62-53-3</t>
  </si>
  <si>
    <t>Aniline</t>
  </si>
  <si>
    <t>191-26-4</t>
  </si>
  <si>
    <t>Anthanthrene</t>
  </si>
  <si>
    <t>120-12-7</t>
  </si>
  <si>
    <t>Anthracene</t>
  </si>
  <si>
    <t>1309-64-4</t>
  </si>
  <si>
    <t>Antimony trioxide</t>
  </si>
  <si>
    <t>140-57-8</t>
  </si>
  <si>
    <t>Aramite</t>
  </si>
  <si>
    <t>Arsenic and compounds</t>
  </si>
  <si>
    <t>7784-42-1</t>
  </si>
  <si>
    <t>Arsine</t>
  </si>
  <si>
    <t>1332-21-4</t>
  </si>
  <si>
    <t>Asbestos</t>
  </si>
  <si>
    <t>492-80-8</t>
  </si>
  <si>
    <t>Auramine</t>
  </si>
  <si>
    <t>115-02-6</t>
  </si>
  <si>
    <t>Azaserine</t>
  </si>
  <si>
    <t>446-86-6</t>
  </si>
  <si>
    <t>Azathioprine</t>
  </si>
  <si>
    <t>103-33-3</t>
  </si>
  <si>
    <t>Azobenzene</t>
  </si>
  <si>
    <t>7440-39-3</t>
  </si>
  <si>
    <t>Barium and compounds</t>
  </si>
  <si>
    <t>56-55-3</t>
  </si>
  <si>
    <t>Benz[a]anthracene</t>
  </si>
  <si>
    <t>71-43-2</t>
  </si>
  <si>
    <t>Benzene</t>
  </si>
  <si>
    <t>92-87-5</t>
  </si>
  <si>
    <t>Benzidine (and its salts)</t>
  </si>
  <si>
    <t>50-32-8</t>
  </si>
  <si>
    <t>Benzo[a]pyrene</t>
  </si>
  <si>
    <t>205-99-2</t>
  </si>
  <si>
    <t>Benzo[b]fluoranthene</t>
  </si>
  <si>
    <t>205-12-9</t>
  </si>
  <si>
    <t>Benzo[c]fluorene</t>
  </si>
  <si>
    <t>192-97-2</t>
  </si>
  <si>
    <t>Benzo[e]pyrene</t>
  </si>
  <si>
    <t>191-24-2</t>
  </si>
  <si>
    <t>Benzo[g,h,i]perylene</t>
  </si>
  <si>
    <t>205-82-3</t>
  </si>
  <si>
    <t>Benzo[j]fluoranthene</t>
  </si>
  <si>
    <t>207-08-9</t>
  </si>
  <si>
    <t>Benzo[k]fluoranthene</t>
  </si>
  <si>
    <t>271-89-6</t>
  </si>
  <si>
    <t>Benzofuran</t>
  </si>
  <si>
    <t>98-07-7</t>
  </si>
  <si>
    <t>Benzoic trichloride (benzotrichloride)</t>
  </si>
  <si>
    <t>98-88-4</t>
  </si>
  <si>
    <t>Benzoyl chloride</t>
  </si>
  <si>
    <t>94-36-0</t>
  </si>
  <si>
    <t>Benzoyl peroxide</t>
  </si>
  <si>
    <t>100-44-7</t>
  </si>
  <si>
    <t>Benzyl chloride</t>
  </si>
  <si>
    <t>1694-09-3</t>
  </si>
  <si>
    <t>Benzyl Violet 4B</t>
  </si>
  <si>
    <t>7440-41-7</t>
  </si>
  <si>
    <t>Beryllium and compounds</t>
  </si>
  <si>
    <t>1304-56-9</t>
  </si>
  <si>
    <t>Beryllium oxide</t>
  </si>
  <si>
    <t>13510-49-1</t>
  </si>
  <si>
    <t>Beryllium sulfate</t>
  </si>
  <si>
    <t>3068-88-0</t>
  </si>
  <si>
    <t>beta-Butyrolactone</t>
  </si>
  <si>
    <t>319-85-7</t>
  </si>
  <si>
    <t>beta-Hexachlorocyclohexane</t>
  </si>
  <si>
    <t>57-57-8</t>
  </si>
  <si>
    <t>beta-Propiolactone</t>
  </si>
  <si>
    <t>92-52-4</t>
  </si>
  <si>
    <t>Biphenyl</t>
  </si>
  <si>
    <t>111-44-4</t>
  </si>
  <si>
    <t>bis(2-Chloroethyl) ether (BCEE)</t>
  </si>
  <si>
    <t>103-23-1</t>
  </si>
  <si>
    <t>bis(2-Ethylhexyl) adipate</t>
  </si>
  <si>
    <t>117-81-7</t>
  </si>
  <si>
    <t>bis(2-Ethylhexyl) phthalate (DEHP)</t>
  </si>
  <si>
    <t>542-88-1</t>
  </si>
  <si>
    <t>bis(Chloromethyl) ether</t>
  </si>
  <si>
    <t>7726-95-6</t>
  </si>
  <si>
    <t>Bromine and compounds</t>
  </si>
  <si>
    <t>7789-30-2</t>
  </si>
  <si>
    <t>Bromine pentafluoride</t>
  </si>
  <si>
    <t>75-27-4</t>
  </si>
  <si>
    <t>Bromodichloromethane</t>
  </si>
  <si>
    <t>75-25-2</t>
  </si>
  <si>
    <t>Bromoform</t>
  </si>
  <si>
    <t>74-83-9</t>
  </si>
  <si>
    <t>Bromomethane (methyl bromide)</t>
  </si>
  <si>
    <t>141-32-2</t>
  </si>
  <si>
    <t>Butyl acrylate</t>
  </si>
  <si>
    <t>85-68-7</t>
  </si>
  <si>
    <t>Butyl benzyl phthalate</t>
  </si>
  <si>
    <t>25013-16-5</t>
  </si>
  <si>
    <t>Butylated hydroxyanisole</t>
  </si>
  <si>
    <t>569-61-9</t>
  </si>
  <si>
    <t>C.I. Basic Red 9 monohydrochloride</t>
  </si>
  <si>
    <t>7440-43-9</t>
  </si>
  <si>
    <t>Cadmium and compounds</t>
  </si>
  <si>
    <t>156-62-7</t>
  </si>
  <si>
    <t>Calcium cyanamide</t>
  </si>
  <si>
    <t>105-60-2</t>
  </si>
  <si>
    <t>Caprolactam</t>
  </si>
  <si>
    <t>2425-06-1</t>
  </si>
  <si>
    <t>Captafol</t>
  </si>
  <si>
    <t>133-06-2</t>
  </si>
  <si>
    <t>Captan</t>
  </si>
  <si>
    <t>63-25-2</t>
  </si>
  <si>
    <t>Carbaryl</t>
  </si>
  <si>
    <t>86-74-8</t>
  </si>
  <si>
    <t>Carbazole</t>
  </si>
  <si>
    <t>Carbon black extracts</t>
  </si>
  <si>
    <t>75-15-0</t>
  </si>
  <si>
    <t>Carbon disulfide</t>
  </si>
  <si>
    <t>56-23-5</t>
  </si>
  <si>
    <t>Carbon tetrachloride</t>
  </si>
  <si>
    <t>463-58-1</t>
  </si>
  <si>
    <t>Carbonyl sulfide</t>
  </si>
  <si>
    <t>9000-07-1</t>
  </si>
  <si>
    <t>Carrageenan (degraded)</t>
  </si>
  <si>
    <t>120-80-9</t>
  </si>
  <si>
    <t>Catechol</t>
  </si>
  <si>
    <t>Ceramic fibers</t>
  </si>
  <si>
    <t>133-90-4</t>
  </si>
  <si>
    <t>Chloramben</t>
  </si>
  <si>
    <t>305-03-3</t>
  </si>
  <si>
    <t>Chlorambucil</t>
  </si>
  <si>
    <t>57-74-9</t>
  </si>
  <si>
    <t>Chlordane</t>
  </si>
  <si>
    <t>143-50-0</t>
  </si>
  <si>
    <t>Chlordecone</t>
  </si>
  <si>
    <t>115-28-6</t>
  </si>
  <si>
    <t>Chlorendic acid</t>
  </si>
  <si>
    <t>76-13-1</t>
  </si>
  <si>
    <t>Chlorinated fluorocarbon (1,1,2-trichloro-1,2,2-trifluoroethane, CFC-113)</t>
  </si>
  <si>
    <t>108171-26-2</t>
  </si>
  <si>
    <t>Chlorinated paraffins</t>
  </si>
  <si>
    <t>7782-50-5</t>
  </si>
  <si>
    <t>Chlorine</t>
  </si>
  <si>
    <t>10049-04-4</t>
  </si>
  <si>
    <t>Chlorine dioxide</t>
  </si>
  <si>
    <t>79-11-8</t>
  </si>
  <si>
    <t>Chloroacetic acid</t>
  </si>
  <si>
    <t>85535-84-8</t>
  </si>
  <si>
    <t>Chloroalkanes C10-13 (chlorinated paraffins)</t>
  </si>
  <si>
    <t>108-90-7</t>
  </si>
  <si>
    <t>Chlorobenzene</t>
  </si>
  <si>
    <t>510-15-6</t>
  </si>
  <si>
    <t>Chlorobenzilate (ethyl-4,4'-dichlorobenzilate)</t>
  </si>
  <si>
    <t>75-45-6</t>
  </si>
  <si>
    <t>Chlorodifluoromethane (Freon 22)</t>
  </si>
  <si>
    <t>75-00-3</t>
  </si>
  <si>
    <t>Chloroethane (ethyl chloride)</t>
  </si>
  <si>
    <t>67-66-3</t>
  </si>
  <si>
    <t>Chloroform</t>
  </si>
  <si>
    <t>74-87-3</t>
  </si>
  <si>
    <t>Chloromethane (methyl chloride)</t>
  </si>
  <si>
    <t>107-30-2</t>
  </si>
  <si>
    <t>Chloromethyl methyl ether (technical grade)</t>
  </si>
  <si>
    <t>76-06-2</t>
  </si>
  <si>
    <t>Chloropicrin</t>
  </si>
  <si>
    <t>126-99-8</t>
  </si>
  <si>
    <t>Chloroprene</t>
  </si>
  <si>
    <t>1897-45-6</t>
  </si>
  <si>
    <t>Chlorothalonil</t>
  </si>
  <si>
    <t>54749-90-5</t>
  </si>
  <si>
    <t>Chlorozotocin</t>
  </si>
  <si>
    <t>7738-94-5</t>
  </si>
  <si>
    <t>Chromic(VI) acid, including chromic acid aerosol mist and chromium trioxide</t>
  </si>
  <si>
    <t>218-01-9</t>
  </si>
  <si>
    <t>Chrysene</t>
  </si>
  <si>
    <t>87-29-6</t>
  </si>
  <si>
    <t>Cinnamyl anthranilate</t>
  </si>
  <si>
    <t>Cobalt and compounds</t>
  </si>
  <si>
    <t>Coke oven emissions</t>
  </si>
  <si>
    <t>Copper and compounds</t>
  </si>
  <si>
    <t>Creosotes</t>
  </si>
  <si>
    <t>Cresols (mixture), including m-cresol, o-cresol, p-cresol</t>
  </si>
  <si>
    <t>4170-30-3</t>
  </si>
  <si>
    <t>Crotonaldehyde</t>
  </si>
  <si>
    <t>80-15-9</t>
  </si>
  <si>
    <t>Cumene hydroperoxide</t>
  </si>
  <si>
    <t>135-20-6</t>
  </si>
  <si>
    <t>Cupferron</t>
  </si>
  <si>
    <t>74-90-8</t>
  </si>
  <si>
    <t>Cyanide, hydrogen</t>
  </si>
  <si>
    <t>108-93-0</t>
  </si>
  <si>
    <t>Cyclohexanol</t>
  </si>
  <si>
    <t>66-81-9</t>
  </si>
  <si>
    <t>Cycloheximide</t>
  </si>
  <si>
    <t>27208-37-3</t>
  </si>
  <si>
    <t>Cyclopenta[c,d]pyrene</t>
  </si>
  <si>
    <t>50-18-0</t>
  </si>
  <si>
    <t>Cyclophosphamide (anhydrous)</t>
  </si>
  <si>
    <t>6055-19-2</t>
  </si>
  <si>
    <t>Cyclophosphamide (hydrated)</t>
  </si>
  <si>
    <t>5160-02-1</t>
  </si>
  <si>
    <t>D &amp; C Red No. 9</t>
  </si>
  <si>
    <t>4342-03-4</t>
  </si>
  <si>
    <t>Dacarbazine</t>
  </si>
  <si>
    <t>117-10-2</t>
  </si>
  <si>
    <t>Danthron (chrysazin)</t>
  </si>
  <si>
    <t>3547-04-4</t>
  </si>
  <si>
    <t>DDE (1-chloro-4-[1-(4-chlorophenyl)ethyl]benzene)</t>
  </si>
  <si>
    <t>50-29-3</t>
  </si>
  <si>
    <t>DDT</t>
  </si>
  <si>
    <t>333-41-5</t>
  </si>
  <si>
    <t>Diazinon</t>
  </si>
  <si>
    <t>334-88-3</t>
  </si>
  <si>
    <t>Diazomethane</t>
  </si>
  <si>
    <t>226-36-8</t>
  </si>
  <si>
    <t>Dibenz[a,h]acridine</t>
  </si>
  <si>
    <t>53-70-3</t>
  </si>
  <si>
    <t>Dibenz[a,h]anthracene</t>
  </si>
  <si>
    <t>224-42-0</t>
  </si>
  <si>
    <t>Dibenz[a,j]acridine</t>
  </si>
  <si>
    <t>5385-75-1</t>
  </si>
  <si>
    <t>Dibenzo[a,e]fluoranthene</t>
  </si>
  <si>
    <t>192-65-4</t>
  </si>
  <si>
    <t>Dibenzo[a,e]pyrene</t>
  </si>
  <si>
    <t>189-64-0</t>
  </si>
  <si>
    <t>Dibenzo[a,h]pyrene</t>
  </si>
  <si>
    <t>189-55-9</t>
  </si>
  <si>
    <t>Dibenzo[a,i]pyrene</t>
  </si>
  <si>
    <t>191-30-0</t>
  </si>
  <si>
    <t>Dibenzo[a,l]pyrene</t>
  </si>
  <si>
    <t>132-64-9</t>
  </si>
  <si>
    <t>Dibenzofuran</t>
  </si>
  <si>
    <t>124-48-1</t>
  </si>
  <si>
    <t>Dibromochloromethane</t>
  </si>
  <si>
    <t>84-74-2</t>
  </si>
  <si>
    <t>Dibutyl phthalate</t>
  </si>
  <si>
    <t>75-71-8</t>
  </si>
  <si>
    <t>Dichlorodifluoromethane (Freon 12)</t>
  </si>
  <si>
    <t>75-43-4</t>
  </si>
  <si>
    <t>Dichlorofluoromethane (Freon 21)</t>
  </si>
  <si>
    <t>Dichloromethane (methylene chloride)</t>
  </si>
  <si>
    <t>94-75-7</t>
  </si>
  <si>
    <t>Dichlorophenoxyacetic acid, salts and esters (2,4-D)</t>
  </si>
  <si>
    <t>62-73-7</t>
  </si>
  <si>
    <t>Dichlorvos (DDVP)</t>
  </si>
  <si>
    <t>115-32-2</t>
  </si>
  <si>
    <t>Dicofol</t>
  </si>
  <si>
    <t>84-61-7</t>
  </si>
  <si>
    <t>Di-cyclohexyl phthalate (DCHP)</t>
  </si>
  <si>
    <t>60-57-1</t>
  </si>
  <si>
    <t>Dieldrin</t>
  </si>
  <si>
    <t>Diesel particulate matter</t>
  </si>
  <si>
    <t>111-42-2</t>
  </si>
  <si>
    <t>Diethanolamine</t>
  </si>
  <si>
    <t>64-67-5</t>
  </si>
  <si>
    <t>Diethyl sulfate</t>
  </si>
  <si>
    <t>Diethylene glycol</t>
  </si>
  <si>
    <t>111-96-6</t>
  </si>
  <si>
    <t>Diethylene glycol dimethyl ether</t>
  </si>
  <si>
    <t>Diethylene glycol monobutyl ether</t>
  </si>
  <si>
    <t>111-77-3</t>
  </si>
  <si>
    <t>Diethylene glycol monomethyl ether</t>
  </si>
  <si>
    <t>627-44-1</t>
  </si>
  <si>
    <t>Diethylmercury</t>
  </si>
  <si>
    <t>84-66-2</t>
  </si>
  <si>
    <t>Diethylphthalate</t>
  </si>
  <si>
    <t>101-90-6</t>
  </si>
  <si>
    <t>Diglycidyl resorcinol ether</t>
  </si>
  <si>
    <t>94-58-6</t>
  </si>
  <si>
    <t>Dihydrosafrole</t>
  </si>
  <si>
    <t>79-44-7</t>
  </si>
  <si>
    <t>Dimethyl carbamoyl chloride</t>
  </si>
  <si>
    <t>68-12-2</t>
  </si>
  <si>
    <t>Dimethyl formamide</t>
  </si>
  <si>
    <t>131-11-3</t>
  </si>
  <si>
    <t>Dimethyl phthalate</t>
  </si>
  <si>
    <t>77-78-1</t>
  </si>
  <si>
    <t>Dimethyl sulfate</t>
  </si>
  <si>
    <t>593-74-8</t>
  </si>
  <si>
    <t>Dimethylmercury</t>
  </si>
  <si>
    <t>513-37-1</t>
  </si>
  <si>
    <t>Dimethylvinylchloride</t>
  </si>
  <si>
    <t>630-93-3</t>
  </si>
  <si>
    <t>Diphenylhydantoin</t>
  </si>
  <si>
    <t>25265-71-8</t>
  </si>
  <si>
    <t>Dipropylene glycol</t>
  </si>
  <si>
    <t>1937-37-7</t>
  </si>
  <si>
    <t>Direct Black 38</t>
  </si>
  <si>
    <t>2602-46-2</t>
  </si>
  <si>
    <t>Direct Blue 6</t>
  </si>
  <si>
    <t>16071-86-6</t>
  </si>
  <si>
    <t>Direct Brown 95 (technical grade)</t>
  </si>
  <si>
    <t>2475-45-8</t>
  </si>
  <si>
    <t>Disperse Blue 1</t>
  </si>
  <si>
    <t>298-04-4</t>
  </si>
  <si>
    <t>Disulfoton</t>
  </si>
  <si>
    <t>106-89-8</t>
  </si>
  <si>
    <t>Epichlorohydrin</t>
  </si>
  <si>
    <t>Epoxy resins</t>
  </si>
  <si>
    <t>12510-42-8</t>
  </si>
  <si>
    <t>Erionite</t>
  </si>
  <si>
    <t>140-88-5</t>
  </si>
  <si>
    <t>Ethyl acrylate</t>
  </si>
  <si>
    <t>74-85-1</t>
  </si>
  <si>
    <t>Ethylene</t>
  </si>
  <si>
    <t>106-93-4</t>
  </si>
  <si>
    <t>Ethylene dibromide (EDB, 1,2-dibromoethane)</t>
  </si>
  <si>
    <t>107-06-2</t>
  </si>
  <si>
    <t>Ethylene dichloride (EDC, 1,2-dichloroethane)</t>
  </si>
  <si>
    <t>629-14-1</t>
  </si>
  <si>
    <t>Ethylene glycol diethyl ether</t>
  </si>
  <si>
    <t>110-71-4</t>
  </si>
  <si>
    <t>Ethylene glycol dimethyl ether</t>
  </si>
  <si>
    <t>Ethylene glycol monobutyl ether</t>
  </si>
  <si>
    <t>110-80-5</t>
  </si>
  <si>
    <t>Ethylene glycol monoethyl ether</t>
  </si>
  <si>
    <t>Ethylene glycol monoethyl ether acetate</t>
  </si>
  <si>
    <t>109-86-4</t>
  </si>
  <si>
    <t>Ethylene glycol monomethyl ether</t>
  </si>
  <si>
    <t>110-49-6</t>
  </si>
  <si>
    <t>Ethylene glycol monomethyl ether acetate</t>
  </si>
  <si>
    <t>Ethylene glycol monopropyl ether</t>
  </si>
  <si>
    <t>75-21-8</t>
  </si>
  <si>
    <t>Ethylene oxide</t>
  </si>
  <si>
    <t>96-45-7</t>
  </si>
  <si>
    <t>Ethylene thiourea</t>
  </si>
  <si>
    <t>151-56-4</t>
  </si>
  <si>
    <t>Ethyleneimine (aziridine)</t>
  </si>
  <si>
    <t>10028-22-5</t>
  </si>
  <si>
    <t>Ferric sulfate</t>
  </si>
  <si>
    <t>206-44-0</t>
  </si>
  <si>
    <t>Fluoranthene</t>
  </si>
  <si>
    <t>86-73-7</t>
  </si>
  <si>
    <t>Fluorene</t>
  </si>
  <si>
    <t>Fluorides</t>
  </si>
  <si>
    <t>7782-41-4</t>
  </si>
  <si>
    <t>Fluorine gas</t>
  </si>
  <si>
    <t>110-00-9</t>
  </si>
  <si>
    <t>Furan</t>
  </si>
  <si>
    <t>60568-05-0</t>
  </si>
  <si>
    <t>Furmecyclox</t>
  </si>
  <si>
    <t>3688-53-7</t>
  </si>
  <si>
    <t>Furylfuramide</t>
  </si>
  <si>
    <t>58-89-9</t>
  </si>
  <si>
    <t>gamma-Hexachlorocyclohexane (Lindane)</t>
  </si>
  <si>
    <t>Glasswool fibers</t>
  </si>
  <si>
    <t>67730-11-4</t>
  </si>
  <si>
    <t>Glu-P-1</t>
  </si>
  <si>
    <t>67730-10-3</t>
  </si>
  <si>
    <t>Glu-P-2</t>
  </si>
  <si>
    <t>111-30-8</t>
  </si>
  <si>
    <t>Glutaraldehyde</t>
  </si>
  <si>
    <t>16568-02-8</t>
  </si>
  <si>
    <t>Gyromitrin</t>
  </si>
  <si>
    <t>2784-94-3</t>
  </si>
  <si>
    <t>HC Blue 1</t>
  </si>
  <si>
    <t>76-44-8</t>
  </si>
  <si>
    <t>Heptachlor</t>
  </si>
  <si>
    <t>1024-57-3</t>
  </si>
  <si>
    <t>Heptachlor epoxide</t>
  </si>
  <si>
    <t>118-74-1</t>
  </si>
  <si>
    <t>Hexachlorobenzene</t>
  </si>
  <si>
    <t>87-68-3</t>
  </si>
  <si>
    <t>Hexachlorobutadiene</t>
  </si>
  <si>
    <t>608-73-1</t>
  </si>
  <si>
    <t>Hexachlorocyclohexanes (mixture) including but not limited to:</t>
  </si>
  <si>
    <t>77-47-4</t>
  </si>
  <si>
    <t>Hexachlorocyclopentadiene</t>
  </si>
  <si>
    <t>67-72-1</t>
  </si>
  <si>
    <t>Hexachloroethane</t>
  </si>
  <si>
    <t>822-06-0</t>
  </si>
  <si>
    <t>Hexamethylene-1,6-diisocyanate</t>
  </si>
  <si>
    <t>680-31-9</t>
  </si>
  <si>
    <t>Hexamethylphosphoramide</t>
  </si>
  <si>
    <t>302-01-2</t>
  </si>
  <si>
    <t>Hydrazine</t>
  </si>
  <si>
    <t>10034-93-2</t>
  </si>
  <si>
    <t>Hydrazine sulfate</t>
  </si>
  <si>
    <t>10035-10-6</t>
  </si>
  <si>
    <t>Hydrogen bromide</t>
  </si>
  <si>
    <t>7664-39-3</t>
  </si>
  <si>
    <t>Hydrogen fluoride</t>
  </si>
  <si>
    <t>123-31-9</t>
  </si>
  <si>
    <t>Hydroquinone</t>
  </si>
  <si>
    <t>193-39-5</t>
  </si>
  <si>
    <t>Indeno[1,2,3-cd]pyrene</t>
  </si>
  <si>
    <t>10043-66-0</t>
  </si>
  <si>
    <t>Iodine-131</t>
  </si>
  <si>
    <t>13463-40-6</t>
  </si>
  <si>
    <t>Iron pentacarbonyl</t>
  </si>
  <si>
    <t>78-59-1</t>
  </si>
  <si>
    <t>Isophorone</t>
  </si>
  <si>
    <t>78-79-5</t>
  </si>
  <si>
    <t>Isoprene, except from vegetative emission sources</t>
  </si>
  <si>
    <t>Isopropyl alcohol</t>
  </si>
  <si>
    <t>Isopropylbenzene (cumene)</t>
  </si>
  <si>
    <t>303-34-4</t>
  </si>
  <si>
    <t>Lasiocarpine</t>
  </si>
  <si>
    <t>Lead and compounds</t>
  </si>
  <si>
    <t>18454-12-1</t>
  </si>
  <si>
    <t>Lead chromate oxide</t>
  </si>
  <si>
    <t>108-31-6</t>
  </si>
  <si>
    <t>Maleic anhydride</t>
  </si>
  <si>
    <t>Manganese and compounds</t>
  </si>
  <si>
    <t>108-39-4</t>
  </si>
  <si>
    <t>m-Cresol</t>
  </si>
  <si>
    <t>148-82-3</t>
  </si>
  <si>
    <t>Melphalan</t>
  </si>
  <si>
    <t>3223-07-2</t>
  </si>
  <si>
    <t>Melphalan HCl</t>
  </si>
  <si>
    <t>7439-97-6</t>
  </si>
  <si>
    <t>Mercury and compounds</t>
  </si>
  <si>
    <t>72-43-5</t>
  </si>
  <si>
    <t>Methoxychlor</t>
  </si>
  <si>
    <t>60-34-4</t>
  </si>
  <si>
    <t>Methyl hydrazine</t>
  </si>
  <si>
    <t>74-88-4</t>
  </si>
  <si>
    <t>Methyl iodide (iodomethane)</t>
  </si>
  <si>
    <t>Methyl isobutyl ketone (MIBK, hexone)</t>
  </si>
  <si>
    <t>624-83-9</t>
  </si>
  <si>
    <t>Methyl isocyanate</t>
  </si>
  <si>
    <t>80-62-6</t>
  </si>
  <si>
    <t>Methyl methacrylate</t>
  </si>
  <si>
    <t>66-27-3</t>
  </si>
  <si>
    <t>Methyl methanesulfonate</t>
  </si>
  <si>
    <t>1634-04-4</t>
  </si>
  <si>
    <t>Methyl tert-butyl ether</t>
  </si>
  <si>
    <t>Methylene diphenyl diisocyanate (MDI)</t>
  </si>
  <si>
    <t>22967-92-6</t>
  </si>
  <si>
    <t>Methylmercury</t>
  </si>
  <si>
    <t>56-04-2</t>
  </si>
  <si>
    <t>Methylthiouracil</t>
  </si>
  <si>
    <t>90-94-8</t>
  </si>
  <si>
    <t>Michler's ketone</t>
  </si>
  <si>
    <t>Mineral fiber emissions from facilities manufacturing or processing glass, rock, or slag fibers (or other mineral derived fibers) of average diameter 1 micrometer or less.</t>
  </si>
  <si>
    <t>Mineral fibers (fine mineral fibers which are man-made, and are airborne particles of a respirable size greater than 5 microns in length, less than or equal to 3.5 microns in diameter, with a length to diameter ratio of 3:1)</t>
  </si>
  <si>
    <t>2385-85-5</t>
  </si>
  <si>
    <t>Mirex</t>
  </si>
  <si>
    <t>50-07-7</t>
  </si>
  <si>
    <t>Mitomycin C</t>
  </si>
  <si>
    <t>1313-27-5</t>
  </si>
  <si>
    <t>Molybdenum trioxide</t>
  </si>
  <si>
    <t>315-22-0</t>
  </si>
  <si>
    <t>Monocrotaline</t>
  </si>
  <si>
    <t>108-38-3</t>
  </si>
  <si>
    <t>m-Xylene</t>
  </si>
  <si>
    <t>134-62-3</t>
  </si>
  <si>
    <t>N,N-Diethyltoluamide (DEET)</t>
  </si>
  <si>
    <t>121-69-7</t>
  </si>
  <si>
    <t>N,N-Dimethylaniline</t>
  </si>
  <si>
    <t>531-82-8</t>
  </si>
  <si>
    <t>N-[4-(5-Nitro-2-furyl)-2-thiazolyl]-acetamide</t>
  </si>
  <si>
    <t>91-20-3</t>
  </si>
  <si>
    <t>Naphthalene</t>
  </si>
  <si>
    <t>n-Butyl alcohol</t>
  </si>
  <si>
    <t>373-02-4</t>
  </si>
  <si>
    <t>Nickel acetate</t>
  </si>
  <si>
    <t>Nickel and compounds</t>
  </si>
  <si>
    <t>3333-67-3</t>
  </si>
  <si>
    <t>Nickel carbonate</t>
  </si>
  <si>
    <t>12607-70-4</t>
  </si>
  <si>
    <t>Nickel carbonate hydroxide</t>
  </si>
  <si>
    <t>13463-39-3</t>
  </si>
  <si>
    <t>Nickel carbonyl</t>
  </si>
  <si>
    <t>7718-54-9</t>
  </si>
  <si>
    <t>Nickel chloride</t>
  </si>
  <si>
    <t>Nickel compounds, insoluble</t>
  </si>
  <si>
    <t>Nickel compounds, soluble</t>
  </si>
  <si>
    <t>12054-48-7</t>
  </si>
  <si>
    <t>Nickel hydroxide</t>
  </si>
  <si>
    <t>13478-00-7</t>
  </si>
  <si>
    <t>Nickel nitrate hexahydrate</t>
  </si>
  <si>
    <t>1313-99-1</t>
  </si>
  <si>
    <t>Nickel oxide</t>
  </si>
  <si>
    <t>12035-72-2</t>
  </si>
  <si>
    <t>Nickel subsulfide</t>
  </si>
  <si>
    <t>7786-81-4</t>
  </si>
  <si>
    <t>Nickel sulfate</t>
  </si>
  <si>
    <t>10101-97-0</t>
  </si>
  <si>
    <t>Nickel sulfate hexahydrate</t>
  </si>
  <si>
    <t>11113-75-0</t>
  </si>
  <si>
    <t>Nickel sulfide</t>
  </si>
  <si>
    <t>1271-28-9</t>
  </si>
  <si>
    <t>Nickelocene</t>
  </si>
  <si>
    <t>3570-75-0</t>
  </si>
  <si>
    <t>Nifurthiazole</t>
  </si>
  <si>
    <t>7697-37-2</t>
  </si>
  <si>
    <t>Nitric acid</t>
  </si>
  <si>
    <t>139-13-9</t>
  </si>
  <si>
    <t>Nitrilotriacetic acid</t>
  </si>
  <si>
    <t>18662-53-8</t>
  </si>
  <si>
    <t>Nitrilotriacetic acid, trisodium salt monohydrate</t>
  </si>
  <si>
    <t>98-95-3</t>
  </si>
  <si>
    <t>Nitrobenzene</t>
  </si>
  <si>
    <t>1836-75-5</t>
  </si>
  <si>
    <t>Nitrofen</t>
  </si>
  <si>
    <t>59-87-0</t>
  </si>
  <si>
    <t>Nitrofurazone</t>
  </si>
  <si>
    <t>302-70-5</t>
  </si>
  <si>
    <t>Nitrogen mustard N-oxide</t>
  </si>
  <si>
    <t>70-25-7</t>
  </si>
  <si>
    <t>N-Methyl-N-nitro-N-nitrosoguanidine</t>
  </si>
  <si>
    <t>1116-54-7</t>
  </si>
  <si>
    <t>N-Nitrosodiethanolamine</t>
  </si>
  <si>
    <t>55-18-5</t>
  </si>
  <si>
    <t>N-Nitrosodiethylamine</t>
  </si>
  <si>
    <t>62-75-9</t>
  </si>
  <si>
    <t>N-Nitrosodimethylamine</t>
  </si>
  <si>
    <t>924-16-3</t>
  </si>
  <si>
    <t>N-Nitrosodi-n-butylamine</t>
  </si>
  <si>
    <t>86-30-6</t>
  </si>
  <si>
    <t>N-Nitrosodiphenylamine</t>
  </si>
  <si>
    <t>621-64-7</t>
  </si>
  <si>
    <t>N-Nitrosodipropylamine</t>
  </si>
  <si>
    <t>10595-95-6</t>
  </si>
  <si>
    <t>N-Nitrosomethylethylamine</t>
  </si>
  <si>
    <t>59-89-2</t>
  </si>
  <si>
    <t>N-Nitrosomorpholine</t>
  </si>
  <si>
    <t>759-73-9</t>
  </si>
  <si>
    <t>N-Nitroso-N-ethylurea</t>
  </si>
  <si>
    <t>684-93-5</t>
  </si>
  <si>
    <t>N-Nitroso-N-methylurea</t>
  </si>
  <si>
    <t>615-53-2</t>
  </si>
  <si>
    <t>N-Nitroso-N-methylurethane</t>
  </si>
  <si>
    <t>16543-55-8</t>
  </si>
  <si>
    <t>N-Nitrosonornicotine</t>
  </si>
  <si>
    <t>100-75-4</t>
  </si>
  <si>
    <t>N-Nitrosopiperidine</t>
  </si>
  <si>
    <t>930-55-2</t>
  </si>
  <si>
    <t>N-Nitrosopyrrolidine</t>
  </si>
  <si>
    <t>90-04-0</t>
  </si>
  <si>
    <t>o-Anisidine</t>
  </si>
  <si>
    <t>134-29-2</t>
  </si>
  <si>
    <t>o-Anisidine hydrochloride</t>
  </si>
  <si>
    <t>95-48-7</t>
  </si>
  <si>
    <t>o-Cresol</t>
  </si>
  <si>
    <t>39001-02-0</t>
  </si>
  <si>
    <t>Octachlorodibenzofuran (OCDF)</t>
  </si>
  <si>
    <t>3268-87-9</t>
  </si>
  <si>
    <t>Octachlorodibenzo-p-dioxin (OCDD)</t>
  </si>
  <si>
    <t>8014-95-7</t>
  </si>
  <si>
    <t>Oleum (fuming sulfuric acid)</t>
  </si>
  <si>
    <t>132-27-4</t>
  </si>
  <si>
    <t>o-Phenylphenate, sodium</t>
  </si>
  <si>
    <t>97-56-3</t>
  </si>
  <si>
    <t>ortho-Aminoazotoluene</t>
  </si>
  <si>
    <t>95-53-4</t>
  </si>
  <si>
    <t>o-Toluidine</t>
  </si>
  <si>
    <t>636-21-5</t>
  </si>
  <si>
    <t>o-Toluidine hydrochloride</t>
  </si>
  <si>
    <t>95-47-6</t>
  </si>
  <si>
    <t>o-Xylene</t>
  </si>
  <si>
    <t>56-38-2</t>
  </si>
  <si>
    <t>Parathion</t>
  </si>
  <si>
    <t>189084-64-8</t>
  </si>
  <si>
    <t>PBDE-100 [2,2’,4,4’,6-pentabromodiphenyl ether]</t>
  </si>
  <si>
    <t>182677-30-1</t>
  </si>
  <si>
    <t>PBDE-138 [2,2’,3,4,4’,5’-hexabromodiphenyl ether]</t>
  </si>
  <si>
    <t>68631-49-2</t>
  </si>
  <si>
    <t>PBDE-153 [2,2',4,4',5,5'-hexabromodiphenyl ether]</t>
  </si>
  <si>
    <t>207122-15-4</t>
  </si>
  <si>
    <t>PBDE-154 [2,2’,4,4’,5,6’-hexabromodiphenyl ether]</t>
  </si>
  <si>
    <t>207122-16-5</t>
  </si>
  <si>
    <t>PBDE-183 [2,2',3,4,4',5',6-heptabromodiphenyl ether]</t>
  </si>
  <si>
    <t>1163-19-5</t>
  </si>
  <si>
    <t>PBDE-209 [decabromodiphenyl ether]</t>
  </si>
  <si>
    <t>5436-43-1</t>
  </si>
  <si>
    <t>PBDE-47 [2,2',4,4'-tetrabromodiphenyl ether]</t>
  </si>
  <si>
    <t>60348-60-9</t>
  </si>
  <si>
    <t>PBDE-99 [2,2’,4,4’,5-pentabromodiphenyl ether]</t>
  </si>
  <si>
    <t>32598-14-4</t>
  </si>
  <si>
    <t>PCB 105 [2,3,3',4,4'-pentachlorobiphenyl]</t>
  </si>
  <si>
    <t>74472-37-0</t>
  </si>
  <si>
    <t>PCB 114 [2,3,4,4',5-pentachlorobiphenyl]</t>
  </si>
  <si>
    <t>31508-00-6</t>
  </si>
  <si>
    <t>PCB 118 [2,3',4,4',5-pentachlorobiphenyl]</t>
  </si>
  <si>
    <t>65510-44-3</t>
  </si>
  <si>
    <t>PCB 123 [2,3',4,4',5'-pentachlorobiphenyl]</t>
  </si>
  <si>
    <t>57465-28-8</t>
  </si>
  <si>
    <t>PCB 126 [3,3',4,4',5-pentachlorobiphenyl]</t>
  </si>
  <si>
    <t>38380-08-4</t>
  </si>
  <si>
    <t>PCB 156 [2,3,3',4,4',5-hexachlorobiphenyl]</t>
  </si>
  <si>
    <t>69782-90-7</t>
  </si>
  <si>
    <t>PCB 157 [2,3,3',4,4',5'-hexachlorobiphenyl]</t>
  </si>
  <si>
    <t>52663-72-6</t>
  </si>
  <si>
    <t>PCB 167 [2,3',4,4',5,5'-hexachlorobiphenyl]</t>
  </si>
  <si>
    <t>32774-16-6</t>
  </si>
  <si>
    <t>PCB 169 [3,3',4,4',5,5'-hexachlorobiphenyl]</t>
  </si>
  <si>
    <t>37680-65-2</t>
  </si>
  <si>
    <t>PCB 18 [2,2',5-trichlorobiphenyl]</t>
  </si>
  <si>
    <t>39635-31-9</t>
  </si>
  <si>
    <t>PCB 189 [2,3,3',4,4',5,5'-heptachlorobiphenyl]</t>
  </si>
  <si>
    <t>32598-13-3</t>
  </si>
  <si>
    <t>PCB 77 [3,3',4,4'-tetrachlorobiphenyl]</t>
  </si>
  <si>
    <t>70362-50-4</t>
  </si>
  <si>
    <t>PCB 81 [3,4,4',5-tetrachlorobiphenyl]</t>
  </si>
  <si>
    <t>37680-73-2</t>
  </si>
  <si>
    <t>PCB-101 [2,2',4,5,5'-pentachlorobiphenyl]</t>
  </si>
  <si>
    <t>38380-07-3</t>
  </si>
  <si>
    <t>PCB-128 [2,2',3,3',4,4'-hexachlorobiphenyl]</t>
  </si>
  <si>
    <t>35065-28-2</t>
  </si>
  <si>
    <t>PCB-138 [2,2',3,4,4',5'-hexachlorobiphenyl]</t>
  </si>
  <si>
    <t>35065-27-1</t>
  </si>
  <si>
    <t>PCB-153 [2,2',4,4',5,5'-hexachlorobiphenyl]</t>
  </si>
  <si>
    <t>35065-30-6</t>
  </si>
  <si>
    <t>PCB-170 [2,2',3,3',4,4',5-heptachlorobiphenyl]</t>
  </si>
  <si>
    <t>35065-29-3</t>
  </si>
  <si>
    <t>PCB-180 [2,2',3,4,4',5,5'-heptachlorobiphenyl]</t>
  </si>
  <si>
    <t>52663-68-0</t>
  </si>
  <si>
    <t>PCB-187 [2,2',3,4',5,5',6-heptachlorobiphenyl]</t>
  </si>
  <si>
    <t>52663-78-2</t>
  </si>
  <si>
    <t>PCB-195 [2,2',3,3',4,4',5,6-octachlorobiphenyl]</t>
  </si>
  <si>
    <t>40186-72-9</t>
  </si>
  <si>
    <t>PCB-206 [2,2',3,3',4,4',5,5',6-nonachlorobiphenyl]</t>
  </si>
  <si>
    <t>2051-24-3</t>
  </si>
  <si>
    <t>PCB-209 [decachlorobiphenyl]</t>
  </si>
  <si>
    <t>7012-37-5</t>
  </si>
  <si>
    <t>PCB-28 [2,4,4'-trichlorobiphenyl]</t>
  </si>
  <si>
    <t>41464-39-5</t>
  </si>
  <si>
    <t>PCB-44 [2,2',3,5'-tetrachlorobiphenyl]</t>
  </si>
  <si>
    <t>35693-99-3</t>
  </si>
  <si>
    <t>PCB-52 [2,2',5,5'-tetrachlorobiphenyl]</t>
  </si>
  <si>
    <t>32598-10-0</t>
  </si>
  <si>
    <t>PCB-66 [2,3',4,4'-tetrachlorobiphenyl]</t>
  </si>
  <si>
    <t>34883-43-7</t>
  </si>
  <si>
    <t>PCB-8 [2,4'-dichlorobiphenyl]</t>
  </si>
  <si>
    <t>106-47-8</t>
  </si>
  <si>
    <t>p-Chloroaniline</t>
  </si>
  <si>
    <t>95-69-2</t>
  </si>
  <si>
    <t>p-Chloro-o-toluidine</t>
  </si>
  <si>
    <t>120-71-8</t>
  </si>
  <si>
    <t>p-Cresidine</t>
  </si>
  <si>
    <t>106-44-5</t>
  </si>
  <si>
    <t>p-Cresol</t>
  </si>
  <si>
    <t>p-Dichlorobenzene (1,4-dichlorobenzene)</t>
  </si>
  <si>
    <t>32534-81-9</t>
  </si>
  <si>
    <t>Pentabromodiphenyl ether</t>
  </si>
  <si>
    <t>82-68-8</t>
  </si>
  <si>
    <t>Pentachloronitrobenzene (quintobenzene)</t>
  </si>
  <si>
    <t>87-86-5</t>
  </si>
  <si>
    <t>Pentachlorophenol</t>
  </si>
  <si>
    <t>79-21-0</t>
  </si>
  <si>
    <t>Peracetic acid</t>
  </si>
  <si>
    <t>Perfluorinated compounds (PFCs)</t>
  </si>
  <si>
    <t>1763-23-1</t>
  </si>
  <si>
    <t>Perfluorooctanesulfonic acid (PFOS)</t>
  </si>
  <si>
    <t>335-67-1</t>
  </si>
  <si>
    <t>Perfluorooctanoic acid (PFOA)</t>
  </si>
  <si>
    <t>198-55-0</t>
  </si>
  <si>
    <t>Perylene</t>
  </si>
  <si>
    <t>62-44-2</t>
  </si>
  <si>
    <t>Phenacetin</t>
  </si>
  <si>
    <t>85-01-8</t>
  </si>
  <si>
    <t>Phenanthrene</t>
  </si>
  <si>
    <t>94-78-0</t>
  </si>
  <si>
    <t>Phenazopyridine</t>
  </si>
  <si>
    <t>136-40-3</t>
  </si>
  <si>
    <t>Phenazopyridine hydrochloride</t>
  </si>
  <si>
    <t>3546-10-9</t>
  </si>
  <si>
    <t>Phenesterin</t>
  </si>
  <si>
    <t>50-06-6</t>
  </si>
  <si>
    <t>Phenobarbital</t>
  </si>
  <si>
    <t>59-96-1</t>
  </si>
  <si>
    <t>Phenoxybenzamine</t>
  </si>
  <si>
    <t>63-92-3</t>
  </si>
  <si>
    <t>Phenoxybenzamine hydrochloride</t>
  </si>
  <si>
    <t>75-44-5</t>
  </si>
  <si>
    <t>Phosgene</t>
  </si>
  <si>
    <t>7803-51-2</t>
  </si>
  <si>
    <t>Phosphine</t>
  </si>
  <si>
    <t>Phosphorus and compounds</t>
  </si>
  <si>
    <t>10025-87-3</t>
  </si>
  <si>
    <t>Phosphorus oxychloride</t>
  </si>
  <si>
    <t>10026-13-8</t>
  </si>
  <si>
    <t>Phosphorus pentachloride</t>
  </si>
  <si>
    <t>1314-56-3</t>
  </si>
  <si>
    <t>Phosphorus pentoxide</t>
  </si>
  <si>
    <t>7719-12-2</t>
  </si>
  <si>
    <t>Phosphorus trichloride</t>
  </si>
  <si>
    <t>12185-10-3</t>
  </si>
  <si>
    <t>Phosphorus, white</t>
  </si>
  <si>
    <t>Phthalates</t>
  </si>
  <si>
    <t>85-44-9</t>
  </si>
  <si>
    <t>Phthalic anhydride</t>
  </si>
  <si>
    <t>156-10-5</t>
  </si>
  <si>
    <t>p-Nitrosodiphenylamine</t>
  </si>
  <si>
    <t>Polybrominated diphenyl ethers (PBDEs)</t>
  </si>
  <si>
    <t>1336-36-3</t>
  </si>
  <si>
    <t>Polychlorinated biphenyls (PCBs)</t>
  </si>
  <si>
    <t>Polychlorinated biphenyls (PCBs) TEQ</t>
  </si>
  <si>
    <t>Polychlorinated dibenzo-p-dioxins (PCDDs) &amp; dibenzofurans (PCDFs) TEQ</t>
  </si>
  <si>
    <t>Polycyclic aromatic hydrocarbon derivatives [PAH-Derivatives]</t>
  </si>
  <si>
    <t>Polycyclic aromatic hydrocarbons (PAHs)</t>
  </si>
  <si>
    <t>3564-09-8</t>
  </si>
  <si>
    <t>Ponceau 3R</t>
  </si>
  <si>
    <t>3761-53-3</t>
  </si>
  <si>
    <t>Ponceau MX</t>
  </si>
  <si>
    <t>7758-01-2</t>
  </si>
  <si>
    <t>Potassium bromate</t>
  </si>
  <si>
    <t>106-50-3</t>
  </si>
  <si>
    <t>p-Phenylenediamine</t>
  </si>
  <si>
    <t>671-16-9</t>
  </si>
  <si>
    <t>Procarbazine</t>
  </si>
  <si>
    <t>366-70-1</t>
  </si>
  <si>
    <t>Procarbazine hydrochloride</t>
  </si>
  <si>
    <t>123-38-6</t>
  </si>
  <si>
    <t>Propionaldehyde</t>
  </si>
  <si>
    <t>114-26-1</t>
  </si>
  <si>
    <t>Propoxur (Baygon)</t>
  </si>
  <si>
    <t>6423-43-4</t>
  </si>
  <si>
    <t>Propylene glycol dinitrate</t>
  </si>
  <si>
    <t>107-98-2</t>
  </si>
  <si>
    <t>Propylene glycol monomethyl ether</t>
  </si>
  <si>
    <t>Propylene glycol monomethyl ether acetate</t>
  </si>
  <si>
    <t>75-56-9</t>
  </si>
  <si>
    <t>Propylene oxide</t>
  </si>
  <si>
    <t>51-52-5</t>
  </si>
  <si>
    <t>Propylthiouracil</t>
  </si>
  <si>
    <t>106-42-3</t>
  </si>
  <si>
    <t>p-Xylene</t>
  </si>
  <si>
    <t>129-00-0</t>
  </si>
  <si>
    <t>Pyrene</t>
  </si>
  <si>
    <t>110-86-1</t>
  </si>
  <si>
    <t>Pyridine</t>
  </si>
  <si>
    <t>91-22-5</t>
  </si>
  <si>
    <t>Quinoline</t>
  </si>
  <si>
    <t>106-51-4</t>
  </si>
  <si>
    <t>Quinone</t>
  </si>
  <si>
    <t>Radon and its decay products</t>
  </si>
  <si>
    <t>Refractory ceramic fibers</t>
  </si>
  <si>
    <t>50-55-5</t>
  </si>
  <si>
    <t>Reserpine</t>
  </si>
  <si>
    <t>Rockwool</t>
  </si>
  <si>
    <t>94-59-7</t>
  </si>
  <si>
    <t>Safrole</t>
  </si>
  <si>
    <t>78-92-2</t>
  </si>
  <si>
    <t>sec-Butyl alcohol</t>
  </si>
  <si>
    <t>7783-07-5</t>
  </si>
  <si>
    <t>Selenide, hydrogen</t>
  </si>
  <si>
    <t>7782-49-2</t>
  </si>
  <si>
    <t>Selenium and compounds</t>
  </si>
  <si>
    <t>7446-34-6</t>
  </si>
  <si>
    <t>Selenium sulfide</t>
  </si>
  <si>
    <t>Silica, crystalline (respirable)</t>
  </si>
  <si>
    <t>7440-22-4</t>
  </si>
  <si>
    <t>Silver and compounds</t>
  </si>
  <si>
    <t>Slagwool</t>
  </si>
  <si>
    <t>10048-13-2</t>
  </si>
  <si>
    <t>Sterigmatocystin</t>
  </si>
  <si>
    <t>18883-66-4</t>
  </si>
  <si>
    <t>Streptozotocin</t>
  </si>
  <si>
    <t>100-42-5</t>
  </si>
  <si>
    <t>Styrene</t>
  </si>
  <si>
    <t>96-09-3</t>
  </si>
  <si>
    <t>Styrene oxide</t>
  </si>
  <si>
    <t>95-06-7</t>
  </si>
  <si>
    <t>Sulfallate</t>
  </si>
  <si>
    <t>505-60-2</t>
  </si>
  <si>
    <t>Sulfur mustard</t>
  </si>
  <si>
    <t>7446-11-9</t>
  </si>
  <si>
    <t>Sulfur trioxide</t>
  </si>
  <si>
    <t>Sulfuric acid</t>
  </si>
  <si>
    <t>Talc containing asbestiform fibers</t>
  </si>
  <si>
    <t>540-88-5</t>
  </si>
  <si>
    <t>t-Butyl acetate</t>
  </si>
  <si>
    <t>100-21-0</t>
  </si>
  <si>
    <t>Terephthalic acid</t>
  </si>
  <si>
    <t>75-65-0</t>
  </si>
  <si>
    <t>tert-Butyl alcohol</t>
  </si>
  <si>
    <t>40088-47-9</t>
  </si>
  <si>
    <t>Tetrabromodiphenyl ether</t>
  </si>
  <si>
    <t>Tetrachloroethene (perchloroethylene)</t>
  </si>
  <si>
    <t>7440-28-0</t>
  </si>
  <si>
    <t>Thallium and compounds</t>
  </si>
  <si>
    <t>62-55-5</t>
  </si>
  <si>
    <t>Thioacetamide</t>
  </si>
  <si>
    <t>62-56-6</t>
  </si>
  <si>
    <t>Thiourea</t>
  </si>
  <si>
    <t>7550-45-0</t>
  </si>
  <si>
    <t>Titanium tetrachloride</t>
  </si>
  <si>
    <t>26471-62-5</t>
  </si>
  <si>
    <t>Toluene diisocyanates (2,4- and 2,6-)</t>
  </si>
  <si>
    <t>584-84-9</t>
  </si>
  <si>
    <t>Toluene-2,4-diisocyanate</t>
  </si>
  <si>
    <t>91-08-7</t>
  </si>
  <si>
    <t>Toluene-2,6-diisocyanate</t>
  </si>
  <si>
    <t>38998-75-3</t>
  </si>
  <si>
    <t>Total heptachlorodibenzofuran</t>
  </si>
  <si>
    <t>37871-00-4</t>
  </si>
  <si>
    <t>Total heptachlorodibenzo-p-dioxin</t>
  </si>
  <si>
    <t>55684-94-1</t>
  </si>
  <si>
    <t>Total hexachlorodibenzofuran</t>
  </si>
  <si>
    <t>34465-46-8</t>
  </si>
  <si>
    <t>Total hexachlorodibenzo-p-dioxin</t>
  </si>
  <si>
    <t>30402-15-4</t>
  </si>
  <si>
    <t>Total pentachlorodibenzofuran</t>
  </si>
  <si>
    <t>36088-22-9</t>
  </si>
  <si>
    <t>Total pentachlorodibenzo-p-dioxin</t>
  </si>
  <si>
    <t>55722-27-5</t>
  </si>
  <si>
    <t>Total tetrachlorodibenzofuran</t>
  </si>
  <si>
    <t>41903-57-5</t>
  </si>
  <si>
    <t>Total tetrachlorodibenzo-p-dioxin</t>
  </si>
  <si>
    <t>8001-35-2</t>
  </si>
  <si>
    <t>Toxaphene (polychlorinated camphenes)</t>
  </si>
  <si>
    <t>trans-1,2-Dichloroethene</t>
  </si>
  <si>
    <t>55738-54-0</t>
  </si>
  <si>
    <t>trans-2[(Dimethylamino)-methylimino]-5-[2-(5-nitro-2-furyl)-vinyl]-1,3,4-oxadiazole</t>
  </si>
  <si>
    <t>39765-80-5</t>
  </si>
  <si>
    <t>trans-Nonachlor</t>
  </si>
  <si>
    <t>126-73-8</t>
  </si>
  <si>
    <t>Tributyl phosphate</t>
  </si>
  <si>
    <t>79-01-6</t>
  </si>
  <si>
    <t>Trichloroethene (TCE, trichloroethylene)</t>
  </si>
  <si>
    <t>75-69-4</t>
  </si>
  <si>
    <t>Trichlorofluoromethane (Freon 11)</t>
  </si>
  <si>
    <t>78-40-0</t>
  </si>
  <si>
    <t>Triethyl phosphate</t>
  </si>
  <si>
    <t>121-44-8</t>
  </si>
  <si>
    <t>Triethylamine</t>
  </si>
  <si>
    <t>112-49-2</t>
  </si>
  <si>
    <t>Triethylene glycol dimethyl ether</t>
  </si>
  <si>
    <t>1582-09-8</t>
  </si>
  <si>
    <t>Trifluralin</t>
  </si>
  <si>
    <t>512-56-1</t>
  </si>
  <si>
    <t>Trimethyl phosphate</t>
  </si>
  <si>
    <t>78-30-8</t>
  </si>
  <si>
    <t>Triorthocresyl phosphate</t>
  </si>
  <si>
    <t>115-86-6</t>
  </si>
  <si>
    <t>Triphenyl phosphate</t>
  </si>
  <si>
    <t>101-02-0</t>
  </si>
  <si>
    <t>Triphenyl phosphite</t>
  </si>
  <si>
    <t>52-24-4</t>
  </si>
  <si>
    <t>tris-(1-Aziridinyl)phosphine sulfide</t>
  </si>
  <si>
    <t>126-72-7</t>
  </si>
  <si>
    <t>tris(2,3-Dibromopropyl)phosphate</t>
  </si>
  <si>
    <t>62450-06-0</t>
  </si>
  <si>
    <t>Tryptophan-P-1</t>
  </si>
  <si>
    <t>62450-07-1</t>
  </si>
  <si>
    <t>Tryptophan-P-2</t>
  </si>
  <si>
    <t>51-79-6</t>
  </si>
  <si>
    <t>Urethane (ethyl carbamate)</t>
  </si>
  <si>
    <t>Vanadium (fume or dust)</t>
  </si>
  <si>
    <t>1314-62-1</t>
  </si>
  <si>
    <t>Vanadium pentoxide</t>
  </si>
  <si>
    <t>108-05-4</t>
  </si>
  <si>
    <t>Vinyl acetate</t>
  </si>
  <si>
    <t>593-60-2</t>
  </si>
  <si>
    <t>Vinyl bromide</t>
  </si>
  <si>
    <t>75-01-4</t>
  </si>
  <si>
    <t>Vinyl chloride</t>
  </si>
  <si>
    <t>75-02-5</t>
  </si>
  <si>
    <t>Vinyl fluoride</t>
  </si>
  <si>
    <t>75-35-4</t>
  </si>
  <si>
    <t>Vinylidene chloride</t>
  </si>
  <si>
    <t>Xylene (mixture), including m-xylene, o-xylene, p-xylene</t>
  </si>
  <si>
    <t>Zinc and compounds</t>
  </si>
  <si>
    <t>Zinc oxide</t>
  </si>
  <si>
    <t>PRODUCT NAME</t>
  </si>
  <si>
    <t>MANUFACTURER</t>
  </si>
  <si>
    <t>QTY</t>
  </si>
  <si>
    <t>PortaGas(Praxair, Inc)</t>
  </si>
  <si>
    <t/>
  </si>
  <si>
    <t>Krylon Products Group</t>
  </si>
  <si>
    <t>3M - Construction and Home Improvement Products</t>
  </si>
  <si>
    <t>EP Minerals, LLC.</t>
  </si>
  <si>
    <t>91053-39-3</t>
  </si>
  <si>
    <t>Shell Oil Products US</t>
  </si>
  <si>
    <t>Exxon Mobil Corporation</t>
  </si>
  <si>
    <t>Rust-Oleum Corporation</t>
  </si>
  <si>
    <t>NAPA Mac's Battery Terminal Protector</t>
  </si>
  <si>
    <t>balkamp inc</t>
  </si>
  <si>
    <t>GRAYMONT</t>
  </si>
  <si>
    <t>MAGNAFLUX</t>
  </si>
  <si>
    <t>Chevron Products Company a division of Chevron U.S.A. Inc.</t>
  </si>
  <si>
    <t>Municipal Solid Waste Combined Ash</t>
  </si>
  <si>
    <t>Covanta Energy, LLC</t>
  </si>
  <si>
    <t>Municipal Solid Waste Fly Ash</t>
  </si>
  <si>
    <t>Municipal Solid Waste Bottom Ash</t>
  </si>
  <si>
    <t>Goodway Technologies Corporation</t>
  </si>
  <si>
    <t>Weiler Corporation</t>
  </si>
  <si>
    <t>Klüber Lubrication North America L.P.</t>
  </si>
  <si>
    <t>7647-01-0 and 34590-94-8</t>
  </si>
  <si>
    <t>Natural Soda, LLC</t>
  </si>
  <si>
    <t>GLYPTAL, INC.</t>
  </si>
  <si>
    <t>Drew Paints, Inc.</t>
  </si>
  <si>
    <t>CANTESCO FORMULA 300</t>
  </si>
  <si>
    <t>KEMPER SYSTEM AMERICA</t>
  </si>
  <si>
    <t>Ricca Chemical Company</t>
  </si>
  <si>
    <t>Carson NexGen Team, LLC.</t>
  </si>
  <si>
    <t>QUAT TUBERCULOCIDAL HUSKY 814 Q/T TUBERCULOCIDAL SPRAY DISINFECTANT</t>
  </si>
  <si>
    <t>Canberra Corporation</t>
  </si>
  <si>
    <t>Powdered Detergent/Disinfectant</t>
  </si>
  <si>
    <t>Stearns Packaging Corporation</t>
  </si>
  <si>
    <t>Pace Technologies</t>
  </si>
  <si>
    <t>Relton Corporation-Chemical Division</t>
  </si>
  <si>
    <t>Metabo Corporation</t>
  </si>
  <si>
    <t>The Lincoln Electric Company</t>
  </si>
  <si>
    <t>Nu-Calgon</t>
  </si>
  <si>
    <t>Old World Industries, LLC</t>
  </si>
  <si>
    <t>Northland Products Company</t>
  </si>
  <si>
    <t>Vi-Jon Inc.</t>
  </si>
  <si>
    <t>Henkel Corporation</t>
  </si>
  <si>
    <t>RM Lucas Company</t>
  </si>
  <si>
    <t>KICTeam, Inc.</t>
  </si>
  <si>
    <t>Mid-American Research Chemical Corp.</t>
  </si>
  <si>
    <t>SPECLT SSPR 6PK FARM YELLOW (CATERPILLAR</t>
  </si>
  <si>
    <t>IC +SSPR 6PK FLAT WHITE</t>
  </si>
  <si>
    <t>Compass Minerals America</t>
  </si>
  <si>
    <t>Harris International Labs</t>
  </si>
  <si>
    <t>OATEY CO.</t>
  </si>
  <si>
    <t>IPS Corporation</t>
  </si>
  <si>
    <t>3M - Industrial Adhesives and Tapes</t>
  </si>
  <si>
    <t>DAP Foam, Inc.</t>
  </si>
  <si>
    <t>LA-CO INDUSTRIES, INC.</t>
  </si>
  <si>
    <t>ROHPER LSPR 6PK FLAT COLD GALV COMPOUND</t>
  </si>
  <si>
    <t>Sunnyside Low Odor Mineral Spirits</t>
  </si>
  <si>
    <t>SUNNYSIDE CORPORATION</t>
  </si>
  <si>
    <t>ITW Pro Brands</t>
  </si>
  <si>
    <t>CRC Industries, Inc.</t>
  </si>
  <si>
    <t>United Elchem Industries c/o Oatey Co.</t>
  </si>
  <si>
    <t>Speed E-namel</t>
  </si>
  <si>
    <t>Aervoe Industries Inc.</t>
  </si>
  <si>
    <t>DAP Products Inc.</t>
  </si>
  <si>
    <t>GPM</t>
  </si>
  <si>
    <t>Sprayon Products Group</t>
  </si>
  <si>
    <t>ITW Global Tire Repair, Inc.</t>
  </si>
  <si>
    <t>WORTHINGTON CYLINDER CORPORATION</t>
  </si>
  <si>
    <t>IC SSPR 12 PK FLRSCNT ORANGE TREE MARK</t>
  </si>
  <si>
    <t>ABB Installation Products Inc.</t>
  </si>
  <si>
    <t>45% VOC TALON ECONOMY BRAKE PARTS CLEANER</t>
  </si>
  <si>
    <t>FASTENAL COMPANY</t>
  </si>
  <si>
    <t>CANS</t>
  </si>
  <si>
    <t>Marvel Oil Company</t>
  </si>
  <si>
    <t>NAPA Balkamp Inc.</t>
  </si>
  <si>
    <t>PLEDGE FURNITURE SPRAY ENHANCING POLISH - LEMON</t>
  </si>
  <si>
    <t>S.C. Johnson &amp; Son, Inc.</t>
  </si>
  <si>
    <t>Technical Chemical Company</t>
  </si>
  <si>
    <t>ROHPER LSPR 6PK FLUORESCENT YELLOW</t>
  </si>
  <si>
    <t>PRO LSPR 6PK MARK FLUORESCENT RED-ORANGE</t>
  </si>
  <si>
    <t>Ferrellgas (Blue Rhino)</t>
  </si>
  <si>
    <t>THE SHERWIN-WILLIAMS COMPANY</t>
  </si>
  <si>
    <t>Eureka Chemical Company</t>
  </si>
  <si>
    <t>WD-40 Multi-Use Product 25% VOC Bulk Liquid</t>
  </si>
  <si>
    <t>WD-40 Company</t>
  </si>
  <si>
    <t>Green Thumb Foaming Wasp &amp; Hornet Killer</t>
  </si>
  <si>
    <t>CHEMSICO DIV OF UNITED INDUSTRIES CORP</t>
  </si>
  <si>
    <t>AEROKROIL</t>
  </si>
  <si>
    <t>Kano Laboratories, Inc.</t>
  </si>
  <si>
    <t>FORREST Technical Coatings</t>
  </si>
  <si>
    <t>Spray paint- Red</t>
  </si>
  <si>
    <t>ROHPER LSPR 6PK GLOSS CHESTNUT BROWN</t>
  </si>
  <si>
    <t>PRO LSPR 6PK MARK FLUORESCENT ORANGE</t>
  </si>
  <si>
    <t>IC +SSPR 6PK GLOSS OSHA SAFETY YELLOW</t>
  </si>
  <si>
    <t>Safety-Kleen Systems, Inc.</t>
  </si>
  <si>
    <t>Wexford Labs, Inc.</t>
  </si>
  <si>
    <t>90-43-7, 120-21-1</t>
  </si>
  <si>
    <t>NEW PIG CORPORATION</t>
  </si>
  <si>
    <t>Praxair Canada Inc.</t>
  </si>
  <si>
    <t>7727-37-9, 10102-43-9, 7446-09-5, 630-08-0</t>
  </si>
  <si>
    <t>TANNER INDUSTRIES, INC.</t>
  </si>
  <si>
    <t>Airgas USA, LLC</t>
  </si>
  <si>
    <t>INTERLUBE INTERNATIONAL INC</t>
  </si>
  <si>
    <t>The Clorox Company of Canada Ltd.</t>
  </si>
  <si>
    <t>JUGS</t>
  </si>
  <si>
    <t>ZEP Inc.</t>
  </si>
  <si>
    <t>Sensidyne, LP</t>
  </si>
  <si>
    <t>Hach Company</t>
  </si>
  <si>
    <t>UNIVAR</t>
  </si>
  <si>
    <t>HYDROCHLORIC ACID 31%</t>
  </si>
  <si>
    <t>John Deere Hy-Gard and Hy-Gard LV Transmission and
Hydraulic Fluid</t>
  </si>
  <si>
    <t>Phillips 66 Company Lubricants Division</t>
  </si>
  <si>
    <t>Chevron Products Company</t>
  </si>
  <si>
    <t>Rogers Machinery Company, Inc.</t>
  </si>
  <si>
    <t>SODIUM BISULFITE 38-42%</t>
  </si>
  <si>
    <t>Chemtreat, Inc.</t>
  </si>
  <si>
    <t>Fluitec Formulations, LLC</t>
  </si>
  <si>
    <t>NorthStar Chemicals, Inc.</t>
  </si>
  <si>
    <t>Activated Carbon</t>
  </si>
  <si>
    <t>ADA</t>
  </si>
  <si>
    <t>Sodium Hydroxide Solution 30-54%</t>
  </si>
  <si>
    <t>KA Steel Chemicals</t>
  </si>
  <si>
    <t>Praxair, Inc.</t>
  </si>
  <si>
    <t>CYLINDERS</t>
  </si>
  <si>
    <t>ChemTreat BL-1283</t>
  </si>
  <si>
    <t>HAWKER POWERSOURCE, Inc.</t>
  </si>
  <si>
    <t>Greenfield Industries, Inc.</t>
  </si>
  <si>
    <t>121-54-0</t>
  </si>
  <si>
    <t>Monsanto Company</t>
  </si>
  <si>
    <t>Saint-Gobain Abrasives, Inc.</t>
  </si>
  <si>
    <t>Purple Power Industrial Strength Cleaner/Degreaser</t>
  </si>
  <si>
    <t>Aiken Chemical Company, Inc.</t>
  </si>
  <si>
    <t>ARGO CHEMICAL, INC.</t>
  </si>
  <si>
    <t>ChemTreat CL4075</t>
  </si>
  <si>
    <t>HILTI, Inc.</t>
  </si>
  <si>
    <t>HEY'DI K-11 Gray</t>
  </si>
  <si>
    <t>Euclid Chemical Company</t>
  </si>
  <si>
    <t>Chemproducts LLC</t>
  </si>
  <si>
    <t>NATIONAL ENGINEERING PRODUCTS INC</t>
  </si>
  <si>
    <t>SAFETY YELLOW ACRYLIC ENAMEL</t>
  </si>
  <si>
    <t>Bromcresol Green-Methyl Red Indicator Solution</t>
  </si>
  <si>
    <t>Dow Corning Corporation</t>
  </si>
  <si>
    <t>Midwesco Filter Resources, Inc.</t>
  </si>
  <si>
    <t>989-38-8, 1314-13-2</t>
  </si>
  <si>
    <t>Elmer's Products, Inc.</t>
  </si>
  <si>
    <t>Calgaz, divison of Air Liquide</t>
  </si>
  <si>
    <t>Airx Laboratories</t>
  </si>
  <si>
    <t>NAPA MAC'S NON-CHLOR BRAKE PARTS CLEANER</t>
  </si>
  <si>
    <t>Niteo Products, LLC</t>
  </si>
  <si>
    <t>O F ZURN CO</t>
  </si>
  <si>
    <t>DAMPNEY CO INC</t>
  </si>
  <si>
    <t>Veolia North America Regeneration Services LLC</t>
  </si>
  <si>
    <t>DOWEX MARATHON C H Cation Exchange Resin</t>
  </si>
  <si>
    <t>The Dow Chemical Company</t>
  </si>
  <si>
    <t>460-S0447 SOLN LH-3 Titrant, Low Range, Form Liquid</t>
  </si>
  <si>
    <t>Nalco Canada ULC</t>
  </si>
  <si>
    <t>SULFUR DIOXIDE</t>
  </si>
  <si>
    <t>Cesco Solutions, Inc.</t>
  </si>
  <si>
    <t>MOBILGEAR 629</t>
  </si>
  <si>
    <t>Ashland Distribution Co., Inc.</t>
  </si>
  <si>
    <t>Inertech Inc</t>
  </si>
  <si>
    <t>HEY'DI SB Bonding Agent</t>
  </si>
  <si>
    <t>COTTO-WAXO CO</t>
  </si>
  <si>
    <t>CLOROX COMMERCIAL SOLUTIONS FORMULA 409 HEAVY-DUTY DEGREASER</t>
  </si>
  <si>
    <t>Clorox Professional Products Company</t>
  </si>
  <si>
    <t>TRUE VALUE MANUFACTURING</t>
  </si>
  <si>
    <t>FLUORESCEIN GREEN CONCENTRATE</t>
  </si>
  <si>
    <t>Dwyer Instruments Inc.</t>
  </si>
  <si>
    <t>gal</t>
  </si>
  <si>
    <t xml:space="preserve">gal </t>
  </si>
  <si>
    <t>Material usage values include a safety factor of 2 applied to the maximum annual usages from 2020-2022.</t>
  </si>
  <si>
    <t>Only materials with usages from 2020-2022 records and that also include TACs are included with this analysis. All other materials with usages are either Exempt TEUs or do not contain TACs.</t>
  </si>
  <si>
    <r>
      <t>Material Usage (lbs)</t>
    </r>
    <r>
      <rPr>
        <b/>
        <vertAlign val="superscript"/>
        <sz val="10"/>
        <color theme="1"/>
        <rFont val="Tahoma"/>
        <family val="2"/>
      </rPr>
      <t>1,2</t>
    </r>
  </si>
  <si>
    <t xml:space="preserve">45% VOC Talon Economoy Brake Parts Cleaner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</si>
</sst>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C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sz val="11"/>
      <name val="Calibri"/>
      <family val="2"/>
    </font>
    <font>
      <b/>
      <u/>
      <sz val="14"/>
      <name val="Calibri"/>
      <family val="2"/>
    </font>
    <font>
      <b/>
      <sz val="12"/>
      <name val="Calibri"/>
      <family val="2"/>
    </font>
    <font>
      <b/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9BC3FF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1" fillId="0" borderId="0"/>
    <xf numFmtId="0" fontId="10" fillId="0" borderId="0"/>
    <xf numFmtId="0" fontId="2" fillId="0" borderId="0"/>
    <xf numFmtId="0" fontId="20" fillId="0" borderId="0"/>
  </cellStyleXfs>
  <cellXfs count="23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0" fontId="0" fillId="0" borderId="0" xfId="1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10" fontId="3" fillId="0" borderId="0" xfId="1" applyNumberFormat="1" applyFont="1" applyFill="1" applyAlignment="1" applyProtection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0" fontId="5" fillId="0" borderId="6" xfId="1" applyNumberFormat="1" applyFont="1" applyBorder="1" applyAlignment="1" applyProtection="1">
      <alignment horizontal="center"/>
    </xf>
    <xf numFmtId="10" fontId="5" fillId="0" borderId="9" xfId="1" applyNumberFormat="1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49" fontId="6" fillId="0" borderId="12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0" fontId="6" fillId="0" borderId="11" xfId="1" applyNumberFormat="1" applyFont="1" applyBorder="1" applyAlignment="1" applyProtection="1">
      <alignment horizontal="center"/>
    </xf>
    <xf numFmtId="10" fontId="6" fillId="0" borderId="14" xfId="1" applyNumberFormat="1" applyFont="1" applyBorder="1" applyAlignment="1" applyProtection="1">
      <alignment horizontal="center"/>
    </xf>
    <xf numFmtId="49" fontId="6" fillId="0" borderId="11" xfId="0" applyNumberFormat="1" applyFont="1" applyBorder="1" applyAlignment="1">
      <alignment horizontal="center"/>
    </xf>
    <xf numFmtId="0" fontId="6" fillId="0" borderId="0" xfId="0" applyFont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49" fontId="3" fillId="4" borderId="11" xfId="0" applyNumberFormat="1" applyFont="1" applyFill="1" applyBorder="1" applyAlignment="1">
      <alignment horizontal="center"/>
    </xf>
    <xf numFmtId="0" fontId="3" fillId="4" borderId="0" xfId="0" applyFont="1" applyFill="1"/>
    <xf numFmtId="10" fontId="3" fillId="4" borderId="11" xfId="1" applyNumberFormat="1" applyFont="1" applyFill="1" applyBorder="1" applyAlignment="1" applyProtection="1">
      <alignment horizontal="center"/>
    </xf>
    <xf numFmtId="10" fontId="3" fillId="4" borderId="14" xfId="1" applyNumberFormat="1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0" fontId="3" fillId="0" borderId="11" xfId="1" applyNumberFormat="1" applyFont="1" applyBorder="1" applyAlignment="1" applyProtection="1">
      <alignment horizontal="center"/>
      <protection locked="0"/>
    </xf>
    <xf numFmtId="10" fontId="3" fillId="0" borderId="14" xfId="1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10" fontId="3" fillId="0" borderId="6" xfId="1" applyNumberFormat="1" applyFont="1" applyBorder="1" applyAlignment="1" applyProtection="1">
      <alignment horizontal="center"/>
      <protection locked="0"/>
    </xf>
    <xf numFmtId="10" fontId="3" fillId="0" borderId="8" xfId="1" applyNumberFormat="1" applyFont="1" applyBorder="1" applyAlignment="1" applyProtection="1">
      <alignment horizontal="center"/>
      <protection locked="0"/>
    </xf>
    <xf numFmtId="10" fontId="0" fillId="0" borderId="0" xfId="1" applyNumberFormat="1" applyFont="1" applyAlignment="1">
      <alignment horizontal="center"/>
    </xf>
    <xf numFmtId="10" fontId="6" fillId="0" borderId="0" xfId="1" applyNumberFormat="1" applyFont="1" applyBorder="1" applyAlignment="1" applyProtection="1">
      <alignment horizontal="center"/>
    </xf>
    <xf numFmtId="10" fontId="3" fillId="4" borderId="0" xfId="1" applyNumberFormat="1" applyFont="1" applyFill="1" applyBorder="1" applyAlignment="1" applyProtection="1">
      <alignment horizontal="center"/>
    </xf>
    <xf numFmtId="10" fontId="3" fillId="0" borderId="0" xfId="1" applyNumberFormat="1" applyFont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10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3" fillId="0" borderId="10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10" fontId="3" fillId="0" borderId="11" xfId="1" applyNumberFormat="1" applyFont="1" applyBorder="1" applyAlignment="1" applyProtection="1">
      <alignment horizontal="center" vertical="center"/>
      <protection locked="0"/>
    </xf>
    <xf numFmtId="10" fontId="3" fillId="0" borderId="14" xfId="1" applyNumberFormat="1" applyFont="1" applyBorder="1" applyAlignment="1" applyProtection="1">
      <alignment horizontal="center" vertical="center"/>
      <protection locked="0"/>
    </xf>
    <xf numFmtId="10" fontId="3" fillId="0" borderId="0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0" borderId="11" xfId="0" applyFont="1" applyBorder="1" applyAlignment="1" applyProtection="1">
      <alignment wrapText="1"/>
      <protection locked="0"/>
    </xf>
    <xf numFmtId="10" fontId="3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11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10" fontId="3" fillId="0" borderId="14" xfId="1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2" fillId="5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3" applyFont="1" applyAlignment="1">
      <alignment horizontal="left" vertical="top"/>
    </xf>
    <xf numFmtId="49" fontId="13" fillId="0" borderId="0" xfId="4" applyNumberFormat="1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14" fontId="13" fillId="0" borderId="0" xfId="0" quotePrefix="1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/>
    <xf numFmtId="0" fontId="3" fillId="6" borderId="11" xfId="0" applyFont="1" applyFill="1" applyBorder="1" applyAlignment="1" applyProtection="1">
      <alignment horizontal="center"/>
      <protection locked="0"/>
    </xf>
    <xf numFmtId="0" fontId="3" fillId="6" borderId="0" xfId="0" applyFont="1" applyFill="1" applyProtection="1">
      <protection locked="0"/>
    </xf>
    <xf numFmtId="0" fontId="3" fillId="0" borderId="10" xfId="0" applyFont="1" applyBorder="1" applyAlignment="1" applyProtection="1">
      <alignment wrapText="1"/>
      <protection locked="0"/>
    </xf>
    <xf numFmtId="10" fontId="0" fillId="0" borderId="14" xfId="1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3" fillId="0" borderId="0" xfId="1" applyNumberFormat="1" applyFont="1" applyBorder="1" applyAlignment="1" applyProtection="1">
      <alignment horizontal="center" vertical="center" wrapText="1"/>
      <protection locked="0"/>
    </xf>
    <xf numFmtId="10" fontId="5" fillId="0" borderId="8" xfId="1" applyNumberFormat="1" applyFont="1" applyBorder="1" applyAlignment="1" applyProtection="1">
      <alignment horizontal="center" vertical="center"/>
    </xf>
    <xf numFmtId="0" fontId="0" fillId="0" borderId="16" xfId="0" applyBorder="1"/>
    <xf numFmtId="0" fontId="15" fillId="0" borderId="13" xfId="0" applyFont="1" applyBorder="1"/>
    <xf numFmtId="0" fontId="16" fillId="0" borderId="0" xfId="0" applyFont="1"/>
    <xf numFmtId="0" fontId="17" fillId="0" borderId="16" xfId="2" applyFont="1" applyBorder="1" applyAlignment="1">
      <alignment horizontal="center" vertical="center" wrapText="1"/>
    </xf>
    <xf numFmtId="0" fontId="16" fillId="0" borderId="17" xfId="0" applyFont="1" applyBorder="1" applyAlignment="1">
      <alignment wrapText="1"/>
    </xf>
    <xf numFmtId="0" fontId="16" fillId="6" borderId="18" xfId="0" applyFont="1" applyFill="1" applyBorder="1" applyAlignment="1">
      <alignment wrapText="1"/>
    </xf>
    <xf numFmtId="0" fontId="16" fillId="6" borderId="0" xfId="0" applyFont="1" applyFill="1"/>
    <xf numFmtId="0" fontId="3" fillId="0" borderId="11" xfId="0" applyFont="1" applyBorder="1"/>
    <xf numFmtId="0" fontId="1" fillId="0" borderId="14" xfId="0" applyFont="1" applyBorder="1"/>
    <xf numFmtId="49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0" fontId="19" fillId="0" borderId="19" xfId="1" applyNumberFormat="1" applyFont="1" applyFill="1" applyBorder="1" applyAlignment="1" applyProtection="1">
      <alignment horizontal="center" vertical="center"/>
    </xf>
    <xf numFmtId="10" fontId="19" fillId="0" borderId="25" xfId="1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0" fontId="1" fillId="0" borderId="16" xfId="1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10" fontId="1" fillId="0" borderId="18" xfId="1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20" fillId="0" borderId="0" xfId="5"/>
    <xf numFmtId="0" fontId="11" fillId="0" borderId="0" xfId="5" applyFont="1"/>
    <xf numFmtId="0" fontId="11" fillId="7" borderId="0" xfId="5" applyFont="1" applyFill="1"/>
    <xf numFmtId="0" fontId="10" fillId="0" borderId="16" xfId="5" applyFont="1" applyBorder="1"/>
    <xf numFmtId="0" fontId="10" fillId="7" borderId="16" xfId="5" applyFont="1" applyFill="1" applyBorder="1"/>
    <xf numFmtId="0" fontId="21" fillId="0" borderId="27" xfId="5" applyFont="1" applyBorder="1" applyAlignment="1">
      <alignment horizontal="center"/>
    </xf>
    <xf numFmtId="0" fontId="21" fillId="0" borderId="26" xfId="5" applyFont="1" applyBorder="1" applyAlignment="1">
      <alignment horizontal="center"/>
    </xf>
    <xf numFmtId="0" fontId="21" fillId="0" borderId="28" xfId="5" applyFont="1" applyBorder="1" applyAlignment="1">
      <alignment horizontal="center"/>
    </xf>
    <xf numFmtId="0" fontId="10" fillId="0" borderId="22" xfId="5" applyFont="1" applyBorder="1"/>
    <xf numFmtId="0" fontId="22" fillId="0" borderId="29" xfId="5" applyFont="1" applyBorder="1" applyAlignment="1">
      <alignment horizontal="center"/>
    </xf>
    <xf numFmtId="0" fontId="10" fillId="7" borderId="22" xfId="5" applyFont="1" applyFill="1" applyBorder="1"/>
    <xf numFmtId="0" fontId="22" fillId="7" borderId="29" xfId="5" applyFont="1" applyFill="1" applyBorder="1" applyAlignment="1">
      <alignment horizontal="center"/>
    </xf>
    <xf numFmtId="0" fontId="10" fillId="0" borderId="17" xfId="5" applyFont="1" applyBorder="1"/>
    <xf numFmtId="0" fontId="10" fillId="0" borderId="18" xfId="5" applyFont="1" applyBorder="1"/>
    <xf numFmtId="0" fontId="22" fillId="0" borderId="19" xfId="5" applyFont="1" applyBorder="1" applyAlignment="1">
      <alignment horizontal="center"/>
    </xf>
    <xf numFmtId="2" fontId="1" fillId="6" borderId="16" xfId="1" applyNumberFormat="1" applyFont="1" applyFill="1" applyBorder="1" applyAlignment="1" applyProtection="1">
      <alignment horizontal="center" vertical="center"/>
      <protection locked="0"/>
    </xf>
    <xf numFmtId="9" fontId="1" fillId="0" borderId="16" xfId="1" applyFont="1" applyBorder="1" applyAlignment="1" applyProtection="1">
      <alignment horizontal="center" vertical="center"/>
      <protection locked="0"/>
    </xf>
    <xf numFmtId="10" fontId="1" fillId="6" borderId="29" xfId="1" applyNumberFormat="1" applyFont="1" applyFill="1" applyBorder="1" applyAlignment="1" applyProtection="1">
      <alignment horizontal="center" vertical="center"/>
      <protection locked="0"/>
    </xf>
    <xf numFmtId="2" fontId="1" fillId="6" borderId="29" xfId="1" applyNumberFormat="1" applyFont="1" applyFill="1" applyBorder="1" applyAlignment="1" applyProtection="1">
      <alignment horizontal="center" vertical="center" wrapText="1"/>
      <protection locked="0"/>
    </xf>
    <xf numFmtId="2" fontId="1" fillId="6" borderId="18" xfId="1" applyNumberFormat="1" applyFont="1" applyFill="1" applyBorder="1" applyAlignment="1" applyProtection="1">
      <alignment horizontal="center" vertical="center"/>
      <protection locked="0"/>
    </xf>
    <xf numFmtId="10" fontId="1" fillId="6" borderId="19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0" borderId="11" xfId="0" applyBorder="1"/>
    <xf numFmtId="0" fontId="18" fillId="9" borderId="16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 applyProtection="1">
      <alignment horizontal="center" vertical="center" wrapText="1"/>
      <protection locked="0"/>
    </xf>
    <xf numFmtId="0" fontId="1" fillId="9" borderId="16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10" fontId="3" fillId="0" borderId="16" xfId="1" applyNumberFormat="1" applyFont="1" applyBorder="1" applyAlignment="1" applyProtection="1">
      <alignment horizontal="center"/>
      <protection locked="0"/>
    </xf>
    <xf numFmtId="0" fontId="0" fillId="0" borderId="30" xfId="0" applyBorder="1"/>
    <xf numFmtId="0" fontId="0" fillId="0" borderId="13" xfId="0" applyBorder="1"/>
    <xf numFmtId="0" fontId="3" fillId="0" borderId="13" xfId="0" applyFont="1" applyBorder="1" applyAlignment="1" applyProtection="1">
      <alignment wrapText="1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10" fontId="3" fillId="0" borderId="13" xfId="1" applyNumberFormat="1" applyFont="1" applyBorder="1" applyAlignment="1" applyProtection="1">
      <alignment horizontal="center"/>
      <protection locked="0"/>
    </xf>
    <xf numFmtId="0" fontId="10" fillId="0" borderId="1" xfId="0" quotePrefix="1" applyFont="1" applyBorder="1" applyAlignment="1">
      <alignment horizontal="center" wrapText="1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8" borderId="31" xfId="0" applyFont="1" applyFill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>
      <alignment horizontal="center" vertical="center" wrapText="1"/>
    </xf>
    <xf numFmtId="0" fontId="17" fillId="8" borderId="31" xfId="0" applyFont="1" applyFill="1" applyBorder="1" applyAlignment="1">
      <alignment horizontal="center" vertical="center" wrapText="1"/>
    </xf>
    <xf numFmtId="0" fontId="17" fillId="0" borderId="31" xfId="2" applyFont="1" applyBorder="1" applyAlignment="1">
      <alignment horizontal="center" vertical="center" wrapText="1"/>
    </xf>
    <xf numFmtId="0" fontId="17" fillId="8" borderId="31" xfId="2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10" fillId="0" borderId="10" xfId="2" applyFont="1" applyBorder="1" applyAlignment="1">
      <alignment wrapText="1"/>
    </xf>
    <xf numFmtId="0" fontId="10" fillId="0" borderId="10" xfId="0" applyFont="1" applyBorder="1" applyAlignment="1">
      <alignment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8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6" xfId="0" applyFont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 wrapText="1"/>
    </xf>
    <xf numFmtId="0" fontId="3" fillId="0" borderId="13" xfId="0" applyFont="1" applyBorder="1" applyAlignment="1" applyProtection="1">
      <alignment horizontal="center" wrapText="1"/>
      <protection locked="0"/>
    </xf>
    <xf numFmtId="0" fontId="16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center" wrapText="1"/>
    </xf>
    <xf numFmtId="0" fontId="16" fillId="6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0" fontId="3" fillId="0" borderId="20" xfId="1" applyNumberFormat="1" applyFont="1" applyBorder="1" applyAlignment="1" applyProtection="1">
      <alignment horizontal="center"/>
      <protection locked="0"/>
    </xf>
    <xf numFmtId="10" fontId="3" fillId="0" borderId="34" xfId="1" applyNumberFormat="1" applyFont="1" applyBorder="1" applyAlignment="1" applyProtection="1">
      <alignment horizontal="center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10" fontId="3" fillId="0" borderId="36" xfId="1" applyNumberFormat="1" applyFont="1" applyBorder="1" applyAlignment="1" applyProtection="1">
      <alignment horizontal="center"/>
      <protection locked="0"/>
    </xf>
    <xf numFmtId="10" fontId="3" fillId="0" borderId="37" xfId="1" applyNumberFormat="1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10" fontId="3" fillId="0" borderId="36" xfId="1" applyNumberFormat="1" applyFont="1" applyBorder="1" applyAlignment="1" applyProtection="1">
      <alignment horizontal="center" vertical="center"/>
      <protection locked="0"/>
    </xf>
    <xf numFmtId="10" fontId="3" fillId="0" borderId="37" xfId="1" applyNumberFormat="1" applyFont="1" applyBorder="1" applyAlignment="1" applyProtection="1">
      <alignment horizontal="center" vertical="center"/>
      <protection locked="0"/>
    </xf>
    <xf numFmtId="49" fontId="17" fillId="9" borderId="22" xfId="0" applyNumberFormat="1" applyFont="1" applyFill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/>
      <protection locked="0"/>
    </xf>
    <xf numFmtId="49" fontId="1" fillId="0" borderId="22" xfId="0" quotePrefix="1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38" xfId="0" applyFont="1" applyBorder="1"/>
    <xf numFmtId="0" fontId="3" fillId="10" borderId="33" xfId="0" applyFont="1" applyFill="1" applyBorder="1" applyAlignment="1" applyProtection="1">
      <alignment horizontal="center"/>
      <protection locked="0"/>
    </xf>
    <xf numFmtId="0" fontId="0" fillId="10" borderId="20" xfId="0" applyFill="1" applyBorder="1" applyAlignment="1">
      <alignment horizontal="center" wrapText="1"/>
    </xf>
    <xf numFmtId="0" fontId="3" fillId="10" borderId="20" xfId="0" applyFont="1" applyFill="1" applyBorder="1" applyAlignment="1" applyProtection="1">
      <alignment horizontal="center" wrapText="1"/>
      <protection locked="0"/>
    </xf>
    <xf numFmtId="10" fontId="3" fillId="10" borderId="20" xfId="1" applyNumberFormat="1" applyFont="1" applyFill="1" applyBorder="1" applyAlignment="1" applyProtection="1">
      <alignment horizontal="center"/>
      <protection locked="0"/>
    </xf>
    <xf numFmtId="49" fontId="3" fillId="10" borderId="35" xfId="0" applyNumberFormat="1" applyFont="1" applyFill="1" applyBorder="1" applyAlignment="1" applyProtection="1">
      <alignment horizontal="center"/>
      <protection locked="0"/>
    </xf>
    <xf numFmtId="0" fontId="0" fillId="10" borderId="36" xfId="0" applyFill="1" applyBorder="1" applyAlignment="1">
      <alignment horizontal="center" wrapText="1"/>
    </xf>
    <xf numFmtId="0" fontId="3" fillId="10" borderId="36" xfId="0" applyFont="1" applyFill="1" applyBorder="1" applyAlignment="1" applyProtection="1">
      <alignment horizontal="center" wrapText="1"/>
      <protection locked="0"/>
    </xf>
    <xf numFmtId="10" fontId="3" fillId="10" borderId="36" xfId="1" applyNumberFormat="1" applyFont="1" applyFill="1" applyBorder="1" applyAlignment="1" applyProtection="1">
      <alignment horizontal="center"/>
      <protection locked="0"/>
    </xf>
    <xf numFmtId="49" fontId="3" fillId="10" borderId="35" xfId="0" applyNumberFormat="1" applyFont="1" applyFill="1" applyBorder="1" applyAlignment="1" applyProtection="1">
      <alignment horizontal="center" vertical="center"/>
      <protection locked="0"/>
    </xf>
    <xf numFmtId="0" fontId="3" fillId="10" borderId="36" xfId="0" applyFont="1" applyFill="1" applyBorder="1" applyAlignment="1" applyProtection="1">
      <alignment horizontal="center" vertical="center" wrapText="1"/>
      <protection locked="0"/>
    </xf>
    <xf numFmtId="10" fontId="3" fillId="10" borderId="36" xfId="1" applyNumberFormat="1" applyFont="1" applyFill="1" applyBorder="1" applyAlignment="1" applyProtection="1">
      <alignment horizontal="center" vertical="center"/>
      <protection locked="0"/>
    </xf>
    <xf numFmtId="0" fontId="3" fillId="10" borderId="35" xfId="0" applyFont="1" applyFill="1" applyBorder="1" applyAlignment="1" applyProtection="1">
      <alignment horizontal="center"/>
      <protection locked="0"/>
    </xf>
    <xf numFmtId="49" fontId="0" fillId="10" borderId="35" xfId="0" applyNumberFormat="1" applyFill="1" applyBorder="1" applyAlignment="1">
      <alignment horizontal="center"/>
    </xf>
    <xf numFmtId="49" fontId="3" fillId="10" borderId="36" xfId="0" applyNumberFormat="1" applyFont="1" applyFill="1" applyBorder="1" applyAlignment="1" applyProtection="1">
      <alignment horizontal="center" wrapText="1"/>
      <protection locked="0"/>
    </xf>
    <xf numFmtId="0" fontId="10" fillId="10" borderId="1" xfId="0" applyFont="1" applyFill="1" applyBorder="1" applyAlignment="1">
      <alignment wrapText="1"/>
    </xf>
    <xf numFmtId="0" fontId="10" fillId="10" borderId="10" xfId="0" applyFont="1" applyFill="1" applyBorder="1" applyAlignment="1">
      <alignment wrapText="1"/>
    </xf>
    <xf numFmtId="0" fontId="3" fillId="10" borderId="10" xfId="0" applyFont="1" applyFill="1" applyBorder="1" applyAlignment="1" applyProtection="1">
      <alignment wrapText="1"/>
      <protection locked="0"/>
    </xf>
    <xf numFmtId="0" fontId="3" fillId="10" borderId="10" xfId="0" applyFont="1" applyFill="1" applyBorder="1" applyAlignment="1" applyProtection="1">
      <alignment vertical="center" wrapText="1"/>
      <protection locked="0"/>
    </xf>
    <xf numFmtId="0" fontId="10" fillId="10" borderId="10" xfId="2" applyFont="1" applyFill="1" applyBorder="1" applyAlignment="1">
      <alignment wrapText="1"/>
    </xf>
    <xf numFmtId="0" fontId="10" fillId="10" borderId="10" xfId="0" applyFont="1" applyFill="1" applyBorder="1" applyAlignment="1">
      <alignment vertical="center" wrapText="1"/>
    </xf>
    <xf numFmtId="0" fontId="10" fillId="0" borderId="10" xfId="2" applyFont="1" applyBorder="1" applyAlignment="1">
      <alignment horizontal="center" wrapText="1"/>
    </xf>
    <xf numFmtId="0" fontId="10" fillId="0" borderId="0" xfId="2" applyFont="1"/>
    <xf numFmtId="2" fontId="17" fillId="8" borderId="3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17" fillId="0" borderId="0" xfId="0" applyFont="1"/>
    <xf numFmtId="0" fontId="17" fillId="0" borderId="39" xfId="2" applyFont="1" applyBorder="1" applyAlignment="1">
      <alignment horizontal="center" vertical="center" wrapText="1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10" fontId="1" fillId="0" borderId="30" xfId="1" applyNumberFormat="1" applyFont="1" applyBorder="1" applyAlignment="1" applyProtection="1">
      <alignment horizontal="center" vertical="center"/>
      <protection locked="0"/>
    </xf>
    <xf numFmtId="2" fontId="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7" fillId="10" borderId="39" xfId="2" applyFont="1" applyFill="1" applyBorder="1" applyAlignment="1">
      <alignment horizontal="center" vertical="center" wrapText="1"/>
    </xf>
    <xf numFmtId="0" fontId="1" fillId="10" borderId="39" xfId="0" applyFont="1" applyFill="1" applyBorder="1" applyAlignment="1" applyProtection="1">
      <alignment horizontal="center" vertical="center" wrapText="1"/>
      <protection locked="0"/>
    </xf>
    <xf numFmtId="49" fontId="1" fillId="10" borderId="40" xfId="0" applyNumberFormat="1" applyFont="1" applyFill="1" applyBorder="1" applyAlignment="1" applyProtection="1">
      <alignment horizontal="center" vertical="center"/>
      <protection locked="0"/>
    </xf>
    <xf numFmtId="0" fontId="1" fillId="10" borderId="16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 applyProtection="1">
      <alignment horizontal="center" vertical="center" wrapText="1"/>
      <protection locked="0"/>
    </xf>
    <xf numFmtId="10" fontId="1" fillId="10" borderId="30" xfId="1" applyNumberFormat="1" applyFont="1" applyFill="1" applyBorder="1" applyAlignment="1" applyProtection="1">
      <alignment horizontal="center" vertical="center"/>
      <protection locked="0"/>
    </xf>
    <xf numFmtId="2" fontId="1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2" xr:uid="{8C9E7A42-865D-4D11-B001-CAD4A74BB7E0}"/>
    <cellStyle name="Normal 2 2" xfId="5" xr:uid="{6FC72487-A13E-4B3B-9690-4F3E29465ED1}"/>
    <cellStyle name="Normal 3" xfId="4" xr:uid="{1A7CF40F-9186-49BB-94B6-122CBE0326BE}"/>
    <cellStyle name="Normal 4" xfId="3" xr:uid="{4E471C1D-581E-4CC7-97CF-44F08DD2E9C7}"/>
    <cellStyle name="Percent" xfId="1" builtinId="5"/>
  </cellStyles>
  <dxfs count="3">
    <dxf>
      <fill>
        <patternFill patternType="gray125">
          <fgColor auto="1"/>
          <bgColor rgb="FFFFE07D"/>
        </patternFill>
      </fill>
    </dxf>
    <dxf>
      <fill>
        <patternFill patternType="gray125">
          <fgColor auto="1"/>
          <bgColor rgb="FFFFE07D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388620</xdr:colOff>
      <xdr:row>0</xdr:row>
      <xdr:rowOff>51435</xdr:rowOff>
    </xdr:from>
    <xdr:ext cx="3006091" cy="62324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98D95A-9D1E-4B08-8867-9E4A3C336EBF}"/>
            </a:ext>
          </a:extLst>
        </xdr:cNvPr>
        <xdr:cNvSpPr txBox="1"/>
      </xdr:nvSpPr>
      <xdr:spPr>
        <a:xfrm>
          <a:off x="7886700" y="51435"/>
          <a:ext cx="3006091" cy="62324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AQ520 Form - Version 1.6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5/10/2021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388620</xdr:colOff>
      <xdr:row>0</xdr:row>
      <xdr:rowOff>51435</xdr:rowOff>
    </xdr:from>
    <xdr:ext cx="3006091" cy="62324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4F4595F-9EEC-4FF1-B9E5-7366BF46A020}"/>
            </a:ext>
          </a:extLst>
        </xdr:cNvPr>
        <xdr:cNvSpPr txBox="1"/>
      </xdr:nvSpPr>
      <xdr:spPr>
        <a:xfrm>
          <a:off x="10447020" y="51435"/>
          <a:ext cx="3006091" cy="62324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AQ520 Form - Version 1.6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5/10/2021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222250</xdr:colOff>
      <xdr:row>5</xdr:row>
      <xdr:rowOff>82550</xdr:rowOff>
    </xdr:from>
    <xdr:ext cx="3006090" cy="62324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AFE154-4481-4D61-A1E4-7322ECBF47CF}"/>
            </a:ext>
          </a:extLst>
        </xdr:cNvPr>
        <xdr:cNvSpPr txBox="1"/>
      </xdr:nvSpPr>
      <xdr:spPr>
        <a:xfrm>
          <a:off x="5010150" y="82550"/>
          <a:ext cx="3006090" cy="62324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AQ520 Form - Version 1.6 </a:t>
          </a: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5/10/2021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aar\Downloads\AQ520Form.xlsx" TargetMode="External"/><Relationship Id="rId1" Type="http://schemas.openxmlformats.org/officeDocument/2006/relationships/externalLinkPath" Target="file:///C:\Users\JHaar\Downloads\AQ5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 Instructions"/>
      <sheetName val="1. Facility Information"/>
      <sheetName val="2. Emissions Units &amp; Activities"/>
      <sheetName val="3. Pollutant Emissions - EF"/>
      <sheetName val="4. Material Balance Activities"/>
      <sheetName val="5. Pollutant Emissions - MB"/>
      <sheetName val="DEQ Pollutant List"/>
      <sheetName val="RevHistory"/>
    </sheetNames>
    <sheetDataSet>
      <sheetData sheetId="0"/>
      <sheetData sheetId="1"/>
      <sheetData sheetId="2"/>
      <sheetData sheetId="3"/>
      <sheetData sheetId="4"/>
      <sheetData sheetId="5">
        <row r="19">
          <cell r="C19"/>
        </row>
      </sheetData>
      <sheetData sheetId="6">
        <row r="7">
          <cell r="A7">
            <v>115</v>
          </cell>
          <cell r="B7" t="str">
            <v>630-20-6</v>
          </cell>
          <cell r="C7" t="str">
            <v>1,1,1,2-Tetrachloroethane</v>
          </cell>
        </row>
        <row r="8">
          <cell r="A8">
            <v>245</v>
          </cell>
          <cell r="B8" t="str">
            <v>811-97-2</v>
          </cell>
          <cell r="C8" t="str">
            <v>1,1,1,2-Tetrafluoroethane</v>
          </cell>
        </row>
        <row r="9">
          <cell r="A9">
            <v>326</v>
          </cell>
          <cell r="B9" t="str">
            <v>71-55-6</v>
          </cell>
          <cell r="C9" t="str">
            <v>1,1,1-Trichloroethane (methyl chloroform)</v>
          </cell>
        </row>
        <row r="10">
          <cell r="A10">
            <v>594</v>
          </cell>
          <cell r="B10" t="str">
            <v>79-34-5</v>
          </cell>
          <cell r="C10" t="str">
            <v>1,1,2,2-Tetrachloroethane</v>
          </cell>
        </row>
        <row r="11">
          <cell r="A11">
            <v>607</v>
          </cell>
          <cell r="B11" t="str">
            <v>79-00-5</v>
          </cell>
          <cell r="C11" t="str">
            <v>1,1,2-Trichloroethane (vinyl trichloride)</v>
          </cell>
        </row>
        <row r="12">
          <cell r="A12">
            <v>193</v>
          </cell>
          <cell r="B12" t="str">
            <v>75-34-3</v>
          </cell>
          <cell r="C12" t="str">
            <v>1,1-Dichloroethane (ethylidene dichloride)</v>
          </cell>
        </row>
        <row r="13">
          <cell r="A13">
            <v>244</v>
          </cell>
          <cell r="B13" t="str">
            <v>75-37-6</v>
          </cell>
          <cell r="C13" t="str">
            <v>1,1-Difluoroethane</v>
          </cell>
        </row>
        <row r="14">
          <cell r="A14">
            <v>212</v>
          </cell>
          <cell r="B14" t="str">
            <v>57-14-7</v>
          </cell>
          <cell r="C14" t="str">
            <v>1,1-Dimethylhydrazine</v>
          </cell>
        </row>
        <row r="15">
          <cell r="A15">
            <v>546</v>
          </cell>
          <cell r="B15" t="str">
            <v>67562-39-4</v>
          </cell>
          <cell r="C15" t="str">
            <v>1,2,3,4,6,7,8-Heptachlorodibenzofuran (HpCDF)</v>
          </cell>
        </row>
        <row r="16">
          <cell r="A16">
            <v>532</v>
          </cell>
          <cell r="B16" t="str">
            <v>35822-46-9</v>
          </cell>
          <cell r="C16" t="str">
            <v>1,2,3,4,6,7,8-Heptachlorodibenzo-p-dioxin (HpCDD)</v>
          </cell>
        </row>
        <row r="17">
          <cell r="A17">
            <v>547</v>
          </cell>
          <cell r="B17" t="str">
            <v>55673-89-7</v>
          </cell>
          <cell r="C17" t="str">
            <v>1,2,3,4,7,8,9-Heptachlorodibenzofuran (HpCDF)</v>
          </cell>
        </row>
        <row r="18">
          <cell r="A18">
            <v>542</v>
          </cell>
          <cell r="B18" t="str">
            <v>70648-26-9</v>
          </cell>
          <cell r="C18" t="str">
            <v>1,2,3,4,7,8-Hexachlorodibenzofuran (HxCDF)</v>
          </cell>
        </row>
        <row r="19">
          <cell r="A19">
            <v>529</v>
          </cell>
          <cell r="B19" t="str">
            <v>39227-28-6</v>
          </cell>
          <cell r="C19" t="str">
            <v>1,2,3,4,7,8-Hexachlorodibenzo-p-dioxin (HxCDD)</v>
          </cell>
        </row>
        <row r="20">
          <cell r="A20">
            <v>543</v>
          </cell>
          <cell r="B20" t="str">
            <v>57117-44-9</v>
          </cell>
          <cell r="C20" t="str">
            <v>1,2,3,6,7,8-Hexachlorodibenzofuran (HxCDF)</v>
          </cell>
        </row>
        <row r="21">
          <cell r="A21">
            <v>530</v>
          </cell>
          <cell r="B21" t="str">
            <v>57653-85-7</v>
          </cell>
          <cell r="C21" t="str">
            <v>1,2,3,6,7,8-Hexachlorodibenzo-p-dioxin (HxCDD)</v>
          </cell>
        </row>
        <row r="22">
          <cell r="A22">
            <v>544</v>
          </cell>
          <cell r="B22" t="str">
            <v>72918-21-9</v>
          </cell>
          <cell r="C22" t="str">
            <v>1,2,3,7,8,9-Hexachlorodibenzofuran (HxCDF)</v>
          </cell>
        </row>
        <row r="23">
          <cell r="A23">
            <v>531</v>
          </cell>
          <cell r="B23" t="str">
            <v>19408-74-3</v>
          </cell>
          <cell r="C23" t="str">
            <v>1,2,3,7,8,9-Hexachlorodibenzo-p-dioxin (HxCDD)</v>
          </cell>
        </row>
        <row r="24">
          <cell r="A24">
            <v>540</v>
          </cell>
          <cell r="B24" t="str">
            <v>57117-41-6</v>
          </cell>
          <cell r="C24" t="str">
            <v>1,2,3,7,8-Pentachlorodibenzofuran (PeCDF)</v>
          </cell>
        </row>
        <row r="25">
          <cell r="A25">
            <v>528</v>
          </cell>
          <cell r="B25" t="str">
            <v>40321-76-4</v>
          </cell>
          <cell r="C25" t="str">
            <v>1,2,3,7,8-Pentachlorodibenzo-p-dioxin (PeCDD)</v>
          </cell>
        </row>
        <row r="26">
          <cell r="A26">
            <v>609</v>
          </cell>
          <cell r="B26" t="str">
            <v>96-18-4</v>
          </cell>
          <cell r="C26" t="str">
            <v>1,2,3-Trichloropropane</v>
          </cell>
        </row>
        <row r="27">
          <cell r="A27">
            <v>613</v>
          </cell>
          <cell r="B27" t="str">
            <v>526-73-8</v>
          </cell>
          <cell r="C27" t="str">
            <v>1,2,3-Trimethylbenzene</v>
          </cell>
        </row>
        <row r="28">
          <cell r="A28">
            <v>113</v>
          </cell>
          <cell r="B28" t="str">
            <v>120-82-1</v>
          </cell>
          <cell r="C28" t="str">
            <v>1,2,4-Trichlorobenzene</v>
          </cell>
        </row>
        <row r="29">
          <cell r="A29">
            <v>614</v>
          </cell>
          <cell r="B29" t="str">
            <v>95-63-6</v>
          </cell>
          <cell r="C29" t="str">
            <v>1,2,4-Trimethylbenzene</v>
          </cell>
        </row>
        <row r="30">
          <cell r="A30">
            <v>190</v>
          </cell>
          <cell r="B30" t="str">
            <v>96-12-8</v>
          </cell>
          <cell r="C30" t="str">
            <v>1,2-Dibromo-3-chloropropane (DBCP)</v>
          </cell>
        </row>
        <row r="31">
          <cell r="A31">
            <v>110</v>
          </cell>
          <cell r="B31" t="str">
            <v>95-50-1</v>
          </cell>
          <cell r="C31" t="str">
            <v>1,2-Dichlorobenzene</v>
          </cell>
        </row>
        <row r="32">
          <cell r="A32">
            <v>195</v>
          </cell>
          <cell r="B32" t="str">
            <v>78-87-5</v>
          </cell>
          <cell r="C32" t="str">
            <v>1,2-Dichloropropane (propylene dichloride)</v>
          </cell>
        </row>
        <row r="33">
          <cell r="A33">
            <v>335</v>
          </cell>
          <cell r="B33" t="str">
            <v>540-73-8</v>
          </cell>
          <cell r="C33" t="str">
            <v>1,2-Dimethylhydrazine</v>
          </cell>
        </row>
        <row r="34">
          <cell r="A34">
            <v>222</v>
          </cell>
          <cell r="B34" t="str">
            <v>122-66-7</v>
          </cell>
          <cell r="C34" t="str">
            <v>1,2-Diphenylhydrazine (hydrazobenzene)</v>
          </cell>
        </row>
        <row r="35">
          <cell r="A35">
            <v>226</v>
          </cell>
          <cell r="B35" t="str">
            <v>106-88-7</v>
          </cell>
          <cell r="C35" t="str">
            <v>1,2-Epoxybutane</v>
          </cell>
        </row>
        <row r="36">
          <cell r="A36">
            <v>564</v>
          </cell>
          <cell r="B36" t="str">
            <v>75-55-8</v>
          </cell>
          <cell r="C36" t="str">
            <v>1,2-Propyleneimine (2-methylaziridine)</v>
          </cell>
        </row>
        <row r="37">
          <cell r="A37">
            <v>615</v>
          </cell>
          <cell r="B37" t="str">
            <v>108-67-8</v>
          </cell>
          <cell r="C37" t="str">
            <v>1,3,5-Trimethylbenzene</v>
          </cell>
        </row>
        <row r="38">
          <cell r="A38">
            <v>75</v>
          </cell>
          <cell r="B38" t="str">
            <v>106-99-0</v>
          </cell>
          <cell r="C38" t="str">
            <v>1,3-Butadiene</v>
          </cell>
        </row>
        <row r="39">
          <cell r="A39">
            <v>111</v>
          </cell>
          <cell r="B39" t="str">
            <v>541-73-1</v>
          </cell>
          <cell r="C39" t="str">
            <v>1,3-Dichlorobenzene</v>
          </cell>
        </row>
        <row r="40">
          <cell r="A40">
            <v>196</v>
          </cell>
          <cell r="B40" t="str">
            <v>542-75-6</v>
          </cell>
          <cell r="C40" t="str">
            <v>1,3-Dichloropropene</v>
          </cell>
        </row>
        <row r="41">
          <cell r="A41">
            <v>557</v>
          </cell>
          <cell r="B41" t="str">
            <v>1120-71-4</v>
          </cell>
          <cell r="C41" t="str">
            <v>1,3-Propane sultone</v>
          </cell>
        </row>
        <row r="42">
          <cell r="A42">
            <v>220</v>
          </cell>
          <cell r="B42" t="str">
            <v>123-91-1</v>
          </cell>
          <cell r="C42" t="str">
            <v>1,4-Dioxane</v>
          </cell>
        </row>
        <row r="43">
          <cell r="A43">
            <v>437</v>
          </cell>
          <cell r="B43" t="str">
            <v>42397-64-8</v>
          </cell>
          <cell r="C43" t="str">
            <v>1,6-Dinitropyrene</v>
          </cell>
        </row>
        <row r="44">
          <cell r="A44">
            <v>438</v>
          </cell>
          <cell r="B44" t="str">
            <v>42397-65-9</v>
          </cell>
          <cell r="C44" t="str">
            <v>1,8-Dinitropyrene</v>
          </cell>
        </row>
        <row r="45">
          <cell r="A45">
            <v>385</v>
          </cell>
          <cell r="B45" t="str">
            <v>555-84-0</v>
          </cell>
          <cell r="C45" t="str">
            <v>1-[(5-Nitrofurfurylidene)-amino]-2-imidazolidinone</v>
          </cell>
        </row>
        <row r="46">
          <cell r="A46">
            <v>20</v>
          </cell>
          <cell r="B46" t="str">
            <v>82-28-0</v>
          </cell>
          <cell r="C46" t="str">
            <v>1-Amino-2-methylanthraquinone</v>
          </cell>
        </row>
        <row r="47">
          <cell r="A47">
            <v>73</v>
          </cell>
          <cell r="B47" t="str">
            <v>106-94-5</v>
          </cell>
          <cell r="C47" t="str">
            <v>1-Bromopropane (n-propyl bromide)</v>
          </cell>
        </row>
        <row r="48">
          <cell r="A48">
            <v>117</v>
          </cell>
          <cell r="B48" t="str">
            <v>75-68-3</v>
          </cell>
          <cell r="C48" t="str">
            <v>1-Chloro-1,1-difluoroethane</v>
          </cell>
        </row>
        <row r="49">
          <cell r="A49">
            <v>343</v>
          </cell>
          <cell r="B49" t="str">
            <v>832-69-9</v>
          </cell>
          <cell r="C49" t="str">
            <v>1-Methylphenanthrene</v>
          </cell>
        </row>
        <row r="50">
          <cell r="A50">
            <v>344</v>
          </cell>
          <cell r="B50" t="str">
            <v>2381-21-7</v>
          </cell>
          <cell r="C50" t="str">
            <v>1-Methylpyrene</v>
          </cell>
        </row>
        <row r="51">
          <cell r="A51">
            <v>444</v>
          </cell>
          <cell r="B51" t="str">
            <v>5522-43-0</v>
          </cell>
          <cell r="C51" t="str">
            <v>1-Nitropyrene</v>
          </cell>
        </row>
        <row r="52">
          <cell r="A52">
            <v>616</v>
          </cell>
          <cell r="B52" t="str">
            <v>540-84-1</v>
          </cell>
          <cell r="C52" t="str">
            <v>2,2,4-Trimethylpentane</v>
          </cell>
        </row>
        <row r="53">
          <cell r="A53">
            <v>545</v>
          </cell>
          <cell r="B53" t="str">
            <v>60851-34-5</v>
          </cell>
          <cell r="C53" t="str">
            <v>2,3,4,6,7,8-Hexachlorodibenzofuran (HxCDF)</v>
          </cell>
        </row>
        <row r="54">
          <cell r="A54">
            <v>128</v>
          </cell>
          <cell r="B54" t="str">
            <v>58-90-2</v>
          </cell>
          <cell r="C54" t="str">
            <v>2,3,4,6-Tetrachlorophenol</v>
          </cell>
        </row>
        <row r="55">
          <cell r="A55">
            <v>541</v>
          </cell>
          <cell r="B55" t="str">
            <v>57117-31-4</v>
          </cell>
          <cell r="C55" t="str">
            <v>2,3,4,7,8-Pentachlorodibenzofuran (PeCDF)</v>
          </cell>
        </row>
        <row r="56">
          <cell r="A56">
            <v>539</v>
          </cell>
          <cell r="B56" t="str">
            <v>51207-31-9</v>
          </cell>
          <cell r="C56" t="str">
            <v>2,3,7,8-Tetrachlorodibenzofuran (TcDF)</v>
          </cell>
        </row>
        <row r="57">
          <cell r="A57">
            <v>527</v>
          </cell>
          <cell r="B57" t="str">
            <v>1746-01-6</v>
          </cell>
          <cell r="C57" t="str">
            <v>2,3,7,8-Tetrachlorodibenzo-p-dioxin (TCDD)</v>
          </cell>
        </row>
        <row r="58">
          <cell r="A58">
            <v>191</v>
          </cell>
          <cell r="B58" t="str">
            <v>96-13-9</v>
          </cell>
          <cell r="C58" t="str">
            <v>2,3-Dibromo-1-propanol</v>
          </cell>
        </row>
        <row r="59">
          <cell r="A59">
            <v>125</v>
          </cell>
          <cell r="B59" t="str">
            <v>95-95-4</v>
          </cell>
          <cell r="C59" t="str">
            <v>2,4,5-Trichlorophenol</v>
          </cell>
        </row>
        <row r="60">
          <cell r="A60">
            <v>126</v>
          </cell>
          <cell r="B60" t="str">
            <v>88-06-2</v>
          </cell>
          <cell r="C60" t="str">
            <v>2,4,6-Trichlorophenol</v>
          </cell>
        </row>
        <row r="61">
          <cell r="A61">
            <v>171</v>
          </cell>
          <cell r="B61" t="str">
            <v>53-19-0</v>
          </cell>
          <cell r="C61" t="str">
            <v>2,4'-DDD (2,4'-dichlorodiphenyldichloroethane)</v>
          </cell>
        </row>
        <row r="62">
          <cell r="A62">
            <v>637</v>
          </cell>
          <cell r="B62" t="str">
            <v>3424-82-6</v>
          </cell>
          <cell r="C62" t="str">
            <v>2,4'-DDE (2,4'-dichlorodiphenyldichloroethene)</v>
          </cell>
        </row>
        <row r="63">
          <cell r="A63">
            <v>174</v>
          </cell>
          <cell r="B63" t="str">
            <v>789-02-6</v>
          </cell>
          <cell r="C63" t="str">
            <v>2,4'-DDT (2,4'-dichlorodiphenyltrichloroethane)</v>
          </cell>
        </row>
        <row r="64">
          <cell r="A64">
            <v>183</v>
          </cell>
          <cell r="B64" t="str">
            <v>615-05-4</v>
          </cell>
          <cell r="C64" t="str">
            <v>2,4-Diaminoanisole</v>
          </cell>
        </row>
        <row r="65">
          <cell r="A65">
            <v>15</v>
          </cell>
          <cell r="B65" t="str">
            <v>39156-41-7</v>
          </cell>
          <cell r="C65" t="str">
            <v>2,4-Diaminoanisole sulfate</v>
          </cell>
        </row>
        <row r="66">
          <cell r="A66">
            <v>184</v>
          </cell>
          <cell r="B66" t="str">
            <v>95-80-7</v>
          </cell>
          <cell r="C66" t="str">
            <v>2,4-Diaminotoluene (2,4-toluene diamine)</v>
          </cell>
        </row>
        <row r="67">
          <cell r="A67">
            <v>123</v>
          </cell>
          <cell r="B67" t="str">
            <v>120-83-2</v>
          </cell>
          <cell r="C67" t="str">
            <v>2,4-Dichlorophenol</v>
          </cell>
        </row>
        <row r="68">
          <cell r="A68">
            <v>216</v>
          </cell>
          <cell r="B68" t="str">
            <v>51-28-5</v>
          </cell>
          <cell r="C68" t="str">
            <v>2,4-Dinitrophenol</v>
          </cell>
        </row>
        <row r="69">
          <cell r="A69">
            <v>218</v>
          </cell>
          <cell r="B69" t="str">
            <v>121-14-2</v>
          </cell>
          <cell r="C69" t="str">
            <v>2,4-Dinitrotoluene</v>
          </cell>
        </row>
        <row r="70">
          <cell r="A70">
            <v>219</v>
          </cell>
          <cell r="B70" t="str">
            <v>606-20-2</v>
          </cell>
          <cell r="C70" t="str">
            <v>2,6-Dinitrotoluene</v>
          </cell>
        </row>
        <row r="71">
          <cell r="A71">
            <v>433</v>
          </cell>
          <cell r="B71" t="str">
            <v>53-96-3</v>
          </cell>
          <cell r="C71" t="str">
            <v>2-Acetylaminofluorene</v>
          </cell>
        </row>
        <row r="72">
          <cell r="A72">
            <v>19</v>
          </cell>
          <cell r="B72" t="str">
            <v>68006-83-7</v>
          </cell>
          <cell r="C72" t="str">
            <v>2-Amino-3-methyl-9H pyrido[2,3-b]indole</v>
          </cell>
        </row>
        <row r="73">
          <cell r="A73">
            <v>21</v>
          </cell>
          <cell r="B73" t="str">
            <v>76180-96-6</v>
          </cell>
          <cell r="C73" t="str">
            <v>2-Amino-3-methylimidazo-[4,5-f]quinoline</v>
          </cell>
        </row>
        <row r="74">
          <cell r="A74">
            <v>22</v>
          </cell>
          <cell r="B74" t="str">
            <v>712-68-5</v>
          </cell>
          <cell r="C74" t="str">
            <v>2-Amino-5-(5-nitro-2-furyl)-1,3,4-thiadiazole</v>
          </cell>
        </row>
        <row r="75">
          <cell r="A75">
            <v>434</v>
          </cell>
          <cell r="B75" t="str">
            <v>117-79-3</v>
          </cell>
          <cell r="C75" t="str">
            <v>2-Aminoanthraquinone</v>
          </cell>
        </row>
        <row r="76">
          <cell r="A76">
            <v>333</v>
          </cell>
          <cell r="B76" t="str">
            <v>78-93-3</v>
          </cell>
          <cell r="C76" t="str">
            <v>2-Butanone (methyl ethyl ketone)</v>
          </cell>
        </row>
        <row r="77">
          <cell r="A77">
            <v>104</v>
          </cell>
          <cell r="B77" t="str">
            <v>532-27-4</v>
          </cell>
          <cell r="C77" t="str">
            <v>2-Chloroacetophenone</v>
          </cell>
        </row>
        <row r="78">
          <cell r="A78">
            <v>122</v>
          </cell>
          <cell r="B78" t="str">
            <v>95-57-8</v>
          </cell>
          <cell r="C78" t="str">
            <v>2-Chlorophenol</v>
          </cell>
        </row>
        <row r="79">
          <cell r="A79">
            <v>427</v>
          </cell>
          <cell r="B79" t="str">
            <v>91-57-6</v>
          </cell>
          <cell r="C79" t="str">
            <v>2-Methyl naphthalene</v>
          </cell>
        </row>
        <row r="80">
          <cell r="A80">
            <v>341</v>
          </cell>
          <cell r="B80" t="str">
            <v>129-15-7</v>
          </cell>
          <cell r="C80" t="str">
            <v>2-Methyl-1-nitroanthraquinone</v>
          </cell>
        </row>
        <row r="81">
          <cell r="A81">
            <v>338</v>
          </cell>
          <cell r="B81" t="str">
            <v>75-86-5</v>
          </cell>
          <cell r="C81" t="str">
            <v>2-Methyllactonitrile (acetone cyanohydrin)</v>
          </cell>
        </row>
        <row r="82">
          <cell r="A82">
            <v>345</v>
          </cell>
          <cell r="B82" t="str">
            <v>109-06-8</v>
          </cell>
          <cell r="C82" t="str">
            <v>2-Methylpyridine</v>
          </cell>
        </row>
        <row r="83">
          <cell r="A83">
            <v>363</v>
          </cell>
          <cell r="B83" t="str">
            <v>91-59-8</v>
          </cell>
          <cell r="C83" t="str">
            <v>2-Naphthylamine</v>
          </cell>
        </row>
        <row r="84">
          <cell r="A84">
            <v>443</v>
          </cell>
          <cell r="B84" t="str">
            <v>607-57-8</v>
          </cell>
          <cell r="C84" t="str">
            <v>2-Nitrofluorene</v>
          </cell>
        </row>
        <row r="85">
          <cell r="A85">
            <v>389</v>
          </cell>
          <cell r="B85" t="str">
            <v>79-46-9</v>
          </cell>
          <cell r="C85" t="str">
            <v>2-Nitropropane</v>
          </cell>
        </row>
        <row r="86">
          <cell r="A86">
            <v>502</v>
          </cell>
          <cell r="B86" t="str">
            <v>90-43-7</v>
          </cell>
          <cell r="C86" t="str">
            <v>2-Phenylphenol</v>
          </cell>
        </row>
        <row r="87">
          <cell r="A87">
            <v>192</v>
          </cell>
          <cell r="B87" t="str">
            <v>91-94-1</v>
          </cell>
          <cell r="C87" t="str">
            <v>3,3'-Dichlorobenzidine</v>
          </cell>
        </row>
        <row r="88">
          <cell r="A88">
            <v>206</v>
          </cell>
          <cell r="B88" t="str">
            <v>119-90-4</v>
          </cell>
          <cell r="C88" t="str">
            <v>3,3'-Dimethoxybenzidine</v>
          </cell>
        </row>
        <row r="89">
          <cell r="A89">
            <v>209</v>
          </cell>
          <cell r="B89" t="str">
            <v>119-93-7</v>
          </cell>
          <cell r="C89" t="str">
            <v>3,3'-Dimethylbenzidine (o-tolidine)</v>
          </cell>
        </row>
        <row r="90">
          <cell r="A90">
            <v>18</v>
          </cell>
          <cell r="B90" t="str">
            <v>6109-97-3</v>
          </cell>
          <cell r="C90" t="str">
            <v>3-Amino-9-ethylcarbazole hydrochloride</v>
          </cell>
        </row>
        <row r="91">
          <cell r="A91">
            <v>120</v>
          </cell>
          <cell r="B91" t="str">
            <v>563-47-3</v>
          </cell>
          <cell r="C91" t="str">
            <v>3-Chloro-2-methyl-1-propene</v>
          </cell>
        </row>
        <row r="92">
          <cell r="A92">
            <v>439</v>
          </cell>
          <cell r="B92" t="str">
            <v>56-49-5</v>
          </cell>
          <cell r="C92" t="str">
            <v>3-Methylcholanthrene</v>
          </cell>
        </row>
        <row r="93">
          <cell r="A93">
            <v>170</v>
          </cell>
          <cell r="B93" t="str">
            <v>72-54-8</v>
          </cell>
          <cell r="C93" t="str">
            <v>4,4'-DDD (4,4'-dichlorodiphenyldichloroethane)</v>
          </cell>
        </row>
        <row r="94">
          <cell r="A94">
            <v>173</v>
          </cell>
          <cell r="B94" t="str">
            <v>72-55-9</v>
          </cell>
          <cell r="C94" t="str">
            <v>4,4'-DDE (4,4'-dichlorodiphenyldichloroethene)</v>
          </cell>
        </row>
        <row r="95">
          <cell r="A95">
            <v>17</v>
          </cell>
          <cell r="B95" t="str">
            <v>101-80-4</v>
          </cell>
          <cell r="C95" t="str">
            <v>4,4'-Diaminodiphenyl ether</v>
          </cell>
        </row>
        <row r="96">
          <cell r="A96">
            <v>303</v>
          </cell>
          <cell r="B96" t="str">
            <v>80-05-7</v>
          </cell>
          <cell r="C96" t="str">
            <v>4,4'-Isopropylidenediphenol (bisphenol A)</v>
          </cell>
        </row>
        <row r="97">
          <cell r="A97">
            <v>327</v>
          </cell>
          <cell r="B97" t="str">
            <v>101-14-4</v>
          </cell>
          <cell r="C97" t="str">
            <v>4,4'-Methylene bis(2-chloroaniline) (MOCA)</v>
          </cell>
        </row>
        <row r="98">
          <cell r="A98">
            <v>331</v>
          </cell>
          <cell r="B98" t="str">
            <v>838-88-0</v>
          </cell>
          <cell r="C98" t="str">
            <v>4,4'-Methylene bis(2-methylaniline)</v>
          </cell>
        </row>
        <row r="99">
          <cell r="A99">
            <v>332</v>
          </cell>
          <cell r="B99" t="str">
            <v>101-61-1</v>
          </cell>
          <cell r="C99" t="str">
            <v>4,4'-Methylene bis(N,N'-dimethyl)aniline</v>
          </cell>
        </row>
        <row r="100">
          <cell r="A100">
            <v>329</v>
          </cell>
          <cell r="B100" t="str">
            <v>101-77-9</v>
          </cell>
          <cell r="C100" t="str">
            <v>4,4'-Methylenedianiline (and its dichloride)</v>
          </cell>
        </row>
        <row r="101">
          <cell r="A101">
            <v>330</v>
          </cell>
          <cell r="B101" t="str">
            <v>13552-44-8</v>
          </cell>
          <cell r="C101" t="str">
            <v>4,4'-Methylenedianiline dihydrochloride</v>
          </cell>
        </row>
        <row r="102">
          <cell r="A102">
            <v>597</v>
          </cell>
          <cell r="B102" t="str">
            <v>139-65-1</v>
          </cell>
          <cell r="C102" t="str">
            <v>4,4'-Thiodianiline</v>
          </cell>
        </row>
        <row r="103">
          <cell r="A103">
            <v>215</v>
          </cell>
          <cell r="B103" t="str">
            <v>534-52-1</v>
          </cell>
          <cell r="C103" t="str">
            <v>4,6-Dinitro-o-cresol (and salts)</v>
          </cell>
        </row>
        <row r="104">
          <cell r="A104">
            <v>24</v>
          </cell>
          <cell r="B104" t="str">
            <v>92-67-1</v>
          </cell>
          <cell r="C104" t="str">
            <v>4-Aminobiphenyl</v>
          </cell>
        </row>
        <row r="105">
          <cell r="A105">
            <v>129</v>
          </cell>
          <cell r="B105" t="str">
            <v>95-83-0</v>
          </cell>
          <cell r="C105" t="str">
            <v>4-Chloro-o-phenylenediamine</v>
          </cell>
        </row>
        <row r="106">
          <cell r="A106">
            <v>207</v>
          </cell>
          <cell r="B106" t="str">
            <v>60-11-7</v>
          </cell>
          <cell r="C106" t="str">
            <v>4-Dimethylaminoazobenzene</v>
          </cell>
        </row>
        <row r="107">
          <cell r="A107">
            <v>382</v>
          </cell>
          <cell r="B107" t="str">
            <v>92-93-3</v>
          </cell>
          <cell r="C107" t="str">
            <v>4-Nitrobiphenyl</v>
          </cell>
        </row>
        <row r="108">
          <cell r="A108">
            <v>388</v>
          </cell>
          <cell r="B108" t="str">
            <v>100-02-7</v>
          </cell>
          <cell r="C108" t="str">
            <v>4-Nitrophenol</v>
          </cell>
        </row>
        <row r="109">
          <cell r="A109">
            <v>445</v>
          </cell>
          <cell r="B109" t="str">
            <v>57835-92-4</v>
          </cell>
          <cell r="C109" t="str">
            <v>4-Nitropyrene</v>
          </cell>
        </row>
        <row r="110">
          <cell r="A110">
            <v>400</v>
          </cell>
          <cell r="B110" t="str">
            <v>104-40-5</v>
          </cell>
          <cell r="C110" t="str">
            <v>4-Nonylphenol (and ethoxylates)</v>
          </cell>
        </row>
        <row r="111">
          <cell r="A111">
            <v>625</v>
          </cell>
          <cell r="B111" t="str">
            <v>100-40-3</v>
          </cell>
          <cell r="C111" t="str">
            <v>4-Vinylcyclohexene</v>
          </cell>
        </row>
        <row r="112">
          <cell r="A112">
            <v>440</v>
          </cell>
          <cell r="B112" t="str">
            <v>3697-24-3</v>
          </cell>
          <cell r="C112" t="str">
            <v>5-Methylchrysene</v>
          </cell>
        </row>
        <row r="113">
          <cell r="A113">
            <v>441</v>
          </cell>
          <cell r="B113" t="str">
            <v>602-87-9</v>
          </cell>
          <cell r="C113" t="str">
            <v>5-Nitroacenaphthene</v>
          </cell>
        </row>
        <row r="114">
          <cell r="A114">
            <v>380</v>
          </cell>
          <cell r="B114" t="str">
            <v>99-59-2</v>
          </cell>
          <cell r="C114" t="str">
            <v>5-Nitro-o-anisidine</v>
          </cell>
        </row>
        <row r="115">
          <cell r="A115">
            <v>442</v>
          </cell>
          <cell r="B115" t="str">
            <v>7496-02-8</v>
          </cell>
          <cell r="C115" t="str">
            <v>6-Nitrochrysene</v>
          </cell>
        </row>
        <row r="116">
          <cell r="A116">
            <v>436</v>
          </cell>
          <cell r="B116" t="str">
            <v>57-97-6</v>
          </cell>
          <cell r="C116" t="str">
            <v>7,12-Dimethylbenz[a]anthracene</v>
          </cell>
        </row>
        <row r="117">
          <cell r="A117">
            <v>418</v>
          </cell>
          <cell r="B117" t="str">
            <v>194-59-2</v>
          </cell>
          <cell r="C117" t="str">
            <v>7H-Dibenzo[c,g]carbazole</v>
          </cell>
        </row>
        <row r="118">
          <cell r="A118">
            <v>23</v>
          </cell>
          <cell r="B118" t="str">
            <v>26148-68-5</v>
          </cell>
          <cell r="C118" t="str">
            <v>A-alpha-c(2-amino-9h-pyrido[2,3-b]indole)</v>
          </cell>
        </row>
        <row r="119">
          <cell r="A119">
            <v>402</v>
          </cell>
          <cell r="B119" t="str">
            <v>83-32-9</v>
          </cell>
          <cell r="C119" t="str">
            <v>Acenaphthene</v>
          </cell>
        </row>
        <row r="120">
          <cell r="A120">
            <v>403</v>
          </cell>
          <cell r="B120" t="str">
            <v>208-96-8</v>
          </cell>
          <cell r="C120" t="str">
            <v>Acenaphthylene</v>
          </cell>
        </row>
        <row r="121">
          <cell r="A121">
            <v>1</v>
          </cell>
          <cell r="B121" t="str">
            <v>75-07-0</v>
          </cell>
          <cell r="C121" t="str">
            <v>Acetaldehyde</v>
          </cell>
        </row>
        <row r="122">
          <cell r="A122">
            <v>2</v>
          </cell>
          <cell r="B122" t="str">
            <v>60-35-5</v>
          </cell>
          <cell r="C122" t="str">
            <v>Acetamide</v>
          </cell>
        </row>
        <row r="123">
          <cell r="A123">
            <v>634</v>
          </cell>
          <cell r="B123" t="str">
            <v>67-64-1</v>
          </cell>
          <cell r="C123" t="str">
            <v>Acetone</v>
          </cell>
        </row>
        <row r="124">
          <cell r="A124">
            <v>3</v>
          </cell>
          <cell r="B124" t="str">
            <v>75-05-8</v>
          </cell>
          <cell r="C124" t="str">
            <v>Acetonitrile</v>
          </cell>
        </row>
        <row r="125">
          <cell r="A125">
            <v>4</v>
          </cell>
          <cell r="B125" t="str">
            <v>98-86-2</v>
          </cell>
          <cell r="C125" t="str">
            <v>Acetophenone</v>
          </cell>
        </row>
        <row r="126">
          <cell r="A126">
            <v>5</v>
          </cell>
          <cell r="B126" t="str">
            <v>107-02-8</v>
          </cell>
          <cell r="C126" t="str">
            <v>Acrolein</v>
          </cell>
        </row>
        <row r="127">
          <cell r="A127">
            <v>6</v>
          </cell>
          <cell r="B127" t="str">
            <v>79-06-1</v>
          </cell>
          <cell r="C127" t="str">
            <v>Acrylamide</v>
          </cell>
        </row>
        <row r="128">
          <cell r="A128">
            <v>7</v>
          </cell>
          <cell r="B128" t="str">
            <v>79-10-7</v>
          </cell>
          <cell r="C128" t="str">
            <v>Acrylic acid</v>
          </cell>
        </row>
        <row r="129">
          <cell r="A129">
            <v>8</v>
          </cell>
          <cell r="B129" t="str">
            <v>107-13-1</v>
          </cell>
          <cell r="C129" t="str">
            <v>Acrylonitrile</v>
          </cell>
        </row>
        <row r="130">
          <cell r="A130">
            <v>9</v>
          </cell>
          <cell r="B130" t="str">
            <v>50-76-0</v>
          </cell>
          <cell r="C130" t="str">
            <v>Actinomycin D</v>
          </cell>
        </row>
        <row r="131">
          <cell r="A131">
            <v>10</v>
          </cell>
          <cell r="B131" t="str">
            <v>1596-84-5</v>
          </cell>
          <cell r="C131" t="str">
            <v>Alar</v>
          </cell>
        </row>
        <row r="132">
          <cell r="A132">
            <v>11</v>
          </cell>
          <cell r="B132" t="str">
            <v>309-00-2</v>
          </cell>
          <cell r="C132" t="str">
            <v>Aldrin</v>
          </cell>
        </row>
        <row r="133">
          <cell r="A133">
            <v>12</v>
          </cell>
          <cell r="B133" t="str">
            <v>107-05-1</v>
          </cell>
          <cell r="C133" t="str">
            <v>Allyl chloride</v>
          </cell>
        </row>
        <row r="134">
          <cell r="A134">
            <v>283</v>
          </cell>
          <cell r="B134" t="str">
            <v>319-84-6</v>
          </cell>
          <cell r="C134" t="str">
            <v>alpha-Hexachlorocyclohexane</v>
          </cell>
        </row>
        <row r="135">
          <cell r="A135">
            <v>13</v>
          </cell>
          <cell r="B135" t="str">
            <v>7429-90-5</v>
          </cell>
          <cell r="C135" t="str">
            <v>Aluminum and compounds</v>
          </cell>
        </row>
        <row r="136">
          <cell r="A136">
            <v>14</v>
          </cell>
          <cell r="B136" t="str">
            <v>1344-28-1</v>
          </cell>
          <cell r="C136" t="str">
            <v>Aluminum oxide (fibrous forms)</v>
          </cell>
        </row>
        <row r="137">
          <cell r="A137">
            <v>25</v>
          </cell>
          <cell r="B137" t="str">
            <v>61-82-5</v>
          </cell>
          <cell r="C137" t="str">
            <v>Amitrole</v>
          </cell>
        </row>
        <row r="138">
          <cell r="A138">
            <v>26</v>
          </cell>
          <cell r="B138" t="str">
            <v>7664-41-7</v>
          </cell>
          <cell r="C138" t="str">
            <v>Ammonia</v>
          </cell>
        </row>
        <row r="139">
          <cell r="A139">
            <v>27</v>
          </cell>
          <cell r="B139" t="str">
            <v>7803-63-6</v>
          </cell>
          <cell r="C139" t="str">
            <v>Ammonium bisulfate</v>
          </cell>
        </row>
        <row r="140">
          <cell r="A140">
            <v>28</v>
          </cell>
          <cell r="B140" t="str">
            <v>6484-52-2</v>
          </cell>
          <cell r="C140" t="str">
            <v>Ammonium nitrate</v>
          </cell>
        </row>
        <row r="141">
          <cell r="A141">
            <v>29</v>
          </cell>
          <cell r="B141" t="str">
            <v>7783-20-2</v>
          </cell>
          <cell r="C141" t="str">
            <v>Ammonium sulfate</v>
          </cell>
        </row>
        <row r="142">
          <cell r="A142">
            <v>30</v>
          </cell>
          <cell r="B142" t="str">
            <v>62-53-3</v>
          </cell>
          <cell r="C142" t="str">
            <v>Aniline</v>
          </cell>
        </row>
        <row r="143">
          <cell r="A143">
            <v>635</v>
          </cell>
          <cell r="B143" t="str">
            <v>191-26-4</v>
          </cell>
          <cell r="C143" t="str">
            <v>Anthanthrene</v>
          </cell>
        </row>
        <row r="144">
          <cell r="A144">
            <v>404</v>
          </cell>
          <cell r="B144" t="str">
            <v>120-12-7</v>
          </cell>
          <cell r="C144" t="str">
            <v>Anthracene</v>
          </cell>
        </row>
        <row r="145">
          <cell r="A145">
            <v>33</v>
          </cell>
          <cell r="B145" t="str">
            <v>7440-36-0</v>
          </cell>
          <cell r="C145" t="str">
            <v>Antimony and compounds</v>
          </cell>
        </row>
        <row r="146">
          <cell r="A146">
            <v>35</v>
          </cell>
          <cell r="B146" t="str">
            <v>1309-64-4</v>
          </cell>
          <cell r="C146" t="str">
            <v>Antimony trioxide</v>
          </cell>
        </row>
        <row r="147">
          <cell r="A147">
            <v>36</v>
          </cell>
          <cell r="B147" t="str">
            <v>140-57-8</v>
          </cell>
          <cell r="C147" t="str">
            <v>Aramite</v>
          </cell>
        </row>
        <row r="148">
          <cell r="A148">
            <v>37</v>
          </cell>
          <cell r="B148" t="str">
            <v>7440-38-2</v>
          </cell>
          <cell r="C148" t="str">
            <v>Arsenic and compounds</v>
          </cell>
        </row>
        <row r="149">
          <cell r="A149">
            <v>39</v>
          </cell>
          <cell r="B149" t="str">
            <v>7784-42-1</v>
          </cell>
          <cell r="C149" t="str">
            <v>Arsine</v>
          </cell>
        </row>
        <row r="150">
          <cell r="A150">
            <v>356</v>
          </cell>
          <cell r="B150" t="str">
            <v>1332-21-4</v>
          </cell>
          <cell r="C150" t="str">
            <v>Asbestos</v>
          </cell>
        </row>
        <row r="151">
          <cell r="A151">
            <v>40</v>
          </cell>
          <cell r="B151" t="str">
            <v>492-80-8</v>
          </cell>
          <cell r="C151" t="str">
            <v>Auramine</v>
          </cell>
        </row>
        <row r="152">
          <cell r="A152">
            <v>41</v>
          </cell>
          <cell r="B152" t="str">
            <v>115-02-6</v>
          </cell>
          <cell r="C152" t="str">
            <v>Azaserine</v>
          </cell>
        </row>
        <row r="153">
          <cell r="A153">
            <v>42</v>
          </cell>
          <cell r="B153" t="str">
            <v>446-86-6</v>
          </cell>
          <cell r="C153" t="str">
            <v>Azathioprine</v>
          </cell>
        </row>
        <row r="154">
          <cell r="A154">
            <v>44</v>
          </cell>
          <cell r="B154" t="str">
            <v>103-33-3</v>
          </cell>
          <cell r="C154" t="str">
            <v>Azobenzene</v>
          </cell>
        </row>
        <row r="155">
          <cell r="A155">
            <v>45</v>
          </cell>
          <cell r="B155" t="str">
            <v>7440-39-3</v>
          </cell>
          <cell r="C155" t="str">
            <v>Barium and compounds</v>
          </cell>
        </row>
        <row r="156">
          <cell r="A156">
            <v>405</v>
          </cell>
          <cell r="B156" t="str">
            <v>56-55-3</v>
          </cell>
          <cell r="C156" t="str">
            <v>Benz[a]anthracene</v>
          </cell>
        </row>
        <row r="157">
          <cell r="A157">
            <v>46</v>
          </cell>
          <cell r="B157" t="str">
            <v>71-43-2</v>
          </cell>
          <cell r="C157" t="str">
            <v>Benzene</v>
          </cell>
        </row>
        <row r="158">
          <cell r="A158">
            <v>47</v>
          </cell>
          <cell r="B158" t="str">
            <v>92-87-5</v>
          </cell>
          <cell r="C158" t="str">
            <v>Benzidine (and its salts)</v>
          </cell>
        </row>
        <row r="159">
          <cell r="A159">
            <v>406</v>
          </cell>
          <cell r="B159" t="str">
            <v>50-32-8</v>
          </cell>
          <cell r="C159" t="str">
            <v>Benzo[a]pyrene</v>
          </cell>
        </row>
        <row r="160">
          <cell r="A160">
            <v>407</v>
          </cell>
          <cell r="B160" t="str">
            <v>205-99-2</v>
          </cell>
          <cell r="C160" t="str">
            <v>Benzo[b]fluoranthene</v>
          </cell>
        </row>
        <row r="161">
          <cell r="A161">
            <v>408</v>
          </cell>
          <cell r="B161" t="str">
            <v>205-12-9</v>
          </cell>
          <cell r="C161" t="str">
            <v>Benzo[c]fluorene</v>
          </cell>
        </row>
        <row r="162">
          <cell r="A162">
            <v>409</v>
          </cell>
          <cell r="B162" t="str">
            <v>192-97-2</v>
          </cell>
          <cell r="C162" t="str">
            <v>Benzo[e]pyrene</v>
          </cell>
        </row>
        <row r="163">
          <cell r="A163">
            <v>410</v>
          </cell>
          <cell r="B163" t="str">
            <v>191-24-2</v>
          </cell>
          <cell r="C163" t="str">
            <v>Benzo[g,h,i]perylene</v>
          </cell>
        </row>
        <row r="164">
          <cell r="A164">
            <v>411</v>
          </cell>
          <cell r="B164" t="str">
            <v>205-82-3</v>
          </cell>
          <cell r="C164" t="str">
            <v>Benzo[j]fluoranthene</v>
          </cell>
        </row>
        <row r="165">
          <cell r="A165">
            <v>412</v>
          </cell>
          <cell r="B165" t="str">
            <v>207-08-9</v>
          </cell>
          <cell r="C165" t="str">
            <v>Benzo[k]fluoranthene</v>
          </cell>
        </row>
        <row r="166">
          <cell r="A166">
            <v>52</v>
          </cell>
          <cell r="B166" t="str">
            <v>271-89-6</v>
          </cell>
          <cell r="C166" t="str">
            <v>Benzofuran</v>
          </cell>
        </row>
        <row r="167">
          <cell r="A167">
            <v>53</v>
          </cell>
          <cell r="B167" t="str">
            <v>98-07-7</v>
          </cell>
          <cell r="C167" t="str">
            <v>Benzoic trichloride (benzotrichloride)</v>
          </cell>
        </row>
        <row r="168">
          <cell r="A168">
            <v>54</v>
          </cell>
          <cell r="B168" t="str">
            <v>98-88-4</v>
          </cell>
          <cell r="C168" t="str">
            <v>Benzoyl chloride</v>
          </cell>
        </row>
        <row r="169">
          <cell r="A169">
            <v>55</v>
          </cell>
          <cell r="B169" t="str">
            <v>94-36-0</v>
          </cell>
          <cell r="C169" t="str">
            <v>Benzoyl peroxide</v>
          </cell>
        </row>
        <row r="170">
          <cell r="A170">
            <v>56</v>
          </cell>
          <cell r="B170" t="str">
            <v>100-44-7</v>
          </cell>
          <cell r="C170" t="str">
            <v>Benzyl chloride</v>
          </cell>
        </row>
        <row r="171">
          <cell r="A171">
            <v>57</v>
          </cell>
          <cell r="B171" t="str">
            <v>1694-09-3</v>
          </cell>
          <cell r="C171" t="str">
            <v>Benzyl Violet 4B</v>
          </cell>
        </row>
        <row r="172">
          <cell r="A172">
            <v>58</v>
          </cell>
          <cell r="B172" t="str">
            <v>7440-41-7</v>
          </cell>
          <cell r="C172" t="str">
            <v>Beryllium and compounds</v>
          </cell>
        </row>
        <row r="173">
          <cell r="A173">
            <v>60</v>
          </cell>
          <cell r="B173" t="str">
            <v>1304-56-9</v>
          </cell>
          <cell r="C173" t="str">
            <v>Beryllium oxide</v>
          </cell>
        </row>
        <row r="174">
          <cell r="A174">
            <v>61</v>
          </cell>
          <cell r="B174" t="str">
            <v>13510-49-1</v>
          </cell>
          <cell r="C174" t="str">
            <v>Beryllium sulfate</v>
          </cell>
        </row>
        <row r="175">
          <cell r="A175">
            <v>82</v>
          </cell>
          <cell r="B175" t="str">
            <v>3068-88-0</v>
          </cell>
          <cell r="C175" t="str">
            <v>beta-Butyrolactone</v>
          </cell>
        </row>
        <row r="176">
          <cell r="A176">
            <v>284</v>
          </cell>
          <cell r="B176" t="str">
            <v>319-85-7</v>
          </cell>
          <cell r="C176" t="str">
            <v>beta-Hexachlorocyclohexane</v>
          </cell>
        </row>
        <row r="177">
          <cell r="A177">
            <v>558</v>
          </cell>
          <cell r="B177" t="str">
            <v>57-57-8</v>
          </cell>
          <cell r="C177" t="str">
            <v>beta-Propiolactone</v>
          </cell>
        </row>
        <row r="178">
          <cell r="A178">
            <v>62</v>
          </cell>
          <cell r="B178" t="str">
            <v>92-52-4</v>
          </cell>
          <cell r="C178" t="str">
            <v>Biphenyl</v>
          </cell>
        </row>
        <row r="179">
          <cell r="A179">
            <v>63</v>
          </cell>
          <cell r="B179" t="str">
            <v>111-44-4</v>
          </cell>
          <cell r="C179" t="str">
            <v>bis(2-Chloroethyl) ether (BCEE)</v>
          </cell>
        </row>
        <row r="180">
          <cell r="A180">
            <v>65</v>
          </cell>
          <cell r="B180" t="str">
            <v>103-23-1</v>
          </cell>
          <cell r="C180" t="str">
            <v>bis(2-Ethylhexyl) adipate</v>
          </cell>
        </row>
        <row r="181">
          <cell r="A181">
            <v>522</v>
          </cell>
          <cell r="B181" t="str">
            <v>117-81-7</v>
          </cell>
          <cell r="C181" t="str">
            <v>bis(2-Ethylhexyl) phthalate (DEHP)</v>
          </cell>
        </row>
        <row r="182">
          <cell r="A182">
            <v>64</v>
          </cell>
          <cell r="B182" t="str">
            <v>542-88-1</v>
          </cell>
          <cell r="C182" t="str">
            <v>bis(Chloromethyl) ether</v>
          </cell>
        </row>
        <row r="183">
          <cell r="A183">
            <v>66</v>
          </cell>
          <cell r="B183" t="str">
            <v>7726-95-6</v>
          </cell>
          <cell r="C183" t="str">
            <v>Bromine and compounds</v>
          </cell>
        </row>
        <row r="184">
          <cell r="A184">
            <v>68</v>
          </cell>
          <cell r="B184" t="str">
            <v>7789-30-2</v>
          </cell>
          <cell r="C184" t="str">
            <v>Bromine pentafluoride</v>
          </cell>
        </row>
        <row r="185">
          <cell r="A185">
            <v>71</v>
          </cell>
          <cell r="B185" t="str">
            <v>75-27-4</v>
          </cell>
          <cell r="C185" t="str">
            <v>Bromodichloromethane</v>
          </cell>
        </row>
        <row r="186">
          <cell r="A186">
            <v>72</v>
          </cell>
          <cell r="B186" t="str">
            <v>75-25-2</v>
          </cell>
          <cell r="C186" t="str">
            <v>Bromoform</v>
          </cell>
        </row>
        <row r="187">
          <cell r="A187">
            <v>324</v>
          </cell>
          <cell r="B187" t="str">
            <v>74-83-9</v>
          </cell>
          <cell r="C187" t="str">
            <v>Bromomethane (methyl bromide)</v>
          </cell>
        </row>
        <row r="188">
          <cell r="A188">
            <v>77</v>
          </cell>
          <cell r="B188" t="str">
            <v>141-32-2</v>
          </cell>
          <cell r="C188" t="str">
            <v>Butyl acrylate</v>
          </cell>
        </row>
        <row r="189">
          <cell r="A189">
            <v>519</v>
          </cell>
          <cell r="B189" t="str">
            <v>85-68-7</v>
          </cell>
          <cell r="C189" t="str">
            <v>Butyl benzyl phthalate</v>
          </cell>
        </row>
        <row r="190">
          <cell r="A190">
            <v>81</v>
          </cell>
          <cell r="B190" t="str">
            <v>25013-16-5</v>
          </cell>
          <cell r="C190" t="str">
            <v>Butylated hydroxyanisole</v>
          </cell>
        </row>
        <row r="191">
          <cell r="A191">
            <v>144</v>
          </cell>
          <cell r="B191" t="str">
            <v>569-61-9</v>
          </cell>
          <cell r="C191" t="str">
            <v>C.I. Basic Red 9 monohydrochloride</v>
          </cell>
        </row>
        <row r="192">
          <cell r="A192">
            <v>83</v>
          </cell>
          <cell r="B192" t="str">
            <v>7440-43-9</v>
          </cell>
          <cell r="C192" t="str">
            <v>Cadmium and compounds</v>
          </cell>
        </row>
        <row r="193">
          <cell r="A193">
            <v>85</v>
          </cell>
          <cell r="B193" t="str">
            <v>156-62-7</v>
          </cell>
          <cell r="C193" t="str">
            <v>Calcium cyanamide</v>
          </cell>
        </row>
        <row r="194">
          <cell r="A194">
            <v>86</v>
          </cell>
          <cell r="B194" t="str">
            <v>105-60-2</v>
          </cell>
          <cell r="C194" t="str">
            <v>Caprolactam</v>
          </cell>
        </row>
        <row r="195">
          <cell r="A195">
            <v>87</v>
          </cell>
          <cell r="B195" t="str">
            <v>2425-06-1</v>
          </cell>
          <cell r="C195" t="str">
            <v>Captafol</v>
          </cell>
        </row>
        <row r="196">
          <cell r="A196">
            <v>88</v>
          </cell>
          <cell r="B196" t="str">
            <v>133-06-2</v>
          </cell>
          <cell r="C196" t="str">
            <v>Captan</v>
          </cell>
        </row>
        <row r="197">
          <cell r="A197">
            <v>435</v>
          </cell>
          <cell r="B197" t="str">
            <v>63-25-2</v>
          </cell>
          <cell r="C197" t="str">
            <v>Carbaryl</v>
          </cell>
        </row>
        <row r="198">
          <cell r="A198">
            <v>413</v>
          </cell>
          <cell r="B198" t="str">
            <v>86-74-8</v>
          </cell>
          <cell r="C198" t="str">
            <v>Carbazole</v>
          </cell>
        </row>
        <row r="199">
          <cell r="A199">
            <v>89</v>
          </cell>
          <cell r="B199">
            <v>89</v>
          </cell>
          <cell r="C199" t="str">
            <v>Carbon black extracts</v>
          </cell>
        </row>
        <row r="200">
          <cell r="A200">
            <v>90</v>
          </cell>
          <cell r="B200" t="str">
            <v>75-15-0</v>
          </cell>
          <cell r="C200" t="str">
            <v>Carbon disulfide</v>
          </cell>
        </row>
        <row r="201">
          <cell r="A201">
            <v>91</v>
          </cell>
          <cell r="B201" t="str">
            <v>56-23-5</v>
          </cell>
          <cell r="C201" t="str">
            <v>Carbon tetrachloride</v>
          </cell>
        </row>
        <row r="202">
          <cell r="A202">
            <v>92</v>
          </cell>
          <cell r="B202" t="str">
            <v>463-58-1</v>
          </cell>
          <cell r="C202" t="str">
            <v>Carbonyl sulfide</v>
          </cell>
        </row>
        <row r="203">
          <cell r="A203">
            <v>93</v>
          </cell>
          <cell r="B203" t="str">
            <v>9000-07-1</v>
          </cell>
          <cell r="C203" t="str">
            <v>Carrageenan (degraded)</v>
          </cell>
        </row>
        <row r="204">
          <cell r="A204">
            <v>94</v>
          </cell>
          <cell r="B204" t="str">
            <v>120-80-9</v>
          </cell>
          <cell r="C204" t="str">
            <v>Catechol</v>
          </cell>
        </row>
        <row r="205">
          <cell r="A205">
            <v>351</v>
          </cell>
          <cell r="B205">
            <v>351</v>
          </cell>
          <cell r="C205" t="str">
            <v>Ceramic fibers</v>
          </cell>
        </row>
        <row r="206">
          <cell r="A206">
            <v>95</v>
          </cell>
          <cell r="B206" t="str">
            <v>133-90-4</v>
          </cell>
          <cell r="C206" t="str">
            <v>Chloramben</v>
          </cell>
        </row>
        <row r="207">
          <cell r="A207">
            <v>96</v>
          </cell>
          <cell r="B207" t="str">
            <v>305-03-3</v>
          </cell>
          <cell r="C207" t="str">
            <v>Chlorambucil</v>
          </cell>
        </row>
        <row r="208">
          <cell r="A208">
            <v>97</v>
          </cell>
          <cell r="B208" t="str">
            <v>57-74-9</v>
          </cell>
          <cell r="C208" t="str">
            <v>Chlordane</v>
          </cell>
        </row>
        <row r="209">
          <cell r="A209">
            <v>98</v>
          </cell>
          <cell r="B209" t="str">
            <v>143-50-0</v>
          </cell>
          <cell r="C209" t="str">
            <v>Chlordecone</v>
          </cell>
        </row>
        <row r="210">
          <cell r="A210">
            <v>99</v>
          </cell>
          <cell r="B210" t="str">
            <v>115-28-6</v>
          </cell>
          <cell r="C210" t="str">
            <v>Chlorendic acid</v>
          </cell>
        </row>
        <row r="211">
          <cell r="A211">
            <v>243</v>
          </cell>
          <cell r="B211" t="str">
            <v>76-13-1</v>
          </cell>
          <cell r="C211" t="str">
            <v>Chlorinated fluorocarbon (1,1,2-trichloro-1,2,2-trifluoroethane, CFC-113)</v>
          </cell>
        </row>
        <row r="212">
          <cell r="A212">
            <v>100</v>
          </cell>
          <cell r="B212" t="str">
            <v>108171-26-2</v>
          </cell>
          <cell r="C212" t="str">
            <v>Chlorinated paraffins</v>
          </cell>
        </row>
        <row r="213">
          <cell r="A213">
            <v>101</v>
          </cell>
          <cell r="B213" t="str">
            <v>7782-50-5</v>
          </cell>
          <cell r="C213" t="str">
            <v>Chlorine</v>
          </cell>
        </row>
        <row r="214">
          <cell r="A214">
            <v>102</v>
          </cell>
          <cell r="B214" t="str">
            <v>10049-04-4</v>
          </cell>
          <cell r="C214" t="str">
            <v>Chlorine dioxide</v>
          </cell>
        </row>
        <row r="215">
          <cell r="A215">
            <v>103</v>
          </cell>
          <cell r="B215" t="str">
            <v>79-11-8</v>
          </cell>
          <cell r="C215" t="str">
            <v>Chloroacetic acid</v>
          </cell>
        </row>
        <row r="216">
          <cell r="A216">
            <v>105</v>
          </cell>
          <cell r="B216" t="str">
            <v>85535-84-8</v>
          </cell>
          <cell r="C216" t="str">
            <v>Chloroalkanes C10-13 (chlorinated paraffins)</v>
          </cell>
        </row>
        <row r="217">
          <cell r="A217">
            <v>108</v>
          </cell>
          <cell r="B217" t="str">
            <v>108-90-7</v>
          </cell>
          <cell r="C217" t="str">
            <v>Chlorobenzene</v>
          </cell>
        </row>
        <row r="218">
          <cell r="A218">
            <v>114</v>
          </cell>
          <cell r="B218" t="str">
            <v>510-15-6</v>
          </cell>
          <cell r="C218" t="str">
            <v>Chlorobenzilate (ethyl-4,4'-dichlorobenzilate)</v>
          </cell>
        </row>
        <row r="219">
          <cell r="A219">
            <v>246</v>
          </cell>
          <cell r="B219" t="str">
            <v>75-45-6</v>
          </cell>
          <cell r="C219" t="str">
            <v>Chlorodifluoromethane (Freon 22)</v>
          </cell>
        </row>
        <row r="220">
          <cell r="A220">
            <v>230</v>
          </cell>
          <cell r="B220" t="str">
            <v>75-00-3</v>
          </cell>
          <cell r="C220" t="str">
            <v>Chloroethane (ethyl chloride)</v>
          </cell>
        </row>
        <row r="221">
          <cell r="A221">
            <v>118</v>
          </cell>
          <cell r="B221" t="str">
            <v>67-66-3</v>
          </cell>
          <cell r="C221" t="str">
            <v>Chloroform</v>
          </cell>
        </row>
        <row r="222">
          <cell r="A222">
            <v>325</v>
          </cell>
          <cell r="B222" t="str">
            <v>74-87-3</v>
          </cell>
          <cell r="C222" t="str">
            <v>Chloromethane (methyl chloride)</v>
          </cell>
        </row>
        <row r="223">
          <cell r="A223">
            <v>119</v>
          </cell>
          <cell r="B223" t="str">
            <v>107-30-2</v>
          </cell>
          <cell r="C223" t="str">
            <v>Chloromethyl methyl ether (technical grade)</v>
          </cell>
        </row>
        <row r="224">
          <cell r="A224">
            <v>130</v>
          </cell>
          <cell r="B224" t="str">
            <v>76-06-2</v>
          </cell>
          <cell r="C224" t="str">
            <v>Chloropicrin</v>
          </cell>
        </row>
        <row r="225">
          <cell r="A225">
            <v>131</v>
          </cell>
          <cell r="B225" t="str">
            <v>126-99-8</v>
          </cell>
          <cell r="C225" t="str">
            <v>Chloroprene</v>
          </cell>
        </row>
        <row r="226">
          <cell r="A226">
            <v>132</v>
          </cell>
          <cell r="B226" t="str">
            <v>1897-45-6</v>
          </cell>
          <cell r="C226" t="str">
            <v>Chlorothalonil</v>
          </cell>
        </row>
        <row r="227">
          <cell r="A227">
            <v>134</v>
          </cell>
          <cell r="B227" t="str">
            <v>54749-90-5</v>
          </cell>
          <cell r="C227" t="str">
            <v>Chlorozotocin</v>
          </cell>
        </row>
        <row r="228">
          <cell r="A228">
            <v>140</v>
          </cell>
          <cell r="B228" t="str">
            <v>7738-94-5</v>
          </cell>
          <cell r="C228" t="str">
            <v>Chromic(VI) acid, including chromic acid aerosol mist and chromium trioxide</v>
          </cell>
        </row>
        <row r="229">
          <cell r="A229">
            <v>136</v>
          </cell>
          <cell r="B229" t="str">
            <v>18540-29-9</v>
          </cell>
          <cell r="C229" t="str">
            <v>Chromium VI, chromate and dichromate particulate</v>
          </cell>
        </row>
        <row r="230">
          <cell r="A230">
            <v>414</v>
          </cell>
          <cell r="B230" t="str">
            <v>218-01-9</v>
          </cell>
          <cell r="C230" t="str">
            <v>Chrysene</v>
          </cell>
        </row>
        <row r="231">
          <cell r="A231">
            <v>145</v>
          </cell>
          <cell r="B231" t="str">
            <v>87-29-6</v>
          </cell>
          <cell r="C231" t="str">
            <v>Cinnamyl anthranilate</v>
          </cell>
        </row>
        <row r="232">
          <cell r="A232">
            <v>146</v>
          </cell>
          <cell r="B232" t="str">
            <v>7440-48-4</v>
          </cell>
          <cell r="C232" t="str">
            <v>Cobalt and compounds</v>
          </cell>
        </row>
        <row r="233">
          <cell r="A233">
            <v>148</v>
          </cell>
          <cell r="B233">
            <v>148</v>
          </cell>
          <cell r="C233" t="str">
            <v>Coke oven emissions</v>
          </cell>
        </row>
        <row r="234">
          <cell r="A234">
            <v>149</v>
          </cell>
          <cell r="B234" t="str">
            <v>7440-50-8</v>
          </cell>
          <cell r="C234" t="str">
            <v>Copper and compounds</v>
          </cell>
        </row>
        <row r="235">
          <cell r="A235">
            <v>150</v>
          </cell>
          <cell r="B235">
            <v>150</v>
          </cell>
          <cell r="C235" t="str">
            <v>Creosotes</v>
          </cell>
        </row>
        <row r="236">
          <cell r="A236">
            <v>152</v>
          </cell>
          <cell r="B236" t="str">
            <v>1319-77-3</v>
          </cell>
          <cell r="C236" t="str">
            <v>Cresols (mixture), including m-cresol, o-cresol, p-cresol</v>
          </cell>
        </row>
        <row r="237">
          <cell r="A237">
            <v>156</v>
          </cell>
          <cell r="B237" t="str">
            <v>4170-30-3</v>
          </cell>
          <cell r="C237" t="str">
            <v>Crotonaldehyde</v>
          </cell>
        </row>
        <row r="238">
          <cell r="A238">
            <v>158</v>
          </cell>
          <cell r="B238" t="str">
            <v>80-15-9</v>
          </cell>
          <cell r="C238" t="str">
            <v>Cumene hydroperoxide</v>
          </cell>
        </row>
        <row r="239">
          <cell r="A239">
            <v>159</v>
          </cell>
          <cell r="B239" t="str">
            <v>135-20-6</v>
          </cell>
          <cell r="C239" t="str">
            <v>Cupferron</v>
          </cell>
        </row>
        <row r="240">
          <cell r="A240">
            <v>161</v>
          </cell>
          <cell r="B240" t="str">
            <v>74-90-8</v>
          </cell>
          <cell r="C240" t="str">
            <v>Cyanide, hydrogen</v>
          </cell>
        </row>
        <row r="241">
          <cell r="A241">
            <v>162</v>
          </cell>
          <cell r="B241" t="str">
            <v>110-82-7</v>
          </cell>
          <cell r="C241" t="str">
            <v>Cyclohexane</v>
          </cell>
        </row>
        <row r="242">
          <cell r="A242">
            <v>163</v>
          </cell>
          <cell r="B242" t="str">
            <v>108-93-0</v>
          </cell>
          <cell r="C242" t="str">
            <v>Cyclohexanol</v>
          </cell>
        </row>
        <row r="243">
          <cell r="A243">
            <v>164</v>
          </cell>
          <cell r="B243" t="str">
            <v>66-81-9</v>
          </cell>
          <cell r="C243" t="str">
            <v>Cycloheximide</v>
          </cell>
        </row>
        <row r="244">
          <cell r="A244">
            <v>415</v>
          </cell>
          <cell r="B244" t="str">
            <v>27208-37-3</v>
          </cell>
          <cell r="C244" t="str">
            <v>Cyclopenta[c,d]pyrene</v>
          </cell>
        </row>
        <row r="245">
          <cell r="A245">
            <v>165</v>
          </cell>
          <cell r="B245" t="str">
            <v>50-18-0</v>
          </cell>
          <cell r="C245" t="str">
            <v>Cyclophosphamide (anhydrous)</v>
          </cell>
        </row>
        <row r="246">
          <cell r="A246">
            <v>166</v>
          </cell>
          <cell r="B246" t="str">
            <v>6055-19-2</v>
          </cell>
          <cell r="C246" t="str">
            <v>Cyclophosphamide (hydrated)</v>
          </cell>
        </row>
        <row r="247">
          <cell r="A247">
            <v>167</v>
          </cell>
          <cell r="B247" t="str">
            <v>5160-02-1</v>
          </cell>
          <cell r="C247" t="str">
            <v>D &amp; C Red No. 9</v>
          </cell>
        </row>
        <row r="248">
          <cell r="A248">
            <v>168</v>
          </cell>
          <cell r="B248" t="str">
            <v>4342-03-4</v>
          </cell>
          <cell r="C248" t="str">
            <v>Dacarbazine</v>
          </cell>
        </row>
        <row r="249">
          <cell r="A249">
            <v>169</v>
          </cell>
          <cell r="B249" t="str">
            <v>117-10-2</v>
          </cell>
          <cell r="C249" t="str">
            <v>Danthron (chrysazin)</v>
          </cell>
        </row>
        <row r="250">
          <cell r="A250">
            <v>172</v>
          </cell>
          <cell r="B250" t="str">
            <v>3547-04-4</v>
          </cell>
          <cell r="C250" t="str">
            <v>DDE (1-chloro-4-[1-(4-chlorophenyl)ethyl]benzene)</v>
          </cell>
        </row>
        <row r="251">
          <cell r="A251">
            <v>175</v>
          </cell>
          <cell r="B251" t="str">
            <v>50-29-3</v>
          </cell>
          <cell r="C251" t="str">
            <v>DDT</v>
          </cell>
        </row>
        <row r="252">
          <cell r="A252">
            <v>186</v>
          </cell>
          <cell r="B252" t="str">
            <v>333-41-5</v>
          </cell>
          <cell r="C252" t="str">
            <v>Diazinon</v>
          </cell>
        </row>
        <row r="253">
          <cell r="A253">
            <v>185</v>
          </cell>
          <cell r="B253" t="str">
            <v>334-88-3</v>
          </cell>
          <cell r="C253" t="str">
            <v>Diazomethane</v>
          </cell>
        </row>
        <row r="254">
          <cell r="A254">
            <v>416</v>
          </cell>
          <cell r="B254" t="str">
            <v>226-36-8</v>
          </cell>
          <cell r="C254" t="str">
            <v>Dibenz[a,h]acridine</v>
          </cell>
        </row>
        <row r="255">
          <cell r="A255">
            <v>419</v>
          </cell>
          <cell r="B255" t="str">
            <v>53-70-3</v>
          </cell>
          <cell r="C255" t="str">
            <v>Dibenz[a,h]anthracene</v>
          </cell>
        </row>
        <row r="256">
          <cell r="A256">
            <v>417</v>
          </cell>
          <cell r="B256" t="str">
            <v>224-42-0</v>
          </cell>
          <cell r="C256" t="str">
            <v>Dibenz[a,j]acridine</v>
          </cell>
        </row>
        <row r="257">
          <cell r="A257">
            <v>187</v>
          </cell>
          <cell r="B257" t="str">
            <v>5385-75-1</v>
          </cell>
          <cell r="C257" t="str">
            <v>Dibenzo[a,e]fluoranthene</v>
          </cell>
        </row>
        <row r="258">
          <cell r="A258">
            <v>420</v>
          </cell>
          <cell r="B258" t="str">
            <v>192-65-4</v>
          </cell>
          <cell r="C258" t="str">
            <v>Dibenzo[a,e]pyrene</v>
          </cell>
        </row>
        <row r="259">
          <cell r="A259">
            <v>421</v>
          </cell>
          <cell r="B259" t="str">
            <v>189-64-0</v>
          </cell>
          <cell r="C259" t="str">
            <v>Dibenzo[a,h]pyrene</v>
          </cell>
        </row>
        <row r="260">
          <cell r="A260">
            <v>422</v>
          </cell>
          <cell r="B260" t="str">
            <v>189-55-9</v>
          </cell>
          <cell r="C260" t="str">
            <v>Dibenzo[a,i]pyrene</v>
          </cell>
        </row>
        <row r="261">
          <cell r="A261">
            <v>423</v>
          </cell>
          <cell r="B261" t="str">
            <v>191-30-0</v>
          </cell>
          <cell r="C261" t="str">
            <v>Dibenzo[a,l]pyrene</v>
          </cell>
        </row>
        <row r="262">
          <cell r="A262">
            <v>188</v>
          </cell>
          <cell r="B262" t="str">
            <v>132-64-9</v>
          </cell>
          <cell r="C262" t="str">
            <v>Dibenzofuran</v>
          </cell>
        </row>
        <row r="263">
          <cell r="A263">
            <v>189</v>
          </cell>
          <cell r="B263" t="str">
            <v>124-48-1</v>
          </cell>
          <cell r="C263" t="str">
            <v>Dibromochloromethane</v>
          </cell>
        </row>
        <row r="264">
          <cell r="A264">
            <v>520</v>
          </cell>
          <cell r="B264" t="str">
            <v>84-74-2</v>
          </cell>
          <cell r="C264" t="str">
            <v>Dibutyl phthalate</v>
          </cell>
        </row>
        <row r="265">
          <cell r="A265">
            <v>247</v>
          </cell>
          <cell r="B265" t="str">
            <v>75-71-8</v>
          </cell>
          <cell r="C265" t="str">
            <v>Dichlorodifluoromethane (Freon 12)</v>
          </cell>
        </row>
        <row r="266">
          <cell r="A266">
            <v>248</v>
          </cell>
          <cell r="B266" t="str">
            <v>75-43-4</v>
          </cell>
          <cell r="C266" t="str">
            <v>Dichlorofluoromethane (Freon 21)</v>
          </cell>
        </row>
        <row r="267">
          <cell r="A267">
            <v>328</v>
          </cell>
          <cell r="B267" t="str">
            <v>75-09-2</v>
          </cell>
          <cell r="C267" t="str">
            <v>Dichloromethane (methylene chloride)</v>
          </cell>
        </row>
        <row r="268">
          <cell r="A268">
            <v>194</v>
          </cell>
          <cell r="B268" t="str">
            <v>94-75-7</v>
          </cell>
          <cell r="C268" t="str">
            <v>Dichlorophenoxyacetic acid, salts and esters (2,4-D)</v>
          </cell>
        </row>
        <row r="269">
          <cell r="A269">
            <v>197</v>
          </cell>
          <cell r="B269" t="str">
            <v>62-73-7</v>
          </cell>
          <cell r="C269" t="str">
            <v>Dichlorvos (DDVP)</v>
          </cell>
        </row>
        <row r="270">
          <cell r="A270">
            <v>198</v>
          </cell>
          <cell r="B270" t="str">
            <v>115-32-2</v>
          </cell>
          <cell r="C270" t="str">
            <v>Dicofol</v>
          </cell>
        </row>
        <row r="271">
          <cell r="A271">
            <v>521</v>
          </cell>
          <cell r="B271" t="str">
            <v>84-61-7</v>
          </cell>
          <cell r="C271" t="str">
            <v>Di-cyclohexyl phthalate (DCHP)</v>
          </cell>
        </row>
        <row r="272">
          <cell r="A272">
            <v>199</v>
          </cell>
          <cell r="B272" t="str">
            <v>60-57-1</v>
          </cell>
          <cell r="C272" t="str">
            <v>Dieldrin</v>
          </cell>
        </row>
        <row r="273">
          <cell r="A273">
            <v>200</v>
          </cell>
          <cell r="B273">
            <v>200</v>
          </cell>
          <cell r="C273" t="str">
            <v>Diesel particulate matter</v>
          </cell>
        </row>
        <row r="274">
          <cell r="A274">
            <v>201</v>
          </cell>
          <cell r="B274" t="str">
            <v>111-42-2</v>
          </cell>
          <cell r="C274" t="str">
            <v>Diethanolamine</v>
          </cell>
        </row>
        <row r="275">
          <cell r="A275">
            <v>202</v>
          </cell>
          <cell r="B275" t="str">
            <v>64-67-5</v>
          </cell>
          <cell r="C275" t="str">
            <v>Diethyl sulfate</v>
          </cell>
        </row>
        <row r="276">
          <cell r="A276">
            <v>258</v>
          </cell>
          <cell r="B276" t="str">
            <v>111-46-6</v>
          </cell>
          <cell r="C276" t="str">
            <v>Diethylene glycol</v>
          </cell>
        </row>
        <row r="277">
          <cell r="A277">
            <v>259</v>
          </cell>
          <cell r="B277" t="str">
            <v>111-96-6</v>
          </cell>
          <cell r="C277" t="str">
            <v>Diethylene glycol dimethyl ether</v>
          </cell>
        </row>
        <row r="278">
          <cell r="A278">
            <v>260</v>
          </cell>
          <cell r="B278" t="str">
            <v>112-34-5</v>
          </cell>
          <cell r="C278" t="str">
            <v>Diethylene glycol monobutyl ether</v>
          </cell>
        </row>
        <row r="279">
          <cell r="A279">
            <v>261</v>
          </cell>
          <cell r="B279" t="str">
            <v>111-90-0</v>
          </cell>
          <cell r="C279" t="str">
            <v>Diethylene glycol monoethyl ether</v>
          </cell>
        </row>
        <row r="280">
          <cell r="A280">
            <v>262</v>
          </cell>
          <cell r="B280" t="str">
            <v>111-77-3</v>
          </cell>
          <cell r="C280" t="str">
            <v>Diethylene glycol monomethyl ether</v>
          </cell>
        </row>
        <row r="281">
          <cell r="A281">
            <v>320</v>
          </cell>
          <cell r="B281" t="str">
            <v>627-44-1</v>
          </cell>
          <cell r="C281" t="str">
            <v>Diethylmercury</v>
          </cell>
        </row>
        <row r="282">
          <cell r="A282">
            <v>523</v>
          </cell>
          <cell r="B282" t="str">
            <v>84-66-2</v>
          </cell>
          <cell r="C282" t="str">
            <v>Diethylphthalate</v>
          </cell>
        </row>
        <row r="283">
          <cell r="A283">
            <v>204</v>
          </cell>
          <cell r="B283" t="str">
            <v>101-90-6</v>
          </cell>
          <cell r="C283" t="str">
            <v>Diglycidyl resorcinol ether</v>
          </cell>
        </row>
        <row r="284">
          <cell r="A284">
            <v>205</v>
          </cell>
          <cell r="B284" t="str">
            <v>94-58-6</v>
          </cell>
          <cell r="C284" t="str">
            <v>Dihydrosafrole</v>
          </cell>
        </row>
        <row r="285">
          <cell r="A285">
            <v>210</v>
          </cell>
          <cell r="B285" t="str">
            <v>79-44-7</v>
          </cell>
          <cell r="C285" t="str">
            <v>Dimethyl carbamoyl chloride</v>
          </cell>
        </row>
        <row r="286">
          <cell r="A286">
            <v>211</v>
          </cell>
          <cell r="B286" t="str">
            <v>68-12-2</v>
          </cell>
          <cell r="C286" t="str">
            <v>Dimethyl formamide</v>
          </cell>
        </row>
        <row r="287">
          <cell r="A287">
            <v>524</v>
          </cell>
          <cell r="B287" t="str">
            <v>131-11-3</v>
          </cell>
          <cell r="C287" t="str">
            <v>Dimethyl phthalate</v>
          </cell>
        </row>
        <row r="288">
          <cell r="A288">
            <v>213</v>
          </cell>
          <cell r="B288" t="str">
            <v>77-78-1</v>
          </cell>
          <cell r="C288" t="str">
            <v>Dimethyl sulfate</v>
          </cell>
        </row>
        <row r="289">
          <cell r="A289">
            <v>319</v>
          </cell>
          <cell r="B289" t="str">
            <v>593-74-8</v>
          </cell>
          <cell r="C289" t="str">
            <v>Dimethylmercury</v>
          </cell>
        </row>
        <row r="290">
          <cell r="A290">
            <v>214</v>
          </cell>
          <cell r="B290" t="str">
            <v>513-37-1</v>
          </cell>
          <cell r="C290" t="str">
            <v>Dimethylvinylchloride</v>
          </cell>
        </row>
        <row r="291">
          <cell r="A291">
            <v>221</v>
          </cell>
          <cell r="B291" t="str">
            <v>630-93-3</v>
          </cell>
          <cell r="C291" t="str">
            <v>Diphenylhydantoin</v>
          </cell>
        </row>
        <row r="292">
          <cell r="A292">
            <v>263</v>
          </cell>
          <cell r="B292" t="str">
            <v>25265-71-8</v>
          </cell>
          <cell r="C292" t="str">
            <v>Dipropylene glycol</v>
          </cell>
        </row>
        <row r="293">
          <cell r="A293">
            <v>264</v>
          </cell>
          <cell r="B293" t="str">
            <v>34590-94-8</v>
          </cell>
          <cell r="C293" t="str">
            <v>Dipropylene glycol monomethyl ether</v>
          </cell>
        </row>
        <row r="294">
          <cell r="A294">
            <v>49</v>
          </cell>
          <cell r="B294" t="str">
            <v>1937-37-7</v>
          </cell>
          <cell r="C294" t="str">
            <v>Direct Black 38</v>
          </cell>
        </row>
        <row r="295">
          <cell r="A295">
            <v>50</v>
          </cell>
          <cell r="B295" t="str">
            <v>2602-46-2</v>
          </cell>
          <cell r="C295" t="str">
            <v>Direct Blue 6</v>
          </cell>
        </row>
        <row r="296">
          <cell r="A296">
            <v>51</v>
          </cell>
          <cell r="B296" t="str">
            <v>16071-86-6</v>
          </cell>
          <cell r="C296" t="str">
            <v>Direct Brown 95 (technical grade)</v>
          </cell>
        </row>
        <row r="297">
          <cell r="A297">
            <v>223</v>
          </cell>
          <cell r="B297" t="str">
            <v>2475-45-8</v>
          </cell>
          <cell r="C297" t="str">
            <v>Disperse Blue 1</v>
          </cell>
        </row>
        <row r="298">
          <cell r="A298">
            <v>224</v>
          </cell>
          <cell r="B298" t="str">
            <v>298-04-4</v>
          </cell>
          <cell r="C298" t="str">
            <v>Disulfoton</v>
          </cell>
        </row>
        <row r="299">
          <cell r="A299">
            <v>225</v>
          </cell>
          <cell r="B299" t="str">
            <v>106-89-8</v>
          </cell>
          <cell r="C299" t="str">
            <v>Epichlorohydrin</v>
          </cell>
        </row>
        <row r="300">
          <cell r="A300">
            <v>227</v>
          </cell>
          <cell r="B300">
            <v>227</v>
          </cell>
          <cell r="C300" t="str">
            <v>Epoxy resins</v>
          </cell>
        </row>
        <row r="301">
          <cell r="A301">
            <v>357</v>
          </cell>
          <cell r="B301" t="str">
            <v>12510-42-8</v>
          </cell>
          <cell r="C301" t="str">
            <v>Erionite</v>
          </cell>
        </row>
        <row r="302">
          <cell r="A302">
            <v>228</v>
          </cell>
          <cell r="B302" t="str">
            <v>140-88-5</v>
          </cell>
          <cell r="C302" t="str">
            <v>Ethyl acrylate</v>
          </cell>
        </row>
        <row r="303">
          <cell r="A303">
            <v>229</v>
          </cell>
          <cell r="B303" t="str">
            <v>100-41-4</v>
          </cell>
          <cell r="C303" t="str">
            <v>Ethyl benzene</v>
          </cell>
        </row>
        <row r="304">
          <cell r="A304">
            <v>231</v>
          </cell>
          <cell r="B304" t="str">
            <v>74-85-1</v>
          </cell>
          <cell r="C304" t="str">
            <v>Ethylene</v>
          </cell>
        </row>
        <row r="305">
          <cell r="A305">
            <v>232</v>
          </cell>
          <cell r="B305" t="str">
            <v>106-93-4</v>
          </cell>
          <cell r="C305" t="str">
            <v>Ethylene dibromide (EDB, 1,2-dibromoethane)</v>
          </cell>
        </row>
        <row r="306">
          <cell r="A306">
            <v>233</v>
          </cell>
          <cell r="B306" t="str">
            <v>107-06-2</v>
          </cell>
          <cell r="C306" t="str">
            <v>Ethylene dichloride (EDC, 1,2-dichloroethane)</v>
          </cell>
        </row>
        <row r="307">
          <cell r="A307">
            <v>234</v>
          </cell>
          <cell r="B307" t="str">
            <v>107-21-1</v>
          </cell>
          <cell r="C307" t="str">
            <v>Ethylene glycol</v>
          </cell>
        </row>
        <row r="308">
          <cell r="A308">
            <v>265</v>
          </cell>
          <cell r="B308" t="str">
            <v>629-14-1</v>
          </cell>
          <cell r="C308" t="str">
            <v>Ethylene glycol diethyl ether</v>
          </cell>
        </row>
        <row r="309">
          <cell r="A309">
            <v>266</v>
          </cell>
          <cell r="B309" t="str">
            <v>110-71-4</v>
          </cell>
          <cell r="C309" t="str">
            <v>Ethylene glycol dimethyl ether</v>
          </cell>
        </row>
        <row r="310">
          <cell r="A310">
            <v>267</v>
          </cell>
          <cell r="B310" t="str">
            <v>111-76-2</v>
          </cell>
          <cell r="C310" t="str">
            <v>Ethylene glycol monobutyl ether</v>
          </cell>
        </row>
        <row r="311">
          <cell r="A311">
            <v>268</v>
          </cell>
          <cell r="B311" t="str">
            <v>110-80-5</v>
          </cell>
          <cell r="C311" t="str">
            <v>Ethylene glycol monoethyl ether</v>
          </cell>
        </row>
        <row r="312">
          <cell r="A312">
            <v>269</v>
          </cell>
          <cell r="B312" t="str">
            <v>111-15-9</v>
          </cell>
          <cell r="C312" t="str">
            <v>Ethylene glycol monoethyl ether acetate</v>
          </cell>
        </row>
        <row r="313">
          <cell r="A313">
            <v>270</v>
          </cell>
          <cell r="B313" t="str">
            <v>109-86-4</v>
          </cell>
          <cell r="C313" t="str">
            <v>Ethylene glycol monomethyl ether</v>
          </cell>
        </row>
        <row r="314">
          <cell r="A314">
            <v>271</v>
          </cell>
          <cell r="B314" t="str">
            <v>110-49-6</v>
          </cell>
          <cell r="C314" t="str">
            <v>Ethylene glycol monomethyl ether acetate</v>
          </cell>
        </row>
        <row r="315">
          <cell r="A315">
            <v>272</v>
          </cell>
          <cell r="B315" t="str">
            <v>2807-30-9</v>
          </cell>
          <cell r="C315" t="str">
            <v>Ethylene glycol monopropyl ether</v>
          </cell>
        </row>
        <row r="316">
          <cell r="A316">
            <v>236</v>
          </cell>
          <cell r="B316" t="str">
            <v>75-21-8</v>
          </cell>
          <cell r="C316" t="str">
            <v>Ethylene oxide</v>
          </cell>
        </row>
        <row r="317">
          <cell r="A317">
            <v>237</v>
          </cell>
          <cell r="B317" t="str">
            <v>96-45-7</v>
          </cell>
          <cell r="C317" t="str">
            <v>Ethylene thiourea</v>
          </cell>
        </row>
        <row r="318">
          <cell r="A318">
            <v>235</v>
          </cell>
          <cell r="B318" t="str">
            <v>151-56-4</v>
          </cell>
          <cell r="C318" t="str">
            <v>Ethyleneimine (aziridine)</v>
          </cell>
        </row>
        <row r="319">
          <cell r="A319">
            <v>238</v>
          </cell>
          <cell r="B319" t="str">
            <v>10028-22-5</v>
          </cell>
          <cell r="C319" t="str">
            <v>Ferric sulfate</v>
          </cell>
        </row>
        <row r="320">
          <cell r="A320">
            <v>424</v>
          </cell>
          <cell r="B320" t="str">
            <v>206-44-0</v>
          </cell>
          <cell r="C320" t="str">
            <v>Fluoranthene</v>
          </cell>
        </row>
        <row r="321">
          <cell r="A321">
            <v>425</v>
          </cell>
          <cell r="B321" t="str">
            <v>86-73-7</v>
          </cell>
          <cell r="C321" t="str">
            <v>Fluorene</v>
          </cell>
        </row>
        <row r="322">
          <cell r="A322">
            <v>239</v>
          </cell>
          <cell r="B322">
            <v>239</v>
          </cell>
          <cell r="C322" t="str">
            <v>Fluorides</v>
          </cell>
        </row>
        <row r="323">
          <cell r="A323">
            <v>241</v>
          </cell>
          <cell r="B323" t="str">
            <v>7782-41-4</v>
          </cell>
          <cell r="C323" t="str">
            <v>Fluorine gas</v>
          </cell>
        </row>
        <row r="324">
          <cell r="A324">
            <v>250</v>
          </cell>
          <cell r="B324" t="str">
            <v>50-00-0</v>
          </cell>
          <cell r="C324" t="str">
            <v>Formaldehyde</v>
          </cell>
        </row>
        <row r="325">
          <cell r="A325">
            <v>251</v>
          </cell>
          <cell r="B325" t="str">
            <v>110-00-9</v>
          </cell>
          <cell r="C325" t="str">
            <v>Furan</v>
          </cell>
        </row>
        <row r="326">
          <cell r="A326">
            <v>252</v>
          </cell>
          <cell r="B326" t="str">
            <v>60568-05-0</v>
          </cell>
          <cell r="C326" t="str">
            <v>Furmecyclox</v>
          </cell>
        </row>
        <row r="327">
          <cell r="A327">
            <v>253</v>
          </cell>
          <cell r="B327" t="str">
            <v>3688-53-7</v>
          </cell>
          <cell r="C327" t="str">
            <v>Furylfuramide</v>
          </cell>
        </row>
        <row r="328">
          <cell r="A328">
            <v>285</v>
          </cell>
          <cell r="B328" t="str">
            <v>58-89-9</v>
          </cell>
          <cell r="C328" t="str">
            <v>gamma-Hexachlorocyclohexane (Lindane)</v>
          </cell>
        </row>
        <row r="329">
          <cell r="A329">
            <v>352</v>
          </cell>
          <cell r="B329">
            <v>352</v>
          </cell>
          <cell r="C329" t="str">
            <v>Glasswool fibers</v>
          </cell>
        </row>
        <row r="330">
          <cell r="A330">
            <v>255</v>
          </cell>
          <cell r="B330" t="str">
            <v>67730-11-4</v>
          </cell>
          <cell r="C330" t="str">
            <v>Glu-P-1</v>
          </cell>
        </row>
        <row r="331">
          <cell r="A331">
            <v>256</v>
          </cell>
          <cell r="B331" t="str">
            <v>67730-10-3</v>
          </cell>
          <cell r="C331" t="str">
            <v>Glu-P-2</v>
          </cell>
        </row>
        <row r="332">
          <cell r="A332">
            <v>254</v>
          </cell>
          <cell r="B332" t="str">
            <v>111-30-8</v>
          </cell>
          <cell r="C332" t="str">
            <v>Glutaraldehyde</v>
          </cell>
        </row>
        <row r="333">
          <cell r="A333">
            <v>276</v>
          </cell>
          <cell r="B333" t="str">
            <v>16568-02-8</v>
          </cell>
          <cell r="C333" t="str">
            <v>Gyromitrin</v>
          </cell>
        </row>
        <row r="334">
          <cell r="A334">
            <v>277</v>
          </cell>
          <cell r="B334" t="str">
            <v>2784-94-3</v>
          </cell>
          <cell r="C334" t="str">
            <v>HC Blue 1</v>
          </cell>
        </row>
        <row r="335">
          <cell r="A335">
            <v>278</v>
          </cell>
          <cell r="B335" t="str">
            <v>76-44-8</v>
          </cell>
          <cell r="C335" t="str">
            <v>Heptachlor</v>
          </cell>
        </row>
        <row r="336">
          <cell r="A336">
            <v>279</v>
          </cell>
          <cell r="B336" t="str">
            <v>1024-57-3</v>
          </cell>
          <cell r="C336" t="str">
            <v>Heptachlor epoxide</v>
          </cell>
        </row>
        <row r="337">
          <cell r="A337">
            <v>280</v>
          </cell>
          <cell r="B337" t="str">
            <v>118-74-1</v>
          </cell>
          <cell r="C337" t="str">
            <v>Hexachlorobenzene</v>
          </cell>
        </row>
        <row r="338">
          <cell r="A338">
            <v>281</v>
          </cell>
          <cell r="B338" t="str">
            <v>87-68-3</v>
          </cell>
          <cell r="C338" t="str">
            <v>Hexachlorobutadiene</v>
          </cell>
        </row>
        <row r="339">
          <cell r="A339">
            <v>282</v>
          </cell>
          <cell r="B339" t="str">
            <v>608-73-1</v>
          </cell>
          <cell r="C339" t="str">
            <v>Hexachlorocyclohexanes (mixture) including but not limited to:</v>
          </cell>
        </row>
        <row r="340">
          <cell r="A340">
            <v>286</v>
          </cell>
          <cell r="B340" t="str">
            <v>77-47-4</v>
          </cell>
          <cell r="C340" t="str">
            <v>Hexachlorocyclopentadiene</v>
          </cell>
        </row>
        <row r="341">
          <cell r="A341">
            <v>287</v>
          </cell>
          <cell r="B341" t="str">
            <v>67-72-1</v>
          </cell>
          <cell r="C341" t="str">
            <v>Hexachloroethane</v>
          </cell>
        </row>
        <row r="342">
          <cell r="A342">
            <v>297</v>
          </cell>
          <cell r="B342" t="str">
            <v>822-06-0</v>
          </cell>
          <cell r="C342" t="str">
            <v>Hexamethylene-1,6-diisocyanate</v>
          </cell>
        </row>
        <row r="343">
          <cell r="A343">
            <v>288</v>
          </cell>
          <cell r="B343" t="str">
            <v>680-31-9</v>
          </cell>
          <cell r="C343" t="str">
            <v>Hexamethylphosphoramide</v>
          </cell>
        </row>
        <row r="344">
          <cell r="A344">
            <v>289</v>
          </cell>
          <cell r="B344" t="str">
            <v>110-54-3</v>
          </cell>
          <cell r="C344" t="str">
            <v>Hexane</v>
          </cell>
        </row>
        <row r="345">
          <cell r="A345">
            <v>290</v>
          </cell>
          <cell r="B345" t="str">
            <v>302-01-2</v>
          </cell>
          <cell r="C345" t="str">
            <v>Hydrazine</v>
          </cell>
        </row>
        <row r="346">
          <cell r="A346">
            <v>291</v>
          </cell>
          <cell r="B346" t="str">
            <v>10034-93-2</v>
          </cell>
          <cell r="C346" t="str">
            <v>Hydrazine sulfate</v>
          </cell>
        </row>
        <row r="347">
          <cell r="A347">
            <v>292</v>
          </cell>
          <cell r="B347" t="str">
            <v>7647-01-0</v>
          </cell>
          <cell r="C347" t="str">
            <v>Hydrochloric acid</v>
          </cell>
        </row>
        <row r="348">
          <cell r="A348">
            <v>69</v>
          </cell>
          <cell r="B348" t="str">
            <v>10035-10-6</v>
          </cell>
          <cell r="C348" t="str">
            <v>Hydrogen bromide</v>
          </cell>
        </row>
        <row r="349">
          <cell r="A349">
            <v>240</v>
          </cell>
          <cell r="B349" t="str">
            <v>7664-39-3</v>
          </cell>
          <cell r="C349" t="str">
            <v>Hydrogen fluoride</v>
          </cell>
        </row>
        <row r="350">
          <cell r="A350">
            <v>293</v>
          </cell>
          <cell r="B350" t="str">
            <v>7783-06-4</v>
          </cell>
          <cell r="C350" t="str">
            <v>Hydrogen sulfide</v>
          </cell>
        </row>
        <row r="351">
          <cell r="A351">
            <v>294</v>
          </cell>
          <cell r="B351" t="str">
            <v>123-31-9</v>
          </cell>
          <cell r="C351" t="str">
            <v>Hydroquinone</v>
          </cell>
        </row>
        <row r="352">
          <cell r="A352">
            <v>426</v>
          </cell>
          <cell r="B352" t="str">
            <v>193-39-5</v>
          </cell>
          <cell r="C352" t="str">
            <v>Indeno[1,2,3-cd]pyrene</v>
          </cell>
        </row>
        <row r="353">
          <cell r="A353">
            <v>570</v>
          </cell>
          <cell r="B353" t="str">
            <v>10043-66-0</v>
          </cell>
          <cell r="C353" t="str">
            <v>Iodine-131</v>
          </cell>
        </row>
        <row r="354">
          <cell r="A354">
            <v>295</v>
          </cell>
          <cell r="B354" t="str">
            <v>13463-40-6</v>
          </cell>
          <cell r="C354" t="str">
            <v>Iron pentacarbonyl</v>
          </cell>
        </row>
        <row r="355">
          <cell r="A355">
            <v>300</v>
          </cell>
          <cell r="B355" t="str">
            <v>78-59-1</v>
          </cell>
          <cell r="C355" t="str">
            <v>Isophorone</v>
          </cell>
        </row>
        <row r="356">
          <cell r="A356">
            <v>301</v>
          </cell>
          <cell r="B356" t="str">
            <v>78-79-5</v>
          </cell>
          <cell r="C356" t="str">
            <v>Isoprene, except from vegetative emission sources</v>
          </cell>
        </row>
        <row r="357">
          <cell r="A357">
            <v>302</v>
          </cell>
          <cell r="B357" t="str">
            <v>67-63-0</v>
          </cell>
          <cell r="C357" t="str">
            <v>Isopropyl alcohol</v>
          </cell>
        </row>
        <row r="358">
          <cell r="A358">
            <v>157</v>
          </cell>
          <cell r="B358" t="str">
            <v>98-82-8</v>
          </cell>
          <cell r="C358" t="str">
            <v>Isopropylbenzene (cumene)</v>
          </cell>
        </row>
        <row r="359">
          <cell r="A359">
            <v>304</v>
          </cell>
          <cell r="B359" t="str">
            <v>303-34-4</v>
          </cell>
          <cell r="C359" t="str">
            <v>Lasiocarpine</v>
          </cell>
        </row>
        <row r="360">
          <cell r="A360">
            <v>305</v>
          </cell>
          <cell r="B360" t="str">
            <v>7439-92-1</v>
          </cell>
          <cell r="C360" t="str">
            <v>Lead and compounds</v>
          </cell>
        </row>
        <row r="361">
          <cell r="A361">
            <v>306</v>
          </cell>
          <cell r="B361" t="str">
            <v>18454-12-1</v>
          </cell>
          <cell r="C361" t="str">
            <v>Lead chromate oxide</v>
          </cell>
        </row>
        <row r="362">
          <cell r="A362">
            <v>311</v>
          </cell>
          <cell r="B362" t="str">
            <v>108-31-6</v>
          </cell>
          <cell r="C362" t="str">
            <v>Maleic anhydride</v>
          </cell>
        </row>
        <row r="363">
          <cell r="A363">
            <v>312</v>
          </cell>
          <cell r="B363" t="str">
            <v>7439-96-5</v>
          </cell>
          <cell r="C363" t="str">
            <v>Manganese and compounds</v>
          </cell>
        </row>
        <row r="364">
          <cell r="A364">
            <v>153</v>
          </cell>
          <cell r="B364" t="str">
            <v>108-39-4</v>
          </cell>
          <cell r="C364" t="str">
            <v>m-Cresol</v>
          </cell>
        </row>
        <row r="365">
          <cell r="A365">
            <v>314</v>
          </cell>
          <cell r="B365" t="str">
            <v>148-82-3</v>
          </cell>
          <cell r="C365" t="str">
            <v>Melphalan</v>
          </cell>
        </row>
        <row r="366">
          <cell r="A366">
            <v>315</v>
          </cell>
          <cell r="B366" t="str">
            <v>3223-07-2</v>
          </cell>
          <cell r="C366" t="str">
            <v>Melphalan HCl</v>
          </cell>
        </row>
        <row r="367">
          <cell r="A367">
            <v>316</v>
          </cell>
          <cell r="B367" t="str">
            <v>7439-97-6</v>
          </cell>
          <cell r="C367" t="str">
            <v>Mercury and compounds</v>
          </cell>
        </row>
        <row r="368">
          <cell r="A368">
            <v>321</v>
          </cell>
          <cell r="B368" t="str">
            <v>67-56-1</v>
          </cell>
          <cell r="C368" t="str">
            <v>Methanol</v>
          </cell>
        </row>
        <row r="369">
          <cell r="A369">
            <v>322</v>
          </cell>
          <cell r="B369" t="str">
            <v>72-43-5</v>
          </cell>
          <cell r="C369" t="str">
            <v>Methoxychlor</v>
          </cell>
        </row>
        <row r="370">
          <cell r="A370">
            <v>334</v>
          </cell>
          <cell r="B370" t="str">
            <v>60-34-4</v>
          </cell>
          <cell r="C370" t="str">
            <v>Methyl hydrazine</v>
          </cell>
        </row>
        <row r="371">
          <cell r="A371">
            <v>336</v>
          </cell>
          <cell r="B371" t="str">
            <v>74-88-4</v>
          </cell>
          <cell r="C371" t="str">
            <v>Methyl iodide (iodomethane)</v>
          </cell>
        </row>
        <row r="372">
          <cell r="A372">
            <v>337</v>
          </cell>
          <cell r="B372" t="str">
            <v>108-10-1</v>
          </cell>
          <cell r="C372" t="str">
            <v>Methyl isobutyl ketone (MIBK, hexone)</v>
          </cell>
        </row>
        <row r="373">
          <cell r="A373">
            <v>299</v>
          </cell>
          <cell r="B373" t="str">
            <v>624-83-9</v>
          </cell>
          <cell r="C373" t="str">
            <v>Methyl isocyanate</v>
          </cell>
        </row>
        <row r="374">
          <cell r="A374">
            <v>339</v>
          </cell>
          <cell r="B374" t="str">
            <v>80-62-6</v>
          </cell>
          <cell r="C374" t="str">
            <v>Methyl methacrylate</v>
          </cell>
        </row>
        <row r="375">
          <cell r="A375">
            <v>340</v>
          </cell>
          <cell r="B375" t="str">
            <v>66-27-3</v>
          </cell>
          <cell r="C375" t="str">
            <v>Methyl methanesulfonate</v>
          </cell>
        </row>
        <row r="376">
          <cell r="A376">
            <v>346</v>
          </cell>
          <cell r="B376" t="str">
            <v>1634-04-4</v>
          </cell>
          <cell r="C376" t="str">
            <v>Methyl tert-butyl ether</v>
          </cell>
        </row>
        <row r="377">
          <cell r="A377">
            <v>298</v>
          </cell>
          <cell r="B377" t="str">
            <v>101-68-8</v>
          </cell>
          <cell r="C377" t="str">
            <v>Methylene diphenyl diisocyanate (MDI)</v>
          </cell>
        </row>
        <row r="378">
          <cell r="A378">
            <v>638</v>
          </cell>
          <cell r="B378" t="str">
            <v>22967-92-6</v>
          </cell>
          <cell r="C378" t="str">
            <v>Methylmercury</v>
          </cell>
        </row>
        <row r="379">
          <cell r="A379">
            <v>347</v>
          </cell>
          <cell r="B379" t="str">
            <v>56-04-2</v>
          </cell>
          <cell r="C379" t="str">
            <v>Methylthiouracil</v>
          </cell>
        </row>
        <row r="380">
          <cell r="A380">
            <v>348</v>
          </cell>
          <cell r="B380" t="str">
            <v>90-94-8</v>
          </cell>
          <cell r="C380" t="str">
            <v>Michler's ketone</v>
          </cell>
        </row>
        <row r="381">
          <cell r="A381">
            <v>349</v>
          </cell>
          <cell r="B381">
            <v>349</v>
          </cell>
          <cell r="C381" t="str">
            <v>Mineral fiber emissions from facilities manufacturing or processing glass, rock, or slag fibers (or other mineral derived fibers) of average diameter 1 micrometer or less.</v>
          </cell>
        </row>
        <row r="382">
          <cell r="A382">
            <v>350</v>
          </cell>
          <cell r="B382">
            <v>350</v>
          </cell>
          <cell r="C382" t="str">
            <v>Mineral fibers (fine mineral fibers which are man-made, and are airborne particles of a respirable size greater than 5 microns in length, less than or equal to 3.5 microns in diameter, with a length to diameter ratio of 3:1)</v>
          </cell>
        </row>
        <row r="383">
          <cell r="A383">
            <v>359</v>
          </cell>
          <cell r="B383" t="str">
            <v>2385-85-5</v>
          </cell>
          <cell r="C383" t="str">
            <v>Mirex</v>
          </cell>
        </row>
        <row r="384">
          <cell r="A384">
            <v>360</v>
          </cell>
          <cell r="B384" t="str">
            <v>50-07-7</v>
          </cell>
          <cell r="C384" t="str">
            <v>Mitomycin C</v>
          </cell>
        </row>
        <row r="385">
          <cell r="A385">
            <v>361</v>
          </cell>
          <cell r="B385" t="str">
            <v>1313-27-5</v>
          </cell>
          <cell r="C385" t="str">
            <v>Molybdenum trioxide</v>
          </cell>
        </row>
        <row r="386">
          <cell r="A386">
            <v>362</v>
          </cell>
          <cell r="B386" t="str">
            <v>315-22-0</v>
          </cell>
          <cell r="C386" t="str">
            <v>Monocrotaline</v>
          </cell>
        </row>
        <row r="387">
          <cell r="A387">
            <v>629</v>
          </cell>
          <cell r="B387" t="str">
            <v>108-38-3</v>
          </cell>
          <cell r="C387" t="str">
            <v>m-Xylene</v>
          </cell>
        </row>
        <row r="388">
          <cell r="A388">
            <v>203</v>
          </cell>
          <cell r="B388" t="str">
            <v>134-62-3</v>
          </cell>
          <cell r="C388" t="str">
            <v>N,N-Diethyltoluamide (DEET)</v>
          </cell>
        </row>
        <row r="389">
          <cell r="A389">
            <v>208</v>
          </cell>
          <cell r="B389" t="str">
            <v>121-69-7</v>
          </cell>
          <cell r="C389" t="str">
            <v>N,N-Dimethylaniline</v>
          </cell>
        </row>
        <row r="390">
          <cell r="A390">
            <v>386</v>
          </cell>
          <cell r="B390" t="str">
            <v>531-82-8</v>
          </cell>
          <cell r="C390" t="str">
            <v>N-[4-(5-Nitro-2-furyl)-2-thiazolyl]-acetamide</v>
          </cell>
        </row>
        <row r="391">
          <cell r="A391">
            <v>428</v>
          </cell>
          <cell r="B391" t="str">
            <v>91-20-3</v>
          </cell>
          <cell r="C391" t="str">
            <v>Naphthalene</v>
          </cell>
        </row>
        <row r="392">
          <cell r="A392">
            <v>78</v>
          </cell>
          <cell r="B392" t="str">
            <v>71-36-3</v>
          </cell>
          <cell r="C392" t="str">
            <v>n-Butyl alcohol</v>
          </cell>
        </row>
        <row r="393">
          <cell r="A393">
            <v>369</v>
          </cell>
          <cell r="B393" t="str">
            <v>373-02-4</v>
          </cell>
          <cell r="C393" t="str">
            <v>Nickel acetate</v>
          </cell>
        </row>
        <row r="394">
          <cell r="A394">
            <v>364</v>
          </cell>
          <cell r="B394" t="str">
            <v>7440-02-0</v>
          </cell>
          <cell r="C394" t="str">
            <v>Nickel and compounds</v>
          </cell>
        </row>
        <row r="395">
          <cell r="A395">
            <v>370</v>
          </cell>
          <cell r="B395" t="str">
            <v>3333-67-3</v>
          </cell>
          <cell r="C395" t="str">
            <v>Nickel carbonate</v>
          </cell>
        </row>
        <row r="396">
          <cell r="A396">
            <v>640</v>
          </cell>
          <cell r="B396" t="str">
            <v>12607-70-4</v>
          </cell>
          <cell r="C396" t="str">
            <v>Nickel carbonate hydroxide</v>
          </cell>
        </row>
        <row r="397">
          <cell r="A397">
            <v>371</v>
          </cell>
          <cell r="B397" t="str">
            <v>13463-39-3</v>
          </cell>
          <cell r="C397" t="str">
            <v>Nickel carbonyl</v>
          </cell>
        </row>
        <row r="398">
          <cell r="A398">
            <v>641</v>
          </cell>
          <cell r="B398" t="str">
            <v>7718-54-9</v>
          </cell>
          <cell r="C398" t="str">
            <v>Nickel chloride</v>
          </cell>
        </row>
        <row r="399">
          <cell r="A399">
            <v>365</v>
          </cell>
          <cell r="B399">
            <v>365</v>
          </cell>
          <cell r="C399" t="str">
            <v>Nickel compounds, insoluble</v>
          </cell>
        </row>
        <row r="400">
          <cell r="A400">
            <v>368</v>
          </cell>
          <cell r="B400">
            <v>368</v>
          </cell>
          <cell r="C400" t="str">
            <v>Nickel compounds, soluble</v>
          </cell>
        </row>
        <row r="401">
          <cell r="A401">
            <v>372</v>
          </cell>
          <cell r="B401" t="str">
            <v>12054-48-7</v>
          </cell>
          <cell r="C401" t="str">
            <v>Nickel hydroxide</v>
          </cell>
        </row>
        <row r="402">
          <cell r="A402">
            <v>644</v>
          </cell>
          <cell r="B402" t="str">
            <v>13478-00-7</v>
          </cell>
          <cell r="C402" t="str">
            <v>Nickel nitrate hexahydrate</v>
          </cell>
        </row>
        <row r="403">
          <cell r="A403">
            <v>366</v>
          </cell>
          <cell r="B403" t="str">
            <v>1313-99-1</v>
          </cell>
          <cell r="C403" t="str">
            <v>Nickel oxide</v>
          </cell>
        </row>
        <row r="404">
          <cell r="A404">
            <v>367</v>
          </cell>
          <cell r="B404" t="str">
            <v>12035-72-2</v>
          </cell>
          <cell r="C404" t="str">
            <v>Nickel subsulfide</v>
          </cell>
        </row>
        <row r="405">
          <cell r="A405">
            <v>642</v>
          </cell>
          <cell r="B405" t="str">
            <v>7786-81-4</v>
          </cell>
          <cell r="C405" t="str">
            <v>Nickel sulfate</v>
          </cell>
        </row>
        <row r="406">
          <cell r="A406">
            <v>643</v>
          </cell>
          <cell r="B406" t="str">
            <v>10101-97-0</v>
          </cell>
          <cell r="C406" t="str">
            <v>Nickel sulfate hexahydrate</v>
          </cell>
        </row>
        <row r="407">
          <cell r="A407">
            <v>639</v>
          </cell>
          <cell r="B407" t="str">
            <v>11113-75-0</v>
          </cell>
          <cell r="C407" t="str">
            <v>Nickel sulfide</v>
          </cell>
        </row>
        <row r="408">
          <cell r="A408">
            <v>373</v>
          </cell>
          <cell r="B408" t="str">
            <v>1271-28-9</v>
          </cell>
          <cell r="C408" t="str">
            <v>Nickelocene</v>
          </cell>
        </row>
        <row r="409">
          <cell r="A409">
            <v>376</v>
          </cell>
          <cell r="B409" t="str">
            <v>3570-75-0</v>
          </cell>
          <cell r="C409" t="str">
            <v>Nifurthiazole</v>
          </cell>
        </row>
        <row r="410">
          <cell r="A410">
            <v>377</v>
          </cell>
          <cell r="B410" t="str">
            <v>7697-37-2</v>
          </cell>
          <cell r="C410" t="str">
            <v>Nitric acid</v>
          </cell>
        </row>
        <row r="411">
          <cell r="A411">
            <v>378</v>
          </cell>
          <cell r="B411" t="str">
            <v>139-13-9</v>
          </cell>
          <cell r="C411" t="str">
            <v>Nitrilotriacetic acid</v>
          </cell>
        </row>
        <row r="412">
          <cell r="A412">
            <v>379</v>
          </cell>
          <cell r="B412" t="str">
            <v>18662-53-8</v>
          </cell>
          <cell r="C412" t="str">
            <v>Nitrilotriacetic acid, trisodium salt monohydrate</v>
          </cell>
        </row>
        <row r="413">
          <cell r="A413">
            <v>381</v>
          </cell>
          <cell r="B413" t="str">
            <v>98-95-3</v>
          </cell>
          <cell r="C413" t="str">
            <v>Nitrobenzene</v>
          </cell>
        </row>
        <row r="414">
          <cell r="A414">
            <v>383</v>
          </cell>
          <cell r="B414" t="str">
            <v>1836-75-5</v>
          </cell>
          <cell r="C414" t="str">
            <v>Nitrofen</v>
          </cell>
        </row>
        <row r="415">
          <cell r="A415">
            <v>384</v>
          </cell>
          <cell r="B415" t="str">
            <v>59-87-0</v>
          </cell>
          <cell r="C415" t="str">
            <v>Nitrofurazone</v>
          </cell>
        </row>
        <row r="416">
          <cell r="A416">
            <v>387</v>
          </cell>
          <cell r="B416" t="str">
            <v>302-70-5</v>
          </cell>
          <cell r="C416" t="str">
            <v>Nitrogen mustard N-oxide</v>
          </cell>
        </row>
        <row r="417">
          <cell r="A417">
            <v>342</v>
          </cell>
          <cell r="B417" t="str">
            <v>70-25-7</v>
          </cell>
          <cell r="C417" t="str">
            <v>N-Methyl-N-nitro-N-nitrosoguanidine</v>
          </cell>
        </row>
        <row r="418">
          <cell r="A418">
            <v>178</v>
          </cell>
          <cell r="B418" t="str">
            <v>1116-54-7</v>
          </cell>
          <cell r="C418" t="str">
            <v>N-Nitrosodiethanolamine</v>
          </cell>
        </row>
        <row r="419">
          <cell r="A419">
            <v>179</v>
          </cell>
          <cell r="B419" t="str">
            <v>55-18-5</v>
          </cell>
          <cell r="C419" t="str">
            <v>N-Nitrosodiethylamine</v>
          </cell>
        </row>
        <row r="420">
          <cell r="A420">
            <v>180</v>
          </cell>
          <cell r="B420" t="str">
            <v>62-75-9</v>
          </cell>
          <cell r="C420" t="str">
            <v>N-Nitrosodimethylamine</v>
          </cell>
        </row>
        <row r="421">
          <cell r="A421">
            <v>177</v>
          </cell>
          <cell r="B421" t="str">
            <v>924-16-3</v>
          </cell>
          <cell r="C421" t="str">
            <v>N-Nitrosodi-n-butylamine</v>
          </cell>
        </row>
        <row r="422">
          <cell r="A422">
            <v>390</v>
          </cell>
          <cell r="B422" t="str">
            <v>86-30-6</v>
          </cell>
          <cell r="C422" t="str">
            <v>N-Nitrosodiphenylamine</v>
          </cell>
        </row>
        <row r="423">
          <cell r="A423">
            <v>181</v>
          </cell>
          <cell r="B423" t="str">
            <v>621-64-7</v>
          </cell>
          <cell r="C423" t="str">
            <v>N-Nitrosodipropylamine</v>
          </cell>
        </row>
        <row r="424">
          <cell r="A424">
            <v>182</v>
          </cell>
          <cell r="B424" t="str">
            <v>10595-95-6</v>
          </cell>
          <cell r="C424" t="str">
            <v>N-Nitrosomethylethylamine</v>
          </cell>
        </row>
        <row r="425">
          <cell r="A425">
            <v>395</v>
          </cell>
          <cell r="B425" t="str">
            <v>59-89-2</v>
          </cell>
          <cell r="C425" t="str">
            <v>N-Nitrosomorpholine</v>
          </cell>
        </row>
        <row r="426">
          <cell r="A426">
            <v>392</v>
          </cell>
          <cell r="B426" t="str">
            <v>759-73-9</v>
          </cell>
          <cell r="C426" t="str">
            <v>N-Nitroso-N-ethylurea</v>
          </cell>
        </row>
        <row r="427">
          <cell r="A427">
            <v>394</v>
          </cell>
          <cell r="B427" t="str">
            <v>684-93-5</v>
          </cell>
          <cell r="C427" t="str">
            <v>N-Nitroso-N-methylurea</v>
          </cell>
        </row>
        <row r="428">
          <cell r="A428">
            <v>393</v>
          </cell>
          <cell r="B428" t="str">
            <v>615-53-2</v>
          </cell>
          <cell r="C428" t="str">
            <v>N-Nitroso-N-methylurethane</v>
          </cell>
        </row>
        <row r="429">
          <cell r="A429">
            <v>396</v>
          </cell>
          <cell r="B429" t="str">
            <v>16543-55-8</v>
          </cell>
          <cell r="C429" t="str">
            <v>N-Nitrosonornicotine</v>
          </cell>
        </row>
        <row r="430">
          <cell r="A430">
            <v>397</v>
          </cell>
          <cell r="B430" t="str">
            <v>100-75-4</v>
          </cell>
          <cell r="C430" t="str">
            <v>N-Nitrosopiperidine</v>
          </cell>
        </row>
        <row r="431">
          <cell r="A431">
            <v>398</v>
          </cell>
          <cell r="B431" t="str">
            <v>930-55-2</v>
          </cell>
          <cell r="C431" t="str">
            <v>N-Nitrosopyrrolidine</v>
          </cell>
        </row>
        <row r="432">
          <cell r="A432">
            <v>31</v>
          </cell>
          <cell r="B432" t="str">
            <v>90-04-0</v>
          </cell>
          <cell r="C432" t="str">
            <v>o-Anisidine</v>
          </cell>
        </row>
        <row r="433">
          <cell r="A433">
            <v>32</v>
          </cell>
          <cell r="B433" t="str">
            <v>134-29-2</v>
          </cell>
          <cell r="C433" t="str">
            <v>o-Anisidine hydrochloride</v>
          </cell>
        </row>
        <row r="434">
          <cell r="A434">
            <v>154</v>
          </cell>
          <cell r="B434" t="str">
            <v>95-48-7</v>
          </cell>
          <cell r="C434" t="str">
            <v>o-Cresol</v>
          </cell>
        </row>
        <row r="435">
          <cell r="A435">
            <v>548</v>
          </cell>
          <cell r="B435" t="str">
            <v>39001-02-0</v>
          </cell>
          <cell r="C435" t="str">
            <v>Octachlorodibenzofuran (OCDF)</v>
          </cell>
        </row>
        <row r="436">
          <cell r="A436">
            <v>533</v>
          </cell>
          <cell r="B436" t="str">
            <v>3268-87-9</v>
          </cell>
          <cell r="C436" t="str">
            <v>Octachlorodibenzo-p-dioxin (OCDD)</v>
          </cell>
        </row>
        <row r="437">
          <cell r="A437">
            <v>589</v>
          </cell>
          <cell r="B437" t="str">
            <v>8014-95-7</v>
          </cell>
          <cell r="C437" t="str">
            <v>Oleum (fuming sulfuric acid)</v>
          </cell>
        </row>
        <row r="438">
          <cell r="A438">
            <v>501</v>
          </cell>
          <cell r="B438" t="str">
            <v>132-27-4</v>
          </cell>
          <cell r="C438" t="str">
            <v>o-Phenylphenate, sodium</v>
          </cell>
        </row>
        <row r="439">
          <cell r="A439">
            <v>16</v>
          </cell>
          <cell r="B439" t="str">
            <v>97-56-3</v>
          </cell>
          <cell r="C439" t="str">
            <v>ortho-Aminoazotoluene</v>
          </cell>
        </row>
        <row r="440">
          <cell r="A440">
            <v>604</v>
          </cell>
          <cell r="B440" t="str">
            <v>95-53-4</v>
          </cell>
          <cell r="C440" t="str">
            <v>o-Toluidine</v>
          </cell>
        </row>
        <row r="441">
          <cell r="A441">
            <v>605</v>
          </cell>
          <cell r="B441" t="str">
            <v>636-21-5</v>
          </cell>
          <cell r="C441" t="str">
            <v>o-Toluidine hydrochloride</v>
          </cell>
        </row>
        <row r="442">
          <cell r="A442">
            <v>630</v>
          </cell>
          <cell r="B442" t="str">
            <v>95-47-6</v>
          </cell>
          <cell r="C442" t="str">
            <v>o-Xylene</v>
          </cell>
        </row>
        <row r="443">
          <cell r="A443">
            <v>446</v>
          </cell>
          <cell r="B443" t="str">
            <v>56-38-2</v>
          </cell>
          <cell r="C443" t="str">
            <v>Parathion</v>
          </cell>
        </row>
        <row r="444">
          <cell r="A444">
            <v>450</v>
          </cell>
          <cell r="B444" t="str">
            <v>189084-64-8</v>
          </cell>
          <cell r="C444" t="str">
            <v>PBDE-100 [2,2’,4,4’,6-pentabromodiphenyl ether]</v>
          </cell>
        </row>
        <row r="445">
          <cell r="A445">
            <v>451</v>
          </cell>
          <cell r="B445" t="str">
            <v>182677-30-1</v>
          </cell>
          <cell r="C445" t="str">
            <v>PBDE-138 [2,2’,3,4,4’,5’-hexabromodiphenyl ether]</v>
          </cell>
        </row>
        <row r="446">
          <cell r="A446">
            <v>452</v>
          </cell>
          <cell r="B446" t="str">
            <v>68631-49-2</v>
          </cell>
          <cell r="C446" t="str">
            <v>PBDE-153 [2,2',4,4',5,5'-hexabromodiphenyl ether]</v>
          </cell>
        </row>
        <row r="447">
          <cell r="A447">
            <v>453</v>
          </cell>
          <cell r="B447" t="str">
            <v>207122-15-4</v>
          </cell>
          <cell r="C447" t="str">
            <v>PBDE-154 [2,2’,4,4’,5,6’-hexabromodiphenyl ether]</v>
          </cell>
        </row>
        <row r="448">
          <cell r="A448">
            <v>454</v>
          </cell>
          <cell r="B448" t="str">
            <v>207122-16-5</v>
          </cell>
          <cell r="C448" t="str">
            <v>PBDE-183 [2,2',3,4,4',5',6-heptabromodiphenyl ether]</v>
          </cell>
        </row>
        <row r="449">
          <cell r="A449">
            <v>455</v>
          </cell>
          <cell r="B449" t="str">
            <v>1163-19-5</v>
          </cell>
          <cell r="C449" t="str">
            <v>PBDE-209 [decabromodiphenyl ether]</v>
          </cell>
        </row>
        <row r="450">
          <cell r="A450">
            <v>448</v>
          </cell>
          <cell r="B450" t="str">
            <v>5436-43-1</v>
          </cell>
          <cell r="C450" t="str">
            <v>PBDE-47 [2,2',4,4'-tetrabromodiphenyl ether]</v>
          </cell>
        </row>
        <row r="451">
          <cell r="A451">
            <v>449</v>
          </cell>
          <cell r="B451" t="str">
            <v>60348-60-9</v>
          </cell>
          <cell r="C451" t="str">
            <v>PBDE-99 [2,2’,4,4’,5-pentabromodiphenyl ether]</v>
          </cell>
        </row>
        <row r="452">
          <cell r="A452">
            <v>466</v>
          </cell>
          <cell r="B452" t="str">
            <v>32598-14-4</v>
          </cell>
          <cell r="C452" t="str">
            <v>PCB 105 [2,3,3',4,4'-pentachlorobiphenyl]</v>
          </cell>
        </row>
        <row r="453">
          <cell r="A453">
            <v>467</v>
          </cell>
          <cell r="B453" t="str">
            <v>74472-37-0</v>
          </cell>
          <cell r="C453" t="str">
            <v>PCB 114 [2,3,4,4',5-pentachlorobiphenyl]</v>
          </cell>
        </row>
        <row r="454">
          <cell r="A454">
            <v>468</v>
          </cell>
          <cell r="B454" t="str">
            <v>31508-00-6</v>
          </cell>
          <cell r="C454" t="str">
            <v>PCB 118 [2,3',4,4',5-pentachlorobiphenyl]</v>
          </cell>
        </row>
        <row r="455">
          <cell r="A455">
            <v>469</v>
          </cell>
          <cell r="B455" t="str">
            <v>65510-44-3</v>
          </cell>
          <cell r="C455" t="str">
            <v>PCB 123 [2,3',4,4',5'-pentachlorobiphenyl]</v>
          </cell>
        </row>
        <row r="456">
          <cell r="A456">
            <v>470</v>
          </cell>
          <cell r="B456" t="str">
            <v>57465-28-8</v>
          </cell>
          <cell r="C456" t="str">
            <v>PCB 126 [3,3',4,4',5-pentachlorobiphenyl]</v>
          </cell>
        </row>
        <row r="457">
          <cell r="A457">
            <v>474</v>
          </cell>
          <cell r="B457" t="str">
            <v>38380-08-4</v>
          </cell>
          <cell r="C457" t="str">
            <v>PCB 156 [2,3,3',4,4',5-hexachlorobiphenyl]</v>
          </cell>
        </row>
        <row r="458">
          <cell r="A458">
            <v>475</v>
          </cell>
          <cell r="B458" t="str">
            <v>69782-90-7</v>
          </cell>
          <cell r="C458" t="str">
            <v>PCB 157 [2,3,3',4,4',5'-hexachlorobiphenyl]</v>
          </cell>
        </row>
        <row r="459">
          <cell r="A459">
            <v>476</v>
          </cell>
          <cell r="B459" t="str">
            <v>52663-72-6</v>
          </cell>
          <cell r="C459" t="str">
            <v>PCB 167 [2,3',4,4',5,5'-hexachlorobiphenyl]</v>
          </cell>
        </row>
        <row r="460">
          <cell r="A460">
            <v>477</v>
          </cell>
          <cell r="B460" t="str">
            <v>32774-16-6</v>
          </cell>
          <cell r="C460" t="str">
            <v>PCB 169 [3,3',4,4',5,5'-hexachlorobiphenyl]</v>
          </cell>
        </row>
        <row r="461">
          <cell r="A461">
            <v>458</v>
          </cell>
          <cell r="B461" t="str">
            <v>37680-65-2</v>
          </cell>
          <cell r="C461" t="str">
            <v>PCB 18 [2,2',5-trichlorobiphenyl]</v>
          </cell>
        </row>
        <row r="462">
          <cell r="A462">
            <v>481</v>
          </cell>
          <cell r="B462" t="str">
            <v>39635-31-9</v>
          </cell>
          <cell r="C462" t="str">
            <v>PCB 189 [2,3,3',4,4',5,5'-heptachlorobiphenyl]</v>
          </cell>
        </row>
        <row r="463">
          <cell r="A463">
            <v>463</v>
          </cell>
          <cell r="B463" t="str">
            <v>32598-13-3</v>
          </cell>
          <cell r="C463" t="str">
            <v>PCB 77 [3,3',4,4'-tetrachlorobiphenyl]</v>
          </cell>
        </row>
        <row r="464">
          <cell r="A464">
            <v>464</v>
          </cell>
          <cell r="B464" t="str">
            <v>70362-50-4</v>
          </cell>
          <cell r="C464" t="str">
            <v>PCB 81 [3,4,4',5-tetrachlorobiphenyl]</v>
          </cell>
        </row>
        <row r="465">
          <cell r="A465">
            <v>465</v>
          </cell>
          <cell r="B465" t="str">
            <v>37680-73-2</v>
          </cell>
          <cell r="C465" t="str">
            <v>PCB-101 [2,2',4,5,5'-pentachlorobiphenyl]</v>
          </cell>
        </row>
        <row r="466">
          <cell r="A466">
            <v>471</v>
          </cell>
          <cell r="B466" t="str">
            <v>38380-07-3</v>
          </cell>
          <cell r="C466" t="str">
            <v>PCB-128 [2,2',3,3',4,4'-hexachlorobiphenyl]</v>
          </cell>
        </row>
        <row r="467">
          <cell r="A467">
            <v>472</v>
          </cell>
          <cell r="B467" t="str">
            <v>35065-28-2</v>
          </cell>
          <cell r="C467" t="str">
            <v>PCB-138 [2,2',3,4,4',5'-hexachlorobiphenyl]</v>
          </cell>
        </row>
        <row r="468">
          <cell r="A468">
            <v>473</v>
          </cell>
          <cell r="B468" t="str">
            <v>35065-27-1</v>
          </cell>
          <cell r="C468" t="str">
            <v>PCB-153 [2,2',4,4',5,5'-hexachlorobiphenyl]</v>
          </cell>
        </row>
        <row r="469">
          <cell r="A469">
            <v>478</v>
          </cell>
          <cell r="B469" t="str">
            <v>35065-30-6</v>
          </cell>
          <cell r="C469" t="str">
            <v>PCB-170 [2,2',3,3',4,4',5-heptachlorobiphenyl]</v>
          </cell>
        </row>
        <row r="470">
          <cell r="A470">
            <v>479</v>
          </cell>
          <cell r="B470" t="str">
            <v>35065-29-3</v>
          </cell>
          <cell r="C470" t="str">
            <v>PCB-180 [2,2',3,4,4',5,5'-heptachlorobiphenyl]</v>
          </cell>
        </row>
        <row r="471">
          <cell r="A471">
            <v>480</v>
          </cell>
          <cell r="B471" t="str">
            <v>52663-68-0</v>
          </cell>
          <cell r="C471" t="str">
            <v>PCB-187 [2,2',3,4',5,5',6-heptachlorobiphenyl]</v>
          </cell>
        </row>
        <row r="472">
          <cell r="A472">
            <v>482</v>
          </cell>
          <cell r="B472" t="str">
            <v>52663-78-2</v>
          </cell>
          <cell r="C472" t="str">
            <v>PCB-195 [2,2',3,3',4,4',5,6-octachlorobiphenyl]</v>
          </cell>
        </row>
        <row r="473">
          <cell r="A473">
            <v>483</v>
          </cell>
          <cell r="B473" t="str">
            <v>40186-72-9</v>
          </cell>
          <cell r="C473" t="str">
            <v>PCB-206 [2,2',3,3',4,4',5,5',6-nonachlorobiphenyl]</v>
          </cell>
        </row>
        <row r="474">
          <cell r="A474">
            <v>484</v>
          </cell>
          <cell r="B474" t="str">
            <v>2051-24-3</v>
          </cell>
          <cell r="C474" t="str">
            <v>PCB-209 [decachlorobiphenyl]</v>
          </cell>
        </row>
        <row r="475">
          <cell r="A475">
            <v>459</v>
          </cell>
          <cell r="B475" t="str">
            <v>7012-37-5</v>
          </cell>
          <cell r="C475" t="str">
            <v>PCB-28 [2,4,4'-trichlorobiphenyl]</v>
          </cell>
        </row>
        <row r="476">
          <cell r="A476">
            <v>460</v>
          </cell>
          <cell r="B476" t="str">
            <v>41464-39-5</v>
          </cell>
          <cell r="C476" t="str">
            <v>PCB-44 [2,2',3,5'-tetrachlorobiphenyl]</v>
          </cell>
        </row>
        <row r="477">
          <cell r="A477">
            <v>461</v>
          </cell>
          <cell r="B477" t="str">
            <v>35693-99-3</v>
          </cell>
          <cell r="C477" t="str">
            <v>PCB-52 [2,2',5,5'-tetrachlorobiphenyl]</v>
          </cell>
        </row>
        <row r="478">
          <cell r="A478">
            <v>462</v>
          </cell>
          <cell r="B478" t="str">
            <v>32598-10-0</v>
          </cell>
          <cell r="C478" t="str">
            <v>PCB-66 [2,3',4,4'-tetrachlorobiphenyl]</v>
          </cell>
        </row>
        <row r="479">
          <cell r="A479">
            <v>457</v>
          </cell>
          <cell r="B479" t="str">
            <v>34883-43-7</v>
          </cell>
          <cell r="C479" t="str">
            <v>PCB-8 [2,4'-dichlorobiphenyl]</v>
          </cell>
        </row>
        <row r="480">
          <cell r="A480">
            <v>106</v>
          </cell>
          <cell r="B480" t="str">
            <v>106-47-8</v>
          </cell>
          <cell r="C480" t="str">
            <v>p-Chloroaniline</v>
          </cell>
        </row>
        <row r="481">
          <cell r="A481">
            <v>133</v>
          </cell>
          <cell r="B481" t="str">
            <v>95-69-2</v>
          </cell>
          <cell r="C481" t="str">
            <v>p-Chloro-o-toluidine</v>
          </cell>
        </row>
        <row r="482">
          <cell r="A482">
            <v>151</v>
          </cell>
          <cell r="B482" t="str">
            <v>120-71-8</v>
          </cell>
          <cell r="C482" t="str">
            <v>p-Cresidine</v>
          </cell>
        </row>
        <row r="483">
          <cell r="A483">
            <v>155</v>
          </cell>
          <cell r="B483" t="str">
            <v>106-44-5</v>
          </cell>
          <cell r="C483" t="str">
            <v>p-Cresol</v>
          </cell>
        </row>
        <row r="484">
          <cell r="A484">
            <v>112</v>
          </cell>
          <cell r="B484" t="str">
            <v>106-46-7</v>
          </cell>
          <cell r="C484" t="str">
            <v>p-Dichlorobenzene (1,4-dichlorobenzene)</v>
          </cell>
        </row>
        <row r="485">
          <cell r="A485">
            <v>485</v>
          </cell>
          <cell r="B485" t="str">
            <v>32534-81-9</v>
          </cell>
          <cell r="C485" t="str">
            <v>Pentabromodiphenyl ether</v>
          </cell>
        </row>
        <row r="486">
          <cell r="A486">
            <v>486</v>
          </cell>
          <cell r="B486" t="str">
            <v>82-68-8</v>
          </cell>
          <cell r="C486" t="str">
            <v>Pentachloronitrobenzene (quintobenzene)</v>
          </cell>
        </row>
        <row r="487">
          <cell r="A487">
            <v>124</v>
          </cell>
          <cell r="B487" t="str">
            <v>87-86-5</v>
          </cell>
          <cell r="C487" t="str">
            <v>Pentachlorophenol</v>
          </cell>
        </row>
        <row r="488">
          <cell r="A488">
            <v>487</v>
          </cell>
          <cell r="B488" t="str">
            <v>79-21-0</v>
          </cell>
          <cell r="C488" t="str">
            <v>Peracetic acid</v>
          </cell>
        </row>
        <row r="489">
          <cell r="A489">
            <v>489</v>
          </cell>
          <cell r="B489">
            <v>489</v>
          </cell>
          <cell r="C489" t="str">
            <v>Perfluorinated compounds (PFCs)</v>
          </cell>
        </row>
        <row r="490">
          <cell r="A490">
            <v>491</v>
          </cell>
          <cell r="B490" t="str">
            <v>1763-23-1</v>
          </cell>
          <cell r="C490" t="str">
            <v>Perfluorooctanesulfonic acid (PFOS)</v>
          </cell>
        </row>
        <row r="491">
          <cell r="A491">
            <v>490</v>
          </cell>
          <cell r="B491" t="str">
            <v>335-67-1</v>
          </cell>
          <cell r="C491" t="str">
            <v>Perfluorooctanoic acid (PFOA)</v>
          </cell>
        </row>
        <row r="492">
          <cell r="A492">
            <v>429</v>
          </cell>
          <cell r="B492" t="str">
            <v>198-55-0</v>
          </cell>
          <cell r="C492" t="str">
            <v>Perylene</v>
          </cell>
        </row>
        <row r="493">
          <cell r="A493">
            <v>492</v>
          </cell>
          <cell r="B493" t="str">
            <v>62-44-2</v>
          </cell>
          <cell r="C493" t="str">
            <v>Phenacetin</v>
          </cell>
        </row>
        <row r="494">
          <cell r="A494">
            <v>430</v>
          </cell>
          <cell r="B494" t="str">
            <v>85-01-8</v>
          </cell>
          <cell r="C494" t="str">
            <v>Phenanthrene</v>
          </cell>
        </row>
        <row r="495">
          <cell r="A495">
            <v>493</v>
          </cell>
          <cell r="B495" t="str">
            <v>94-78-0</v>
          </cell>
          <cell r="C495" t="str">
            <v>Phenazopyridine</v>
          </cell>
        </row>
        <row r="496">
          <cell r="A496">
            <v>494</v>
          </cell>
          <cell r="B496" t="str">
            <v>136-40-3</v>
          </cell>
          <cell r="C496" t="str">
            <v>Phenazopyridine hydrochloride</v>
          </cell>
        </row>
        <row r="497">
          <cell r="A497">
            <v>495</v>
          </cell>
          <cell r="B497" t="str">
            <v>3546-10-9</v>
          </cell>
          <cell r="C497" t="str">
            <v>Phenesterin</v>
          </cell>
        </row>
        <row r="498">
          <cell r="A498">
            <v>496</v>
          </cell>
          <cell r="B498" t="str">
            <v>50-06-6</v>
          </cell>
          <cell r="C498" t="str">
            <v>Phenobarbital</v>
          </cell>
        </row>
        <row r="499">
          <cell r="A499">
            <v>497</v>
          </cell>
          <cell r="B499" t="str">
            <v>108-95-2</v>
          </cell>
          <cell r="C499" t="str">
            <v>Phenol</v>
          </cell>
        </row>
        <row r="500">
          <cell r="A500">
            <v>498</v>
          </cell>
          <cell r="B500" t="str">
            <v>59-96-1</v>
          </cell>
          <cell r="C500" t="str">
            <v>Phenoxybenzamine</v>
          </cell>
        </row>
        <row r="501">
          <cell r="A501">
            <v>499</v>
          </cell>
          <cell r="B501" t="str">
            <v>63-92-3</v>
          </cell>
          <cell r="C501" t="str">
            <v>Phenoxybenzamine hydrochloride</v>
          </cell>
        </row>
        <row r="502">
          <cell r="A502">
            <v>503</v>
          </cell>
          <cell r="B502" t="str">
            <v>75-44-5</v>
          </cell>
          <cell r="C502" t="str">
            <v>Phosgene</v>
          </cell>
        </row>
        <row r="503">
          <cell r="A503">
            <v>506</v>
          </cell>
          <cell r="B503" t="str">
            <v>7803-51-2</v>
          </cell>
          <cell r="C503" t="str">
            <v>Phosphine</v>
          </cell>
        </row>
        <row r="504">
          <cell r="A504">
            <v>507</v>
          </cell>
          <cell r="B504" t="str">
            <v>7664-38-2</v>
          </cell>
          <cell r="C504" t="str">
            <v>Phosphoric acid</v>
          </cell>
        </row>
        <row r="505">
          <cell r="A505">
            <v>504</v>
          </cell>
          <cell r="B505">
            <v>504</v>
          </cell>
          <cell r="C505" t="str">
            <v>Phosphorus and compounds</v>
          </cell>
        </row>
        <row r="506">
          <cell r="A506">
            <v>508</v>
          </cell>
          <cell r="B506" t="str">
            <v>10025-87-3</v>
          </cell>
          <cell r="C506" t="str">
            <v>Phosphorus oxychloride</v>
          </cell>
        </row>
        <row r="507">
          <cell r="A507">
            <v>509</v>
          </cell>
          <cell r="B507" t="str">
            <v>10026-13-8</v>
          </cell>
          <cell r="C507" t="str">
            <v>Phosphorus pentachloride</v>
          </cell>
        </row>
        <row r="508">
          <cell r="A508">
            <v>510</v>
          </cell>
          <cell r="B508" t="str">
            <v>1314-56-3</v>
          </cell>
          <cell r="C508" t="str">
            <v>Phosphorus pentoxide</v>
          </cell>
        </row>
        <row r="509">
          <cell r="A509">
            <v>511</v>
          </cell>
          <cell r="B509" t="str">
            <v>7719-12-2</v>
          </cell>
          <cell r="C509" t="str">
            <v>Phosphorus trichloride</v>
          </cell>
        </row>
        <row r="510">
          <cell r="A510">
            <v>636</v>
          </cell>
          <cell r="B510" t="str">
            <v>12185-10-3</v>
          </cell>
          <cell r="C510" t="str">
            <v>Phosphorus, white</v>
          </cell>
        </row>
        <row r="511">
          <cell r="A511">
            <v>518</v>
          </cell>
          <cell r="B511">
            <v>518</v>
          </cell>
          <cell r="C511" t="str">
            <v>Phthalates</v>
          </cell>
        </row>
        <row r="512">
          <cell r="A512">
            <v>525</v>
          </cell>
          <cell r="B512" t="str">
            <v>85-44-9</v>
          </cell>
          <cell r="C512" t="str">
            <v>Phthalic anhydride</v>
          </cell>
        </row>
        <row r="513">
          <cell r="A513">
            <v>391</v>
          </cell>
          <cell r="B513" t="str">
            <v>156-10-5</v>
          </cell>
          <cell r="C513" t="str">
            <v>p-Nitrosodiphenylamine</v>
          </cell>
        </row>
        <row r="514">
          <cell r="A514">
            <v>447</v>
          </cell>
          <cell r="B514">
            <v>447</v>
          </cell>
          <cell r="C514" t="str">
            <v>Polybrominated diphenyl ethers (PBDEs)</v>
          </cell>
        </row>
        <row r="515">
          <cell r="A515">
            <v>456</v>
          </cell>
          <cell r="B515" t="str">
            <v>1336-36-3</v>
          </cell>
          <cell r="C515" t="str">
            <v>Polychlorinated biphenyls (PCBs)</v>
          </cell>
        </row>
        <row r="516">
          <cell r="A516">
            <v>645</v>
          </cell>
          <cell r="B516">
            <v>645</v>
          </cell>
          <cell r="C516" t="str">
            <v>Polychlorinated biphenyls (PCBs) TEQ</v>
          </cell>
        </row>
        <row r="517">
          <cell r="A517">
            <v>646</v>
          </cell>
          <cell r="B517">
            <v>646</v>
          </cell>
          <cell r="C517" t="str">
            <v>Polychlorinated dibenzo-p-dioxins (PCDDs) &amp; dibenzofurans (PCDFs) TEQ</v>
          </cell>
        </row>
        <row r="518">
          <cell r="A518">
            <v>432</v>
          </cell>
          <cell r="B518">
            <v>432</v>
          </cell>
          <cell r="C518" t="str">
            <v>Polycyclic aromatic hydrocarbon derivatives [PAH-Derivatives]</v>
          </cell>
        </row>
        <row r="519">
          <cell r="A519">
            <v>401</v>
          </cell>
          <cell r="B519">
            <v>401</v>
          </cell>
          <cell r="C519" t="str">
            <v>Polycyclic aromatic hydrocarbons (PAHs)</v>
          </cell>
        </row>
        <row r="520">
          <cell r="A520">
            <v>553</v>
          </cell>
          <cell r="B520" t="str">
            <v>3564-09-8</v>
          </cell>
          <cell r="C520" t="str">
            <v>Ponceau 3R</v>
          </cell>
        </row>
        <row r="521">
          <cell r="A521">
            <v>554</v>
          </cell>
          <cell r="B521" t="str">
            <v>3761-53-3</v>
          </cell>
          <cell r="C521" t="str">
            <v>Ponceau MX</v>
          </cell>
        </row>
        <row r="522">
          <cell r="A522">
            <v>70</v>
          </cell>
          <cell r="B522" t="str">
            <v>7758-01-2</v>
          </cell>
          <cell r="C522" t="str">
            <v>Potassium bromate</v>
          </cell>
        </row>
        <row r="523">
          <cell r="A523">
            <v>500</v>
          </cell>
          <cell r="B523" t="str">
            <v>106-50-3</v>
          </cell>
          <cell r="C523" t="str">
            <v>p-Phenylenediamine</v>
          </cell>
        </row>
        <row r="524">
          <cell r="A524">
            <v>555</v>
          </cell>
          <cell r="B524" t="str">
            <v>671-16-9</v>
          </cell>
          <cell r="C524" t="str">
            <v>Procarbazine</v>
          </cell>
        </row>
        <row r="525">
          <cell r="A525">
            <v>556</v>
          </cell>
          <cell r="B525" t="str">
            <v>366-70-1</v>
          </cell>
          <cell r="C525" t="str">
            <v>Procarbazine hydrochloride</v>
          </cell>
        </row>
        <row r="526">
          <cell r="A526">
            <v>559</v>
          </cell>
          <cell r="B526" t="str">
            <v>123-38-6</v>
          </cell>
          <cell r="C526" t="str">
            <v>Propionaldehyde</v>
          </cell>
        </row>
        <row r="527">
          <cell r="A527">
            <v>560</v>
          </cell>
          <cell r="B527" t="str">
            <v>114-26-1</v>
          </cell>
          <cell r="C527" t="str">
            <v>Propoxur (Baygon)</v>
          </cell>
        </row>
        <row r="528">
          <cell r="A528">
            <v>561</v>
          </cell>
          <cell r="B528" t="str">
            <v>115-07-1</v>
          </cell>
          <cell r="C528" t="str">
            <v>Propylene</v>
          </cell>
        </row>
        <row r="529">
          <cell r="A529">
            <v>562</v>
          </cell>
          <cell r="B529" t="str">
            <v>6423-43-4</v>
          </cell>
          <cell r="C529" t="str">
            <v>Propylene glycol dinitrate</v>
          </cell>
        </row>
        <row r="530">
          <cell r="A530">
            <v>273</v>
          </cell>
          <cell r="B530" t="str">
            <v>107-98-2</v>
          </cell>
          <cell r="C530" t="str">
            <v>Propylene glycol monomethyl ether</v>
          </cell>
        </row>
        <row r="531">
          <cell r="A531">
            <v>274</v>
          </cell>
          <cell r="B531" t="str">
            <v>108-65-6</v>
          </cell>
          <cell r="C531" t="str">
            <v>Propylene glycol monomethyl ether acetate</v>
          </cell>
        </row>
        <row r="532">
          <cell r="A532">
            <v>563</v>
          </cell>
          <cell r="B532" t="str">
            <v>75-56-9</v>
          </cell>
          <cell r="C532" t="str">
            <v>Propylene oxide</v>
          </cell>
        </row>
        <row r="533">
          <cell r="A533">
            <v>565</v>
          </cell>
          <cell r="B533" t="str">
            <v>51-52-5</v>
          </cell>
          <cell r="C533" t="str">
            <v>Propylthiouracil</v>
          </cell>
        </row>
        <row r="534">
          <cell r="A534">
            <v>631</v>
          </cell>
          <cell r="B534" t="str">
            <v>106-42-3</v>
          </cell>
          <cell r="C534" t="str">
            <v>p-Xylene</v>
          </cell>
        </row>
        <row r="535">
          <cell r="A535">
            <v>431</v>
          </cell>
          <cell r="B535" t="str">
            <v>129-00-0</v>
          </cell>
          <cell r="C535" t="str">
            <v>Pyrene</v>
          </cell>
        </row>
        <row r="536">
          <cell r="A536">
            <v>566</v>
          </cell>
          <cell r="B536" t="str">
            <v>110-86-1</v>
          </cell>
          <cell r="C536" t="str">
            <v>Pyridine</v>
          </cell>
        </row>
        <row r="537">
          <cell r="A537">
            <v>567</v>
          </cell>
          <cell r="B537" t="str">
            <v>91-22-5</v>
          </cell>
          <cell r="C537" t="str">
            <v>Quinoline</v>
          </cell>
        </row>
        <row r="538">
          <cell r="A538">
            <v>568</v>
          </cell>
          <cell r="B538" t="str">
            <v>106-51-4</v>
          </cell>
          <cell r="C538" t="str">
            <v>Quinone</v>
          </cell>
        </row>
        <row r="539">
          <cell r="A539">
            <v>571</v>
          </cell>
          <cell r="B539">
            <v>571</v>
          </cell>
          <cell r="C539" t="str">
            <v>Radon and its decay products</v>
          </cell>
        </row>
        <row r="540">
          <cell r="A540">
            <v>572</v>
          </cell>
          <cell r="B540">
            <v>572</v>
          </cell>
          <cell r="C540" t="str">
            <v>Refractory ceramic fibers</v>
          </cell>
        </row>
        <row r="541">
          <cell r="A541">
            <v>573</v>
          </cell>
          <cell r="B541" t="str">
            <v>50-55-5</v>
          </cell>
          <cell r="C541" t="str">
            <v>Reserpine</v>
          </cell>
        </row>
        <row r="542">
          <cell r="A542">
            <v>353</v>
          </cell>
          <cell r="B542">
            <v>353</v>
          </cell>
          <cell r="C542" t="str">
            <v>Rockwool</v>
          </cell>
        </row>
        <row r="543">
          <cell r="A543">
            <v>574</v>
          </cell>
          <cell r="B543" t="str">
            <v>94-59-7</v>
          </cell>
          <cell r="C543" t="str">
            <v>Safrole</v>
          </cell>
        </row>
        <row r="544">
          <cell r="A544">
            <v>79</v>
          </cell>
          <cell r="B544" t="str">
            <v>78-92-2</v>
          </cell>
          <cell r="C544" t="str">
            <v>sec-Butyl alcohol</v>
          </cell>
        </row>
        <row r="545">
          <cell r="A545">
            <v>577</v>
          </cell>
          <cell r="B545" t="str">
            <v>7783-07-5</v>
          </cell>
          <cell r="C545" t="str">
            <v>Selenide, hydrogen</v>
          </cell>
        </row>
        <row r="546">
          <cell r="A546">
            <v>575</v>
          </cell>
          <cell r="B546" t="str">
            <v>7782-49-2</v>
          </cell>
          <cell r="C546" t="str">
            <v>Selenium and compounds</v>
          </cell>
        </row>
        <row r="547">
          <cell r="A547">
            <v>578</v>
          </cell>
          <cell r="B547" t="str">
            <v>7446-34-6</v>
          </cell>
          <cell r="C547" t="str">
            <v>Selenium sulfide</v>
          </cell>
        </row>
        <row r="548">
          <cell r="A548">
            <v>579</v>
          </cell>
          <cell r="B548" t="str">
            <v>7631-86-9</v>
          </cell>
          <cell r="C548" t="str">
            <v>Silica, crystalline (respirable)</v>
          </cell>
        </row>
        <row r="549">
          <cell r="A549">
            <v>580</v>
          </cell>
          <cell r="B549" t="str">
            <v>7440-22-4</v>
          </cell>
          <cell r="C549" t="str">
            <v>Silver and compounds</v>
          </cell>
        </row>
        <row r="550">
          <cell r="A550">
            <v>354</v>
          </cell>
          <cell r="B550">
            <v>354</v>
          </cell>
          <cell r="C550" t="str">
            <v>Slagwool</v>
          </cell>
        </row>
        <row r="551">
          <cell r="A551">
            <v>582</v>
          </cell>
          <cell r="B551" t="str">
            <v>1310-73-2</v>
          </cell>
          <cell r="C551" t="str">
            <v>Sodium hydroxide</v>
          </cell>
        </row>
        <row r="552">
          <cell r="A552">
            <v>583</v>
          </cell>
          <cell r="B552" t="str">
            <v>10048-13-2</v>
          </cell>
          <cell r="C552" t="str">
            <v>Sterigmatocystin</v>
          </cell>
        </row>
        <row r="553">
          <cell r="A553">
            <v>584</v>
          </cell>
          <cell r="B553" t="str">
            <v>18883-66-4</v>
          </cell>
          <cell r="C553" t="str">
            <v>Streptozotocin</v>
          </cell>
        </row>
        <row r="554">
          <cell r="A554">
            <v>585</v>
          </cell>
          <cell r="B554" t="str">
            <v>100-42-5</v>
          </cell>
          <cell r="C554" t="str">
            <v>Styrene</v>
          </cell>
        </row>
        <row r="555">
          <cell r="A555">
            <v>586</v>
          </cell>
          <cell r="B555" t="str">
            <v>96-09-3</v>
          </cell>
          <cell r="C555" t="str">
            <v>Styrene oxide</v>
          </cell>
        </row>
        <row r="556">
          <cell r="A556">
            <v>587</v>
          </cell>
          <cell r="B556" t="str">
            <v>95-06-7</v>
          </cell>
          <cell r="C556" t="str">
            <v>Sulfallate</v>
          </cell>
        </row>
        <row r="557">
          <cell r="A557">
            <v>588</v>
          </cell>
          <cell r="B557" t="str">
            <v>505-60-2</v>
          </cell>
          <cell r="C557" t="str">
            <v>Sulfur mustard</v>
          </cell>
        </row>
        <row r="558">
          <cell r="A558">
            <v>590</v>
          </cell>
          <cell r="B558" t="str">
            <v>7446-11-9</v>
          </cell>
          <cell r="C558" t="str">
            <v>Sulfur trioxide</v>
          </cell>
        </row>
        <row r="559">
          <cell r="A559">
            <v>591</v>
          </cell>
          <cell r="B559" t="str">
            <v>7664-93-9</v>
          </cell>
          <cell r="C559" t="str">
            <v>Sulfuric acid</v>
          </cell>
        </row>
        <row r="560">
          <cell r="A560">
            <v>358</v>
          </cell>
          <cell r="B560">
            <v>358</v>
          </cell>
          <cell r="C560" t="str">
            <v>Talc containing asbestiform fibers</v>
          </cell>
        </row>
        <row r="561">
          <cell r="A561">
            <v>76</v>
          </cell>
          <cell r="B561" t="str">
            <v>540-88-5</v>
          </cell>
          <cell r="C561" t="str">
            <v>t-Butyl acetate</v>
          </cell>
        </row>
        <row r="562">
          <cell r="A562">
            <v>592</v>
          </cell>
          <cell r="B562" t="str">
            <v>100-21-0</v>
          </cell>
          <cell r="C562" t="str">
            <v>Terephthalic acid</v>
          </cell>
        </row>
        <row r="563">
          <cell r="A563">
            <v>80</v>
          </cell>
          <cell r="B563" t="str">
            <v>75-65-0</v>
          </cell>
          <cell r="C563" t="str">
            <v>tert-Butyl alcohol</v>
          </cell>
        </row>
        <row r="564">
          <cell r="A564">
            <v>593</v>
          </cell>
          <cell r="B564" t="str">
            <v>40088-47-9</v>
          </cell>
          <cell r="C564" t="str">
            <v>Tetrabromodiphenyl ether</v>
          </cell>
        </row>
        <row r="565">
          <cell r="A565">
            <v>488</v>
          </cell>
          <cell r="B565" t="str">
            <v>127-18-4</v>
          </cell>
          <cell r="C565" t="str">
            <v>Tetrachloroethene (perchloroethylene)</v>
          </cell>
        </row>
        <row r="566">
          <cell r="A566">
            <v>595</v>
          </cell>
          <cell r="B566" t="str">
            <v>7440-28-0</v>
          </cell>
          <cell r="C566" t="str">
            <v>Thallium and compounds</v>
          </cell>
        </row>
        <row r="567">
          <cell r="A567">
            <v>596</v>
          </cell>
          <cell r="B567" t="str">
            <v>62-55-5</v>
          </cell>
          <cell r="C567" t="str">
            <v>Thioacetamide</v>
          </cell>
        </row>
        <row r="568">
          <cell r="A568">
            <v>598</v>
          </cell>
          <cell r="B568" t="str">
            <v>62-56-6</v>
          </cell>
          <cell r="C568" t="str">
            <v>Thiourea</v>
          </cell>
        </row>
        <row r="569">
          <cell r="A569">
            <v>599</v>
          </cell>
          <cell r="B569" t="str">
            <v>7550-45-0</v>
          </cell>
          <cell r="C569" t="str">
            <v>Titanium tetrachloride</v>
          </cell>
        </row>
        <row r="570">
          <cell r="A570">
            <v>600</v>
          </cell>
          <cell r="B570" t="str">
            <v>108-88-3</v>
          </cell>
          <cell r="C570" t="str">
            <v>Toluene</v>
          </cell>
        </row>
        <row r="571">
          <cell r="A571">
            <v>601</v>
          </cell>
          <cell r="B571" t="str">
            <v>26471-62-5</v>
          </cell>
          <cell r="C571" t="str">
            <v>Toluene diisocyanates (2,4- and 2,6-)</v>
          </cell>
        </row>
        <row r="572">
          <cell r="A572">
            <v>602</v>
          </cell>
          <cell r="B572" t="str">
            <v>584-84-9</v>
          </cell>
          <cell r="C572" t="str">
            <v>Toluene-2,4-diisocyanate</v>
          </cell>
        </row>
        <row r="573">
          <cell r="A573">
            <v>603</v>
          </cell>
          <cell r="B573" t="str">
            <v>91-08-7</v>
          </cell>
          <cell r="C573" t="str">
            <v>Toluene-2,6-diisocyanate</v>
          </cell>
        </row>
        <row r="574">
          <cell r="A574">
            <v>552</v>
          </cell>
          <cell r="B574" t="str">
            <v>38998-75-3</v>
          </cell>
          <cell r="C574" t="str">
            <v>Total heptachlorodibenzofuran</v>
          </cell>
        </row>
        <row r="575">
          <cell r="A575">
            <v>537</v>
          </cell>
          <cell r="B575" t="str">
            <v>37871-00-4</v>
          </cell>
          <cell r="C575" t="str">
            <v>Total heptachlorodibenzo-p-dioxin</v>
          </cell>
        </row>
        <row r="576">
          <cell r="A576">
            <v>551</v>
          </cell>
          <cell r="B576" t="str">
            <v>55684-94-1</v>
          </cell>
          <cell r="C576" t="str">
            <v>Total hexachlorodibenzofuran</v>
          </cell>
        </row>
        <row r="577">
          <cell r="A577">
            <v>536</v>
          </cell>
          <cell r="B577" t="str">
            <v>34465-46-8</v>
          </cell>
          <cell r="C577" t="str">
            <v>Total hexachlorodibenzo-p-dioxin</v>
          </cell>
        </row>
        <row r="578">
          <cell r="A578">
            <v>550</v>
          </cell>
          <cell r="B578" t="str">
            <v>30402-15-4</v>
          </cell>
          <cell r="C578" t="str">
            <v>Total pentachlorodibenzofuran</v>
          </cell>
        </row>
        <row r="579">
          <cell r="A579">
            <v>535</v>
          </cell>
          <cell r="B579" t="str">
            <v>36088-22-9</v>
          </cell>
          <cell r="C579" t="str">
            <v>Total pentachlorodibenzo-p-dioxin</v>
          </cell>
        </row>
        <row r="580">
          <cell r="A580">
            <v>549</v>
          </cell>
          <cell r="B580" t="str">
            <v>55722-27-5</v>
          </cell>
          <cell r="C580" t="str">
            <v>Total tetrachlorodibenzofuran</v>
          </cell>
        </row>
        <row r="581">
          <cell r="A581">
            <v>534</v>
          </cell>
          <cell r="B581" t="str">
            <v>41903-57-5</v>
          </cell>
          <cell r="C581" t="str">
            <v>Total tetrachlorodibenzo-p-dioxin</v>
          </cell>
        </row>
        <row r="582">
          <cell r="A582">
            <v>606</v>
          </cell>
          <cell r="B582" t="str">
            <v>8001-35-2</v>
          </cell>
          <cell r="C582" t="str">
            <v>Toxaphene (polychlorinated camphenes)</v>
          </cell>
        </row>
        <row r="583">
          <cell r="A583">
            <v>116</v>
          </cell>
          <cell r="B583" t="str">
            <v>156-60-5</v>
          </cell>
          <cell r="C583" t="str">
            <v>trans-1,2-Dichloroethene</v>
          </cell>
        </row>
        <row r="584">
          <cell r="A584">
            <v>323</v>
          </cell>
          <cell r="B584" t="str">
            <v>55738-54-0</v>
          </cell>
          <cell r="C584" t="str">
            <v>trans-2[(Dimethylamino)-methylimino]-5-[2-(5-nitro-2-furyl)-vinyl]-1,3,4-oxadiazole</v>
          </cell>
        </row>
        <row r="585">
          <cell r="A585">
            <v>399</v>
          </cell>
          <cell r="B585" t="str">
            <v>39765-80-5</v>
          </cell>
          <cell r="C585" t="str">
            <v>trans-Nonachlor</v>
          </cell>
        </row>
        <row r="586">
          <cell r="A586">
            <v>512</v>
          </cell>
          <cell r="B586" t="str">
            <v>126-73-8</v>
          </cell>
          <cell r="C586" t="str">
            <v>Tributyl phosphate</v>
          </cell>
        </row>
        <row r="587">
          <cell r="A587">
            <v>608</v>
          </cell>
          <cell r="B587" t="str">
            <v>79-01-6</v>
          </cell>
          <cell r="C587" t="str">
            <v>Trichloroethene (TCE, trichloroethylene)</v>
          </cell>
        </row>
        <row r="588">
          <cell r="A588">
            <v>249</v>
          </cell>
          <cell r="B588" t="str">
            <v>75-69-4</v>
          </cell>
          <cell r="C588" t="str">
            <v>Trichlorofluoromethane (Freon 11)</v>
          </cell>
        </row>
        <row r="589">
          <cell r="A589">
            <v>513</v>
          </cell>
          <cell r="B589" t="str">
            <v>78-40-0</v>
          </cell>
          <cell r="C589" t="str">
            <v>Triethyl phosphate</v>
          </cell>
        </row>
        <row r="590">
          <cell r="A590">
            <v>610</v>
          </cell>
          <cell r="B590" t="str">
            <v>121-44-8</v>
          </cell>
          <cell r="C590" t="str">
            <v>Triethylamine</v>
          </cell>
        </row>
        <row r="591">
          <cell r="A591">
            <v>275</v>
          </cell>
          <cell r="B591" t="str">
            <v>112-49-2</v>
          </cell>
          <cell r="C591" t="str">
            <v>Triethylene glycol dimethyl ether</v>
          </cell>
        </row>
        <row r="592">
          <cell r="A592">
            <v>611</v>
          </cell>
          <cell r="B592" t="str">
            <v>1582-09-8</v>
          </cell>
          <cell r="C592" t="str">
            <v>Trifluralin</v>
          </cell>
        </row>
        <row r="593">
          <cell r="A593">
            <v>514</v>
          </cell>
          <cell r="B593" t="str">
            <v>512-56-1</v>
          </cell>
          <cell r="C593" t="str">
            <v>Trimethyl phosphate</v>
          </cell>
        </row>
        <row r="594">
          <cell r="A594">
            <v>515</v>
          </cell>
          <cell r="B594" t="str">
            <v>78-30-8</v>
          </cell>
          <cell r="C594" t="str">
            <v>Triorthocresyl phosphate</v>
          </cell>
        </row>
        <row r="595">
          <cell r="A595">
            <v>516</v>
          </cell>
          <cell r="B595" t="str">
            <v>115-86-6</v>
          </cell>
          <cell r="C595" t="str">
            <v>Triphenyl phosphate</v>
          </cell>
        </row>
        <row r="596">
          <cell r="A596">
            <v>517</v>
          </cell>
          <cell r="B596" t="str">
            <v>101-02-0</v>
          </cell>
          <cell r="C596" t="str">
            <v>Triphenyl phosphite</v>
          </cell>
        </row>
        <row r="597">
          <cell r="A597">
            <v>43</v>
          </cell>
          <cell r="B597" t="str">
            <v>52-24-4</v>
          </cell>
          <cell r="C597" t="str">
            <v>tris-(1-Aziridinyl)phosphine sulfide</v>
          </cell>
        </row>
        <row r="598">
          <cell r="A598">
            <v>74</v>
          </cell>
          <cell r="B598" t="str">
            <v>126-72-7</v>
          </cell>
          <cell r="C598" t="str">
            <v>tris(2,3-Dibromopropyl)phosphate</v>
          </cell>
        </row>
        <row r="599">
          <cell r="A599">
            <v>617</v>
          </cell>
          <cell r="B599" t="str">
            <v>62450-06-0</v>
          </cell>
          <cell r="C599" t="str">
            <v>Tryptophan-P-1</v>
          </cell>
        </row>
        <row r="600">
          <cell r="A600">
            <v>618</v>
          </cell>
          <cell r="B600" t="str">
            <v>62450-07-1</v>
          </cell>
          <cell r="C600" t="str">
            <v>Tryptophan-P-2</v>
          </cell>
        </row>
        <row r="601">
          <cell r="A601">
            <v>619</v>
          </cell>
          <cell r="B601" t="str">
            <v>51-79-6</v>
          </cell>
          <cell r="C601" t="str">
            <v>Urethane (ethyl carbamate)</v>
          </cell>
        </row>
        <row r="602">
          <cell r="A602">
            <v>620</v>
          </cell>
          <cell r="B602" t="str">
            <v>7440-62-2</v>
          </cell>
          <cell r="C602" t="str">
            <v>Vanadium (fume or dust)</v>
          </cell>
        </row>
        <row r="603">
          <cell r="A603">
            <v>621</v>
          </cell>
          <cell r="B603" t="str">
            <v>1314-62-1</v>
          </cell>
          <cell r="C603" t="str">
            <v>Vanadium pentoxide</v>
          </cell>
        </row>
        <row r="604">
          <cell r="A604">
            <v>622</v>
          </cell>
          <cell r="B604" t="str">
            <v>108-05-4</v>
          </cell>
          <cell r="C604" t="str">
            <v>Vinyl acetate</v>
          </cell>
        </row>
        <row r="605">
          <cell r="A605">
            <v>623</v>
          </cell>
          <cell r="B605" t="str">
            <v>593-60-2</v>
          </cell>
          <cell r="C605" t="str">
            <v>Vinyl bromide</v>
          </cell>
        </row>
        <row r="606">
          <cell r="A606">
            <v>624</v>
          </cell>
          <cell r="B606" t="str">
            <v>75-01-4</v>
          </cell>
          <cell r="C606" t="str">
            <v>Vinyl chloride</v>
          </cell>
        </row>
        <row r="607">
          <cell r="A607">
            <v>626</v>
          </cell>
          <cell r="B607" t="str">
            <v>75-02-5</v>
          </cell>
          <cell r="C607" t="str">
            <v>Vinyl fluoride</v>
          </cell>
        </row>
        <row r="608">
          <cell r="A608">
            <v>627</v>
          </cell>
          <cell r="B608" t="str">
            <v>75-35-4</v>
          </cell>
          <cell r="C608" t="str">
            <v>Vinylidene chloride</v>
          </cell>
        </row>
        <row r="609">
          <cell r="A609">
            <v>628</v>
          </cell>
          <cell r="B609" t="str">
            <v>1330-20-7</v>
          </cell>
          <cell r="C609" t="str">
            <v>Xylene (mixture), including m-xylene, o-xylene, p-xylene</v>
          </cell>
        </row>
        <row r="610">
          <cell r="A610">
            <v>632</v>
          </cell>
          <cell r="B610" t="str">
            <v>7440-66-6</v>
          </cell>
          <cell r="C610" t="str">
            <v>Zinc and compounds</v>
          </cell>
        </row>
        <row r="611">
          <cell r="A611">
            <v>633</v>
          </cell>
          <cell r="B611" t="str">
            <v>1314-13-2</v>
          </cell>
          <cell r="C611" t="str">
            <v>Zinc oxide</v>
          </cell>
        </row>
      </sheetData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sh Haar" id="{39886AED-B776-46C8-A1EA-AA5C8046A169}" userId="S::JHaar@trinityconsultants.com::11b7dc42-c8e1-4375-968f-0a13cccd5d61" providerId="AD"/>
  <person displayName="Jesse Gonzalez" id="{BF13A50D-60C1-4FFD-AFD1-24B258D49AD0}" userId="S::jgonzalez@trinityconsultants.com::3b3cb371-40f2-4ccb-944b-6ea38d0cdfb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2" dT="2023-05-08T22:30:18.02" personId="{BF13A50D-60C1-4FFD-AFD1-24B258D49AD0}" id="{1361B346-E1FE-400A-990D-11819FE578E7}">
    <text>CAS number does not look right</text>
  </threadedComment>
  <threadedComment ref="E292" dT="2023-05-09T18:30:02.49" personId="{39886AED-B776-46C8-A1EA-AA5C8046A169}" id="{E6C697E8-F568-46BF-8349-72D4877714FB}" parentId="{1361B346-E1FE-400A-990D-11819FE578E7}">
    <text>Updated to be phenol. This companies SDS's are awful.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17EAE-D269-449A-A318-96C39736846F}">
  <sheetPr>
    <tabColor rgb="FF92D050"/>
  </sheetPr>
  <dimension ref="A1:BW1600"/>
  <sheetViews>
    <sheetView tabSelected="1" topLeftCell="A1055" zoomScale="70" zoomScaleNormal="70" workbookViewId="0">
      <selection activeCell="D1062" sqref="D1062"/>
    </sheetView>
  </sheetViews>
  <sheetFormatPr defaultColWidth="9.1796875" defaultRowHeight="14.5" x14ac:dyDescent="0.35"/>
  <cols>
    <col min="1" max="1" width="9.1796875" style="97"/>
    <col min="2" max="2" width="15.7265625" hidden="1" customWidth="1"/>
    <col min="3" max="3" width="69" style="103" customWidth="1"/>
    <col min="4" max="4" width="30.7265625" style="103" customWidth="1"/>
    <col min="5" max="6" width="22.7265625" style="160" customWidth="1"/>
    <col min="7" max="7" width="30.54296875" style="161" customWidth="1"/>
    <col min="8" max="8" width="31.81640625" style="160" bestFit="1" customWidth="1"/>
    <col min="9" max="9" width="31.81640625" style="160" customWidth="1"/>
    <col min="10" max="10" width="30.7265625" style="103" customWidth="1"/>
    <col min="11" max="11" width="61" style="103" customWidth="1"/>
    <col min="12" max="12" width="29.26953125" hidden="1" customWidth="1"/>
    <col min="13" max="19" width="9.1796875" hidden="1" customWidth="1"/>
    <col min="20" max="16384" width="9.1796875" style="97"/>
  </cols>
  <sheetData>
    <row r="1" spans="1:19" ht="18" x14ac:dyDescent="0.4">
      <c r="A1" s="92"/>
      <c r="B1" s="215" t="s">
        <v>0</v>
      </c>
      <c r="C1" s="217" t="s">
        <v>1</v>
      </c>
      <c r="D1" s="219" t="s">
        <v>2635</v>
      </c>
      <c r="E1" s="221" t="s">
        <v>3</v>
      </c>
      <c r="F1" s="222"/>
      <c r="G1" s="222"/>
      <c r="H1" s="222"/>
      <c r="I1" s="222"/>
      <c r="J1" s="219" t="s">
        <v>2</v>
      </c>
      <c r="K1" s="213" t="s">
        <v>4</v>
      </c>
      <c r="L1" s="85"/>
      <c r="M1" s="85"/>
      <c r="S1" s="84"/>
    </row>
    <row r="2" spans="1:19" ht="16" thickBot="1" x14ac:dyDescent="0.4">
      <c r="A2" s="92"/>
      <c r="B2" s="216"/>
      <c r="C2" s="218"/>
      <c r="D2" s="220"/>
      <c r="E2" s="93" t="s">
        <v>5</v>
      </c>
      <c r="F2" s="93" t="s">
        <v>6</v>
      </c>
      <c r="G2" s="94" t="s">
        <v>7</v>
      </c>
      <c r="H2" s="95" t="s">
        <v>8</v>
      </c>
      <c r="I2" s="96" t="s">
        <v>9</v>
      </c>
      <c r="J2" s="220"/>
      <c r="K2" s="214"/>
      <c r="L2" s="83"/>
      <c r="M2" s="12" t="s">
        <v>10</v>
      </c>
      <c r="R2" t="s">
        <v>11</v>
      </c>
      <c r="S2" s="84"/>
    </row>
    <row r="3" spans="1:19" customFormat="1" x14ac:dyDescent="0.35">
      <c r="C3" s="189" t="s">
        <v>12</v>
      </c>
      <c r="D3" s="140"/>
      <c r="E3" s="175"/>
      <c r="F3" s="176" t="str">
        <f>_xlfn.IFNA(IF(MATCH(E3,'DEQ Pollutant List'!$A$7:$A$611, 0)&gt;0, "Yes"), "No")</f>
        <v>No</v>
      </c>
      <c r="G3" s="177" t="s">
        <v>13</v>
      </c>
      <c r="H3" s="178" t="s">
        <v>14</v>
      </c>
      <c r="I3" s="162"/>
      <c r="J3" s="140"/>
      <c r="K3" s="163"/>
      <c r="M3" s="32"/>
      <c r="N3" s="33"/>
      <c r="O3" s="42"/>
      <c r="R3" s="33">
        <v>1</v>
      </c>
    </row>
    <row r="4" spans="1:19" customFormat="1" x14ac:dyDescent="0.35">
      <c r="C4" s="141" t="s">
        <v>15</v>
      </c>
      <c r="D4" s="142">
        <v>0</v>
      </c>
      <c r="E4" s="164" t="s">
        <v>16</v>
      </c>
      <c r="F4" s="128" t="s">
        <v>17</v>
      </c>
      <c r="G4" s="99" t="s">
        <v>18</v>
      </c>
      <c r="H4" s="100">
        <v>0.05</v>
      </c>
      <c r="I4" s="119">
        <f>D4*H4</f>
        <v>0</v>
      </c>
      <c r="J4" s="142">
        <v>10</v>
      </c>
      <c r="K4" s="122" t="s">
        <v>19</v>
      </c>
      <c r="M4" s="32"/>
      <c r="N4" s="33"/>
      <c r="O4" s="42"/>
      <c r="P4" t="s">
        <v>20</v>
      </c>
      <c r="R4" s="33">
        <v>0.15</v>
      </c>
    </row>
    <row r="5" spans="1:19" customFormat="1" x14ac:dyDescent="0.35">
      <c r="C5" s="193" t="s">
        <v>21</v>
      </c>
      <c r="D5" s="149"/>
      <c r="E5" s="179" t="s">
        <v>22</v>
      </c>
      <c r="F5" s="180" t="str">
        <f>_xlfn.IFNA(IF(MATCH(E5,'DEQ Pollutant List'!$A$7:$A$611, 0)&gt;0, "Yes"), "No")</f>
        <v>No</v>
      </c>
      <c r="G5" s="181" t="s">
        <v>23</v>
      </c>
      <c r="H5" s="182">
        <v>0.05</v>
      </c>
      <c r="I5" s="165"/>
      <c r="J5" s="149"/>
      <c r="K5" s="166"/>
      <c r="L5" t="s">
        <v>24</v>
      </c>
      <c r="M5" s="32"/>
      <c r="N5" s="33"/>
      <c r="O5" s="42"/>
      <c r="R5" s="33" t="s">
        <v>25</v>
      </c>
    </row>
    <row r="6" spans="1:19" ht="28.5" customHeight="1" x14ac:dyDescent="0.35">
      <c r="A6" s="92"/>
      <c r="C6" s="141" t="s">
        <v>26</v>
      </c>
      <c r="D6" s="142">
        <v>0</v>
      </c>
      <c r="E6" s="164" t="s">
        <v>27</v>
      </c>
      <c r="F6" s="98" t="str">
        <f>_xlfn.IFNA(IF(MATCH(E6,'DEQ Pollutant List'!$A$7:$A$611, 0)&gt;0, "Yes"), "No")</f>
        <v>Yes</v>
      </c>
      <c r="G6" s="99" t="s">
        <v>28</v>
      </c>
      <c r="H6" s="100">
        <v>0.03</v>
      </c>
      <c r="I6" s="119">
        <f>D6*H6</f>
        <v>0</v>
      </c>
      <c r="J6" s="142">
        <v>10</v>
      </c>
      <c r="K6" s="122"/>
      <c r="M6" s="32"/>
      <c r="N6" s="33"/>
      <c r="O6" s="42"/>
      <c r="P6" t="s">
        <v>24</v>
      </c>
      <c r="R6" s="42">
        <v>0.01</v>
      </c>
      <c r="S6" s="84"/>
    </row>
    <row r="7" spans="1:19" ht="28.5" customHeight="1" x14ac:dyDescent="0.35">
      <c r="A7" s="92"/>
      <c r="C7" s="141" t="s">
        <v>29</v>
      </c>
      <c r="D7" s="142">
        <v>0</v>
      </c>
      <c r="E7" s="164" t="s">
        <v>27</v>
      </c>
      <c r="F7" s="98" t="str">
        <f>_xlfn.IFNA(IF(MATCH(E7,'DEQ Pollutant List'!$A$7:$A$611, 0)&gt;0, "Yes"), "No")</f>
        <v>Yes</v>
      </c>
      <c r="G7" s="99" t="s">
        <v>30</v>
      </c>
      <c r="H7" s="100">
        <v>0.15</v>
      </c>
      <c r="I7" s="119">
        <f>D7*H7</f>
        <v>0</v>
      </c>
      <c r="J7" s="142">
        <v>10</v>
      </c>
      <c r="K7" s="122"/>
      <c r="M7" s="32"/>
      <c r="N7" s="33"/>
      <c r="O7" s="42"/>
      <c r="R7" s="42">
        <v>3.0000000000000001E-3</v>
      </c>
      <c r="S7" s="84"/>
    </row>
    <row r="8" spans="1:19" ht="28.5" customHeight="1" x14ac:dyDescent="0.35">
      <c r="A8" s="92"/>
      <c r="C8" s="143" t="s">
        <v>31</v>
      </c>
      <c r="D8" s="142">
        <v>0</v>
      </c>
      <c r="E8" s="164" t="s">
        <v>27</v>
      </c>
      <c r="F8" s="98" t="str">
        <f>_xlfn.IFNA(IF(MATCH(E8,'DEQ Pollutant List'!$A$7:$A$611, 0)&gt;0, "Yes"), "No")</f>
        <v>Yes</v>
      </c>
      <c r="G8" s="99" t="s">
        <v>28</v>
      </c>
      <c r="H8" s="100">
        <v>3.0000000000000001E-3</v>
      </c>
      <c r="I8" s="119">
        <f>D8*H8</f>
        <v>0</v>
      </c>
      <c r="J8" s="144">
        <v>10</v>
      </c>
      <c r="K8" s="122"/>
      <c r="M8" s="32"/>
      <c r="N8" s="33"/>
      <c r="O8" s="42"/>
      <c r="R8" s="42">
        <v>0.28000000000000003</v>
      </c>
      <c r="S8" s="84"/>
    </row>
    <row r="9" spans="1:19" ht="28.5" customHeight="1" x14ac:dyDescent="0.35">
      <c r="A9" s="92"/>
      <c r="C9" s="143" t="s">
        <v>32</v>
      </c>
      <c r="D9" s="142">
        <v>0</v>
      </c>
      <c r="E9" s="164" t="s">
        <v>27</v>
      </c>
      <c r="F9" s="98" t="str">
        <f>_xlfn.IFNA(IF(MATCH(E9,'DEQ Pollutant List'!$A$7:$A$611, 0)&gt;0, "Yes"), "No")</f>
        <v>Yes</v>
      </c>
      <c r="G9" s="99" t="s">
        <v>28</v>
      </c>
      <c r="H9" s="100">
        <v>4.2500000000000003E-2</v>
      </c>
      <c r="I9" s="119">
        <f>D9*H9</f>
        <v>0</v>
      </c>
      <c r="J9" s="144">
        <v>10</v>
      </c>
      <c r="K9" s="122"/>
      <c r="M9" s="32"/>
      <c r="N9" s="33"/>
      <c r="O9" s="42"/>
      <c r="R9" s="42">
        <v>0</v>
      </c>
      <c r="S9" s="84"/>
    </row>
    <row r="10" spans="1:19" customFormat="1" x14ac:dyDescent="0.35">
      <c r="C10" s="145" t="s">
        <v>33</v>
      </c>
      <c r="D10" s="142">
        <v>0</v>
      </c>
      <c r="E10" s="164" t="s">
        <v>27</v>
      </c>
      <c r="F10" s="98" t="str">
        <f>_xlfn.IFNA(IF(MATCH(E10,'DEQ Pollutant List'!$A$7:$A$611, 0)&gt;0, "Yes"), "No")</f>
        <v>Yes</v>
      </c>
      <c r="G10" s="99" t="s">
        <v>28</v>
      </c>
      <c r="H10" s="100">
        <v>5.0000000000000001E-3</v>
      </c>
      <c r="I10" s="119">
        <f>D10*H10</f>
        <v>0</v>
      </c>
      <c r="J10" s="146">
        <v>10</v>
      </c>
      <c r="K10" s="122"/>
      <c r="M10" s="32"/>
      <c r="N10" s="33"/>
      <c r="O10" s="42"/>
      <c r="R10" s="33">
        <v>0.01</v>
      </c>
    </row>
    <row r="11" spans="1:19" customFormat="1" x14ac:dyDescent="0.35">
      <c r="C11" s="193" t="s">
        <v>34</v>
      </c>
      <c r="D11" s="149"/>
      <c r="E11" s="179" t="s">
        <v>35</v>
      </c>
      <c r="F11" s="180" t="str">
        <f>_xlfn.IFNA(IF(MATCH(E11,'DEQ Pollutant List'!$A$7:$A$611, 0)&gt;0, "Yes"), "No")</f>
        <v>No</v>
      </c>
      <c r="G11" s="181" t="s">
        <v>36</v>
      </c>
      <c r="H11" s="182">
        <v>0.34</v>
      </c>
      <c r="I11" s="165"/>
      <c r="J11" s="149"/>
      <c r="K11" s="166"/>
      <c r="M11" s="32"/>
      <c r="N11" s="33"/>
      <c r="O11" s="42"/>
      <c r="R11" s="33">
        <v>0.01</v>
      </c>
    </row>
    <row r="12" spans="1:19" customFormat="1" x14ac:dyDescent="0.35">
      <c r="C12" s="190" t="s">
        <v>37</v>
      </c>
      <c r="D12" s="147"/>
      <c r="E12" s="179" t="s">
        <v>38</v>
      </c>
      <c r="F12" s="180" t="str">
        <f>_xlfn.IFNA(IF(MATCH(E12,'DEQ Pollutant List'!$A$7:$A$611, 0)&gt;0, "Yes"), "No")</f>
        <v>No</v>
      </c>
      <c r="G12" s="181" t="s">
        <v>39</v>
      </c>
      <c r="H12" s="182">
        <v>0.1</v>
      </c>
      <c r="I12" s="165"/>
      <c r="J12" s="147"/>
      <c r="K12" s="166"/>
      <c r="M12" s="32"/>
      <c r="N12" s="33"/>
      <c r="O12" s="42"/>
      <c r="R12" s="33">
        <v>0.1</v>
      </c>
    </row>
    <row r="13" spans="1:19" customFormat="1" x14ac:dyDescent="0.35">
      <c r="C13" s="190" t="s">
        <v>40</v>
      </c>
      <c r="D13" s="147"/>
      <c r="E13" s="179" t="s">
        <v>41</v>
      </c>
      <c r="F13" s="180" t="str">
        <f>_xlfn.IFNA(IF(MATCH(E13,'DEQ Pollutant List'!$A$7:$A$611, 0)&gt;0, "Yes"), "No")</f>
        <v>No</v>
      </c>
      <c r="G13" s="181" t="s">
        <v>42</v>
      </c>
      <c r="H13" s="182">
        <v>0.05</v>
      </c>
      <c r="I13" s="165"/>
      <c r="J13" s="147"/>
      <c r="K13" s="166"/>
      <c r="M13" s="32"/>
      <c r="N13" s="33"/>
      <c r="O13" s="42"/>
      <c r="R13" s="33">
        <v>0.1</v>
      </c>
    </row>
    <row r="14" spans="1:19" customFormat="1" x14ac:dyDescent="0.35">
      <c r="C14" s="141" t="s">
        <v>43</v>
      </c>
      <c r="D14" s="142">
        <v>0</v>
      </c>
      <c r="E14" s="164" t="s">
        <v>27</v>
      </c>
      <c r="F14" s="98" t="str">
        <f>_xlfn.IFNA(IF(MATCH(E14,'DEQ Pollutant List'!$A$7:$A$611, 0)&gt;0, "Yes"), "No")</f>
        <v>Yes</v>
      </c>
      <c r="G14" s="99" t="s">
        <v>28</v>
      </c>
      <c r="H14" s="100">
        <v>0.01</v>
      </c>
      <c r="I14" s="119">
        <f>D14*H14</f>
        <v>0</v>
      </c>
      <c r="J14" s="142">
        <v>10</v>
      </c>
      <c r="K14" s="122"/>
      <c r="M14" s="32"/>
      <c r="N14" s="33"/>
      <c r="O14" s="42"/>
      <c r="R14" s="33" t="s">
        <v>44</v>
      </c>
    </row>
    <row r="15" spans="1:19" customFormat="1" x14ac:dyDescent="0.35">
      <c r="C15" s="190" t="s">
        <v>37</v>
      </c>
      <c r="D15" s="147"/>
      <c r="E15" s="179" t="s">
        <v>45</v>
      </c>
      <c r="F15" s="180" t="str">
        <f>_xlfn.IFNA(IF(MATCH(E15,'DEQ Pollutant List'!$A$7:$A$611, 0)&gt;0, "Yes"), "No")</f>
        <v>No</v>
      </c>
      <c r="G15" s="181" t="s">
        <v>46</v>
      </c>
      <c r="H15" s="182">
        <v>0.2</v>
      </c>
      <c r="I15" s="165"/>
      <c r="J15" s="147"/>
      <c r="K15" s="166"/>
      <c r="M15" s="32"/>
      <c r="N15" s="33"/>
      <c r="O15" s="42"/>
      <c r="R15" s="33">
        <v>0.71799999999999997</v>
      </c>
    </row>
    <row r="16" spans="1:19" customFormat="1" x14ac:dyDescent="0.35">
      <c r="C16" s="193" t="s">
        <v>47</v>
      </c>
      <c r="D16" s="149"/>
      <c r="E16" s="179" t="s">
        <v>48</v>
      </c>
      <c r="F16" s="180" t="str">
        <f>_xlfn.IFNA(IF(MATCH(E16,'DEQ Pollutant List'!$A$7:$A$611, 0)&gt;0, "Yes"), "No")</f>
        <v>No</v>
      </c>
      <c r="G16" s="181" t="s">
        <v>49</v>
      </c>
      <c r="H16" s="182">
        <v>0.16</v>
      </c>
      <c r="I16" s="165"/>
      <c r="J16" s="149"/>
      <c r="K16" s="166"/>
      <c r="M16" s="32"/>
      <c r="N16" s="33"/>
      <c r="O16" s="42"/>
      <c r="R16" s="33">
        <v>0.8</v>
      </c>
    </row>
    <row r="17" spans="1:20" customFormat="1" x14ac:dyDescent="0.35">
      <c r="C17" s="191" t="s">
        <v>50</v>
      </c>
      <c r="D17" s="79"/>
      <c r="E17" s="179" t="s">
        <v>51</v>
      </c>
      <c r="F17" s="180" t="str">
        <f>_xlfn.IFNA(IF(MATCH(E17,'DEQ Pollutant List'!$A$7:$A$611, 0)&gt;0, "Yes"), "No")</f>
        <v>No</v>
      </c>
      <c r="G17" s="181" t="s">
        <v>52</v>
      </c>
      <c r="H17" s="182"/>
      <c r="I17" s="165"/>
      <c r="J17" s="79"/>
      <c r="K17" s="166"/>
      <c r="M17" s="32"/>
      <c r="N17" s="33"/>
      <c r="O17" s="42"/>
      <c r="R17" s="33">
        <v>0.1</v>
      </c>
    </row>
    <row r="18" spans="1:20" customFormat="1" x14ac:dyDescent="0.35">
      <c r="C18" s="193" t="s">
        <v>53</v>
      </c>
      <c r="D18" s="149"/>
      <c r="E18" s="179" t="s">
        <v>54</v>
      </c>
      <c r="F18" s="180" t="str">
        <f>_xlfn.IFNA(IF(MATCH(E18,'DEQ Pollutant List'!$A$7:$A$611, 0)&gt;0, "Yes"), "No")</f>
        <v>No</v>
      </c>
      <c r="G18" s="181" t="s">
        <v>55</v>
      </c>
      <c r="H18" s="182"/>
      <c r="I18" s="165"/>
      <c r="J18" s="149"/>
      <c r="K18" s="166"/>
      <c r="M18" s="32"/>
      <c r="N18" s="33"/>
      <c r="O18" s="42"/>
      <c r="R18" s="33">
        <v>1E-3</v>
      </c>
    </row>
    <row r="19" spans="1:20" ht="28.5" customHeight="1" x14ac:dyDescent="0.35">
      <c r="A19" s="92"/>
      <c r="C19" s="145" t="s">
        <v>56</v>
      </c>
      <c r="D19" s="142">
        <v>0</v>
      </c>
      <c r="E19" s="164" t="s">
        <v>27</v>
      </c>
      <c r="F19" s="98" t="str">
        <f>_xlfn.IFNA(IF(MATCH(E19,'DEQ Pollutant List'!$A$7:$A$611, 0)&gt;0, "Yes"), "No")</f>
        <v>Yes</v>
      </c>
      <c r="G19" s="99" t="s">
        <v>28</v>
      </c>
      <c r="H19" s="100">
        <v>1.4E-2</v>
      </c>
      <c r="I19" s="119">
        <f>D19*H19</f>
        <v>0</v>
      </c>
      <c r="J19" s="146">
        <v>10</v>
      </c>
      <c r="K19" s="122"/>
      <c r="M19" s="32"/>
      <c r="N19" s="33"/>
      <c r="O19" s="42"/>
      <c r="P19">
        <v>1.0900000000000001</v>
      </c>
      <c r="R19" s="42">
        <v>0.25</v>
      </c>
      <c r="S19" s="84"/>
    </row>
    <row r="20" spans="1:20" ht="28.5" customHeight="1" x14ac:dyDescent="0.35">
      <c r="C20" s="141" t="s">
        <v>57</v>
      </c>
      <c r="D20" s="142">
        <v>0</v>
      </c>
      <c r="E20" s="164" t="s">
        <v>27</v>
      </c>
      <c r="F20" s="98" t="str">
        <f>_xlfn.IFNA(IF(MATCH(E20,'DEQ Pollutant List'!$A$7:$A$611, 0)&gt;0, "Yes"), "No")</f>
        <v>Yes</v>
      </c>
      <c r="G20" s="99" t="s">
        <v>28</v>
      </c>
      <c r="H20" s="100">
        <v>1.2E-2</v>
      </c>
      <c r="I20" s="119">
        <f>D20*H20</f>
        <v>0</v>
      </c>
      <c r="J20" s="142">
        <v>10</v>
      </c>
      <c r="K20" s="122"/>
      <c r="M20" s="32"/>
      <c r="N20" s="33"/>
      <c r="O20" s="42"/>
      <c r="R20" s="42">
        <v>0</v>
      </c>
      <c r="S20" s="84"/>
    </row>
    <row r="21" spans="1:20" customFormat="1" x14ac:dyDescent="0.35">
      <c r="C21" s="193" t="s">
        <v>47</v>
      </c>
      <c r="D21" s="149"/>
      <c r="E21" s="179" t="s">
        <v>58</v>
      </c>
      <c r="F21" s="180" t="str">
        <f>_xlfn.IFNA(IF(MATCH(E21,'DEQ Pollutant List'!$A$7:$A$611, 0)&gt;0, "Yes"), "No")</f>
        <v>No</v>
      </c>
      <c r="G21" s="181" t="s">
        <v>59</v>
      </c>
      <c r="H21" s="182">
        <v>89.7</v>
      </c>
      <c r="I21" s="165"/>
      <c r="J21" s="149"/>
      <c r="K21" s="166"/>
      <c r="M21" s="32"/>
      <c r="N21" s="33"/>
      <c r="O21" s="42"/>
      <c r="R21" s="33">
        <v>1E-3</v>
      </c>
    </row>
    <row r="22" spans="1:20" customFormat="1" ht="28.5" x14ac:dyDescent="0.35">
      <c r="C22" s="190" t="s">
        <v>37</v>
      </c>
      <c r="D22" s="147"/>
      <c r="E22" s="179" t="s">
        <v>60</v>
      </c>
      <c r="F22" s="180" t="str">
        <f>_xlfn.IFNA(IF(MATCH(E22,'DEQ Pollutant List'!$A$7:$A$611, 0)&gt;0, "Yes"), "No")</f>
        <v>No</v>
      </c>
      <c r="G22" s="181" t="s">
        <v>61</v>
      </c>
      <c r="H22" s="182">
        <v>0.2</v>
      </c>
      <c r="I22" s="165"/>
      <c r="J22" s="147"/>
      <c r="K22" s="166"/>
      <c r="M22" s="32"/>
      <c r="N22" s="33"/>
      <c r="O22" s="42"/>
      <c r="R22" s="33">
        <v>0.01</v>
      </c>
    </row>
    <row r="23" spans="1:20" customFormat="1" ht="25" x14ac:dyDescent="0.35">
      <c r="C23" s="143" t="s">
        <v>62</v>
      </c>
      <c r="D23" s="142">
        <v>0</v>
      </c>
      <c r="E23" s="164" t="s">
        <v>27</v>
      </c>
      <c r="F23" s="98" t="str">
        <f>_xlfn.IFNA(IF(MATCH(E23,'DEQ Pollutant List'!$A$7:$A$611, 0)&gt;0, "Yes"), "No")</f>
        <v>Yes</v>
      </c>
      <c r="G23" s="99" t="s">
        <v>28</v>
      </c>
      <c r="H23" s="100">
        <v>5.0000000000000001E-3</v>
      </c>
      <c r="I23" s="119">
        <f>D23*H23</f>
        <v>0</v>
      </c>
      <c r="J23" s="144">
        <v>10</v>
      </c>
      <c r="K23" s="122"/>
      <c r="M23" s="32"/>
      <c r="N23" s="33"/>
      <c r="O23" s="42"/>
      <c r="R23" s="33">
        <v>0.01</v>
      </c>
    </row>
    <row r="24" spans="1:20" customFormat="1" x14ac:dyDescent="0.35">
      <c r="C24" s="191" t="s">
        <v>63</v>
      </c>
      <c r="D24" s="79"/>
      <c r="E24" s="179" t="s">
        <v>64</v>
      </c>
      <c r="F24" s="180" t="str">
        <f>_xlfn.IFNA(IF(MATCH(E24,'DEQ Pollutant List'!$A$7:$A$611, 0)&gt;0, "Yes"), "No")</f>
        <v>No</v>
      </c>
      <c r="G24" s="181" t="s">
        <v>65</v>
      </c>
      <c r="H24" s="182">
        <v>0.5</v>
      </c>
      <c r="I24" s="165"/>
      <c r="J24" s="79"/>
      <c r="K24" s="166"/>
      <c r="L24">
        <v>1.0900000000000001</v>
      </c>
      <c r="M24" s="32"/>
      <c r="N24" s="33"/>
      <c r="O24" s="42"/>
      <c r="R24" s="33">
        <v>0.15</v>
      </c>
    </row>
    <row r="25" spans="1:20" customFormat="1" ht="25" x14ac:dyDescent="0.35">
      <c r="A25" s="125"/>
      <c r="C25" s="143" t="s">
        <v>66</v>
      </c>
      <c r="D25" s="142">
        <v>0</v>
      </c>
      <c r="E25" s="164" t="s">
        <v>27</v>
      </c>
      <c r="F25" s="98" t="str">
        <f>_xlfn.IFNA(IF(MATCH(E25,'DEQ Pollutant List'!$A$7:$A$611, 0)&gt;0, "Yes"), "No")</f>
        <v>Yes</v>
      </c>
      <c r="G25" s="99" t="s">
        <v>28</v>
      </c>
      <c r="H25" s="100">
        <v>7.0000000000000001E-3</v>
      </c>
      <c r="I25" s="119">
        <f>D25*H25</f>
        <v>0</v>
      </c>
      <c r="J25" s="144">
        <v>10</v>
      </c>
      <c r="K25" s="122"/>
      <c r="M25" s="32"/>
      <c r="N25" s="33"/>
      <c r="O25" s="42"/>
      <c r="R25" s="33">
        <v>8.9999999999999993E-3</v>
      </c>
      <c r="T25" s="126"/>
    </row>
    <row r="26" spans="1:20" customFormat="1" ht="26" x14ac:dyDescent="0.35">
      <c r="C26" s="190" t="s">
        <v>66</v>
      </c>
      <c r="D26" s="147"/>
      <c r="E26" s="179" t="s">
        <v>67</v>
      </c>
      <c r="F26" s="180" t="str">
        <f>_xlfn.IFNA(IF(MATCH(E26,'DEQ Pollutant List'!$A$7:$A$611, 0)&gt;0, "Yes"), "No")</f>
        <v>No</v>
      </c>
      <c r="G26" s="181" t="s">
        <v>68</v>
      </c>
      <c r="H26" s="182"/>
      <c r="I26" s="165"/>
      <c r="J26" s="147"/>
      <c r="K26" s="166"/>
      <c r="M26" s="32"/>
      <c r="N26" s="33"/>
      <c r="O26" s="42"/>
      <c r="R26" s="33">
        <v>4.2500000000000003E-2</v>
      </c>
    </row>
    <row r="27" spans="1:20" customFormat="1" x14ac:dyDescent="0.35">
      <c r="C27" s="190" t="s">
        <v>69</v>
      </c>
      <c r="D27" s="147"/>
      <c r="E27" s="179" t="s">
        <v>67</v>
      </c>
      <c r="F27" s="180" t="str">
        <f>_xlfn.IFNA(IF(MATCH(E27,'DEQ Pollutant List'!$A$7:$A$611, 0)&gt;0, "Yes"), "No")</f>
        <v>No</v>
      </c>
      <c r="G27" s="181" t="s">
        <v>68</v>
      </c>
      <c r="H27" s="182"/>
      <c r="I27" s="165"/>
      <c r="J27" s="147"/>
      <c r="K27" s="166"/>
      <c r="M27" s="32"/>
      <c r="N27" s="33"/>
      <c r="O27" s="42"/>
      <c r="R27" s="33">
        <v>1.7999999999999999E-2</v>
      </c>
    </row>
    <row r="28" spans="1:20" ht="28.5" customHeight="1" x14ac:dyDescent="0.35">
      <c r="C28" s="143" t="s">
        <v>69</v>
      </c>
      <c r="D28" s="142">
        <v>0</v>
      </c>
      <c r="E28" s="164" t="s">
        <v>27</v>
      </c>
      <c r="F28" s="98" t="str">
        <f>_xlfn.IFNA(IF(MATCH(E28,'DEQ Pollutant List'!$A$7:$A$611, 0)&gt;0, "Yes"), "No")</f>
        <v>Yes</v>
      </c>
      <c r="G28" s="99" t="s">
        <v>28</v>
      </c>
      <c r="H28" s="100">
        <v>8.9999999999999993E-3</v>
      </c>
      <c r="I28" s="119">
        <f>D28*H28</f>
        <v>0</v>
      </c>
      <c r="J28" s="144">
        <v>10</v>
      </c>
      <c r="K28" s="122"/>
      <c r="M28" s="32"/>
      <c r="N28" s="33"/>
      <c r="O28" s="42"/>
      <c r="R28" s="42">
        <v>0.01</v>
      </c>
      <c r="S28" s="84"/>
    </row>
    <row r="29" spans="1:20" ht="28.5" customHeight="1" x14ac:dyDescent="0.35">
      <c r="C29" s="141" t="s">
        <v>70</v>
      </c>
      <c r="D29" s="142">
        <v>0</v>
      </c>
      <c r="E29" s="164" t="s">
        <v>27</v>
      </c>
      <c r="F29" s="98" t="str">
        <f>_xlfn.IFNA(IF(MATCH(E29,'DEQ Pollutant List'!$A$7:$A$611, 0)&gt;0, "Yes"), "No")</f>
        <v>Yes</v>
      </c>
      <c r="G29" s="99" t="s">
        <v>28</v>
      </c>
      <c r="H29" s="100">
        <v>1.2E-2</v>
      </c>
      <c r="I29" s="119">
        <f>D29*H29</f>
        <v>0</v>
      </c>
      <c r="J29" s="142">
        <v>10</v>
      </c>
      <c r="K29" s="122"/>
      <c r="M29" s="32"/>
      <c r="N29" s="33"/>
      <c r="O29" s="42"/>
      <c r="R29" s="42">
        <v>8.0000000000000002E-3</v>
      </c>
      <c r="S29" s="84"/>
    </row>
    <row r="30" spans="1:20" ht="28.5" customHeight="1" x14ac:dyDescent="0.35">
      <c r="C30" s="143" t="s">
        <v>71</v>
      </c>
      <c r="D30" s="142">
        <v>0</v>
      </c>
      <c r="E30" s="164" t="s">
        <v>27</v>
      </c>
      <c r="F30" s="98" t="str">
        <f>_xlfn.IFNA(IF(MATCH(E30,'DEQ Pollutant List'!$A$7:$A$611, 0)&gt;0, "Yes"), "No")</f>
        <v>Yes</v>
      </c>
      <c r="G30" s="99" t="s">
        <v>28</v>
      </c>
      <c r="H30" s="100">
        <v>0.04</v>
      </c>
      <c r="I30" s="119">
        <f>D30*H30</f>
        <v>0</v>
      </c>
      <c r="J30" s="144">
        <v>10</v>
      </c>
      <c r="K30" s="122"/>
      <c r="M30" s="32"/>
      <c r="N30" s="33"/>
      <c r="O30" s="42"/>
      <c r="R30" s="42">
        <v>0.01</v>
      </c>
      <c r="S30" s="84"/>
    </row>
    <row r="31" spans="1:20" customFormat="1" x14ac:dyDescent="0.35">
      <c r="C31" s="193" t="s">
        <v>72</v>
      </c>
      <c r="D31" s="149"/>
      <c r="E31" s="179" t="s">
        <v>67</v>
      </c>
      <c r="F31" s="180" t="str">
        <f>_xlfn.IFNA(IF(MATCH(E31,'DEQ Pollutant List'!$A$7:$A$611, 0)&gt;0, "Yes"), "No")</f>
        <v>No</v>
      </c>
      <c r="G31" s="181" t="s">
        <v>73</v>
      </c>
      <c r="H31" s="182">
        <v>0.05</v>
      </c>
      <c r="I31" s="165"/>
      <c r="J31" s="149"/>
      <c r="K31" s="166"/>
      <c r="M31" s="32"/>
      <c r="N31" s="33"/>
      <c r="O31" s="42"/>
      <c r="R31" s="33">
        <v>2.5000000000000001E-2</v>
      </c>
    </row>
    <row r="32" spans="1:20" customFormat="1" x14ac:dyDescent="0.35">
      <c r="C32" s="191" t="s">
        <v>74</v>
      </c>
      <c r="D32" s="79"/>
      <c r="E32" s="179" t="s">
        <v>75</v>
      </c>
      <c r="F32" s="180" t="str">
        <f>_xlfn.IFNA(IF(MATCH(E32,'DEQ Pollutant List'!$A$7:$A$611, 0)&gt;0, "Yes"), "No")</f>
        <v>No</v>
      </c>
      <c r="G32" s="181" t="s">
        <v>74</v>
      </c>
      <c r="H32" s="182">
        <v>1</v>
      </c>
      <c r="I32" s="165"/>
      <c r="J32" s="79"/>
      <c r="K32" s="166"/>
      <c r="L32" t="s">
        <v>76</v>
      </c>
      <c r="M32" s="32"/>
      <c r="N32" s="33"/>
      <c r="O32" s="42"/>
      <c r="R32" s="33">
        <v>0.01</v>
      </c>
    </row>
    <row r="33" spans="3:19" customFormat="1" x14ac:dyDescent="0.35">
      <c r="C33" s="190" t="s">
        <v>77</v>
      </c>
      <c r="D33" s="147"/>
      <c r="E33" s="179" t="s">
        <v>78</v>
      </c>
      <c r="F33" s="180" t="str">
        <f>_xlfn.IFNA(IF(MATCH(E33,'DEQ Pollutant List'!$A$7:$A$611, 0)&gt;0, "Yes"), "No")</f>
        <v>No</v>
      </c>
      <c r="G33" s="181" t="s">
        <v>79</v>
      </c>
      <c r="H33" s="182">
        <v>2.5999999999999999E-3</v>
      </c>
      <c r="I33" s="165"/>
      <c r="J33" s="147"/>
      <c r="K33" s="166"/>
      <c r="M33" s="32"/>
      <c r="N33" s="33"/>
      <c r="O33" s="42"/>
      <c r="R33" s="33">
        <v>0.03</v>
      </c>
    </row>
    <row r="34" spans="3:19" customFormat="1" x14ac:dyDescent="0.35">
      <c r="C34" s="193" t="s">
        <v>80</v>
      </c>
      <c r="D34" s="149"/>
      <c r="E34" s="179" t="s">
        <v>81</v>
      </c>
      <c r="F34" s="180" t="str">
        <f>_xlfn.IFNA(IF(MATCH(E34,'DEQ Pollutant List'!$A$7:$A$611, 0)&gt;0, "Yes"), "No")</f>
        <v>No</v>
      </c>
      <c r="G34" s="181" t="s">
        <v>82</v>
      </c>
      <c r="H34" s="182">
        <v>0.4</v>
      </c>
      <c r="I34" s="165"/>
      <c r="J34" s="149"/>
      <c r="K34" s="166"/>
      <c r="L34" t="s">
        <v>20</v>
      </c>
      <c r="M34" s="32"/>
      <c r="N34" s="33"/>
      <c r="O34" s="42"/>
      <c r="R34" s="33">
        <v>0.01</v>
      </c>
    </row>
    <row r="35" spans="3:19" customFormat="1" x14ac:dyDescent="0.35">
      <c r="C35" s="193" t="s">
        <v>83</v>
      </c>
      <c r="D35" s="149"/>
      <c r="E35" s="179" t="s">
        <v>84</v>
      </c>
      <c r="F35" s="180" t="str">
        <f>_xlfn.IFNA(IF(MATCH(E35,'DEQ Pollutant List'!$A$7:$A$611, 0)&gt;0, "Yes"), "No")</f>
        <v>No</v>
      </c>
      <c r="G35" s="181" t="s">
        <v>85</v>
      </c>
      <c r="H35" s="182"/>
      <c r="I35" s="165"/>
      <c r="J35" s="149"/>
      <c r="K35" s="166"/>
      <c r="M35" s="32"/>
      <c r="N35" s="33"/>
      <c r="O35" s="42"/>
      <c r="R35" s="33">
        <v>1.2E-2</v>
      </c>
    </row>
    <row r="36" spans="3:19" customFormat="1" x14ac:dyDescent="0.35">
      <c r="C36" s="191" t="s">
        <v>86</v>
      </c>
      <c r="D36" s="79"/>
      <c r="E36" s="179" t="s">
        <v>87</v>
      </c>
      <c r="F36" s="180" t="str">
        <f>_xlfn.IFNA(IF(MATCH(E36,'DEQ Pollutant List'!$A$7:$A$611, 0)&gt;0, "Yes"), "No")</f>
        <v>No</v>
      </c>
      <c r="G36" s="181" t="s">
        <v>86</v>
      </c>
      <c r="H36" s="182">
        <v>0.4</v>
      </c>
      <c r="I36" s="165"/>
      <c r="J36" s="79"/>
      <c r="K36" s="166"/>
      <c r="M36" s="32"/>
      <c r="N36" s="33"/>
      <c r="O36" s="42"/>
      <c r="R36" s="33">
        <v>1E-3</v>
      </c>
    </row>
    <row r="37" spans="3:19" customFormat="1" x14ac:dyDescent="0.35">
      <c r="C37" s="190" t="s">
        <v>88</v>
      </c>
      <c r="D37" s="147"/>
      <c r="E37" s="179" t="s">
        <v>87</v>
      </c>
      <c r="F37" s="180" t="s">
        <v>89</v>
      </c>
      <c r="G37" s="181" t="s">
        <v>86</v>
      </c>
      <c r="H37" s="182"/>
      <c r="I37" s="165"/>
      <c r="J37" s="147"/>
      <c r="K37" s="166"/>
      <c r="M37" s="32"/>
      <c r="N37" s="33"/>
      <c r="O37" s="42"/>
      <c r="R37" s="33">
        <v>0.01</v>
      </c>
    </row>
    <row r="38" spans="3:19" ht="28.5" customHeight="1" x14ac:dyDescent="0.35">
      <c r="C38" s="141" t="s">
        <v>90</v>
      </c>
      <c r="D38" s="142">
        <v>0</v>
      </c>
      <c r="E38" s="164" t="s">
        <v>27</v>
      </c>
      <c r="F38" s="98" t="str">
        <f>_xlfn.IFNA(IF(MATCH(E38,'DEQ Pollutant List'!$A$7:$A$611, 0)&gt;0, "Yes"), "No")</f>
        <v>Yes</v>
      </c>
      <c r="G38" s="99" t="s">
        <v>28</v>
      </c>
      <c r="H38" s="100">
        <v>0.01</v>
      </c>
      <c r="I38" s="119">
        <f>D38*H38</f>
        <v>0</v>
      </c>
      <c r="J38" s="142">
        <v>10</v>
      </c>
      <c r="K38" s="122"/>
      <c r="M38" s="32"/>
      <c r="N38" s="33"/>
      <c r="O38" s="42"/>
      <c r="R38" s="42">
        <v>5.0000000000000001E-3</v>
      </c>
      <c r="S38" s="84"/>
    </row>
    <row r="39" spans="3:19" customFormat="1" x14ac:dyDescent="0.35">
      <c r="C39" s="190" t="s">
        <v>31</v>
      </c>
      <c r="D39" s="147"/>
      <c r="E39" s="179" t="s">
        <v>87</v>
      </c>
      <c r="F39" s="180" t="str">
        <f>_xlfn.IFNA(IF(MATCH(E39,'DEQ Pollutant List'!$A$7:$A$611, 0)&gt;0, "Yes"), "No")</f>
        <v>No</v>
      </c>
      <c r="G39" s="181" t="s">
        <v>86</v>
      </c>
      <c r="H39" s="182" t="s">
        <v>91</v>
      </c>
      <c r="I39" s="165"/>
      <c r="J39" s="147"/>
      <c r="K39" s="166"/>
      <c r="M39" s="32"/>
      <c r="N39" s="33"/>
      <c r="O39" s="42"/>
      <c r="R39" s="33">
        <v>1.4E-2</v>
      </c>
    </row>
    <row r="40" spans="3:19" customFormat="1" x14ac:dyDescent="0.35">
      <c r="C40" s="193" t="s">
        <v>33</v>
      </c>
      <c r="D40" s="149"/>
      <c r="E40" s="179" t="s">
        <v>87</v>
      </c>
      <c r="F40" s="180" t="str">
        <f>_xlfn.IFNA(IF(MATCH(E40,'DEQ Pollutant List'!$A$7:$A$611, 0)&gt;0, "Yes"), "No")</f>
        <v>No</v>
      </c>
      <c r="G40" s="181" t="s">
        <v>92</v>
      </c>
      <c r="H40" s="182"/>
      <c r="I40" s="165"/>
      <c r="J40" s="149"/>
      <c r="K40" s="166"/>
      <c r="M40" s="32"/>
      <c r="N40" s="33"/>
      <c r="O40" s="42"/>
      <c r="R40" s="33">
        <v>0.01</v>
      </c>
    </row>
    <row r="41" spans="3:19" customFormat="1" x14ac:dyDescent="0.35">
      <c r="C41" s="191" t="s">
        <v>43</v>
      </c>
      <c r="D41" s="79"/>
      <c r="E41" s="179" t="s">
        <v>87</v>
      </c>
      <c r="F41" s="180" t="str">
        <f>_xlfn.IFNA(IF(MATCH(E41,'DEQ Pollutant List'!$A$7:$A$611, 0)&gt;0, "Yes"), "No")</f>
        <v>No</v>
      </c>
      <c r="G41" s="181" t="s">
        <v>92</v>
      </c>
      <c r="H41" s="182"/>
      <c r="I41" s="165"/>
      <c r="J41" s="79"/>
      <c r="K41" s="166"/>
      <c r="M41" s="32"/>
      <c r="N41" s="55"/>
      <c r="O41" s="56"/>
      <c r="P41" s="57"/>
      <c r="R41" s="55">
        <v>0.01</v>
      </c>
    </row>
    <row r="42" spans="3:19" ht="28.5" customHeight="1" x14ac:dyDescent="0.35">
      <c r="C42" s="141" t="s">
        <v>93</v>
      </c>
      <c r="D42" s="142">
        <v>0</v>
      </c>
      <c r="E42" s="167" t="s">
        <v>27</v>
      </c>
      <c r="F42" s="98" t="str">
        <f>_xlfn.IFNA(IF(MATCH(E42,'DEQ Pollutant List'!$A$7:$A$611, 0)&gt;0, "Yes"), "No")</f>
        <v>Yes</v>
      </c>
      <c r="G42" s="99" t="s">
        <v>28</v>
      </c>
      <c r="H42" s="100">
        <v>0.01</v>
      </c>
      <c r="I42" s="119">
        <f>D42*H42</f>
        <v>0</v>
      </c>
      <c r="J42" s="142">
        <v>10</v>
      </c>
      <c r="K42" s="122"/>
      <c r="M42" s="32"/>
      <c r="N42" s="33"/>
      <c r="O42" s="42"/>
      <c r="R42" s="42">
        <v>1E-3</v>
      </c>
      <c r="S42" s="84"/>
    </row>
    <row r="43" spans="3:19" customFormat="1" x14ac:dyDescent="0.35">
      <c r="C43" s="190" t="s">
        <v>94</v>
      </c>
      <c r="D43" s="147"/>
      <c r="E43" s="179" t="s">
        <v>87</v>
      </c>
      <c r="F43" s="180" t="str">
        <f>_xlfn.IFNA(IF(MATCH(E43,'DEQ Pollutant List'!$A$7:$A$611, 0)&gt;0, "Yes"), "No")</f>
        <v>No</v>
      </c>
      <c r="G43" s="181" t="s">
        <v>92</v>
      </c>
      <c r="H43" s="182"/>
      <c r="I43" s="165"/>
      <c r="J43" s="147"/>
      <c r="K43" s="166"/>
      <c r="M43" s="32"/>
      <c r="N43" s="33"/>
      <c r="O43" s="42"/>
      <c r="R43" s="33">
        <v>1.7000000000000001E-2</v>
      </c>
    </row>
    <row r="44" spans="3:19" customFormat="1" x14ac:dyDescent="0.35">
      <c r="C44" s="193" t="s">
        <v>56</v>
      </c>
      <c r="D44" s="149"/>
      <c r="E44" s="179" t="s">
        <v>87</v>
      </c>
      <c r="F44" s="180" t="str">
        <f>_xlfn.IFNA(IF(MATCH(E44,'DEQ Pollutant List'!$A$7:$A$611, 0)&gt;0, "Yes"), "No")</f>
        <v>No</v>
      </c>
      <c r="G44" s="181" t="s">
        <v>92</v>
      </c>
      <c r="H44" s="182"/>
      <c r="I44" s="165"/>
      <c r="J44" s="149"/>
      <c r="K44" s="166"/>
      <c r="M44" s="32"/>
      <c r="N44" s="33"/>
      <c r="O44" s="42"/>
      <c r="R44" s="33">
        <v>8.9999999999999993E-3</v>
      </c>
    </row>
    <row r="45" spans="3:19" customFormat="1" x14ac:dyDescent="0.35">
      <c r="C45" s="191" t="s">
        <v>57</v>
      </c>
      <c r="D45" s="79"/>
      <c r="E45" s="179" t="s">
        <v>87</v>
      </c>
      <c r="F45" s="180" t="str">
        <f>_xlfn.IFNA(IF(MATCH(E45,'DEQ Pollutant List'!$A$7:$A$611, 0)&gt;0, "Yes"), "No")</f>
        <v>No</v>
      </c>
      <c r="G45" s="181" t="s">
        <v>92</v>
      </c>
      <c r="H45" s="182"/>
      <c r="I45" s="165"/>
      <c r="J45" s="79"/>
      <c r="K45" s="166"/>
      <c r="M45" s="32"/>
      <c r="N45" s="33"/>
      <c r="O45" s="42"/>
      <c r="R45" s="33">
        <v>1.2E-2</v>
      </c>
    </row>
    <row r="46" spans="3:19" customFormat="1" ht="26" x14ac:dyDescent="0.35">
      <c r="C46" s="190" t="s">
        <v>62</v>
      </c>
      <c r="D46" s="147"/>
      <c r="E46" s="179" t="s">
        <v>87</v>
      </c>
      <c r="F46" s="180" t="str">
        <f>_xlfn.IFNA(IF(MATCH(E46,'DEQ Pollutant List'!$A$7:$A$611, 0)&gt;0, "Yes"), "No")</f>
        <v>No</v>
      </c>
      <c r="G46" s="181" t="s">
        <v>92</v>
      </c>
      <c r="H46" s="182"/>
      <c r="I46" s="165"/>
      <c r="J46" s="147"/>
      <c r="K46" s="166"/>
      <c r="M46" s="32"/>
      <c r="N46" s="33"/>
      <c r="O46" s="42"/>
      <c r="R46" s="33">
        <v>0.04</v>
      </c>
    </row>
    <row r="47" spans="3:19" ht="28.5" customHeight="1" x14ac:dyDescent="0.35">
      <c r="C47" s="141" t="s">
        <v>95</v>
      </c>
      <c r="D47" s="142">
        <v>0</v>
      </c>
      <c r="E47" s="164" t="s">
        <v>27</v>
      </c>
      <c r="F47" s="98" t="str">
        <f>_xlfn.IFNA(IF(MATCH(E47,'DEQ Pollutant List'!$A$7:$A$611, 0)&gt;0, "Yes"), "No")</f>
        <v>Yes</v>
      </c>
      <c r="G47" s="99" t="s">
        <v>28</v>
      </c>
      <c r="H47" s="100">
        <v>2.5000000000000001E-2</v>
      </c>
      <c r="I47" s="119">
        <f>D47*H47</f>
        <v>0</v>
      </c>
      <c r="J47" s="142">
        <v>10</v>
      </c>
      <c r="K47" s="122"/>
      <c r="M47" s="32"/>
      <c r="N47" s="33"/>
      <c r="O47" s="42"/>
      <c r="R47" s="42">
        <v>1.2E-2</v>
      </c>
      <c r="S47" s="84"/>
    </row>
    <row r="48" spans="3:19" customFormat="1" ht="26" x14ac:dyDescent="0.35">
      <c r="C48" s="190" t="s">
        <v>66</v>
      </c>
      <c r="D48" s="147"/>
      <c r="E48" s="179" t="s">
        <v>87</v>
      </c>
      <c r="F48" s="180" t="str">
        <f>_xlfn.IFNA(IF(MATCH(E48,'DEQ Pollutant List'!$A$7:$A$611, 0)&gt;0, "Yes"), "No")</f>
        <v>No</v>
      </c>
      <c r="G48" s="181" t="s">
        <v>92</v>
      </c>
      <c r="H48" s="182"/>
      <c r="I48" s="165"/>
      <c r="J48" s="147"/>
      <c r="K48" s="166"/>
      <c r="M48" s="32"/>
      <c r="N48" s="33"/>
      <c r="O48" s="42"/>
      <c r="R48" s="33" t="s">
        <v>96</v>
      </c>
    </row>
    <row r="49" spans="3:19" customFormat="1" x14ac:dyDescent="0.35">
      <c r="C49" s="190" t="s">
        <v>69</v>
      </c>
      <c r="D49" s="147"/>
      <c r="E49" s="179" t="s">
        <v>87</v>
      </c>
      <c r="F49" s="180" t="str">
        <f>_xlfn.IFNA(IF(MATCH(E49,'DEQ Pollutant List'!$A$7:$A$611, 0)&gt;0, "Yes"), "No")</f>
        <v>No</v>
      </c>
      <c r="G49" s="181" t="s">
        <v>92</v>
      </c>
      <c r="H49" s="182"/>
      <c r="I49" s="165"/>
      <c r="J49" s="147"/>
      <c r="K49" s="166"/>
      <c r="M49" s="32"/>
      <c r="N49" s="33"/>
      <c r="O49" s="42"/>
      <c r="R49" s="33">
        <v>0.5</v>
      </c>
    </row>
    <row r="50" spans="3:19" customFormat="1" x14ac:dyDescent="0.35">
      <c r="C50" s="190" t="s">
        <v>97</v>
      </c>
      <c r="D50" s="147"/>
      <c r="E50" s="179" t="s">
        <v>87</v>
      </c>
      <c r="F50" s="180" t="str">
        <f>_xlfn.IFNA(IF(MATCH(E50,'DEQ Pollutant List'!$A$7:$A$611, 0)&gt;0, "Yes"), "No")</f>
        <v>No</v>
      </c>
      <c r="G50" s="181" t="s">
        <v>86</v>
      </c>
      <c r="H50" s="182" t="s">
        <v>91</v>
      </c>
      <c r="I50" s="165"/>
      <c r="J50" s="147"/>
      <c r="K50" s="166"/>
      <c r="M50" s="32"/>
      <c r="N50" s="33"/>
      <c r="O50" s="42"/>
      <c r="R50" s="33">
        <v>1.0999999999999999E-2</v>
      </c>
    </row>
    <row r="51" spans="3:19" customFormat="1" x14ac:dyDescent="0.35">
      <c r="C51" s="191" t="s">
        <v>98</v>
      </c>
      <c r="D51" s="79"/>
      <c r="E51" s="179" t="s">
        <v>87</v>
      </c>
      <c r="F51" s="180" t="str">
        <f>_xlfn.IFNA(IF(MATCH(E51,'DEQ Pollutant List'!$A$7:$A$611, 0)&gt;0, "Yes"), "No")</f>
        <v>No</v>
      </c>
      <c r="G51" s="181" t="s">
        <v>86</v>
      </c>
      <c r="H51" s="182">
        <v>0.4</v>
      </c>
      <c r="I51" s="165"/>
      <c r="J51" s="79"/>
      <c r="K51" s="166"/>
      <c r="M51" s="32"/>
      <c r="N51" s="33"/>
      <c r="O51" s="42"/>
      <c r="R51" s="33">
        <v>1.2999999999999999E-2</v>
      </c>
    </row>
    <row r="52" spans="3:19" customFormat="1" x14ac:dyDescent="0.35">
      <c r="C52" s="190" t="s">
        <v>99</v>
      </c>
      <c r="D52" s="147"/>
      <c r="E52" s="179" t="s">
        <v>87</v>
      </c>
      <c r="F52" s="180" t="str">
        <f>_xlfn.IFNA(IF(MATCH(E52,'DEQ Pollutant List'!$A$7:$A$611, 0)&gt;0, "Yes"), "No")</f>
        <v>No</v>
      </c>
      <c r="G52" s="181" t="s">
        <v>100</v>
      </c>
      <c r="H52" s="182">
        <v>0.25</v>
      </c>
      <c r="I52" s="165"/>
      <c r="J52" s="147"/>
      <c r="K52" s="166"/>
      <c r="M52" s="32"/>
      <c r="N52" s="33"/>
      <c r="O52" s="42"/>
      <c r="R52" s="33">
        <v>0.01</v>
      </c>
    </row>
    <row r="53" spans="3:19" customFormat="1" x14ac:dyDescent="0.35">
      <c r="C53" s="191" t="s">
        <v>93</v>
      </c>
      <c r="D53" s="79"/>
      <c r="E53" s="179" t="s">
        <v>87</v>
      </c>
      <c r="F53" s="180" t="str">
        <f>_xlfn.IFNA(IF(MATCH(E53,'DEQ Pollutant List'!$A$7:$A$611, 0)&gt;0, "Yes"), "No")</f>
        <v>No</v>
      </c>
      <c r="G53" s="181" t="s">
        <v>86</v>
      </c>
      <c r="H53" s="182">
        <v>0.25</v>
      </c>
      <c r="I53" s="165"/>
      <c r="J53" s="79"/>
      <c r="K53" s="166"/>
      <c r="M53" s="32"/>
      <c r="N53" s="33"/>
      <c r="O53" s="42"/>
      <c r="R53" s="33" t="s">
        <v>101</v>
      </c>
    </row>
    <row r="54" spans="3:19" customFormat="1" x14ac:dyDescent="0.35">
      <c r="C54" s="191" t="s">
        <v>95</v>
      </c>
      <c r="D54" s="79"/>
      <c r="E54" s="179" t="s">
        <v>87</v>
      </c>
      <c r="F54" s="180" t="str">
        <f>_xlfn.IFNA(IF(MATCH(E54,'DEQ Pollutant List'!$A$7:$A$611, 0)&gt;0, "Yes"), "No")</f>
        <v>No</v>
      </c>
      <c r="G54" s="181" t="s">
        <v>92</v>
      </c>
      <c r="H54" s="182">
        <v>0.1</v>
      </c>
      <c r="I54" s="165"/>
      <c r="J54" s="79"/>
      <c r="K54" s="166"/>
      <c r="M54" s="32"/>
      <c r="N54" s="33"/>
      <c r="O54" s="42"/>
      <c r="R54" s="33" t="s">
        <v>101</v>
      </c>
    </row>
    <row r="55" spans="3:19" customFormat="1" ht="28" x14ac:dyDescent="0.35">
      <c r="C55" s="192" t="s">
        <v>102</v>
      </c>
      <c r="D55" s="148"/>
      <c r="E55" s="183" t="s">
        <v>87</v>
      </c>
      <c r="F55" s="180" t="str">
        <f>_xlfn.IFNA(IF(MATCH(E55,'DEQ Pollutant List'!$A$7:$A$611, 0)&gt;0, "Yes"), "No")</f>
        <v>No</v>
      </c>
      <c r="G55" s="184" t="s">
        <v>92</v>
      </c>
      <c r="H55" s="185">
        <v>0.1</v>
      </c>
      <c r="I55" s="168"/>
      <c r="J55" s="148"/>
      <c r="K55" s="169"/>
      <c r="L55" s="57"/>
      <c r="M55" s="54"/>
      <c r="N55" s="33"/>
      <c r="O55" s="42"/>
      <c r="R55" s="33" t="s">
        <v>101</v>
      </c>
    </row>
    <row r="56" spans="3:19" ht="28.5" customHeight="1" x14ac:dyDescent="0.35">
      <c r="C56" s="141" t="s">
        <v>102</v>
      </c>
      <c r="D56" s="142">
        <v>0</v>
      </c>
      <c r="E56" s="164" t="s">
        <v>27</v>
      </c>
      <c r="F56" s="98" t="str">
        <f>_xlfn.IFNA(IF(MATCH(E56,'DEQ Pollutant List'!$A$7:$A$611, 0)&gt;0, "Yes"), "No")</f>
        <v>Yes</v>
      </c>
      <c r="G56" s="99" t="s">
        <v>28</v>
      </c>
      <c r="H56" s="100">
        <v>2.5000000000000001E-2</v>
      </c>
      <c r="I56" s="119">
        <f>D56*H56</f>
        <v>0</v>
      </c>
      <c r="J56" s="142">
        <v>10</v>
      </c>
      <c r="K56" s="122"/>
      <c r="L56" s="57"/>
      <c r="M56" s="54"/>
      <c r="N56" s="33"/>
      <c r="O56" s="42"/>
      <c r="R56" s="42" t="s">
        <v>101</v>
      </c>
      <c r="S56" s="84"/>
    </row>
    <row r="57" spans="3:19" ht="28.5" customHeight="1" x14ac:dyDescent="0.35">
      <c r="C57" s="143" t="s">
        <v>103</v>
      </c>
      <c r="D57" s="142">
        <v>0</v>
      </c>
      <c r="E57" s="164" t="s">
        <v>27</v>
      </c>
      <c r="F57" s="98" t="str">
        <f>_xlfn.IFNA(IF(MATCH(E57,'DEQ Pollutant List'!$A$7:$A$611, 0)&gt;0, "Yes"), "No")</f>
        <v>Yes</v>
      </c>
      <c r="G57" s="99" t="s">
        <v>28</v>
      </c>
      <c r="H57" s="100">
        <v>8.9999999999999993E-3</v>
      </c>
      <c r="I57" s="119">
        <f>D57*H57</f>
        <v>0</v>
      </c>
      <c r="J57" s="144">
        <v>10</v>
      </c>
      <c r="K57" s="122"/>
      <c r="M57" s="32"/>
      <c r="N57" s="33"/>
      <c r="O57" s="42"/>
      <c r="R57" s="42">
        <v>4.1999999999999997E-3</v>
      </c>
      <c r="S57" s="84"/>
    </row>
    <row r="58" spans="3:19" ht="28.5" customHeight="1" x14ac:dyDescent="0.35">
      <c r="C58" s="141" t="s">
        <v>104</v>
      </c>
      <c r="D58" s="142">
        <v>0</v>
      </c>
      <c r="E58" s="164" t="s">
        <v>27</v>
      </c>
      <c r="F58" s="98" t="str">
        <f>_xlfn.IFNA(IF(MATCH(E58,'DEQ Pollutant List'!$A$7:$A$611, 0)&gt;0, "Yes"), "No")</f>
        <v>Yes</v>
      </c>
      <c r="G58" s="99" t="s">
        <v>28</v>
      </c>
      <c r="H58" s="100">
        <v>0.01</v>
      </c>
      <c r="I58" s="119">
        <f>D58*H58</f>
        <v>0</v>
      </c>
      <c r="J58" s="142">
        <v>10</v>
      </c>
      <c r="K58" s="122"/>
      <c r="M58" s="32"/>
      <c r="N58" s="33"/>
      <c r="O58" s="42"/>
      <c r="R58" s="42">
        <v>7.0000000000000001E-3</v>
      </c>
      <c r="S58" s="84"/>
    </row>
    <row r="59" spans="3:19" customFormat="1" x14ac:dyDescent="0.35">
      <c r="C59" s="191" t="s">
        <v>105</v>
      </c>
      <c r="D59" s="79"/>
      <c r="E59" s="179" t="s">
        <v>87</v>
      </c>
      <c r="F59" s="180" t="str">
        <f>_xlfn.IFNA(IF(MATCH(E59,'DEQ Pollutant List'!$A$7:$A$611, 0)&gt;0, "Yes"), "No")</f>
        <v>No</v>
      </c>
      <c r="G59" s="181" t="s">
        <v>86</v>
      </c>
      <c r="H59" s="182"/>
      <c r="I59" s="165"/>
      <c r="J59" s="79"/>
      <c r="K59" s="166"/>
      <c r="M59" s="32"/>
      <c r="N59" s="33"/>
      <c r="O59" s="42"/>
      <c r="R59" s="33">
        <v>8.9999999999999993E-3</v>
      </c>
    </row>
    <row r="60" spans="3:19" customFormat="1" x14ac:dyDescent="0.35">
      <c r="C60" s="191" t="s">
        <v>106</v>
      </c>
      <c r="D60" s="79"/>
      <c r="E60" s="179" t="s">
        <v>87</v>
      </c>
      <c r="F60" s="180" t="str">
        <f>_xlfn.IFNA(IF(MATCH(E60,'DEQ Pollutant List'!$A$7:$A$611, 0)&gt;0, "Yes"), "No")</f>
        <v>No</v>
      </c>
      <c r="G60" s="181" t="s">
        <v>86</v>
      </c>
      <c r="H60" s="182">
        <v>2.5000000000000001E-2</v>
      </c>
      <c r="I60" s="165"/>
      <c r="J60" s="79"/>
      <c r="K60" s="166"/>
      <c r="M60" s="32"/>
      <c r="N60" s="33"/>
      <c r="O60" s="42"/>
      <c r="R60" s="33" t="s">
        <v>101</v>
      </c>
    </row>
    <row r="61" spans="3:19" customFormat="1" x14ac:dyDescent="0.35">
      <c r="C61" s="190" t="s">
        <v>103</v>
      </c>
      <c r="D61" s="147"/>
      <c r="E61" s="179" t="s">
        <v>87</v>
      </c>
      <c r="F61" s="180" t="str">
        <f>_xlfn.IFNA(IF(MATCH(E61,'DEQ Pollutant List'!$A$7:$A$611, 0)&gt;0, "Yes"), "No")</f>
        <v>No</v>
      </c>
      <c r="G61" s="181" t="s">
        <v>92</v>
      </c>
      <c r="H61" s="182"/>
      <c r="I61" s="165"/>
      <c r="J61" s="147"/>
      <c r="K61" s="166"/>
      <c r="M61" s="32"/>
      <c r="N61" s="33"/>
      <c r="O61" s="42"/>
      <c r="R61" s="33" t="s">
        <v>101</v>
      </c>
    </row>
    <row r="62" spans="3:19" customFormat="1" x14ac:dyDescent="0.35">
      <c r="C62" s="191" t="s">
        <v>104</v>
      </c>
      <c r="D62" s="79"/>
      <c r="E62" s="179" t="s">
        <v>87</v>
      </c>
      <c r="F62" s="180" t="str">
        <f>_xlfn.IFNA(IF(MATCH(E62,'DEQ Pollutant List'!$A$7:$A$611, 0)&gt;0, "Yes"), "No")</f>
        <v>No</v>
      </c>
      <c r="G62" s="181" t="s">
        <v>92</v>
      </c>
      <c r="H62" s="182">
        <v>0.1</v>
      </c>
      <c r="I62" s="165"/>
      <c r="J62" s="79"/>
      <c r="K62" s="166"/>
      <c r="M62" s="32"/>
      <c r="N62" s="33"/>
      <c r="O62" s="42"/>
      <c r="R62" s="33">
        <v>6.0000000000000001E-3</v>
      </c>
    </row>
    <row r="63" spans="3:19" customFormat="1" ht="28.5" x14ac:dyDescent="0.35">
      <c r="C63" s="191" t="s">
        <v>107</v>
      </c>
      <c r="D63" s="79"/>
      <c r="E63" s="179" t="s">
        <v>87</v>
      </c>
      <c r="F63" s="180" t="str">
        <f>_xlfn.IFNA(IF(MATCH(E63,'DEQ Pollutant List'!$A$7:$A$611, 0)&gt;0, "Yes"), "No")</f>
        <v>No</v>
      </c>
      <c r="G63" s="181" t="s">
        <v>92</v>
      </c>
      <c r="H63" s="182"/>
      <c r="I63" s="165"/>
      <c r="J63" s="79"/>
      <c r="K63" s="166"/>
      <c r="M63" s="32"/>
      <c r="N63" s="33"/>
      <c r="O63" s="42"/>
      <c r="R63" s="33">
        <v>4</v>
      </c>
    </row>
    <row r="64" spans="3:19" customFormat="1" x14ac:dyDescent="0.35">
      <c r="C64" s="190" t="s">
        <v>108</v>
      </c>
      <c r="D64" s="147"/>
      <c r="E64" s="179" t="s">
        <v>87</v>
      </c>
      <c r="F64" s="180" t="str">
        <f>_xlfn.IFNA(IF(MATCH(E64,'DEQ Pollutant List'!$A$7:$A$611, 0)&gt;0, "Yes"), "No")</f>
        <v>No</v>
      </c>
      <c r="G64" s="181" t="s">
        <v>92</v>
      </c>
      <c r="H64" s="182"/>
      <c r="I64" s="165"/>
      <c r="J64" s="147"/>
      <c r="K64" s="166"/>
      <c r="M64" s="32"/>
      <c r="N64" s="33"/>
      <c r="O64" s="42"/>
      <c r="R64" s="33">
        <v>3.5000000000000001E-3</v>
      </c>
    </row>
    <row r="65" spans="3:19" customFormat="1" x14ac:dyDescent="0.35">
      <c r="C65" s="190" t="s">
        <v>109</v>
      </c>
      <c r="D65" s="147"/>
      <c r="E65" s="179" t="s">
        <v>87</v>
      </c>
      <c r="F65" s="180" t="str">
        <f>_xlfn.IFNA(IF(MATCH(E65,'DEQ Pollutant List'!$A$7:$A$611, 0)&gt;0, "Yes"), "No")</f>
        <v>No</v>
      </c>
      <c r="G65" s="181" t="s">
        <v>92</v>
      </c>
      <c r="H65" s="182"/>
      <c r="I65" s="165"/>
      <c r="J65" s="147"/>
      <c r="K65" s="166"/>
      <c r="M65" s="32"/>
      <c r="N65" s="33"/>
      <c r="O65" s="42"/>
      <c r="R65" s="33">
        <v>1E-3</v>
      </c>
    </row>
    <row r="66" spans="3:19" customFormat="1" ht="28.5" x14ac:dyDescent="0.35">
      <c r="C66" s="191" t="s">
        <v>110</v>
      </c>
      <c r="D66" s="79"/>
      <c r="E66" s="179" t="s">
        <v>87</v>
      </c>
      <c r="F66" s="180" t="str">
        <f>_xlfn.IFNA(IF(MATCH(E66,'DEQ Pollutant List'!$A$7:$A$611, 0)&gt;0, "Yes"), "No")</f>
        <v>No</v>
      </c>
      <c r="G66" s="181" t="s">
        <v>92</v>
      </c>
      <c r="H66" s="182"/>
      <c r="I66" s="165"/>
      <c r="J66" s="79"/>
      <c r="K66" s="166"/>
      <c r="M66" s="32"/>
      <c r="N66" s="33"/>
      <c r="O66" s="42"/>
      <c r="R66" s="33">
        <v>1E-3</v>
      </c>
    </row>
    <row r="67" spans="3:19" customFormat="1" ht="28.5" x14ac:dyDescent="0.35">
      <c r="C67" s="191" t="s">
        <v>111</v>
      </c>
      <c r="D67" s="79"/>
      <c r="E67" s="179" t="s">
        <v>87</v>
      </c>
      <c r="F67" s="180" t="str">
        <f>_xlfn.IFNA(IF(MATCH(E67,'DEQ Pollutant List'!$A$7:$A$611, 0)&gt;0, "Yes"), "No")</f>
        <v>No</v>
      </c>
      <c r="G67" s="181" t="s">
        <v>92</v>
      </c>
      <c r="H67" s="182"/>
      <c r="I67" s="165"/>
      <c r="J67" s="79"/>
      <c r="K67" s="166"/>
      <c r="M67" s="32"/>
      <c r="N67" s="33"/>
      <c r="O67" s="42"/>
      <c r="R67" s="33">
        <v>2E-3</v>
      </c>
    </row>
    <row r="68" spans="3:19" ht="28.5" customHeight="1" x14ac:dyDescent="0.35">
      <c r="C68" s="141" t="s">
        <v>107</v>
      </c>
      <c r="D68" s="142">
        <v>0</v>
      </c>
      <c r="E68" s="164" t="s">
        <v>27</v>
      </c>
      <c r="F68" s="98" t="str">
        <f>_xlfn.IFNA(IF(MATCH(E68,'DEQ Pollutant List'!$A$7:$A$611, 0)&gt;0, "Yes"), "No")</f>
        <v>Yes</v>
      </c>
      <c r="G68" s="99" t="s">
        <v>28</v>
      </c>
      <c r="H68" s="100">
        <v>8.0000000000000002E-3</v>
      </c>
      <c r="I68" s="119">
        <f>D68*H68</f>
        <v>0</v>
      </c>
      <c r="J68" s="142">
        <v>10</v>
      </c>
      <c r="K68" s="122"/>
      <c r="M68" s="32"/>
      <c r="N68" s="33"/>
      <c r="O68" s="42"/>
      <c r="R68" s="42"/>
      <c r="S68" s="84"/>
    </row>
    <row r="69" spans="3:19" ht="28.5" customHeight="1" x14ac:dyDescent="0.35">
      <c r="C69" s="143" t="s">
        <v>108</v>
      </c>
      <c r="D69" s="142">
        <v>0</v>
      </c>
      <c r="E69" s="164" t="s">
        <v>27</v>
      </c>
      <c r="F69" s="98" t="str">
        <f>_xlfn.IFNA(IF(MATCH(E69,'DEQ Pollutant List'!$A$7:$A$611, 0)&gt;0, "Yes"), "No")</f>
        <v>Yes</v>
      </c>
      <c r="G69" s="99" t="s">
        <v>28</v>
      </c>
      <c r="H69" s="100">
        <v>1E-3</v>
      </c>
      <c r="I69" s="119">
        <f>D69*H69</f>
        <v>0</v>
      </c>
      <c r="J69" s="144">
        <v>10</v>
      </c>
      <c r="K69" s="122"/>
      <c r="M69" s="32"/>
      <c r="N69" s="33"/>
      <c r="O69" s="42"/>
      <c r="R69" s="42">
        <v>1E-3</v>
      </c>
      <c r="S69" s="84"/>
    </row>
    <row r="70" spans="3:19" ht="28.5" customHeight="1" x14ac:dyDescent="0.35">
      <c r="C70" s="143" t="s">
        <v>109</v>
      </c>
      <c r="D70" s="142">
        <v>0</v>
      </c>
      <c r="E70" s="164" t="s">
        <v>27</v>
      </c>
      <c r="F70" s="98" t="str">
        <f>_xlfn.IFNA(IF(MATCH(E70,'DEQ Pollutant List'!$A$7:$A$611, 0)&gt;0, "Yes"), "No")</f>
        <v>Yes</v>
      </c>
      <c r="G70" s="99" t="s">
        <v>28</v>
      </c>
      <c r="H70" s="100">
        <v>1.7000000000000001E-2</v>
      </c>
      <c r="I70" s="119">
        <f>D70*H70</f>
        <v>0</v>
      </c>
      <c r="J70" s="144">
        <v>10</v>
      </c>
      <c r="K70" s="122"/>
      <c r="M70" s="32"/>
      <c r="N70" s="33"/>
      <c r="O70" s="42"/>
      <c r="R70" s="42">
        <v>0.01</v>
      </c>
      <c r="S70" s="84"/>
    </row>
    <row r="71" spans="3:19" customFormat="1" x14ac:dyDescent="0.35">
      <c r="C71" s="190" t="s">
        <v>112</v>
      </c>
      <c r="D71" s="147"/>
      <c r="E71" s="179" t="s">
        <v>87</v>
      </c>
      <c r="F71" s="180" t="str">
        <f>_xlfn.IFNA(IF(MATCH(E71,'DEQ Pollutant List'!$A$7:$A$611, 0)&gt;0, "Yes"), "No")</f>
        <v>No</v>
      </c>
      <c r="G71" s="181" t="s">
        <v>92</v>
      </c>
      <c r="H71" s="182"/>
      <c r="I71" s="165"/>
      <c r="J71" s="147"/>
      <c r="K71" s="166"/>
      <c r="M71" s="32"/>
      <c r="N71" s="33"/>
      <c r="O71" s="42"/>
      <c r="R71" s="33">
        <v>2E-3</v>
      </c>
    </row>
    <row r="72" spans="3:19" customFormat="1" x14ac:dyDescent="0.35">
      <c r="C72" s="190" t="s">
        <v>113</v>
      </c>
      <c r="D72" s="147"/>
      <c r="E72" s="179" t="s">
        <v>87</v>
      </c>
      <c r="F72" s="180" t="str">
        <f>_xlfn.IFNA(IF(MATCH(E72,'DEQ Pollutant List'!$A$7:$A$611, 0)&gt;0, "Yes"), "No")</f>
        <v>No</v>
      </c>
      <c r="G72" s="181" t="s">
        <v>92</v>
      </c>
      <c r="H72" s="182"/>
      <c r="I72" s="165"/>
      <c r="J72" s="147"/>
      <c r="K72" s="166"/>
      <c r="M72" s="32"/>
      <c r="N72" s="33"/>
      <c r="O72" s="42"/>
      <c r="R72" s="33">
        <v>3.0000000000000001E-3</v>
      </c>
    </row>
    <row r="73" spans="3:19" customFormat="1" x14ac:dyDescent="0.35">
      <c r="C73" s="190" t="s">
        <v>114</v>
      </c>
      <c r="D73" s="147"/>
      <c r="E73" s="179" t="s">
        <v>87</v>
      </c>
      <c r="F73" s="180" t="str">
        <f>_xlfn.IFNA(IF(MATCH(E73,'DEQ Pollutant List'!$A$7:$A$611, 0)&gt;0, "Yes"), "No")</f>
        <v>No</v>
      </c>
      <c r="G73" s="181" t="s">
        <v>92</v>
      </c>
      <c r="H73" s="182"/>
      <c r="I73" s="165"/>
      <c r="J73" s="147"/>
      <c r="K73" s="166"/>
      <c r="M73" s="32"/>
      <c r="N73" s="33"/>
      <c r="O73" s="42"/>
      <c r="P73" t="s">
        <v>76</v>
      </c>
      <c r="R73" s="33">
        <v>0.8</v>
      </c>
    </row>
    <row r="74" spans="3:19" customFormat="1" x14ac:dyDescent="0.35">
      <c r="C74" s="190" t="s">
        <v>115</v>
      </c>
      <c r="D74" s="147"/>
      <c r="E74" s="179" t="s">
        <v>87</v>
      </c>
      <c r="F74" s="180" t="str">
        <f>_xlfn.IFNA(IF(MATCH(E74,'DEQ Pollutant List'!$A$7:$A$611, 0)&gt;0, "Yes"), "No")</f>
        <v>No</v>
      </c>
      <c r="G74" s="181" t="s">
        <v>92</v>
      </c>
      <c r="H74" s="182"/>
      <c r="I74" s="165"/>
      <c r="J74" s="147"/>
      <c r="K74" s="166"/>
      <c r="M74" s="32"/>
      <c r="N74" s="33"/>
      <c r="O74" s="42"/>
      <c r="R74" s="33">
        <v>9.9999999999999995E-7</v>
      </c>
    </row>
    <row r="75" spans="3:19" customFormat="1" x14ac:dyDescent="0.35">
      <c r="C75" s="190" t="s">
        <v>116</v>
      </c>
      <c r="D75" s="147"/>
      <c r="E75" s="179" t="s">
        <v>87</v>
      </c>
      <c r="F75" s="180" t="str">
        <f>_xlfn.IFNA(IF(MATCH(E75,'DEQ Pollutant List'!$A$7:$A$611, 0)&gt;0, "Yes"), "No")</f>
        <v>No</v>
      </c>
      <c r="G75" s="181" t="s">
        <v>117</v>
      </c>
      <c r="H75" s="182"/>
      <c r="I75" s="165"/>
      <c r="J75" s="147"/>
      <c r="K75" s="166"/>
      <c r="M75" s="32"/>
      <c r="N75" s="33"/>
      <c r="O75" s="42"/>
      <c r="R75" s="33">
        <v>0.1</v>
      </c>
    </row>
    <row r="76" spans="3:19" ht="28.5" customHeight="1" x14ac:dyDescent="0.35">
      <c r="C76" s="141" t="s">
        <v>110</v>
      </c>
      <c r="D76" s="142">
        <v>0</v>
      </c>
      <c r="E76" s="164" t="s">
        <v>27</v>
      </c>
      <c r="F76" s="98" t="str">
        <f>_xlfn.IFNA(IF(MATCH(E76,'DEQ Pollutant List'!$A$7:$A$611, 0)&gt;0, "Yes"), "No")</f>
        <v>Yes</v>
      </c>
      <c r="G76" s="99" t="s">
        <v>28</v>
      </c>
      <c r="H76" s="100">
        <v>1.7999999999999999E-2</v>
      </c>
      <c r="I76" s="119">
        <f>D76*H76</f>
        <v>0</v>
      </c>
      <c r="J76" s="142">
        <v>10</v>
      </c>
      <c r="K76" s="122"/>
      <c r="M76" s="32"/>
      <c r="N76" s="33"/>
      <c r="O76" s="42"/>
      <c r="R76" s="42" t="s">
        <v>118</v>
      </c>
      <c r="S76" s="84"/>
    </row>
    <row r="77" spans="3:19" ht="28.5" customHeight="1" x14ac:dyDescent="0.35">
      <c r="C77" s="141" t="s">
        <v>111</v>
      </c>
      <c r="D77" s="142">
        <v>0</v>
      </c>
      <c r="E77" s="164" t="s">
        <v>27</v>
      </c>
      <c r="F77" s="98" t="str">
        <f>_xlfn.IFNA(IF(MATCH(E77,'DEQ Pollutant List'!$A$7:$A$611, 0)&gt;0, "Yes"), "No")</f>
        <v>Yes</v>
      </c>
      <c r="G77" s="99" t="s">
        <v>28</v>
      </c>
      <c r="H77" s="100">
        <v>0.01</v>
      </c>
      <c r="I77" s="119">
        <f>D77*H77</f>
        <v>0</v>
      </c>
      <c r="J77" s="142">
        <v>10</v>
      </c>
      <c r="K77" s="122"/>
      <c r="M77" s="32"/>
      <c r="N77" s="33"/>
      <c r="O77" s="42"/>
      <c r="R77" s="42">
        <v>0.1</v>
      </c>
      <c r="S77" s="84"/>
    </row>
    <row r="78" spans="3:19" customFormat="1" x14ac:dyDescent="0.35">
      <c r="C78" s="190" t="s">
        <v>119</v>
      </c>
      <c r="D78" s="147"/>
      <c r="E78" s="179" t="s">
        <v>87</v>
      </c>
      <c r="F78" s="180" t="str">
        <f>_xlfn.IFNA(IF(MATCH(E78,'DEQ Pollutant List'!$A$7:$A$611, 0)&gt;0, "Yes"), "No")</f>
        <v>No</v>
      </c>
      <c r="G78" s="181" t="s">
        <v>86</v>
      </c>
      <c r="H78" s="182"/>
      <c r="I78" s="165"/>
      <c r="J78" s="147"/>
      <c r="K78" s="166"/>
      <c r="M78" s="32"/>
      <c r="N78" s="33"/>
      <c r="O78" s="42"/>
      <c r="R78" s="33">
        <v>2.5000000000000001E-2</v>
      </c>
    </row>
    <row r="79" spans="3:19" customFormat="1" x14ac:dyDescent="0.35">
      <c r="C79" s="190" t="s">
        <v>120</v>
      </c>
      <c r="D79" s="147"/>
      <c r="E79" s="179" t="s">
        <v>87</v>
      </c>
      <c r="F79" s="180" t="str">
        <f>_xlfn.IFNA(IF(MATCH(E79,'DEQ Pollutant List'!$A$7:$A$611, 0)&gt;0, "Yes"), "No")</f>
        <v>No</v>
      </c>
      <c r="G79" s="181" t="s">
        <v>86</v>
      </c>
      <c r="H79" s="182"/>
      <c r="I79" s="165"/>
      <c r="J79" s="147"/>
      <c r="K79" s="166"/>
      <c r="M79" s="32"/>
      <c r="N79" s="33"/>
      <c r="O79" s="42"/>
      <c r="R79" s="33">
        <v>2.5000000000000001E-2</v>
      </c>
    </row>
    <row r="80" spans="3:19" customFormat="1" x14ac:dyDescent="0.35">
      <c r="C80" s="190" t="s">
        <v>121</v>
      </c>
      <c r="D80" s="147"/>
      <c r="E80" s="179" t="s">
        <v>87</v>
      </c>
      <c r="F80" s="180" t="str">
        <f>_xlfn.IFNA(IF(MATCH(E80,'DEQ Pollutant List'!$A$7:$A$611, 0)&gt;0, "Yes"), "No")</f>
        <v>No</v>
      </c>
      <c r="G80" s="181" t="s">
        <v>86</v>
      </c>
      <c r="H80" s="182"/>
      <c r="I80" s="165"/>
      <c r="J80" s="147"/>
      <c r="K80" s="166"/>
      <c r="M80" s="32"/>
      <c r="N80" s="33"/>
      <c r="O80" s="42"/>
      <c r="R80" s="33" t="s">
        <v>122</v>
      </c>
    </row>
    <row r="81" spans="3:19" customFormat="1" x14ac:dyDescent="0.35">
      <c r="C81" s="190" t="s">
        <v>123</v>
      </c>
      <c r="D81" s="147"/>
      <c r="E81" s="179" t="s">
        <v>87</v>
      </c>
      <c r="F81" s="180" t="str">
        <f>_xlfn.IFNA(IF(MATCH(E81,'DEQ Pollutant List'!$A$7:$A$611, 0)&gt;0, "Yes"), "No")</f>
        <v>No</v>
      </c>
      <c r="G81" s="181" t="s">
        <v>86</v>
      </c>
      <c r="H81" s="182"/>
      <c r="I81" s="165"/>
      <c r="J81" s="147"/>
      <c r="K81" s="166"/>
      <c r="M81" s="32"/>
      <c r="N81" s="33"/>
      <c r="O81" s="42"/>
      <c r="R81" s="33">
        <v>7.8E-2</v>
      </c>
    </row>
    <row r="82" spans="3:19" customFormat="1" x14ac:dyDescent="0.35">
      <c r="C82" s="190" t="s">
        <v>124</v>
      </c>
      <c r="D82" s="147"/>
      <c r="E82" s="179" t="s">
        <v>87</v>
      </c>
      <c r="F82" s="180" t="str">
        <f>_xlfn.IFNA(IF(MATCH(E82,'DEQ Pollutant List'!$A$7:$A$611, 0)&gt;0, "Yes"), "No")</f>
        <v>No</v>
      </c>
      <c r="G82" s="181" t="s">
        <v>86</v>
      </c>
      <c r="H82" s="182"/>
      <c r="I82" s="165"/>
      <c r="J82" s="147"/>
      <c r="K82" s="166"/>
      <c r="M82" s="32"/>
      <c r="N82" s="33"/>
      <c r="O82" s="42"/>
      <c r="R82" s="33">
        <v>0.08</v>
      </c>
    </row>
    <row r="83" spans="3:19" customFormat="1" x14ac:dyDescent="0.35">
      <c r="C83" s="190" t="s">
        <v>125</v>
      </c>
      <c r="D83" s="147"/>
      <c r="E83" s="179" t="s">
        <v>87</v>
      </c>
      <c r="F83" s="180" t="str">
        <f>_xlfn.IFNA(IF(MATCH(E83,'DEQ Pollutant List'!$A$7:$A$611, 0)&gt;0, "Yes"), "No")</f>
        <v>No</v>
      </c>
      <c r="G83" s="181" t="s">
        <v>86</v>
      </c>
      <c r="H83" s="182"/>
      <c r="I83" s="165"/>
      <c r="J83" s="147"/>
      <c r="K83" s="166"/>
      <c r="M83" s="32"/>
      <c r="N83" s="33"/>
      <c r="O83" s="42"/>
      <c r="R83" s="33">
        <v>8.2000000000000003E-2</v>
      </c>
    </row>
    <row r="84" spans="3:19" customFormat="1" x14ac:dyDescent="0.35">
      <c r="C84" s="190" t="s">
        <v>126</v>
      </c>
      <c r="D84" s="147"/>
      <c r="E84" s="179" t="s">
        <v>87</v>
      </c>
      <c r="F84" s="180" t="str">
        <f>_xlfn.IFNA(IF(MATCH(E84,'DEQ Pollutant List'!$A$7:$A$611, 0)&gt;0, "Yes"), "No")</f>
        <v>No</v>
      </c>
      <c r="G84" s="181" t="s">
        <v>86</v>
      </c>
      <c r="H84" s="182"/>
      <c r="I84" s="165"/>
      <c r="J84" s="147"/>
      <c r="K84" s="166"/>
      <c r="M84" s="32"/>
      <c r="N84" s="33"/>
      <c r="O84" s="42"/>
      <c r="R84" s="33">
        <v>4.8000000000000001E-2</v>
      </c>
    </row>
    <row r="85" spans="3:19" customFormat="1" x14ac:dyDescent="0.35">
      <c r="C85" s="190" t="s">
        <v>127</v>
      </c>
      <c r="D85" s="147"/>
      <c r="E85" s="179" t="s">
        <v>87</v>
      </c>
      <c r="F85" s="180" t="str">
        <f>_xlfn.IFNA(IF(MATCH(E85,'DEQ Pollutant List'!$A$7:$A$611, 0)&gt;0, "Yes"), "No")</f>
        <v>No</v>
      </c>
      <c r="G85" s="181" t="s">
        <v>86</v>
      </c>
      <c r="H85" s="182"/>
      <c r="I85" s="165"/>
      <c r="J85" s="147"/>
      <c r="K85" s="166"/>
      <c r="M85" s="32"/>
      <c r="N85" s="33"/>
      <c r="O85" s="42"/>
      <c r="R85" s="33">
        <v>2.5000000000000001E-2</v>
      </c>
    </row>
    <row r="86" spans="3:19" customFormat="1" x14ac:dyDescent="0.35">
      <c r="C86" s="191" t="s">
        <v>128</v>
      </c>
      <c r="D86" s="79"/>
      <c r="E86" s="179" t="s">
        <v>87</v>
      </c>
      <c r="F86" s="180" t="str">
        <f>_xlfn.IFNA(IF(MATCH(E86,'DEQ Pollutant List'!$A$7:$A$611, 0)&gt;0, "Yes"), "No")</f>
        <v>No</v>
      </c>
      <c r="G86" s="181" t="s">
        <v>92</v>
      </c>
      <c r="H86" s="182">
        <v>0.1</v>
      </c>
      <c r="I86" s="165"/>
      <c r="J86" s="79"/>
      <c r="K86" s="166"/>
      <c r="M86" s="32"/>
      <c r="N86" s="33"/>
      <c r="O86" s="42"/>
      <c r="R86" s="33">
        <v>2.5000000000000001E-2</v>
      </c>
    </row>
    <row r="87" spans="3:19" customFormat="1" x14ac:dyDescent="0.35">
      <c r="C87" s="193" t="s">
        <v>129</v>
      </c>
      <c r="D87" s="149"/>
      <c r="E87" s="179" t="s">
        <v>87</v>
      </c>
      <c r="F87" s="180" t="str">
        <f>_xlfn.IFNA(IF(MATCH(E87,'DEQ Pollutant List'!$A$7:$A$611, 0)&gt;0, "Yes"), "No")</f>
        <v>No</v>
      </c>
      <c r="G87" s="181" t="s">
        <v>92</v>
      </c>
      <c r="H87" s="182">
        <v>0.1</v>
      </c>
      <c r="I87" s="165"/>
      <c r="J87" s="149"/>
      <c r="K87" s="166"/>
      <c r="M87" s="32"/>
      <c r="N87" s="33"/>
      <c r="O87" s="42"/>
      <c r="R87" s="33">
        <v>2.5000000000000001E-2</v>
      </c>
    </row>
    <row r="88" spans="3:19" customFormat="1" x14ac:dyDescent="0.35">
      <c r="C88" s="193" t="s">
        <v>130</v>
      </c>
      <c r="D88" s="149"/>
      <c r="E88" s="179" t="s">
        <v>87</v>
      </c>
      <c r="F88" s="180" t="str">
        <f>_xlfn.IFNA(IF(MATCH(E88,'DEQ Pollutant List'!$A$7:$A$611, 0)&gt;0, "Yes"), "No")</f>
        <v>No</v>
      </c>
      <c r="G88" s="181" t="s">
        <v>92</v>
      </c>
      <c r="H88" s="182">
        <v>0.1</v>
      </c>
      <c r="I88" s="165"/>
      <c r="J88" s="149"/>
      <c r="K88" s="166"/>
      <c r="M88" s="32"/>
      <c r="N88" s="33"/>
      <c r="O88" s="42"/>
      <c r="R88" s="33">
        <v>2.5000000000000001E-2</v>
      </c>
    </row>
    <row r="89" spans="3:19" ht="28.5" customHeight="1" x14ac:dyDescent="0.35">
      <c r="C89" s="143" t="s">
        <v>112</v>
      </c>
      <c r="D89" s="142">
        <v>0</v>
      </c>
      <c r="E89" s="164" t="s">
        <v>27</v>
      </c>
      <c r="F89" s="98" t="str">
        <f>_xlfn.IFNA(IF(MATCH(E89,'DEQ Pollutant List'!$A$7:$A$611, 0)&gt;0, "Yes"), "No")</f>
        <v>Yes</v>
      </c>
      <c r="G89" s="99" t="s">
        <v>28</v>
      </c>
      <c r="H89" s="100">
        <v>8.9999999999999993E-3</v>
      </c>
      <c r="I89" s="119">
        <f>D89*H89</f>
        <v>0</v>
      </c>
      <c r="J89" s="144">
        <v>10</v>
      </c>
      <c r="K89" s="122"/>
      <c r="M89" s="32"/>
      <c r="N89" s="33"/>
      <c r="O89" s="42"/>
      <c r="R89" s="42">
        <v>8.3000000000000004E-2</v>
      </c>
      <c r="S89" s="84"/>
    </row>
    <row r="90" spans="3:19" customFormat="1" x14ac:dyDescent="0.35">
      <c r="C90" s="193" t="s">
        <v>131</v>
      </c>
      <c r="D90" s="149"/>
      <c r="E90" s="179" t="s">
        <v>87</v>
      </c>
      <c r="F90" s="180" t="str">
        <f>_xlfn.IFNA(IF(MATCH(E90,'DEQ Pollutant List'!$A$7:$A$611, 0)&gt;0, "Yes"), "No")</f>
        <v>No</v>
      </c>
      <c r="G90" s="181" t="s">
        <v>92</v>
      </c>
      <c r="H90" s="182">
        <v>0.1</v>
      </c>
      <c r="I90" s="165"/>
      <c r="J90" s="149"/>
      <c r="K90" s="166"/>
      <c r="M90" s="32"/>
      <c r="N90" s="33"/>
      <c r="O90" s="42"/>
      <c r="R90" s="33">
        <v>0.2</v>
      </c>
    </row>
    <row r="91" spans="3:19" customFormat="1" x14ac:dyDescent="0.35">
      <c r="C91" s="191" t="s">
        <v>132</v>
      </c>
      <c r="D91" s="79"/>
      <c r="E91" s="179" t="s">
        <v>87</v>
      </c>
      <c r="F91" s="180" t="str">
        <f>_xlfn.IFNA(IF(MATCH(E91,'DEQ Pollutant List'!$A$7:$A$611, 0)&gt;0, "Yes"), "No")</f>
        <v>No</v>
      </c>
      <c r="G91" s="181" t="s">
        <v>92</v>
      </c>
      <c r="H91" s="182">
        <v>0.1</v>
      </c>
      <c r="I91" s="165"/>
      <c r="J91" s="79"/>
      <c r="K91" s="166"/>
      <c r="M91" s="32"/>
      <c r="N91" s="33"/>
      <c r="O91" s="42"/>
      <c r="R91" s="33">
        <v>2.5000000000000001E-2</v>
      </c>
    </row>
    <row r="92" spans="3:19" ht="28.5" customHeight="1" x14ac:dyDescent="0.35">
      <c r="C92" s="143" t="s">
        <v>113</v>
      </c>
      <c r="D92" s="142">
        <v>0</v>
      </c>
      <c r="E92" s="164" t="s">
        <v>27</v>
      </c>
      <c r="F92" s="98" t="str">
        <f>_xlfn.IFNA(IF(MATCH(E92,'DEQ Pollutant List'!$A$7:$A$611, 0)&gt;0, "Yes"), "No")</f>
        <v>Yes</v>
      </c>
      <c r="G92" s="99" t="s">
        <v>28</v>
      </c>
      <c r="H92" s="100">
        <v>1.2E-2</v>
      </c>
      <c r="I92" s="119">
        <f>D92*H92</f>
        <v>0</v>
      </c>
      <c r="J92" s="144">
        <v>10</v>
      </c>
      <c r="K92" s="122"/>
      <c r="M92" s="32"/>
      <c r="N92" s="33"/>
      <c r="O92" s="42"/>
      <c r="R92" s="42">
        <v>9.6000000000000002E-2</v>
      </c>
      <c r="S92" s="84"/>
    </row>
    <row r="93" spans="3:19" customFormat="1" x14ac:dyDescent="0.35">
      <c r="C93" s="191" t="s">
        <v>133</v>
      </c>
      <c r="D93" s="79"/>
      <c r="E93" s="179" t="s">
        <v>87</v>
      </c>
      <c r="F93" s="180" t="str">
        <f>_xlfn.IFNA(IF(MATCH(E93,'DEQ Pollutant List'!$A$7:$A$611, 0)&gt;0, "Yes"), "No")</f>
        <v>No</v>
      </c>
      <c r="G93" s="181" t="s">
        <v>92</v>
      </c>
      <c r="H93" s="182">
        <v>0.1</v>
      </c>
      <c r="I93" s="165"/>
      <c r="J93" s="79"/>
      <c r="K93" s="166"/>
      <c r="M93" s="32"/>
      <c r="N93" s="33"/>
      <c r="O93" s="42"/>
      <c r="R93" s="33">
        <v>0.2</v>
      </c>
    </row>
    <row r="94" spans="3:19" ht="28.5" customHeight="1" x14ac:dyDescent="0.35">
      <c r="C94" s="143" t="s">
        <v>114</v>
      </c>
      <c r="D94" s="142">
        <v>0</v>
      </c>
      <c r="E94" s="164" t="s">
        <v>27</v>
      </c>
      <c r="F94" s="98" t="str">
        <f>_xlfn.IFNA(IF(MATCH(E94,'DEQ Pollutant List'!$A$7:$A$611, 0)&gt;0, "Yes"), "No")</f>
        <v>Yes</v>
      </c>
      <c r="G94" s="99" t="s">
        <v>28</v>
      </c>
      <c r="H94" s="100">
        <v>1.2E-2</v>
      </c>
      <c r="I94" s="119">
        <f>D94*H94</f>
        <v>0</v>
      </c>
      <c r="J94" s="144">
        <v>10</v>
      </c>
      <c r="K94" s="122"/>
      <c r="M94" s="32"/>
      <c r="N94" s="33"/>
      <c r="O94" s="42"/>
      <c r="R94" s="42">
        <v>0</v>
      </c>
      <c r="S94" s="84"/>
    </row>
    <row r="95" spans="3:19" customFormat="1" x14ac:dyDescent="0.35">
      <c r="C95" s="191" t="s">
        <v>134</v>
      </c>
      <c r="D95" s="79"/>
      <c r="E95" s="179" t="s">
        <v>87</v>
      </c>
      <c r="F95" s="180" t="str">
        <f>_xlfn.IFNA(IF(MATCH(E95,'DEQ Pollutant List'!$A$7:$A$611, 0)&gt;0, "Yes"), "No")</f>
        <v>No</v>
      </c>
      <c r="G95" s="181" t="s">
        <v>92</v>
      </c>
      <c r="H95" s="182">
        <v>0.1</v>
      </c>
      <c r="I95" s="165"/>
      <c r="J95" s="79"/>
      <c r="K95" s="166"/>
      <c r="M95" s="32"/>
      <c r="N95" s="33"/>
      <c r="O95" s="42"/>
      <c r="R95" s="33">
        <v>9.2999999999999999E-2</v>
      </c>
    </row>
    <row r="96" spans="3:19" customFormat="1" x14ac:dyDescent="0.35">
      <c r="C96" s="191" t="s">
        <v>90</v>
      </c>
      <c r="D96" s="79"/>
      <c r="E96" s="179" t="s">
        <v>87</v>
      </c>
      <c r="F96" s="180" t="str">
        <f>_xlfn.IFNA(IF(MATCH(E96,'DEQ Pollutant List'!$A$7:$A$611, 0)&gt;0, "Yes"), "No")</f>
        <v>No</v>
      </c>
      <c r="G96" s="181" t="s">
        <v>86</v>
      </c>
      <c r="H96" s="182">
        <v>0.1</v>
      </c>
      <c r="I96" s="165"/>
      <c r="J96" s="79"/>
      <c r="K96" s="166"/>
      <c r="M96" s="32"/>
      <c r="N96" s="33"/>
      <c r="O96" s="42"/>
      <c r="R96" s="33">
        <v>8.6999999999999994E-2</v>
      </c>
    </row>
    <row r="97" spans="3:18" customFormat="1" x14ac:dyDescent="0.35">
      <c r="C97" s="190" t="s">
        <v>135</v>
      </c>
      <c r="D97" s="147"/>
      <c r="E97" s="179" t="s">
        <v>136</v>
      </c>
      <c r="F97" s="180" t="str">
        <f>_xlfn.IFNA(IF(MATCH(E97,'DEQ Pollutant List'!$A$7:$A$611, 0)&gt;0, "Yes"), "No")</f>
        <v>No</v>
      </c>
      <c r="G97" s="181" t="s">
        <v>137</v>
      </c>
      <c r="H97" s="182">
        <v>0.3</v>
      </c>
      <c r="I97" s="165"/>
      <c r="J97" s="147"/>
      <c r="K97" s="166"/>
      <c r="L97">
        <v>1.052</v>
      </c>
      <c r="M97" s="32"/>
      <c r="N97" s="33"/>
      <c r="O97" s="42"/>
      <c r="R97" s="33">
        <v>2.5000000000000001E-2</v>
      </c>
    </row>
    <row r="98" spans="3:18" customFormat="1" x14ac:dyDescent="0.35">
      <c r="C98" s="190" t="s">
        <v>138</v>
      </c>
      <c r="D98" s="147"/>
      <c r="E98" s="179" t="s">
        <v>139</v>
      </c>
      <c r="F98" s="180" t="str">
        <f>_xlfn.IFNA(IF(MATCH(E98,'DEQ Pollutant List'!$A$7:$A$611, 0)&gt;0, "Yes"), "No")</f>
        <v>No</v>
      </c>
      <c r="G98" s="181" t="s">
        <v>140</v>
      </c>
      <c r="H98" s="182">
        <v>0.2</v>
      </c>
      <c r="I98" s="165"/>
      <c r="J98" s="147"/>
      <c r="K98" s="166"/>
      <c r="M98" s="32"/>
      <c r="N98" s="55"/>
      <c r="O98" s="56"/>
      <c r="P98" s="57"/>
      <c r="R98" s="55">
        <v>2.5000000000000001E-2</v>
      </c>
    </row>
    <row r="99" spans="3:18" customFormat="1" x14ac:dyDescent="0.35">
      <c r="C99" s="191" t="s">
        <v>141</v>
      </c>
      <c r="D99" s="79"/>
      <c r="E99" s="179" t="s">
        <v>139</v>
      </c>
      <c r="F99" s="180" t="str">
        <f>_xlfn.IFNA(IF(MATCH(E99,'DEQ Pollutant List'!$A$7:$A$611, 0)&gt;0, "Yes"), "No")</f>
        <v>No</v>
      </c>
      <c r="G99" s="181" t="s">
        <v>142</v>
      </c>
      <c r="H99" s="182">
        <v>0.05</v>
      </c>
      <c r="I99" s="165"/>
      <c r="J99" s="79"/>
      <c r="K99" s="166"/>
      <c r="M99" s="32"/>
      <c r="N99" s="33"/>
      <c r="O99" s="42"/>
      <c r="R99" s="33">
        <v>2.5000000000000001E-2</v>
      </c>
    </row>
    <row r="100" spans="3:18" customFormat="1" x14ac:dyDescent="0.35">
      <c r="C100" s="190" t="s">
        <v>143</v>
      </c>
      <c r="D100" s="147"/>
      <c r="E100" s="179" t="s">
        <v>144</v>
      </c>
      <c r="F100" s="180" t="str">
        <f>_xlfn.IFNA(IF(MATCH(E100,'DEQ Pollutant List'!$A$7:$A$611, 0)&gt;0, "Yes"), "No")</f>
        <v>No</v>
      </c>
      <c r="G100" s="181" t="s">
        <v>145</v>
      </c>
      <c r="H100" s="182">
        <v>0.05</v>
      </c>
      <c r="I100" s="165"/>
      <c r="J100" s="147"/>
      <c r="K100" s="166"/>
      <c r="M100" s="32"/>
      <c r="N100" s="33"/>
      <c r="O100" s="42"/>
      <c r="R100" s="33">
        <v>7.9000000000000001E-2</v>
      </c>
    </row>
    <row r="101" spans="3:18" customFormat="1" x14ac:dyDescent="0.35">
      <c r="C101" s="191" t="s">
        <v>146</v>
      </c>
      <c r="D101" s="79"/>
      <c r="E101" s="179" t="s">
        <v>144</v>
      </c>
      <c r="F101" s="180" t="str">
        <f>_xlfn.IFNA(IF(MATCH(E101,'DEQ Pollutant List'!$A$7:$A$611, 0)&gt;0, "Yes"), "No")</f>
        <v>No</v>
      </c>
      <c r="G101" s="181" t="s">
        <v>147</v>
      </c>
      <c r="H101" s="182"/>
      <c r="I101" s="165"/>
      <c r="J101" s="79"/>
      <c r="K101" s="166"/>
      <c r="M101" s="32"/>
      <c r="N101" s="33"/>
      <c r="O101" s="42"/>
      <c r="R101" s="33">
        <v>7.9000000000000001E-2</v>
      </c>
    </row>
    <row r="102" spans="3:18" customFormat="1" x14ac:dyDescent="0.35">
      <c r="C102" s="191" t="s">
        <v>98</v>
      </c>
      <c r="D102" s="79"/>
      <c r="E102" s="179" t="s">
        <v>148</v>
      </c>
      <c r="F102" s="180" t="str">
        <f>_xlfn.IFNA(IF(MATCH(E102,'DEQ Pollutant List'!$A$7:$A$611, 0)&gt;0, "Yes"), "No")</f>
        <v>No</v>
      </c>
      <c r="G102" s="181" t="s">
        <v>149</v>
      </c>
      <c r="H102" s="182">
        <v>2.5000000000000001E-2</v>
      </c>
      <c r="I102" s="165"/>
      <c r="J102" s="79"/>
      <c r="K102" s="166"/>
      <c r="M102" s="32"/>
      <c r="N102" s="33"/>
      <c r="O102" s="42"/>
      <c r="R102" s="33">
        <v>7.9000000000000001E-2</v>
      </c>
    </row>
    <row r="103" spans="3:18" customFormat="1" x14ac:dyDescent="0.35">
      <c r="C103" s="193" t="s">
        <v>150</v>
      </c>
      <c r="D103" s="149"/>
      <c r="E103" s="179" t="s">
        <v>148</v>
      </c>
      <c r="F103" s="180" t="str">
        <f>_xlfn.IFNA(IF(MATCH(E103,'DEQ Pollutant List'!$A$7:$A$611, 0)&gt;0, "Yes"), "No")</f>
        <v>No</v>
      </c>
      <c r="G103" s="181" t="s">
        <v>151</v>
      </c>
      <c r="H103" s="182">
        <v>0.1</v>
      </c>
      <c r="I103" s="165"/>
      <c r="J103" s="149"/>
      <c r="K103" s="166"/>
      <c r="M103" s="32"/>
      <c r="N103" s="33"/>
      <c r="O103" s="42"/>
      <c r="R103" s="33">
        <v>8.2000000000000003E-2</v>
      </c>
    </row>
    <row r="104" spans="3:18" customFormat="1" x14ac:dyDescent="0.35">
      <c r="C104" s="193" t="s">
        <v>152</v>
      </c>
      <c r="D104" s="149"/>
      <c r="E104" s="179" t="s">
        <v>153</v>
      </c>
      <c r="F104" s="180" t="str">
        <f>_xlfn.IFNA(IF(MATCH(E104,'DEQ Pollutant List'!$A$7:$A$611, 0)&gt;0, "Yes"), "No")</f>
        <v>No</v>
      </c>
      <c r="G104" s="181" t="s">
        <v>154</v>
      </c>
      <c r="H104" s="182">
        <v>0.15</v>
      </c>
      <c r="I104" s="165"/>
      <c r="J104" s="149"/>
      <c r="K104" s="166"/>
      <c r="M104" s="32"/>
      <c r="N104" s="33"/>
      <c r="O104" s="42"/>
      <c r="R104" s="33" t="s">
        <v>155</v>
      </c>
    </row>
    <row r="105" spans="3:18" customFormat="1" x14ac:dyDescent="0.35">
      <c r="C105" s="193" t="s">
        <v>156</v>
      </c>
      <c r="D105" s="149"/>
      <c r="E105" s="179" t="s">
        <v>153</v>
      </c>
      <c r="F105" s="180" t="str">
        <f>_xlfn.IFNA(IF(MATCH(E105,'DEQ Pollutant List'!$A$7:$A$611, 0)&gt;0, "Yes"), "No")</f>
        <v>No</v>
      </c>
      <c r="G105" s="181" t="s">
        <v>154</v>
      </c>
      <c r="H105" s="182">
        <v>0.4</v>
      </c>
      <c r="I105" s="165"/>
      <c r="J105" s="149"/>
      <c r="K105" s="166"/>
      <c r="M105" s="32"/>
      <c r="N105" s="33"/>
      <c r="O105" s="42"/>
      <c r="R105" s="33">
        <v>0.08</v>
      </c>
    </row>
    <row r="106" spans="3:18" customFormat="1" x14ac:dyDescent="0.35">
      <c r="C106" s="191" t="s">
        <v>157</v>
      </c>
      <c r="D106" s="79"/>
      <c r="E106" s="179" t="s">
        <v>153</v>
      </c>
      <c r="F106" s="180" t="str">
        <f>_xlfn.IFNA(IF(MATCH(E106,'DEQ Pollutant List'!$A$7:$A$611, 0)&gt;0, "Yes"), "No")</f>
        <v>No</v>
      </c>
      <c r="G106" s="181" t="s">
        <v>154</v>
      </c>
      <c r="H106" s="182">
        <v>0.2</v>
      </c>
      <c r="I106" s="165"/>
      <c r="J106" s="79"/>
      <c r="K106" s="166"/>
      <c r="M106" s="32"/>
      <c r="N106" s="33"/>
      <c r="O106" s="42"/>
      <c r="R106" s="33">
        <v>7.9000000000000001E-2</v>
      </c>
    </row>
    <row r="107" spans="3:18" customFormat="1" x14ac:dyDescent="0.35">
      <c r="C107" s="190" t="s">
        <v>158</v>
      </c>
      <c r="D107" s="147"/>
      <c r="E107" s="179" t="s">
        <v>153</v>
      </c>
      <c r="F107" s="180" t="str">
        <f>_xlfn.IFNA(IF(MATCH(E107,'DEQ Pollutant List'!$A$7:$A$611, 0)&gt;0, "Yes"), "No")</f>
        <v>No</v>
      </c>
      <c r="G107" s="181" t="s">
        <v>154</v>
      </c>
      <c r="H107" s="182">
        <v>0.15</v>
      </c>
      <c r="I107" s="165"/>
      <c r="J107" s="147"/>
      <c r="K107" s="166"/>
      <c r="M107" s="32"/>
      <c r="N107" s="33"/>
      <c r="O107" s="42"/>
      <c r="R107" s="33">
        <v>7.9000000000000001E-2</v>
      </c>
    </row>
    <row r="108" spans="3:18" customFormat="1" x14ac:dyDescent="0.35">
      <c r="C108" s="191" t="s">
        <v>15</v>
      </c>
      <c r="D108" s="79"/>
      <c r="E108" s="179" t="s">
        <v>159</v>
      </c>
      <c r="F108" s="180" t="str">
        <f>_xlfn.IFNA(IF(MATCH(E108,'DEQ Pollutant List'!$A$7:$A$611, 0)&gt;0, "Yes"), "No")</f>
        <v>No</v>
      </c>
      <c r="G108" s="181" t="s">
        <v>160</v>
      </c>
      <c r="H108" s="182">
        <v>2E-3</v>
      </c>
      <c r="I108" s="165"/>
      <c r="J108" s="79"/>
      <c r="K108" s="166"/>
      <c r="M108" s="32"/>
      <c r="N108" s="33"/>
      <c r="O108" s="42"/>
      <c r="R108" s="33">
        <v>0.1</v>
      </c>
    </row>
    <row r="109" spans="3:18" customFormat="1" x14ac:dyDescent="0.35">
      <c r="C109" s="190" t="s">
        <v>161</v>
      </c>
      <c r="D109" s="147"/>
      <c r="E109" s="179" t="s">
        <v>162</v>
      </c>
      <c r="F109" s="180" t="str">
        <f>_xlfn.IFNA(IF(MATCH(E109,'DEQ Pollutant List'!$A$7:$A$611, 0)&gt;0, "Yes"), "No")</f>
        <v>No</v>
      </c>
      <c r="G109" s="181" t="s">
        <v>163</v>
      </c>
      <c r="H109" s="182">
        <v>0.13</v>
      </c>
      <c r="I109" s="165"/>
      <c r="J109" s="147"/>
      <c r="K109" s="166"/>
      <c r="M109" s="32"/>
      <c r="N109" s="33"/>
      <c r="O109" s="42"/>
      <c r="R109" s="33" t="s">
        <v>164</v>
      </c>
    </row>
    <row r="110" spans="3:18" customFormat="1" x14ac:dyDescent="0.35">
      <c r="C110" s="190" t="s">
        <v>138</v>
      </c>
      <c r="D110" s="147"/>
      <c r="E110" s="179" t="s">
        <v>162</v>
      </c>
      <c r="F110" s="180" t="str">
        <f>_xlfn.IFNA(IF(MATCH(E110,'DEQ Pollutant List'!$A$7:$A$611, 0)&gt;0, "Yes"), "No")</f>
        <v>No</v>
      </c>
      <c r="G110" s="181" t="s">
        <v>163</v>
      </c>
      <c r="H110" s="182"/>
      <c r="I110" s="165"/>
      <c r="J110" s="147"/>
      <c r="K110" s="166"/>
      <c r="M110" s="32"/>
      <c r="N110" s="33"/>
      <c r="O110" s="42"/>
      <c r="R110" s="33" t="s">
        <v>164</v>
      </c>
    </row>
    <row r="111" spans="3:18" customFormat="1" x14ac:dyDescent="0.35">
      <c r="C111" s="193" t="s">
        <v>152</v>
      </c>
      <c r="D111" s="149"/>
      <c r="E111" s="179" t="s">
        <v>165</v>
      </c>
      <c r="F111" s="180" t="str">
        <f>_xlfn.IFNA(IF(MATCH(E111,'DEQ Pollutant List'!$A$7:$A$611, 0)&gt;0, "Yes"), "No")</f>
        <v>No</v>
      </c>
      <c r="G111" s="181" t="s">
        <v>166</v>
      </c>
      <c r="H111" s="182">
        <v>0.6</v>
      </c>
      <c r="I111" s="165"/>
      <c r="J111" s="149"/>
      <c r="K111" s="166"/>
      <c r="M111" s="32"/>
      <c r="N111" s="33"/>
      <c r="O111" s="42"/>
      <c r="R111" s="33" t="s">
        <v>164</v>
      </c>
    </row>
    <row r="112" spans="3:18" customFormat="1" x14ac:dyDescent="0.35">
      <c r="C112" s="193" t="s">
        <v>156</v>
      </c>
      <c r="D112" s="149"/>
      <c r="E112" s="179" t="s">
        <v>165</v>
      </c>
      <c r="F112" s="180" t="str">
        <f>_xlfn.IFNA(IF(MATCH(E112,'DEQ Pollutant List'!$A$7:$A$611, 0)&gt;0, "Yes"), "No")</f>
        <v>No</v>
      </c>
      <c r="G112" s="181" t="s">
        <v>166</v>
      </c>
      <c r="H112" s="182">
        <v>0.3</v>
      </c>
      <c r="I112" s="165"/>
      <c r="J112" s="149"/>
      <c r="K112" s="166"/>
      <c r="M112" s="32"/>
      <c r="N112" s="33"/>
      <c r="O112" s="42"/>
      <c r="R112" s="33" t="s">
        <v>164</v>
      </c>
    </row>
    <row r="113" spans="3:19" customFormat="1" x14ac:dyDescent="0.35">
      <c r="C113" s="191" t="s">
        <v>157</v>
      </c>
      <c r="D113" s="79"/>
      <c r="E113" s="179" t="s">
        <v>165</v>
      </c>
      <c r="F113" s="180" t="str">
        <f>_xlfn.IFNA(IF(MATCH(E113,'DEQ Pollutant List'!$A$7:$A$611, 0)&gt;0, "Yes"), "No")</f>
        <v>No</v>
      </c>
      <c r="G113" s="181" t="s">
        <v>167</v>
      </c>
      <c r="H113" s="182">
        <v>0.5</v>
      </c>
      <c r="I113" s="165"/>
      <c r="J113" s="79"/>
      <c r="K113" s="166"/>
      <c r="M113" s="32"/>
      <c r="N113" s="33"/>
      <c r="O113" s="42"/>
      <c r="R113" s="33">
        <v>9.6000000000000002E-2</v>
      </c>
    </row>
    <row r="114" spans="3:19" customFormat="1" x14ac:dyDescent="0.35">
      <c r="C114" s="190" t="s">
        <v>158</v>
      </c>
      <c r="D114" s="147"/>
      <c r="E114" s="179" t="s">
        <v>165</v>
      </c>
      <c r="F114" s="180" t="str">
        <f>_xlfn.IFNA(IF(MATCH(E114,'DEQ Pollutant List'!$A$7:$A$611, 0)&gt;0, "Yes"), "No")</f>
        <v>No</v>
      </c>
      <c r="G114" s="181" t="s">
        <v>168</v>
      </c>
      <c r="H114" s="182">
        <v>0.59</v>
      </c>
      <c r="I114" s="165"/>
      <c r="J114" s="147"/>
      <c r="K114" s="166"/>
      <c r="L114" t="s">
        <v>169</v>
      </c>
      <c r="M114" s="32"/>
      <c r="N114" s="33"/>
      <c r="O114" s="42"/>
      <c r="R114" s="33">
        <v>8.3000000000000004E-2</v>
      </c>
    </row>
    <row r="115" spans="3:19" customFormat="1" x14ac:dyDescent="0.35">
      <c r="C115" s="190" t="s">
        <v>32</v>
      </c>
      <c r="D115" s="147"/>
      <c r="E115" s="179" t="s">
        <v>170</v>
      </c>
      <c r="F115" s="180" t="str">
        <f>_xlfn.IFNA(IF(MATCH(E115,'DEQ Pollutant List'!$A$7:$A$611, 0)&gt;0, "Yes"), "No")</f>
        <v>No</v>
      </c>
      <c r="G115" s="181" t="s">
        <v>171</v>
      </c>
      <c r="H115" s="182">
        <v>4.3700000000000003E-2</v>
      </c>
      <c r="I115" s="165"/>
      <c r="J115" s="147"/>
      <c r="K115" s="166"/>
      <c r="M115" s="32"/>
      <c r="N115" s="33"/>
      <c r="O115" s="42"/>
      <c r="R115" s="33">
        <v>8.3000000000000004E-2</v>
      </c>
    </row>
    <row r="116" spans="3:19" customFormat="1" x14ac:dyDescent="0.35">
      <c r="C116" s="190" t="s">
        <v>97</v>
      </c>
      <c r="D116" s="147"/>
      <c r="E116" s="179" t="s">
        <v>170</v>
      </c>
      <c r="F116" s="180" t="str">
        <f>_xlfn.IFNA(IF(MATCH(E116,'DEQ Pollutant List'!$A$7:$A$611, 0)&gt;0, "Yes"), "No")</f>
        <v>No</v>
      </c>
      <c r="G116" s="181" t="s">
        <v>171</v>
      </c>
      <c r="H116" s="182" t="s">
        <v>91</v>
      </c>
      <c r="I116" s="165"/>
      <c r="J116" s="147"/>
      <c r="K116" s="166"/>
      <c r="M116" s="32"/>
      <c r="N116" s="33"/>
      <c r="O116" s="42"/>
      <c r="R116" s="33" t="s">
        <v>155</v>
      </c>
    </row>
    <row r="117" spans="3:19" customFormat="1" x14ac:dyDescent="0.35">
      <c r="C117" s="190" t="s">
        <v>143</v>
      </c>
      <c r="D117" s="147"/>
      <c r="E117" s="179" t="s">
        <v>172</v>
      </c>
      <c r="F117" s="180" t="str">
        <f>_xlfn.IFNA(IF(MATCH(E117,'DEQ Pollutant List'!$A$7:$A$611, 0)&gt;0, "Yes"), "No")</f>
        <v>No</v>
      </c>
      <c r="G117" s="181" t="s">
        <v>173</v>
      </c>
      <c r="H117" s="182">
        <v>0.05</v>
      </c>
      <c r="I117" s="165"/>
      <c r="J117" s="147"/>
      <c r="K117" s="166"/>
      <c r="M117" s="32"/>
      <c r="N117" s="80"/>
      <c r="O117" s="42"/>
      <c r="R117" s="80" t="s">
        <v>164</v>
      </c>
    </row>
    <row r="118" spans="3:19" customFormat="1" x14ac:dyDescent="0.35">
      <c r="C118" s="143" t="s">
        <v>115</v>
      </c>
      <c r="D118" s="142">
        <v>0</v>
      </c>
      <c r="E118" s="164" t="s">
        <v>27</v>
      </c>
      <c r="F118" s="98" t="str">
        <f>_xlfn.IFNA(IF(MATCH(E118,'DEQ Pollutant List'!$A$7:$A$611, 0)&gt;0, "Yes"), "No")</f>
        <v>Yes</v>
      </c>
      <c r="G118" s="99" t="s">
        <v>28</v>
      </c>
      <c r="H118" s="100">
        <v>1.0999999999999999E-2</v>
      </c>
      <c r="I118" s="119">
        <f>D118*H118</f>
        <v>0</v>
      </c>
      <c r="J118" s="144">
        <v>10</v>
      </c>
      <c r="K118" s="122"/>
      <c r="M118" s="32"/>
      <c r="N118" s="33"/>
      <c r="O118" s="42"/>
      <c r="R118" s="33">
        <v>0.08</v>
      </c>
    </row>
    <row r="119" spans="3:19" customFormat="1" x14ac:dyDescent="0.35">
      <c r="C119" s="143" t="s">
        <v>119</v>
      </c>
      <c r="D119" s="142">
        <v>0</v>
      </c>
      <c r="E119" s="164" t="s">
        <v>27</v>
      </c>
      <c r="F119" s="98" t="str">
        <f>_xlfn.IFNA(IF(MATCH(E119,'DEQ Pollutant List'!$A$7:$A$611, 0)&gt;0, "Yes"), "No")</f>
        <v>Yes</v>
      </c>
      <c r="G119" s="99" t="s">
        <v>28</v>
      </c>
      <c r="H119" s="100">
        <v>4.1999999999999997E-3</v>
      </c>
      <c r="I119" s="119">
        <f>D119*H119</f>
        <v>0</v>
      </c>
      <c r="J119" s="144">
        <v>10</v>
      </c>
      <c r="K119" s="122"/>
      <c r="M119" s="32"/>
      <c r="N119" s="33"/>
      <c r="O119" s="42"/>
      <c r="R119" s="33">
        <v>9.6000000000000002E-2</v>
      </c>
    </row>
    <row r="120" spans="3:19" customFormat="1" x14ac:dyDescent="0.35">
      <c r="C120" s="191" t="s">
        <v>174</v>
      </c>
      <c r="D120" s="79"/>
      <c r="E120" s="179" t="s">
        <v>175</v>
      </c>
      <c r="F120" s="180" t="str">
        <f>_xlfn.IFNA(IF(MATCH(E120,'DEQ Pollutant List'!$A$7:$A$611, 0)&gt;0, "Yes"), "No")</f>
        <v>No</v>
      </c>
      <c r="G120" s="181" t="s">
        <v>176</v>
      </c>
      <c r="H120" s="182">
        <v>0.05</v>
      </c>
      <c r="I120" s="165"/>
      <c r="J120" s="79"/>
      <c r="K120" s="166"/>
      <c r="M120" s="32"/>
      <c r="N120" s="33"/>
      <c r="O120" s="42"/>
      <c r="R120" s="33">
        <v>7.0000000000000007E-2</v>
      </c>
    </row>
    <row r="121" spans="3:19" customFormat="1" x14ac:dyDescent="0.35">
      <c r="C121" s="143" t="s">
        <v>120</v>
      </c>
      <c r="D121" s="142">
        <v>0</v>
      </c>
      <c r="E121" s="164" t="s">
        <v>27</v>
      </c>
      <c r="F121" s="98" t="str">
        <f>_xlfn.IFNA(IF(MATCH(E121,'DEQ Pollutant List'!$A$7:$A$611, 0)&gt;0, "Yes"), "No")</f>
        <v>Yes</v>
      </c>
      <c r="G121" s="99" t="s">
        <v>28</v>
      </c>
      <c r="H121" s="100">
        <v>9.9000000000000008E-3</v>
      </c>
      <c r="I121" s="119">
        <f>D121*H121</f>
        <v>0</v>
      </c>
      <c r="J121" s="144">
        <v>10</v>
      </c>
      <c r="K121" s="122"/>
      <c r="M121" s="32"/>
      <c r="N121" s="33"/>
      <c r="O121" s="42"/>
      <c r="R121" s="33" t="s">
        <v>155</v>
      </c>
    </row>
    <row r="122" spans="3:19" customFormat="1" x14ac:dyDescent="0.35">
      <c r="C122" s="143" t="s">
        <v>121</v>
      </c>
      <c r="D122" s="142">
        <v>0</v>
      </c>
      <c r="E122" s="164" t="s">
        <v>27</v>
      </c>
      <c r="F122" s="98" t="str">
        <f>_xlfn.IFNA(IF(MATCH(E122,'DEQ Pollutant List'!$A$7:$A$611, 0)&gt;0, "Yes"), "No")</f>
        <v>Yes</v>
      </c>
      <c r="G122" s="99" t="s">
        <v>28</v>
      </c>
      <c r="H122" s="100">
        <v>9.9000000000000008E-3</v>
      </c>
      <c r="I122" s="119">
        <f>D122*H122</f>
        <v>0</v>
      </c>
      <c r="J122" s="144">
        <v>10</v>
      </c>
      <c r="K122" s="122"/>
      <c r="M122" s="32"/>
      <c r="N122" s="33"/>
      <c r="O122" s="42"/>
      <c r="R122" s="33">
        <v>0.08</v>
      </c>
    </row>
    <row r="123" spans="3:19" customFormat="1" x14ac:dyDescent="0.35">
      <c r="C123" s="193" t="s">
        <v>33</v>
      </c>
      <c r="D123" s="149"/>
      <c r="E123" s="179" t="s">
        <v>177</v>
      </c>
      <c r="F123" s="180" t="str">
        <f>_xlfn.IFNA(IF(MATCH(E123,'DEQ Pollutant List'!$A$7:$A$611, 0)&gt;0, "Yes"), "No")</f>
        <v>No</v>
      </c>
      <c r="G123" s="181" t="s">
        <v>178</v>
      </c>
      <c r="H123" s="182"/>
      <c r="I123" s="165"/>
      <c r="J123" s="149"/>
      <c r="K123" s="166"/>
      <c r="M123" s="32"/>
      <c r="N123" s="33"/>
      <c r="O123" s="42"/>
      <c r="R123" s="33">
        <v>2.5000000000000001E-2</v>
      </c>
    </row>
    <row r="124" spans="3:19" customFormat="1" ht="28" x14ac:dyDescent="0.35">
      <c r="C124" s="192" t="s">
        <v>102</v>
      </c>
      <c r="D124" s="148"/>
      <c r="E124" s="183" t="s">
        <v>177</v>
      </c>
      <c r="F124" s="180" t="str">
        <f>_xlfn.IFNA(IF(MATCH(E124,'DEQ Pollutant List'!$A$7:$A$611, 0)&gt;0, "Yes"), "No")</f>
        <v>No</v>
      </c>
      <c r="G124" s="184" t="s">
        <v>178</v>
      </c>
      <c r="H124" s="185">
        <v>0.01</v>
      </c>
      <c r="I124" s="168"/>
      <c r="J124" s="148"/>
      <c r="K124" s="169"/>
      <c r="L124" s="57"/>
      <c r="M124" s="54"/>
      <c r="N124" s="33"/>
      <c r="O124" s="42"/>
      <c r="R124" s="33">
        <v>0.01</v>
      </c>
    </row>
    <row r="125" spans="3:19" customFormat="1" ht="28.5" x14ac:dyDescent="0.35">
      <c r="C125" s="191" t="s">
        <v>110</v>
      </c>
      <c r="D125" s="79"/>
      <c r="E125" s="179" t="s">
        <v>177</v>
      </c>
      <c r="F125" s="180" t="str">
        <f>_xlfn.IFNA(IF(MATCH(E125,'DEQ Pollutant List'!$A$7:$A$611, 0)&gt;0, "Yes"), "No")</f>
        <v>No</v>
      </c>
      <c r="G125" s="181" t="s">
        <v>178</v>
      </c>
      <c r="H125" s="182"/>
      <c r="I125" s="165"/>
      <c r="J125" s="79"/>
      <c r="K125" s="166"/>
      <c r="M125" s="32"/>
      <c r="N125" s="33"/>
      <c r="O125" s="42"/>
      <c r="R125" s="33">
        <v>0.9</v>
      </c>
    </row>
    <row r="126" spans="3:19" customFormat="1" x14ac:dyDescent="0.35">
      <c r="C126" s="191" t="s">
        <v>132</v>
      </c>
      <c r="D126" s="79"/>
      <c r="E126" s="179" t="s">
        <v>177</v>
      </c>
      <c r="F126" s="180" t="str">
        <f>_xlfn.IFNA(IF(MATCH(E126,'DEQ Pollutant List'!$A$7:$A$611, 0)&gt;0, "Yes"), "No")</f>
        <v>No</v>
      </c>
      <c r="G126" s="181" t="s">
        <v>178</v>
      </c>
      <c r="H126" s="182">
        <v>0.01</v>
      </c>
      <c r="I126" s="165"/>
      <c r="J126" s="79"/>
      <c r="K126" s="166"/>
      <c r="M126" s="32"/>
      <c r="N126" s="33"/>
      <c r="O126" s="42"/>
      <c r="R126" s="33">
        <v>0.95009999999999994</v>
      </c>
    </row>
    <row r="127" spans="3:19" ht="28.5" customHeight="1" x14ac:dyDescent="0.35">
      <c r="C127" s="143" t="s">
        <v>124</v>
      </c>
      <c r="D127" s="142">
        <v>0</v>
      </c>
      <c r="E127" s="164" t="s">
        <v>27</v>
      </c>
      <c r="F127" s="98" t="str">
        <f>_xlfn.IFNA(IF(MATCH(E127,'DEQ Pollutant List'!$A$7:$A$611, 0)&gt;0, "Yes"), "No")</f>
        <v>Yes</v>
      </c>
      <c r="G127" s="99" t="s">
        <v>28</v>
      </c>
      <c r="H127" s="100">
        <v>9.9000000000000008E-3</v>
      </c>
      <c r="I127" s="119">
        <f>D127*H127</f>
        <v>0</v>
      </c>
      <c r="J127" s="144">
        <v>10</v>
      </c>
      <c r="K127" s="122"/>
      <c r="M127" s="32"/>
      <c r="N127" s="33"/>
      <c r="O127" s="42"/>
      <c r="P127">
        <v>1.06</v>
      </c>
      <c r="R127" s="42">
        <v>0.45</v>
      </c>
      <c r="S127" s="84"/>
    </row>
    <row r="128" spans="3:19" ht="28.5" customHeight="1" x14ac:dyDescent="0.35">
      <c r="C128" s="143" t="s">
        <v>125</v>
      </c>
      <c r="D128" s="142">
        <v>0</v>
      </c>
      <c r="E128" s="164" t="s">
        <v>27</v>
      </c>
      <c r="F128" s="98" t="str">
        <f>_xlfn.IFNA(IF(MATCH(E128,'DEQ Pollutant List'!$A$7:$A$611, 0)&gt;0, "Yes"), "No")</f>
        <v>Yes</v>
      </c>
      <c r="G128" s="99" t="s">
        <v>28</v>
      </c>
      <c r="H128" s="100">
        <v>9.9000000000000008E-3</v>
      </c>
      <c r="I128" s="119">
        <f>D128*H128</f>
        <v>0</v>
      </c>
      <c r="J128" s="144">
        <v>10</v>
      </c>
      <c r="K128" s="122"/>
      <c r="M128" s="32"/>
      <c r="N128" s="33"/>
      <c r="O128" s="42"/>
      <c r="P128">
        <v>1.052</v>
      </c>
      <c r="R128" s="42">
        <v>0.1</v>
      </c>
      <c r="S128" s="84"/>
    </row>
    <row r="129" spans="3:19" customFormat="1" x14ac:dyDescent="0.35">
      <c r="C129" s="191" t="s">
        <v>133</v>
      </c>
      <c r="D129" s="79"/>
      <c r="E129" s="179" t="s">
        <v>177</v>
      </c>
      <c r="F129" s="180" t="str">
        <f>_xlfn.IFNA(IF(MATCH(E129,'DEQ Pollutant List'!$A$7:$A$611, 0)&gt;0, "Yes"), "No")</f>
        <v>No</v>
      </c>
      <c r="G129" s="181" t="s">
        <v>178</v>
      </c>
      <c r="H129" s="182">
        <v>0.01</v>
      </c>
      <c r="I129" s="165"/>
      <c r="J129" s="79"/>
      <c r="K129" s="166"/>
      <c r="M129" s="32"/>
      <c r="N129" s="33"/>
      <c r="O129" s="42"/>
      <c r="R129" s="33">
        <v>0.03</v>
      </c>
    </row>
    <row r="130" spans="3:19" customFormat="1" x14ac:dyDescent="0.35">
      <c r="C130" s="193" t="s">
        <v>152</v>
      </c>
      <c r="D130" s="149"/>
      <c r="E130" s="179" t="s">
        <v>179</v>
      </c>
      <c r="F130" s="180" t="str">
        <f>_xlfn.IFNA(IF(MATCH(E130,'DEQ Pollutant List'!$A$7:$A$611, 0)&gt;0, "Yes"), "No")</f>
        <v>No</v>
      </c>
      <c r="G130" s="181" t="s">
        <v>180</v>
      </c>
      <c r="H130" s="182">
        <v>0.05</v>
      </c>
      <c r="I130" s="165"/>
      <c r="J130" s="149"/>
      <c r="K130" s="166"/>
      <c r="M130" s="32"/>
      <c r="N130" s="33"/>
      <c r="O130" s="42"/>
      <c r="R130" s="33">
        <v>0.1</v>
      </c>
    </row>
    <row r="131" spans="3:19" ht="28.5" customHeight="1" x14ac:dyDescent="0.35">
      <c r="C131" s="143" t="s">
        <v>126</v>
      </c>
      <c r="D131" s="197">
        <f>MAX('Chemical Use (2022)'!D113,'Chemical Use (2021)'!D113,'Chemical Use (2020)'!D113)*CONVERT(12,"oz","gal")*0.757*8.34*2</f>
        <v>17.756381249999997</v>
      </c>
      <c r="E131" s="164" t="s">
        <v>27</v>
      </c>
      <c r="F131" s="98" t="str">
        <f>_xlfn.IFNA(IF(MATCH(E131,'DEQ Pollutant List'!$A$7:$A$611, 0)&gt;0, "Yes"), "No")</f>
        <v>Yes</v>
      </c>
      <c r="G131" s="99" t="s">
        <v>28</v>
      </c>
      <c r="H131" s="100">
        <v>9.9000000000000008E-3</v>
      </c>
      <c r="I131" s="119">
        <f>D131*H131</f>
        <v>0.17578817437499999</v>
      </c>
      <c r="J131" s="144">
        <v>10</v>
      </c>
      <c r="K131" s="122"/>
      <c r="M131" s="32"/>
      <c r="N131" s="33"/>
      <c r="O131" s="42"/>
      <c r="R131" s="42">
        <v>0.01</v>
      </c>
      <c r="S131" s="84"/>
    </row>
    <row r="132" spans="3:19" ht="28.5" customHeight="1" x14ac:dyDescent="0.35">
      <c r="C132" s="143" t="s">
        <v>127</v>
      </c>
      <c r="D132" s="142">
        <v>0</v>
      </c>
      <c r="E132" s="164" t="s">
        <v>27</v>
      </c>
      <c r="F132" s="98" t="str">
        <f>_xlfn.IFNA(IF(MATCH(E132,'DEQ Pollutant List'!$A$7:$A$611, 0)&gt;0, "Yes"), "No")</f>
        <v>Yes</v>
      </c>
      <c r="G132" s="99" t="s">
        <v>28</v>
      </c>
      <c r="H132" s="100">
        <v>9.9000000000000008E-3</v>
      </c>
      <c r="I132" s="119">
        <f>D132*H132</f>
        <v>0</v>
      </c>
      <c r="J132" s="144">
        <v>10</v>
      </c>
      <c r="K132" s="122"/>
      <c r="M132" s="32"/>
      <c r="N132" s="33"/>
      <c r="O132" s="42"/>
      <c r="R132" s="42">
        <v>0.01</v>
      </c>
      <c r="S132" s="84"/>
    </row>
    <row r="133" spans="3:19" ht="28.5" customHeight="1" x14ac:dyDescent="0.35">
      <c r="C133" s="141" t="s">
        <v>128</v>
      </c>
      <c r="D133" s="142">
        <v>0</v>
      </c>
      <c r="E133" s="164" t="s">
        <v>27</v>
      </c>
      <c r="F133" s="98" t="str">
        <f>_xlfn.IFNA(IF(MATCH(E133,'DEQ Pollutant List'!$A$7:$A$611, 0)&gt;0, "Yes"), "No")</f>
        <v>Yes</v>
      </c>
      <c r="G133" s="99" t="s">
        <v>28</v>
      </c>
      <c r="H133" s="100">
        <v>2.5000000000000001E-2</v>
      </c>
      <c r="I133" s="119">
        <f>D133*H133</f>
        <v>0</v>
      </c>
      <c r="J133" s="142">
        <v>10</v>
      </c>
      <c r="K133" s="122"/>
      <c r="M133" s="32"/>
      <c r="N133" s="33"/>
      <c r="O133" s="42"/>
      <c r="R133" s="42">
        <v>0.03</v>
      </c>
      <c r="S133" s="84"/>
    </row>
    <row r="134" spans="3:19" ht="28.5" customHeight="1" x14ac:dyDescent="0.35">
      <c r="C134" s="145" t="s">
        <v>129</v>
      </c>
      <c r="D134" s="142">
        <v>0</v>
      </c>
      <c r="E134" s="164" t="s">
        <v>27</v>
      </c>
      <c r="F134" s="98" t="str">
        <f>_xlfn.IFNA(IF(MATCH(E134,'DEQ Pollutant List'!$A$7:$A$611, 0)&gt;0, "Yes"), "No")</f>
        <v>Yes</v>
      </c>
      <c r="G134" s="99" t="s">
        <v>28</v>
      </c>
      <c r="H134" s="100">
        <v>0.1</v>
      </c>
      <c r="I134" s="119">
        <f>D134*H134</f>
        <v>0</v>
      </c>
      <c r="J134" s="146">
        <v>10</v>
      </c>
      <c r="K134" s="122"/>
      <c r="M134" s="32"/>
      <c r="N134" s="33"/>
      <c r="O134" s="42"/>
      <c r="R134" s="42" t="s">
        <v>181</v>
      </c>
      <c r="S134" s="84"/>
    </row>
    <row r="135" spans="3:19" customFormat="1" x14ac:dyDescent="0.35">
      <c r="C135" s="190" t="s">
        <v>99</v>
      </c>
      <c r="D135" s="147"/>
      <c r="E135" s="179" t="s">
        <v>179</v>
      </c>
      <c r="F135" s="180" t="str">
        <f>_xlfn.IFNA(IF(MATCH(E135,'DEQ Pollutant List'!$A$7:$A$611, 0)&gt;0, "Yes"), "No")</f>
        <v>No</v>
      </c>
      <c r="G135" s="181" t="s">
        <v>182</v>
      </c>
      <c r="H135" s="182">
        <v>2.5000000000000001E-2</v>
      </c>
      <c r="I135" s="165"/>
      <c r="J135" s="147"/>
      <c r="K135" s="166"/>
      <c r="M135" s="32"/>
      <c r="N135" s="33"/>
      <c r="O135" s="42"/>
      <c r="R135" s="33">
        <v>2.1000000000000001E-2</v>
      </c>
    </row>
    <row r="136" spans="3:19" ht="28.5" customHeight="1" x14ac:dyDescent="0.35">
      <c r="C136" s="145" t="s">
        <v>130</v>
      </c>
      <c r="D136" s="142">
        <v>0</v>
      </c>
      <c r="E136" s="164" t="s">
        <v>27</v>
      </c>
      <c r="F136" s="98" t="str">
        <f>_xlfn.IFNA(IF(MATCH(E136,'DEQ Pollutant List'!$A$7:$A$611, 0)&gt;0, "Yes"), "No")</f>
        <v>Yes</v>
      </c>
      <c r="G136" s="99" t="s">
        <v>28</v>
      </c>
      <c r="H136" s="100">
        <v>2.5000000000000001E-2</v>
      </c>
      <c r="I136" s="119">
        <f>D136*H136</f>
        <v>0</v>
      </c>
      <c r="J136" s="146">
        <v>10</v>
      </c>
      <c r="K136" s="122"/>
      <c r="M136" s="32"/>
      <c r="N136" s="33"/>
      <c r="O136" s="42"/>
      <c r="R136" s="42">
        <v>7.1999999999999995E-2</v>
      </c>
      <c r="S136" s="84"/>
    </row>
    <row r="137" spans="3:19" customFormat="1" ht="28.5" x14ac:dyDescent="0.35">
      <c r="C137" s="191" t="s">
        <v>157</v>
      </c>
      <c r="D137" s="79"/>
      <c r="E137" s="179" t="s">
        <v>179</v>
      </c>
      <c r="F137" s="180" t="str">
        <f>_xlfn.IFNA(IF(MATCH(E137,'DEQ Pollutant List'!$A$7:$A$611, 0)&gt;0, "Yes"), "No")</f>
        <v>No</v>
      </c>
      <c r="G137" s="181" t="s">
        <v>183</v>
      </c>
      <c r="H137" s="182">
        <v>0.05</v>
      </c>
      <c r="I137" s="165"/>
      <c r="J137" s="79"/>
      <c r="K137" s="166"/>
      <c r="M137" s="32"/>
      <c r="N137" s="33"/>
      <c r="O137" s="42"/>
      <c r="R137" s="33">
        <v>1.34E-2</v>
      </c>
    </row>
    <row r="138" spans="3:19" customFormat="1" x14ac:dyDescent="0.35">
      <c r="C138" s="190" t="s">
        <v>161</v>
      </c>
      <c r="D138" s="147"/>
      <c r="E138" s="179" t="s">
        <v>184</v>
      </c>
      <c r="F138" s="180" t="str">
        <f>_xlfn.IFNA(IF(MATCH(E138,'DEQ Pollutant List'!$A$7:$A$611, 0)&gt;0, "Yes"), "No")</f>
        <v>No</v>
      </c>
      <c r="G138" s="181" t="s">
        <v>185</v>
      </c>
      <c r="H138" s="182">
        <v>0.25</v>
      </c>
      <c r="I138" s="165"/>
      <c r="J138" s="147"/>
      <c r="K138" s="166"/>
      <c r="M138" s="32"/>
      <c r="N138" s="33"/>
      <c r="O138" s="42"/>
      <c r="R138" s="33">
        <v>0.05</v>
      </c>
    </row>
    <row r="139" spans="3:19" customFormat="1" x14ac:dyDescent="0.35">
      <c r="C139" s="193" t="s">
        <v>186</v>
      </c>
      <c r="D139" s="149"/>
      <c r="E139" s="179" t="s">
        <v>184</v>
      </c>
      <c r="F139" s="180" t="str">
        <f>_xlfn.IFNA(IF(MATCH(E139,'DEQ Pollutant List'!$A$7:$A$611, 0)&gt;0, "Yes"), "No")</f>
        <v>No</v>
      </c>
      <c r="G139" s="181" t="s">
        <v>185</v>
      </c>
      <c r="H139" s="182">
        <v>0.1</v>
      </c>
      <c r="I139" s="165"/>
      <c r="J139" s="149"/>
      <c r="K139" s="166"/>
      <c r="M139" s="32"/>
      <c r="N139" s="33"/>
      <c r="O139" s="42"/>
      <c r="R139" s="33">
        <v>0.01</v>
      </c>
    </row>
    <row r="140" spans="3:19" customFormat="1" x14ac:dyDescent="0.35">
      <c r="C140" s="191" t="s">
        <v>187</v>
      </c>
      <c r="D140" s="79"/>
      <c r="E140" s="179" t="s">
        <v>188</v>
      </c>
      <c r="F140" s="180" t="str">
        <f>_xlfn.IFNA(IF(MATCH(E140,'DEQ Pollutant List'!$A$7:$A$611, 0)&gt;0, "Yes"), "No")</f>
        <v>No</v>
      </c>
      <c r="G140" s="181" t="s">
        <v>189</v>
      </c>
      <c r="H140" s="182">
        <v>2E-3</v>
      </c>
      <c r="I140" s="165"/>
      <c r="J140" s="79"/>
      <c r="K140" s="166"/>
      <c r="M140" s="32"/>
      <c r="N140" s="33"/>
      <c r="O140" s="42"/>
      <c r="R140" s="33">
        <v>9.4E-2</v>
      </c>
    </row>
    <row r="141" spans="3:19" customFormat="1" x14ac:dyDescent="0.35">
      <c r="C141" s="190" t="s">
        <v>190</v>
      </c>
      <c r="D141" s="147"/>
      <c r="E141" s="179" t="s">
        <v>188</v>
      </c>
      <c r="F141" s="180" t="str">
        <f>_xlfn.IFNA(IF(MATCH(E141,'DEQ Pollutant List'!$A$7:$A$611, 0)&gt;0, "Yes"), "No")</f>
        <v>No</v>
      </c>
      <c r="G141" s="181" t="s">
        <v>191</v>
      </c>
      <c r="H141" s="182">
        <v>2E-3</v>
      </c>
      <c r="I141" s="165"/>
      <c r="J141" s="147"/>
      <c r="K141" s="166"/>
      <c r="M141" s="32"/>
      <c r="N141" s="33"/>
      <c r="O141" s="42"/>
      <c r="R141" s="33">
        <v>9.2499999999999999E-2</v>
      </c>
    </row>
    <row r="142" spans="3:19" customFormat="1" x14ac:dyDescent="0.35">
      <c r="C142" s="190" t="s">
        <v>135</v>
      </c>
      <c r="D142" s="147"/>
      <c r="E142" s="179" t="s">
        <v>192</v>
      </c>
      <c r="F142" s="180" t="str">
        <f>_xlfn.IFNA(IF(MATCH(E142,'DEQ Pollutant List'!$A$7:$A$611, 0)&gt;0, "Yes"), "No")</f>
        <v>No</v>
      </c>
      <c r="G142" s="181" t="s">
        <v>193</v>
      </c>
      <c r="H142" s="182">
        <v>0.05</v>
      </c>
      <c r="I142" s="165"/>
      <c r="J142" s="147"/>
      <c r="K142" s="166"/>
      <c r="M142" s="32"/>
      <c r="N142" s="33"/>
      <c r="O142" s="42"/>
      <c r="R142" s="33">
        <v>0.05</v>
      </c>
    </row>
    <row r="143" spans="3:19" customFormat="1" x14ac:dyDescent="0.35">
      <c r="C143" s="190" t="s">
        <v>194</v>
      </c>
      <c r="D143" s="147"/>
      <c r="E143" s="179" t="s">
        <v>195</v>
      </c>
      <c r="F143" s="180" t="str">
        <f>_xlfn.IFNA(IF(MATCH(E143,'DEQ Pollutant List'!$A$7:$A$611, 0)&gt;0, "Yes"), "No")</f>
        <v>No</v>
      </c>
      <c r="G143" s="181" t="s">
        <v>196</v>
      </c>
      <c r="H143" s="182">
        <v>0.2</v>
      </c>
      <c r="I143" s="165"/>
      <c r="J143" s="147"/>
      <c r="K143" s="166"/>
      <c r="M143" s="32"/>
      <c r="N143" s="33"/>
      <c r="O143" s="42"/>
      <c r="R143" s="33">
        <v>0.1</v>
      </c>
    </row>
    <row r="144" spans="3:19" customFormat="1" x14ac:dyDescent="0.35">
      <c r="C144" s="193" t="s">
        <v>197</v>
      </c>
      <c r="D144" s="149"/>
      <c r="E144" s="179" t="s">
        <v>198</v>
      </c>
      <c r="F144" s="180" t="str">
        <f>_xlfn.IFNA(IF(MATCH(E144,'DEQ Pollutant List'!$A$7:$A$611, 0)&gt;0, "Yes"), "No")</f>
        <v>No</v>
      </c>
      <c r="G144" s="181" t="s">
        <v>199</v>
      </c>
      <c r="H144" s="182"/>
      <c r="I144" s="165"/>
      <c r="J144" s="149"/>
      <c r="K144" s="166"/>
      <c r="L144" t="s">
        <v>200</v>
      </c>
      <c r="M144" s="32"/>
      <c r="N144" s="33"/>
      <c r="O144" s="42"/>
      <c r="R144" s="33">
        <v>1E-3</v>
      </c>
    </row>
    <row r="145" spans="3:19" customFormat="1" ht="28.5" x14ac:dyDescent="0.35">
      <c r="C145" s="193" t="s">
        <v>201</v>
      </c>
      <c r="D145" s="149"/>
      <c r="E145" s="179" t="s">
        <v>202</v>
      </c>
      <c r="F145" s="180" t="str">
        <f>_xlfn.IFNA(IF(MATCH(E145,'DEQ Pollutant List'!$A$7:$A$611, 0)&gt;0, "Yes"), "No")</f>
        <v>No</v>
      </c>
      <c r="G145" s="181" t="s">
        <v>203</v>
      </c>
      <c r="H145" s="182">
        <v>0.01</v>
      </c>
      <c r="I145" s="165"/>
      <c r="J145" s="149"/>
      <c r="K145" s="166"/>
      <c r="M145" s="32"/>
      <c r="N145" s="33"/>
      <c r="O145" s="42"/>
      <c r="R145" s="33">
        <v>1E-3</v>
      </c>
    </row>
    <row r="146" spans="3:19" customFormat="1" x14ac:dyDescent="0.35">
      <c r="C146" s="191" t="s">
        <v>15</v>
      </c>
      <c r="D146" s="79"/>
      <c r="E146" s="179" t="s">
        <v>204</v>
      </c>
      <c r="F146" s="180" t="str">
        <f>_xlfn.IFNA(IF(MATCH(E146,'DEQ Pollutant List'!$A$7:$A$611, 0)&gt;0, "Yes"), "No")</f>
        <v>No</v>
      </c>
      <c r="G146" s="181" t="s">
        <v>205</v>
      </c>
      <c r="H146" s="182">
        <v>0.01</v>
      </c>
      <c r="I146" s="165"/>
      <c r="J146" s="79"/>
      <c r="K146" s="166"/>
      <c r="M146" s="32"/>
      <c r="N146" s="33"/>
      <c r="O146" s="42"/>
      <c r="R146" s="33">
        <v>0.02</v>
      </c>
    </row>
    <row r="147" spans="3:19" customFormat="1" x14ac:dyDescent="0.35">
      <c r="C147" s="191" t="s">
        <v>206</v>
      </c>
      <c r="D147" s="79"/>
      <c r="E147" s="179" t="s">
        <v>207</v>
      </c>
      <c r="F147" s="180" t="str">
        <f>_xlfn.IFNA(IF(MATCH(E147,'DEQ Pollutant List'!$A$7:$A$611, 0)&gt;0, "Yes"), "No")</f>
        <v>No</v>
      </c>
      <c r="G147" s="181" t="s">
        <v>208</v>
      </c>
      <c r="H147" s="182"/>
      <c r="I147" s="165"/>
      <c r="J147" s="79"/>
      <c r="K147" s="166"/>
      <c r="M147" s="32"/>
      <c r="N147" s="33"/>
      <c r="O147" s="42"/>
      <c r="P147">
        <v>0.82099999999999995</v>
      </c>
      <c r="R147" s="33">
        <v>0.21</v>
      </c>
    </row>
    <row r="148" spans="3:19" customFormat="1" x14ac:dyDescent="0.35">
      <c r="C148" s="190" t="s">
        <v>31</v>
      </c>
      <c r="D148" s="147"/>
      <c r="E148" s="179" t="s">
        <v>209</v>
      </c>
      <c r="F148" s="180" t="str">
        <f>_xlfn.IFNA(IF(MATCH(E148,'DEQ Pollutant List'!$A$7:$A$611, 0)&gt;0, "Yes"), "No")</f>
        <v>No</v>
      </c>
      <c r="G148" s="181" t="s">
        <v>210</v>
      </c>
      <c r="H148" s="182"/>
      <c r="I148" s="165"/>
      <c r="J148" s="147"/>
      <c r="K148" s="166"/>
      <c r="M148" s="32"/>
      <c r="N148" s="33"/>
      <c r="O148" s="42"/>
      <c r="R148" s="33">
        <v>0.05</v>
      </c>
    </row>
    <row r="149" spans="3:19" customFormat="1" x14ac:dyDescent="0.35">
      <c r="C149" s="190" t="s">
        <v>88</v>
      </c>
      <c r="D149" s="147"/>
      <c r="E149" s="179" t="s">
        <v>209</v>
      </c>
      <c r="F149" s="180" t="s">
        <v>89</v>
      </c>
      <c r="G149" s="181" t="s">
        <v>210</v>
      </c>
      <c r="H149" s="182"/>
      <c r="I149" s="165"/>
      <c r="J149" s="147"/>
      <c r="K149" s="166"/>
      <c r="M149" s="32"/>
      <c r="N149" s="33"/>
      <c r="O149" s="42"/>
      <c r="R149" s="33" t="s">
        <v>155</v>
      </c>
    </row>
    <row r="150" spans="3:19" ht="28.5" customHeight="1" x14ac:dyDescent="0.35">
      <c r="C150" s="145" t="s">
        <v>131</v>
      </c>
      <c r="D150" s="142">
        <v>0</v>
      </c>
      <c r="E150" s="164" t="s">
        <v>27</v>
      </c>
      <c r="F150" s="98" t="str">
        <f>_xlfn.IFNA(IF(MATCH(E150,'DEQ Pollutant List'!$A$7:$A$611, 0)&gt;0, "Yes"), "No")</f>
        <v>Yes</v>
      </c>
      <c r="G150" s="99" t="s">
        <v>28</v>
      </c>
      <c r="H150" s="100">
        <v>0.01</v>
      </c>
      <c r="I150" s="119">
        <f>D150*H150</f>
        <v>0</v>
      </c>
      <c r="J150" s="146">
        <v>10</v>
      </c>
      <c r="K150" s="122"/>
      <c r="M150" s="32"/>
      <c r="N150" s="33"/>
      <c r="O150" s="42"/>
      <c r="R150" s="42" t="s">
        <v>211</v>
      </c>
      <c r="S150" s="84"/>
    </row>
    <row r="151" spans="3:19" ht="28.5" customHeight="1" x14ac:dyDescent="0.35">
      <c r="C151" s="141" t="s">
        <v>132</v>
      </c>
      <c r="D151" s="142">
        <v>0</v>
      </c>
      <c r="E151" s="164" t="s">
        <v>27</v>
      </c>
      <c r="F151" s="98" t="str">
        <f>_xlfn.IFNA(IF(MATCH(E151,'DEQ Pollutant List'!$A$7:$A$611, 0)&gt;0, "Yes"), "No")</f>
        <v>Yes</v>
      </c>
      <c r="G151" s="99" t="s">
        <v>28</v>
      </c>
      <c r="H151" s="100">
        <v>2.5000000000000001E-2</v>
      </c>
      <c r="I151" s="119">
        <f>D151*H151</f>
        <v>0</v>
      </c>
      <c r="J151" s="142">
        <v>10</v>
      </c>
      <c r="K151" s="122"/>
      <c r="M151" s="32"/>
      <c r="N151" s="33"/>
      <c r="O151" s="42"/>
      <c r="R151" s="42">
        <v>0.1</v>
      </c>
      <c r="S151" s="84"/>
    </row>
    <row r="152" spans="3:19" customFormat="1" x14ac:dyDescent="0.35">
      <c r="C152" s="193" t="s">
        <v>33</v>
      </c>
      <c r="D152" s="149"/>
      <c r="E152" s="179" t="s">
        <v>209</v>
      </c>
      <c r="F152" s="180" t="str">
        <f>_xlfn.IFNA(IF(MATCH(E152,'DEQ Pollutant List'!$A$7:$A$611, 0)&gt;0, "Yes"), "No")</f>
        <v>No</v>
      </c>
      <c r="G152" s="181" t="s">
        <v>210</v>
      </c>
      <c r="H152" s="182"/>
      <c r="I152" s="165"/>
      <c r="J152" s="149"/>
      <c r="K152" s="166"/>
      <c r="M152" s="32"/>
      <c r="N152" s="33"/>
      <c r="O152" s="42"/>
      <c r="R152" s="33">
        <v>0.1</v>
      </c>
    </row>
    <row r="153" spans="3:19" customFormat="1" x14ac:dyDescent="0.35">
      <c r="C153" s="193" t="s">
        <v>56</v>
      </c>
      <c r="D153" s="149"/>
      <c r="E153" s="179" t="s">
        <v>209</v>
      </c>
      <c r="F153" s="180" t="str">
        <f>_xlfn.IFNA(IF(MATCH(E153,'DEQ Pollutant List'!$A$7:$A$611, 0)&gt;0, "Yes"), "No")</f>
        <v>No</v>
      </c>
      <c r="G153" s="181" t="s">
        <v>210</v>
      </c>
      <c r="H153" s="182"/>
      <c r="I153" s="165"/>
      <c r="J153" s="149"/>
      <c r="K153" s="166"/>
      <c r="M153" s="32"/>
      <c r="N153" s="33"/>
      <c r="O153" s="42"/>
      <c r="R153" s="33">
        <v>4.1960000000000001E-3</v>
      </c>
    </row>
    <row r="154" spans="3:19" customFormat="1" x14ac:dyDescent="0.35">
      <c r="C154" s="191" t="s">
        <v>57</v>
      </c>
      <c r="D154" s="79"/>
      <c r="E154" s="179" t="s">
        <v>209</v>
      </c>
      <c r="F154" s="180" t="str">
        <f>_xlfn.IFNA(IF(MATCH(E154,'DEQ Pollutant List'!$A$7:$A$611, 0)&gt;0, "Yes"), "No")</f>
        <v>No</v>
      </c>
      <c r="G154" s="181" t="s">
        <v>210</v>
      </c>
      <c r="H154" s="182"/>
      <c r="I154" s="165"/>
      <c r="J154" s="79"/>
      <c r="K154" s="166"/>
      <c r="M154" s="32"/>
      <c r="N154" s="33"/>
      <c r="O154" s="42"/>
      <c r="R154" s="33">
        <v>0.1</v>
      </c>
    </row>
    <row r="155" spans="3:19" customFormat="1" ht="26" x14ac:dyDescent="0.35">
      <c r="C155" s="190" t="s">
        <v>62</v>
      </c>
      <c r="D155" s="147"/>
      <c r="E155" s="179" t="s">
        <v>209</v>
      </c>
      <c r="F155" s="180" t="str">
        <f>_xlfn.IFNA(IF(MATCH(E155,'DEQ Pollutant List'!$A$7:$A$611, 0)&gt;0, "Yes"), "No")</f>
        <v>No</v>
      </c>
      <c r="G155" s="181" t="s">
        <v>210</v>
      </c>
      <c r="H155" s="182"/>
      <c r="I155" s="165"/>
      <c r="J155" s="147"/>
      <c r="K155" s="166"/>
      <c r="M155" s="32"/>
      <c r="N155" s="33"/>
      <c r="O155" s="42"/>
      <c r="R155" s="33">
        <v>0.25</v>
      </c>
    </row>
    <row r="156" spans="3:19" customFormat="1" ht="26" x14ac:dyDescent="0.35">
      <c r="C156" s="190" t="s">
        <v>66</v>
      </c>
      <c r="D156" s="147"/>
      <c r="E156" s="179" t="s">
        <v>209</v>
      </c>
      <c r="F156" s="180" t="str">
        <f>_xlfn.IFNA(IF(MATCH(E156,'DEQ Pollutant List'!$A$7:$A$611, 0)&gt;0, "Yes"), "No")</f>
        <v>No</v>
      </c>
      <c r="G156" s="181" t="s">
        <v>210</v>
      </c>
      <c r="H156" s="182"/>
      <c r="I156" s="165"/>
      <c r="J156" s="147"/>
      <c r="K156" s="166"/>
      <c r="M156" s="32"/>
      <c r="N156" s="33"/>
      <c r="O156" s="42"/>
      <c r="R156" s="33">
        <v>0.05</v>
      </c>
    </row>
    <row r="157" spans="3:19" customFormat="1" x14ac:dyDescent="0.35">
      <c r="C157" s="190" t="s">
        <v>69</v>
      </c>
      <c r="D157" s="147"/>
      <c r="E157" s="179" t="s">
        <v>209</v>
      </c>
      <c r="F157" s="180" t="str">
        <f>_xlfn.IFNA(IF(MATCH(E157,'DEQ Pollutant List'!$A$7:$A$611, 0)&gt;0, "Yes"), "No")</f>
        <v>No</v>
      </c>
      <c r="G157" s="181" t="s">
        <v>210</v>
      </c>
      <c r="H157" s="182"/>
      <c r="I157" s="165"/>
      <c r="J157" s="147"/>
      <c r="K157" s="166"/>
      <c r="M157" s="32"/>
      <c r="N157" s="33"/>
      <c r="O157" s="42"/>
      <c r="R157" s="33">
        <v>0.05</v>
      </c>
    </row>
    <row r="158" spans="3:19" customFormat="1" x14ac:dyDescent="0.35">
      <c r="C158" s="191" t="s">
        <v>95</v>
      </c>
      <c r="D158" s="79"/>
      <c r="E158" s="179" t="s">
        <v>209</v>
      </c>
      <c r="F158" s="180" t="str">
        <f>_xlfn.IFNA(IF(MATCH(E158,'DEQ Pollutant List'!$A$7:$A$611, 0)&gt;0, "Yes"), "No")</f>
        <v>No</v>
      </c>
      <c r="G158" s="181" t="s">
        <v>212</v>
      </c>
      <c r="H158" s="182">
        <v>0.1</v>
      </c>
      <c r="I158" s="165"/>
      <c r="J158" s="79"/>
      <c r="K158" s="166"/>
      <c r="M158" s="32"/>
      <c r="N158" s="33"/>
      <c r="O158" s="42"/>
      <c r="R158" s="33">
        <v>0.01</v>
      </c>
    </row>
    <row r="159" spans="3:19" customFormat="1" x14ac:dyDescent="0.35">
      <c r="C159" s="190" t="s">
        <v>103</v>
      </c>
      <c r="D159" s="147"/>
      <c r="E159" s="179" t="s">
        <v>209</v>
      </c>
      <c r="F159" s="180" t="str">
        <f>_xlfn.IFNA(IF(MATCH(E159,'DEQ Pollutant List'!$A$7:$A$611, 0)&gt;0, "Yes"), "No")</f>
        <v>No</v>
      </c>
      <c r="G159" s="181" t="s">
        <v>210</v>
      </c>
      <c r="H159" s="182"/>
      <c r="I159" s="165"/>
      <c r="J159" s="147"/>
      <c r="K159" s="166"/>
      <c r="M159" s="32"/>
      <c r="N159" s="33"/>
      <c r="O159" s="42"/>
      <c r="R159" s="33">
        <v>0</v>
      </c>
    </row>
    <row r="160" spans="3:19" customFormat="1" x14ac:dyDescent="0.35">
      <c r="C160" s="191" t="s">
        <v>104</v>
      </c>
      <c r="D160" s="79"/>
      <c r="E160" s="179" t="s">
        <v>209</v>
      </c>
      <c r="F160" s="180" t="str">
        <f>_xlfn.IFNA(IF(MATCH(E160,'DEQ Pollutant List'!$A$7:$A$611, 0)&gt;0, "Yes"), "No")</f>
        <v>No</v>
      </c>
      <c r="G160" s="181" t="s">
        <v>210</v>
      </c>
      <c r="H160" s="182">
        <v>0.1</v>
      </c>
      <c r="I160" s="165"/>
      <c r="J160" s="79"/>
      <c r="K160" s="166"/>
      <c r="M160" s="32"/>
      <c r="N160" s="33"/>
      <c r="O160" s="42"/>
      <c r="R160" s="33">
        <v>7.0000000000000007E-2</v>
      </c>
    </row>
    <row r="161" spans="3:19" customFormat="1" ht="28.5" x14ac:dyDescent="0.35">
      <c r="C161" s="191" t="s">
        <v>107</v>
      </c>
      <c r="D161" s="79"/>
      <c r="E161" s="179" t="s">
        <v>209</v>
      </c>
      <c r="F161" s="180" t="str">
        <f>_xlfn.IFNA(IF(MATCH(E161,'DEQ Pollutant List'!$A$7:$A$611, 0)&gt;0, "Yes"), "No")</f>
        <v>No</v>
      </c>
      <c r="G161" s="181" t="s">
        <v>210</v>
      </c>
      <c r="H161" s="182"/>
      <c r="I161" s="165"/>
      <c r="J161" s="79"/>
      <c r="K161" s="166"/>
      <c r="M161" s="32"/>
      <c r="N161" s="33"/>
      <c r="O161" s="42"/>
      <c r="R161" s="33" t="s">
        <v>213</v>
      </c>
    </row>
    <row r="162" spans="3:19" ht="28.5" customHeight="1" x14ac:dyDescent="0.35">
      <c r="C162" s="141" t="s">
        <v>133</v>
      </c>
      <c r="D162" s="142">
        <v>0</v>
      </c>
      <c r="E162" s="164" t="s">
        <v>27</v>
      </c>
      <c r="F162" s="98" t="str">
        <f>_xlfn.IFNA(IF(MATCH(E162,'DEQ Pollutant List'!$A$7:$A$611, 0)&gt;0, "Yes"), "No")</f>
        <v>Yes</v>
      </c>
      <c r="G162" s="99" t="s">
        <v>28</v>
      </c>
      <c r="H162" s="100">
        <v>2.5000000000000001E-2</v>
      </c>
      <c r="I162" s="119">
        <f>D162*H162</f>
        <v>0</v>
      </c>
      <c r="J162" s="142">
        <v>10</v>
      </c>
      <c r="K162" s="122"/>
      <c r="M162" s="32"/>
      <c r="N162" s="33"/>
      <c r="O162" s="42"/>
      <c r="R162" s="42">
        <v>0.3</v>
      </c>
      <c r="S162" s="84"/>
    </row>
    <row r="163" spans="3:19" ht="28.5" customHeight="1" x14ac:dyDescent="0.35">
      <c r="C163" s="141" t="s">
        <v>134</v>
      </c>
      <c r="D163" s="142">
        <v>0</v>
      </c>
      <c r="E163" s="164" t="s">
        <v>27</v>
      </c>
      <c r="F163" s="98" t="str">
        <f>_xlfn.IFNA(IF(MATCH(E163,'DEQ Pollutant List'!$A$7:$A$611, 0)&gt;0, "Yes"), "No")</f>
        <v>Yes</v>
      </c>
      <c r="G163" s="99" t="s">
        <v>28</v>
      </c>
      <c r="H163" s="100">
        <v>2.5000000000000001E-2</v>
      </c>
      <c r="I163" s="119">
        <f>D163*H163</f>
        <v>0</v>
      </c>
      <c r="J163" s="142">
        <v>10</v>
      </c>
      <c r="K163" s="122"/>
      <c r="M163" s="32"/>
      <c r="N163" s="33"/>
      <c r="O163" s="42"/>
      <c r="R163" s="42">
        <v>0.15</v>
      </c>
      <c r="S163" s="84"/>
    </row>
    <row r="164" spans="3:19" ht="28.5" customHeight="1" x14ac:dyDescent="0.35">
      <c r="C164" s="141" t="s">
        <v>214</v>
      </c>
      <c r="D164" s="142">
        <v>0</v>
      </c>
      <c r="E164" s="164" t="s">
        <v>27</v>
      </c>
      <c r="F164" s="98" t="str">
        <f>_xlfn.IFNA(IF(MATCH(E164,'DEQ Pollutant List'!$A$7:$A$611, 0)&gt;0, "Yes"), "No")</f>
        <v>Yes</v>
      </c>
      <c r="G164" s="99" t="s">
        <v>28</v>
      </c>
      <c r="H164" s="100">
        <v>0.01</v>
      </c>
      <c r="I164" s="119">
        <f>D164*H164</f>
        <v>0</v>
      </c>
      <c r="J164" s="142">
        <v>10</v>
      </c>
      <c r="K164" s="122"/>
      <c r="M164" s="32"/>
      <c r="N164" s="33"/>
      <c r="O164" s="42"/>
      <c r="R164" s="42">
        <v>0.3</v>
      </c>
      <c r="S164" s="84"/>
    </row>
    <row r="165" spans="3:19" customFormat="1" x14ac:dyDescent="0.35">
      <c r="C165" s="190" t="s">
        <v>108</v>
      </c>
      <c r="D165" s="147"/>
      <c r="E165" s="179" t="s">
        <v>209</v>
      </c>
      <c r="F165" s="180" t="str">
        <f>_xlfn.IFNA(IF(MATCH(E165,'DEQ Pollutant List'!$A$7:$A$611, 0)&gt;0, "Yes"), "No")</f>
        <v>No</v>
      </c>
      <c r="G165" s="181" t="s">
        <v>210</v>
      </c>
      <c r="H165" s="182"/>
      <c r="I165" s="165"/>
      <c r="J165" s="147"/>
      <c r="K165" s="166"/>
      <c r="M165" s="32"/>
      <c r="N165" s="33"/>
      <c r="O165" s="42"/>
      <c r="P165" t="s">
        <v>169</v>
      </c>
      <c r="R165" s="33">
        <v>0.45</v>
      </c>
    </row>
    <row r="166" spans="3:19" customFormat="1" ht="28.5" x14ac:dyDescent="0.35">
      <c r="C166" s="191" t="s">
        <v>111</v>
      </c>
      <c r="D166" s="79"/>
      <c r="E166" s="179" t="s">
        <v>209</v>
      </c>
      <c r="F166" s="180" t="str">
        <f>_xlfn.IFNA(IF(MATCH(E166,'DEQ Pollutant List'!$A$7:$A$611, 0)&gt;0, "Yes"), "No")</f>
        <v>No</v>
      </c>
      <c r="G166" s="181" t="s">
        <v>210</v>
      </c>
      <c r="H166" s="182"/>
      <c r="I166" s="165"/>
      <c r="J166" s="79"/>
      <c r="K166" s="166"/>
      <c r="M166" s="32"/>
      <c r="N166" s="33"/>
      <c r="O166" s="42"/>
      <c r="R166" s="33">
        <v>4.3700000000000003E-2</v>
      </c>
    </row>
    <row r="167" spans="3:19" customFormat="1" x14ac:dyDescent="0.35">
      <c r="C167" s="190" t="s">
        <v>112</v>
      </c>
      <c r="D167" s="147"/>
      <c r="E167" s="179" t="s">
        <v>209</v>
      </c>
      <c r="F167" s="180" t="str">
        <f>_xlfn.IFNA(IF(MATCH(E167,'DEQ Pollutant List'!$A$7:$A$611, 0)&gt;0, "Yes"), "No")</f>
        <v>No</v>
      </c>
      <c r="G167" s="181" t="s">
        <v>210</v>
      </c>
      <c r="H167" s="182"/>
      <c r="I167" s="165"/>
      <c r="J167" s="147"/>
      <c r="K167" s="166"/>
      <c r="M167" s="32"/>
      <c r="N167" s="33"/>
      <c r="O167" s="42"/>
      <c r="R167" s="33" t="s">
        <v>155</v>
      </c>
    </row>
    <row r="168" spans="3:19" customFormat="1" x14ac:dyDescent="0.35">
      <c r="C168" s="190" t="s">
        <v>113</v>
      </c>
      <c r="D168" s="147"/>
      <c r="E168" s="179" t="s">
        <v>209</v>
      </c>
      <c r="F168" s="180" t="str">
        <f>_xlfn.IFNA(IF(MATCH(E168,'DEQ Pollutant List'!$A$7:$A$611, 0)&gt;0, "Yes"), "No")</f>
        <v>No</v>
      </c>
      <c r="G168" s="181" t="s">
        <v>210</v>
      </c>
      <c r="H168" s="182"/>
      <c r="I168" s="165"/>
      <c r="J168" s="147"/>
      <c r="K168" s="166"/>
      <c r="M168" s="32"/>
      <c r="N168" s="33"/>
      <c r="O168" s="42"/>
      <c r="R168" s="33">
        <v>0.01</v>
      </c>
    </row>
    <row r="169" spans="3:19" customFormat="1" x14ac:dyDescent="0.35">
      <c r="C169" s="190" t="s">
        <v>114</v>
      </c>
      <c r="D169" s="147"/>
      <c r="E169" s="179" t="s">
        <v>209</v>
      </c>
      <c r="F169" s="180" t="str">
        <f>_xlfn.IFNA(IF(MATCH(E169,'DEQ Pollutant List'!$A$7:$A$611, 0)&gt;0, "Yes"), "No")</f>
        <v>No</v>
      </c>
      <c r="G169" s="181" t="s">
        <v>210</v>
      </c>
      <c r="H169" s="182"/>
      <c r="I169" s="165"/>
      <c r="J169" s="147"/>
      <c r="K169" s="166"/>
      <c r="M169" s="32"/>
      <c r="N169" s="33"/>
      <c r="O169" s="42"/>
      <c r="R169" s="33">
        <v>0.05</v>
      </c>
    </row>
    <row r="170" spans="3:19" customFormat="1" x14ac:dyDescent="0.35">
      <c r="C170" s="190" t="s">
        <v>115</v>
      </c>
      <c r="D170" s="147"/>
      <c r="E170" s="179" t="s">
        <v>209</v>
      </c>
      <c r="F170" s="180" t="str">
        <f>_xlfn.IFNA(IF(MATCH(E170,'DEQ Pollutant List'!$A$7:$A$611, 0)&gt;0, "Yes"), "No")</f>
        <v>No</v>
      </c>
      <c r="G170" s="181" t="s">
        <v>210</v>
      </c>
      <c r="H170" s="182"/>
      <c r="I170" s="165"/>
      <c r="J170" s="147"/>
      <c r="K170" s="166"/>
      <c r="M170" s="32"/>
      <c r="N170" s="33"/>
      <c r="O170" s="42"/>
      <c r="R170" s="33" t="s">
        <v>101</v>
      </c>
    </row>
    <row r="171" spans="3:19" customFormat="1" x14ac:dyDescent="0.35">
      <c r="C171" s="190" t="s">
        <v>116</v>
      </c>
      <c r="D171" s="147"/>
      <c r="E171" s="179" t="s">
        <v>209</v>
      </c>
      <c r="F171" s="180" t="str">
        <f>_xlfn.IFNA(IF(MATCH(E171,'DEQ Pollutant List'!$A$7:$A$611, 0)&gt;0, "Yes"), "No")</f>
        <v>No</v>
      </c>
      <c r="G171" s="181" t="s">
        <v>212</v>
      </c>
      <c r="H171" s="182"/>
      <c r="I171" s="165"/>
      <c r="J171" s="147"/>
      <c r="K171" s="166"/>
      <c r="M171" s="32"/>
      <c r="N171" s="33"/>
      <c r="O171" s="42"/>
      <c r="R171" s="33">
        <v>0.3</v>
      </c>
    </row>
    <row r="172" spans="3:19" customFormat="1" x14ac:dyDescent="0.35">
      <c r="C172" s="190" t="s">
        <v>119</v>
      </c>
      <c r="D172" s="147"/>
      <c r="E172" s="179" t="s">
        <v>209</v>
      </c>
      <c r="F172" s="180" t="str">
        <f>_xlfn.IFNA(IF(MATCH(E172,'DEQ Pollutant List'!$A$7:$A$611, 0)&gt;0, "Yes"), "No")</f>
        <v>No</v>
      </c>
      <c r="G172" s="181" t="s">
        <v>210</v>
      </c>
      <c r="H172" s="182"/>
      <c r="I172" s="165"/>
      <c r="J172" s="147"/>
      <c r="K172" s="166"/>
      <c r="M172" s="32"/>
      <c r="N172" s="33"/>
      <c r="O172" s="42"/>
      <c r="R172" s="33" t="s">
        <v>215</v>
      </c>
    </row>
    <row r="173" spans="3:19" customFormat="1" x14ac:dyDescent="0.35">
      <c r="C173" s="190" t="s">
        <v>120</v>
      </c>
      <c r="D173" s="147"/>
      <c r="E173" s="179" t="s">
        <v>209</v>
      </c>
      <c r="F173" s="180" t="str">
        <f>_xlfn.IFNA(IF(MATCH(E173,'DEQ Pollutant List'!$A$7:$A$611, 0)&gt;0, "Yes"), "No")</f>
        <v>No</v>
      </c>
      <c r="G173" s="181" t="s">
        <v>210</v>
      </c>
      <c r="H173" s="182" t="s">
        <v>91</v>
      </c>
      <c r="I173" s="165"/>
      <c r="J173" s="147"/>
      <c r="K173" s="166"/>
      <c r="M173" s="32"/>
      <c r="N173" s="33"/>
      <c r="O173" s="42"/>
      <c r="R173" s="33">
        <v>0.01</v>
      </c>
    </row>
    <row r="174" spans="3:19" customFormat="1" x14ac:dyDescent="0.35">
      <c r="C174" s="190" t="s">
        <v>121</v>
      </c>
      <c r="D174" s="147"/>
      <c r="E174" s="179" t="s">
        <v>209</v>
      </c>
      <c r="F174" s="180" t="str">
        <f>_xlfn.IFNA(IF(MATCH(E174,'DEQ Pollutant List'!$A$7:$A$611, 0)&gt;0, "Yes"), "No")</f>
        <v>No</v>
      </c>
      <c r="G174" s="181" t="s">
        <v>210</v>
      </c>
      <c r="H174" s="182" t="s">
        <v>91</v>
      </c>
      <c r="I174" s="165"/>
      <c r="J174" s="147"/>
      <c r="K174" s="166"/>
      <c r="M174" s="32"/>
      <c r="N174" s="33"/>
      <c r="O174" s="42"/>
      <c r="R174" s="33">
        <v>0.01</v>
      </c>
    </row>
    <row r="175" spans="3:19" customFormat="1" x14ac:dyDescent="0.35">
      <c r="C175" s="190" t="s">
        <v>123</v>
      </c>
      <c r="D175" s="147"/>
      <c r="E175" s="179" t="s">
        <v>209</v>
      </c>
      <c r="F175" s="180" t="str">
        <f>_xlfn.IFNA(IF(MATCH(E175,'DEQ Pollutant List'!$A$7:$A$611, 0)&gt;0, "Yes"), "No")</f>
        <v>No</v>
      </c>
      <c r="G175" s="181" t="s">
        <v>210</v>
      </c>
      <c r="H175" s="182"/>
      <c r="I175" s="165"/>
      <c r="J175" s="147"/>
      <c r="K175" s="166"/>
      <c r="M175" s="32"/>
      <c r="N175" s="33"/>
      <c r="O175" s="42"/>
      <c r="R175" s="33">
        <v>0.1</v>
      </c>
    </row>
    <row r="176" spans="3:19" customFormat="1" x14ac:dyDescent="0.35">
      <c r="C176" s="190" t="s">
        <v>124</v>
      </c>
      <c r="D176" s="147"/>
      <c r="E176" s="179" t="s">
        <v>209</v>
      </c>
      <c r="F176" s="180" t="str">
        <f>_xlfn.IFNA(IF(MATCH(E176,'DEQ Pollutant List'!$A$7:$A$611, 0)&gt;0, "Yes"), "No")</f>
        <v>No</v>
      </c>
      <c r="G176" s="181" t="s">
        <v>210</v>
      </c>
      <c r="H176" s="182" t="s">
        <v>91</v>
      </c>
      <c r="I176" s="165"/>
      <c r="J176" s="147"/>
      <c r="K176" s="166"/>
      <c r="M176" s="32"/>
      <c r="N176" s="33"/>
      <c r="O176" s="42"/>
      <c r="R176" s="33">
        <v>0.25</v>
      </c>
    </row>
    <row r="177" spans="3:19" ht="28.5" customHeight="1" x14ac:dyDescent="0.35">
      <c r="C177" s="143" t="s">
        <v>12</v>
      </c>
      <c r="D177" s="142">
        <v>0</v>
      </c>
      <c r="E177" s="167" t="s">
        <v>27</v>
      </c>
      <c r="F177" s="98" t="str">
        <f>_xlfn.IFNA(IF(MATCH(E177,'DEQ Pollutant List'!$A$7:$A$611, 0)&gt;0, "Yes"), "No")</f>
        <v>Yes</v>
      </c>
      <c r="G177" s="99" t="s">
        <v>28</v>
      </c>
      <c r="H177" s="100">
        <v>0.04</v>
      </c>
      <c r="I177" s="119">
        <f>D177*H177</f>
        <v>0</v>
      </c>
      <c r="J177" s="144">
        <v>10</v>
      </c>
      <c r="K177" s="122"/>
      <c r="M177" s="32"/>
      <c r="N177" s="33"/>
      <c r="O177" s="42"/>
      <c r="R177" s="42">
        <v>4.7399999999999998E-2</v>
      </c>
      <c r="S177" s="84"/>
    </row>
    <row r="178" spans="3:19" ht="28.5" customHeight="1" x14ac:dyDescent="0.35">
      <c r="C178" s="143" t="s">
        <v>94</v>
      </c>
      <c r="D178" s="142">
        <v>0</v>
      </c>
      <c r="E178" s="164" t="s">
        <v>27</v>
      </c>
      <c r="F178" s="98" t="str">
        <f>_xlfn.IFNA(IF(MATCH(E178,'DEQ Pollutant List'!$A$7:$A$611, 0)&gt;0, "Yes"), "No")</f>
        <v>Yes</v>
      </c>
      <c r="G178" s="99" t="s">
        <v>216</v>
      </c>
      <c r="H178" s="100">
        <v>6.0000000000000001E-3</v>
      </c>
      <c r="I178" s="119">
        <f>D178*H178</f>
        <v>0</v>
      </c>
      <c r="J178" s="144">
        <v>10</v>
      </c>
      <c r="K178" s="122"/>
      <c r="M178" s="32"/>
      <c r="N178" s="33"/>
      <c r="O178" s="42"/>
      <c r="R178" s="42">
        <v>5.0000000000000001E-3</v>
      </c>
      <c r="S178" s="84"/>
    </row>
    <row r="179" spans="3:19" ht="28.5" customHeight="1" x14ac:dyDescent="0.35">
      <c r="C179" s="143" t="s">
        <v>99</v>
      </c>
      <c r="D179" s="142">
        <v>0</v>
      </c>
      <c r="E179" s="164" t="s">
        <v>27</v>
      </c>
      <c r="F179" s="98" t="str">
        <f>_xlfn.IFNA(IF(MATCH(E179,'DEQ Pollutant List'!$A$7:$A$611, 0)&gt;0, "Yes"), "No")</f>
        <v>Yes</v>
      </c>
      <c r="G179" s="99" t="s">
        <v>216</v>
      </c>
      <c r="H179" s="100">
        <v>2.5000000000000001E-2</v>
      </c>
      <c r="I179" s="119">
        <f>D179*H179</f>
        <v>0</v>
      </c>
      <c r="J179" s="144">
        <v>10</v>
      </c>
      <c r="K179" s="122"/>
      <c r="M179" s="32"/>
      <c r="N179" s="33"/>
      <c r="O179" s="42"/>
      <c r="R179" s="42">
        <v>1.2E-2</v>
      </c>
      <c r="S179" s="84"/>
    </row>
    <row r="180" spans="3:19" ht="28.5" customHeight="1" x14ac:dyDescent="0.35">
      <c r="C180" s="143" t="s">
        <v>116</v>
      </c>
      <c r="D180" s="142">
        <v>0</v>
      </c>
      <c r="E180" s="164" t="s">
        <v>27</v>
      </c>
      <c r="F180" s="98" t="str">
        <f>_xlfn.IFNA(IF(MATCH(E180,'DEQ Pollutant List'!$A$7:$A$611, 0)&gt;0, "Yes"), "No")</f>
        <v>Yes</v>
      </c>
      <c r="G180" s="99" t="s">
        <v>216</v>
      </c>
      <c r="H180" s="100">
        <v>1.2999999999999999E-2</v>
      </c>
      <c r="I180" s="119">
        <f>D180*H180</f>
        <v>0</v>
      </c>
      <c r="J180" s="144">
        <v>10</v>
      </c>
      <c r="K180" s="122"/>
      <c r="M180" s="32"/>
      <c r="N180" s="33"/>
      <c r="O180" s="42"/>
      <c r="R180" s="42">
        <v>1E-3</v>
      </c>
      <c r="S180" s="84"/>
    </row>
    <row r="181" spans="3:19" customFormat="1" x14ac:dyDescent="0.35">
      <c r="C181" s="190" t="s">
        <v>125</v>
      </c>
      <c r="D181" s="147"/>
      <c r="E181" s="179" t="s">
        <v>209</v>
      </c>
      <c r="F181" s="180" t="str">
        <f>_xlfn.IFNA(IF(MATCH(E181,'DEQ Pollutant List'!$A$7:$A$611, 0)&gt;0, "Yes"), "No")</f>
        <v>No</v>
      </c>
      <c r="G181" s="181" t="s">
        <v>210</v>
      </c>
      <c r="H181" s="182" t="s">
        <v>91</v>
      </c>
      <c r="I181" s="165"/>
      <c r="J181" s="147"/>
      <c r="K181" s="166"/>
      <c r="M181" s="32"/>
      <c r="N181" s="33"/>
      <c r="O181" s="42"/>
      <c r="R181" s="33">
        <v>1E-3</v>
      </c>
    </row>
    <row r="182" spans="3:19" customFormat="1" x14ac:dyDescent="0.35">
      <c r="C182" s="190" t="s">
        <v>126</v>
      </c>
      <c r="D182" s="147"/>
      <c r="E182" s="179" t="s">
        <v>209</v>
      </c>
      <c r="F182" s="180" t="str">
        <f>_xlfn.IFNA(IF(MATCH(E182,'DEQ Pollutant List'!$A$7:$A$611, 0)&gt;0, "Yes"), "No")</f>
        <v>No</v>
      </c>
      <c r="G182" s="181" t="s">
        <v>217</v>
      </c>
      <c r="H182" s="182" t="s">
        <v>91</v>
      </c>
      <c r="I182" s="165"/>
      <c r="J182" s="147"/>
      <c r="K182" s="166"/>
      <c r="M182" s="32"/>
      <c r="N182" s="33"/>
      <c r="O182" s="42"/>
      <c r="R182" s="33">
        <v>2E-3</v>
      </c>
    </row>
    <row r="183" spans="3:19" customFormat="1" x14ac:dyDescent="0.35">
      <c r="C183" s="190" t="s">
        <v>127</v>
      </c>
      <c r="D183" s="147"/>
      <c r="E183" s="179" t="s">
        <v>209</v>
      </c>
      <c r="F183" s="180" t="str">
        <f>_xlfn.IFNA(IF(MATCH(E183,'DEQ Pollutant List'!$A$7:$A$611, 0)&gt;0, "Yes"), "No")</f>
        <v>No</v>
      </c>
      <c r="G183" s="181" t="s">
        <v>210</v>
      </c>
      <c r="H183" s="182" t="s">
        <v>91</v>
      </c>
      <c r="I183" s="165"/>
      <c r="J183" s="147"/>
      <c r="K183" s="166"/>
      <c r="M183" s="32"/>
      <c r="N183" s="55"/>
      <c r="O183" s="56"/>
      <c r="P183" s="57"/>
      <c r="R183" s="55">
        <v>1E-3</v>
      </c>
    </row>
    <row r="184" spans="3:19" customFormat="1" x14ac:dyDescent="0.35">
      <c r="C184" s="191" t="s">
        <v>29</v>
      </c>
      <c r="D184" s="79"/>
      <c r="E184" s="179" t="s">
        <v>209</v>
      </c>
      <c r="F184" s="180" t="str">
        <f>_xlfn.IFNA(IF(MATCH(E184,'DEQ Pollutant List'!$A$7:$A$611, 0)&gt;0, "Yes"), "No")</f>
        <v>No</v>
      </c>
      <c r="G184" s="181" t="s">
        <v>218</v>
      </c>
      <c r="H184" s="182"/>
      <c r="I184" s="165"/>
      <c r="J184" s="79"/>
      <c r="K184" s="166"/>
      <c r="M184" s="32"/>
      <c r="N184" s="33"/>
      <c r="O184" s="42"/>
      <c r="R184" s="33">
        <v>1E-3</v>
      </c>
    </row>
    <row r="185" spans="3:19" customFormat="1" x14ac:dyDescent="0.35">
      <c r="C185" s="191" t="s">
        <v>128</v>
      </c>
      <c r="D185" s="79"/>
      <c r="E185" s="179" t="s">
        <v>209</v>
      </c>
      <c r="F185" s="180" t="str">
        <f>_xlfn.IFNA(IF(MATCH(E185,'DEQ Pollutant List'!$A$7:$A$611, 0)&gt;0, "Yes"), "No")</f>
        <v>No</v>
      </c>
      <c r="G185" s="181" t="s">
        <v>210</v>
      </c>
      <c r="H185" s="182">
        <v>0.1</v>
      </c>
      <c r="I185" s="165"/>
      <c r="J185" s="79"/>
      <c r="K185" s="166"/>
      <c r="M185" s="32"/>
      <c r="N185" s="33"/>
      <c r="O185" s="42"/>
      <c r="R185" s="33">
        <v>1E-3</v>
      </c>
    </row>
    <row r="186" spans="3:19" customFormat="1" x14ac:dyDescent="0.35">
      <c r="C186" s="193" t="s">
        <v>131</v>
      </c>
      <c r="D186" s="149"/>
      <c r="E186" s="179" t="s">
        <v>209</v>
      </c>
      <c r="F186" s="180" t="str">
        <f>_xlfn.IFNA(IF(MATCH(E186,'DEQ Pollutant List'!$A$7:$A$611, 0)&gt;0, "Yes"), "No")</f>
        <v>No</v>
      </c>
      <c r="G186" s="181" t="s">
        <v>210</v>
      </c>
      <c r="H186" s="182">
        <v>0.1</v>
      </c>
      <c r="I186" s="165"/>
      <c r="J186" s="149"/>
      <c r="K186" s="166"/>
      <c r="M186" s="32"/>
      <c r="N186" s="33"/>
      <c r="O186" s="42"/>
      <c r="R186" s="33">
        <v>0.15</v>
      </c>
    </row>
    <row r="187" spans="3:19" customFormat="1" x14ac:dyDescent="0.35">
      <c r="C187" s="191" t="s">
        <v>132</v>
      </c>
      <c r="D187" s="79"/>
      <c r="E187" s="179" t="s">
        <v>209</v>
      </c>
      <c r="F187" s="180" t="str">
        <f>_xlfn.IFNA(IF(MATCH(E187,'DEQ Pollutant List'!$A$7:$A$611, 0)&gt;0, "Yes"), "No")</f>
        <v>No</v>
      </c>
      <c r="G187" s="181" t="s">
        <v>210</v>
      </c>
      <c r="H187" s="182">
        <v>0.1</v>
      </c>
      <c r="I187" s="165"/>
      <c r="J187" s="79"/>
      <c r="K187" s="166"/>
      <c r="M187" s="32"/>
      <c r="N187" s="33"/>
      <c r="O187" s="42"/>
      <c r="R187" s="33">
        <v>0.02</v>
      </c>
    </row>
    <row r="188" spans="3:19" customFormat="1" x14ac:dyDescent="0.35">
      <c r="C188" s="191" t="s">
        <v>133</v>
      </c>
      <c r="D188" s="79"/>
      <c r="E188" s="179" t="s">
        <v>209</v>
      </c>
      <c r="F188" s="180" t="str">
        <f>_xlfn.IFNA(IF(MATCH(E188,'DEQ Pollutant List'!$A$7:$A$611, 0)&gt;0, "Yes"), "No")</f>
        <v>No</v>
      </c>
      <c r="G188" s="181" t="s">
        <v>210</v>
      </c>
      <c r="H188" s="182">
        <v>0.1</v>
      </c>
      <c r="I188" s="165"/>
      <c r="J188" s="79"/>
      <c r="K188" s="166"/>
      <c r="M188" s="32"/>
      <c r="N188" s="33"/>
      <c r="O188" s="42"/>
      <c r="R188" s="33">
        <v>0.08</v>
      </c>
    </row>
    <row r="189" spans="3:19" customFormat="1" x14ac:dyDescent="0.35">
      <c r="C189" s="191" t="s">
        <v>134</v>
      </c>
      <c r="D189" s="79"/>
      <c r="E189" s="179" t="s">
        <v>209</v>
      </c>
      <c r="F189" s="180" t="str">
        <f>_xlfn.IFNA(IF(MATCH(E189,'DEQ Pollutant List'!$A$7:$A$611, 0)&gt;0, "Yes"), "No")</f>
        <v>No</v>
      </c>
      <c r="G189" s="181" t="s">
        <v>210</v>
      </c>
      <c r="H189" s="182">
        <v>0.25</v>
      </c>
      <c r="I189" s="165"/>
      <c r="J189" s="79"/>
      <c r="K189" s="166"/>
      <c r="M189" s="32"/>
      <c r="N189" s="33"/>
      <c r="O189" s="42"/>
      <c r="R189" s="33">
        <v>0.01</v>
      </c>
    </row>
    <row r="190" spans="3:19" customFormat="1" x14ac:dyDescent="0.35">
      <c r="C190" s="191" t="s">
        <v>146</v>
      </c>
      <c r="D190" s="79"/>
      <c r="E190" s="179" t="s">
        <v>209</v>
      </c>
      <c r="F190" s="180" t="str">
        <f>_xlfn.IFNA(IF(MATCH(E190,'DEQ Pollutant List'!$A$7:$A$611, 0)&gt;0, "Yes"), "No")</f>
        <v>No</v>
      </c>
      <c r="G190" s="181" t="s">
        <v>218</v>
      </c>
      <c r="H190" s="182"/>
      <c r="I190" s="165"/>
      <c r="J190" s="79"/>
      <c r="K190" s="166"/>
      <c r="M190" s="32"/>
      <c r="N190" s="33"/>
      <c r="O190" s="42"/>
      <c r="R190" s="33" t="s">
        <v>219</v>
      </c>
    </row>
    <row r="191" spans="3:19" customFormat="1" x14ac:dyDescent="0.35">
      <c r="C191" s="193" t="s">
        <v>220</v>
      </c>
      <c r="D191" s="149"/>
      <c r="E191" s="179" t="s">
        <v>221</v>
      </c>
      <c r="F191" s="180" t="str">
        <f>_xlfn.IFNA(IF(MATCH(E191,'DEQ Pollutant List'!$A$7:$A$611, 0)&gt;0, "Yes"), "No")</f>
        <v>No</v>
      </c>
      <c r="G191" s="181" t="s">
        <v>222</v>
      </c>
      <c r="H191" s="182">
        <v>0.05</v>
      </c>
      <c r="I191" s="165"/>
      <c r="J191" s="149"/>
      <c r="K191" s="166"/>
      <c r="M191" s="32"/>
      <c r="N191" s="33"/>
      <c r="O191" s="42"/>
      <c r="R191" s="33">
        <v>0.01</v>
      </c>
    </row>
    <row r="192" spans="3:19" customFormat="1" x14ac:dyDescent="0.35">
      <c r="C192" s="193" t="s">
        <v>220</v>
      </c>
      <c r="D192" s="149"/>
      <c r="E192" s="179" t="s">
        <v>223</v>
      </c>
      <c r="F192" s="180" t="str">
        <f>_xlfn.IFNA(IF(MATCH(E192,'DEQ Pollutant List'!$A$7:$A$611, 0)&gt;0, "Yes"), "No")</f>
        <v>No</v>
      </c>
      <c r="G192" s="181" t="s">
        <v>224</v>
      </c>
      <c r="H192" s="182">
        <v>0.03</v>
      </c>
      <c r="I192" s="165"/>
      <c r="J192" s="149"/>
      <c r="K192" s="166"/>
      <c r="M192" s="32"/>
      <c r="N192" s="33"/>
      <c r="O192" s="42"/>
      <c r="R192" s="33">
        <v>0.01</v>
      </c>
    </row>
    <row r="193" spans="3:19" customFormat="1" x14ac:dyDescent="0.35">
      <c r="C193" s="193" t="s">
        <v>225</v>
      </c>
      <c r="D193" s="149"/>
      <c r="E193" s="179" t="s">
        <v>223</v>
      </c>
      <c r="F193" s="180" t="str">
        <f>_xlfn.IFNA(IF(MATCH(E193,'DEQ Pollutant List'!$A$7:$A$611, 0)&gt;0, "Yes"), "No")</f>
        <v>No</v>
      </c>
      <c r="G193" s="181" t="s">
        <v>226</v>
      </c>
      <c r="H193" s="182">
        <v>0.05</v>
      </c>
      <c r="I193" s="165"/>
      <c r="J193" s="149"/>
      <c r="K193" s="166"/>
      <c r="M193" s="32"/>
      <c r="N193" s="33"/>
      <c r="O193" s="42"/>
      <c r="R193" s="33" t="s">
        <v>227</v>
      </c>
    </row>
    <row r="194" spans="3:19" customFormat="1" x14ac:dyDescent="0.35">
      <c r="C194" s="190" t="s">
        <v>228</v>
      </c>
      <c r="D194" s="147"/>
      <c r="E194" s="179" t="s">
        <v>223</v>
      </c>
      <c r="F194" s="180" t="str">
        <f>_xlfn.IFNA(IF(MATCH(E194,'DEQ Pollutant List'!$A$7:$A$611, 0)&gt;0, "Yes"), "No")</f>
        <v>No</v>
      </c>
      <c r="G194" s="181" t="s">
        <v>229</v>
      </c>
      <c r="H194" s="182">
        <v>0.05</v>
      </c>
      <c r="I194" s="165"/>
      <c r="J194" s="147"/>
      <c r="K194" s="166"/>
      <c r="M194" s="32"/>
      <c r="N194" s="33"/>
      <c r="O194" s="42"/>
      <c r="R194" s="33">
        <v>0</v>
      </c>
    </row>
    <row r="195" spans="3:19" customFormat="1" x14ac:dyDescent="0.35">
      <c r="C195" s="190" t="s">
        <v>230</v>
      </c>
      <c r="D195" s="147"/>
      <c r="E195" s="179" t="s">
        <v>223</v>
      </c>
      <c r="F195" s="180" t="str">
        <f>_xlfn.IFNA(IF(MATCH(E195,'DEQ Pollutant List'!$A$7:$A$611, 0)&gt;0, "Yes"), "No")</f>
        <v>No</v>
      </c>
      <c r="G195" s="181" t="s">
        <v>229</v>
      </c>
      <c r="H195" s="182">
        <v>0.1</v>
      </c>
      <c r="I195" s="165"/>
      <c r="J195" s="147"/>
      <c r="K195" s="166"/>
      <c r="M195" s="32"/>
      <c r="N195" s="33"/>
      <c r="O195" s="42"/>
      <c r="R195" s="33">
        <v>0.05</v>
      </c>
    </row>
    <row r="196" spans="3:19" ht="28.5" customHeight="1" x14ac:dyDescent="0.35">
      <c r="C196" s="143" t="s">
        <v>123</v>
      </c>
      <c r="D196" s="142">
        <v>0</v>
      </c>
      <c r="E196" s="164" t="s">
        <v>27</v>
      </c>
      <c r="F196" s="98" t="str">
        <f>_xlfn.IFNA(IF(MATCH(E196,'DEQ Pollutant List'!$A$7:$A$611, 0)&gt;0, "Yes"), "No")</f>
        <v>Yes</v>
      </c>
      <c r="G196" s="99" t="s">
        <v>216</v>
      </c>
      <c r="H196" s="100">
        <v>3.5000000000000001E-3</v>
      </c>
      <c r="I196" s="119">
        <f>D196*H196</f>
        <v>0</v>
      </c>
      <c r="J196" s="144">
        <v>10</v>
      </c>
      <c r="K196" s="122"/>
      <c r="M196" s="32"/>
      <c r="N196" s="33"/>
      <c r="O196" s="42"/>
      <c r="R196" s="42">
        <v>0.15</v>
      </c>
      <c r="S196" s="84"/>
    </row>
    <row r="197" spans="3:19" ht="28.5" customHeight="1" x14ac:dyDescent="0.35">
      <c r="C197" s="145" t="s">
        <v>186</v>
      </c>
      <c r="D197" s="142">
        <v>0</v>
      </c>
      <c r="E197" s="164" t="s">
        <v>232</v>
      </c>
      <c r="F197" s="98" t="str">
        <f>_xlfn.IFNA(IF(MATCH(E197,'DEQ Pollutant List'!$A$7:$A$611, 0)&gt;0, "Yes"), "No")</f>
        <v>Yes</v>
      </c>
      <c r="G197" s="99" t="s">
        <v>233</v>
      </c>
      <c r="H197" s="100">
        <v>0.3</v>
      </c>
      <c r="I197" s="119">
        <f>D197*H197</f>
        <v>0</v>
      </c>
      <c r="J197" s="146" t="s">
        <v>231</v>
      </c>
      <c r="K197" s="122"/>
      <c r="M197" s="32"/>
      <c r="N197" s="33"/>
      <c r="O197" s="42"/>
      <c r="R197" s="42">
        <v>1E-3</v>
      </c>
      <c r="S197" s="84"/>
    </row>
    <row r="198" spans="3:19" ht="28.5" customHeight="1" x14ac:dyDescent="0.35">
      <c r="C198" s="145" t="s">
        <v>234</v>
      </c>
      <c r="D198" s="142">
        <v>0</v>
      </c>
      <c r="E198" s="164" t="s">
        <v>235</v>
      </c>
      <c r="F198" s="128" t="str">
        <f>_xlfn.IFNA(IF(MATCH(E198,'DEQ Pollutant List'!$A$7:$A$611, 0)&gt;0, "Yes"), "No")</f>
        <v>Yes</v>
      </c>
      <c r="G198" s="99" t="s">
        <v>236</v>
      </c>
      <c r="H198" s="100">
        <v>9.8999999999999999E-4</v>
      </c>
      <c r="I198" s="119">
        <f>D198*H198</f>
        <v>0</v>
      </c>
      <c r="J198" s="146" t="s">
        <v>231</v>
      </c>
      <c r="K198" s="121"/>
      <c r="M198" s="32"/>
      <c r="N198" s="33"/>
      <c r="O198" s="42"/>
      <c r="R198" s="42">
        <v>8.0000000000000004E-4</v>
      </c>
      <c r="S198" s="84"/>
    </row>
    <row r="199" spans="3:19" ht="28.5" customHeight="1" x14ac:dyDescent="0.35">
      <c r="C199" s="141" t="s">
        <v>187</v>
      </c>
      <c r="D199" s="142">
        <v>0</v>
      </c>
      <c r="E199" s="164" t="s">
        <v>237</v>
      </c>
      <c r="F199" s="98" t="str">
        <f>_xlfn.IFNA(IF(MATCH(E199,'DEQ Pollutant List'!$A$7:$A$611, 0)&gt;0, "Yes"), "No")</f>
        <v>Yes</v>
      </c>
      <c r="G199" s="99" t="s">
        <v>238</v>
      </c>
      <c r="H199" s="100">
        <v>0.02</v>
      </c>
      <c r="I199" s="119">
        <f>D199*H199</f>
        <v>0</v>
      </c>
      <c r="J199" s="142">
        <v>1000</v>
      </c>
      <c r="K199" s="122"/>
      <c r="M199" s="32"/>
      <c r="N199" s="33"/>
      <c r="O199" s="42"/>
      <c r="R199" s="42">
        <v>0.01</v>
      </c>
      <c r="S199" s="84"/>
    </row>
    <row r="200" spans="3:19" ht="28.5" customHeight="1" x14ac:dyDescent="0.35">
      <c r="C200" s="145" t="s">
        <v>201</v>
      </c>
      <c r="D200" s="142">
        <v>0</v>
      </c>
      <c r="E200" s="164" t="s">
        <v>237</v>
      </c>
      <c r="F200" s="98" t="str">
        <f>_xlfn.IFNA(IF(MATCH(E200,'DEQ Pollutant List'!$A$7:$A$611, 0)&gt;0, "Yes"), "No")</f>
        <v>Yes</v>
      </c>
      <c r="G200" s="99" t="s">
        <v>238</v>
      </c>
      <c r="H200" s="100">
        <v>0.95</v>
      </c>
      <c r="I200" s="119">
        <f>D200*H200</f>
        <v>0</v>
      </c>
      <c r="J200" s="146">
        <v>1000</v>
      </c>
      <c r="K200" s="122"/>
      <c r="M200" s="32"/>
      <c r="N200" s="33"/>
      <c r="O200" s="42"/>
      <c r="R200" s="42">
        <v>0</v>
      </c>
      <c r="S200" s="84"/>
    </row>
    <row r="201" spans="3:19" customFormat="1" x14ac:dyDescent="0.35">
      <c r="C201" s="191" t="s">
        <v>239</v>
      </c>
      <c r="D201" s="79"/>
      <c r="E201" s="179" t="s">
        <v>223</v>
      </c>
      <c r="F201" s="180" t="str">
        <f>_xlfn.IFNA(IF(MATCH(E201,'DEQ Pollutant List'!$A$7:$A$611, 0)&gt;0, "Yes"), "No")</f>
        <v>No</v>
      </c>
      <c r="G201" s="181" t="s">
        <v>229</v>
      </c>
      <c r="H201" s="182"/>
      <c r="I201" s="165"/>
      <c r="J201" s="79"/>
      <c r="K201" s="166"/>
      <c r="M201" s="32"/>
      <c r="N201" s="33"/>
      <c r="O201" s="42"/>
      <c r="P201" t="s">
        <v>200</v>
      </c>
      <c r="R201" s="33">
        <v>0.02</v>
      </c>
    </row>
    <row r="202" spans="3:19" customFormat="1" x14ac:dyDescent="0.35">
      <c r="C202" s="193" t="s">
        <v>240</v>
      </c>
      <c r="D202" s="149"/>
      <c r="E202" s="179" t="s">
        <v>223</v>
      </c>
      <c r="F202" s="180" t="str">
        <f>_xlfn.IFNA(IF(MATCH(E202,'DEQ Pollutant List'!$A$7:$A$611, 0)&gt;0, "Yes"), "No")</f>
        <v>No</v>
      </c>
      <c r="G202" s="181" t="s">
        <v>241</v>
      </c>
      <c r="H202" s="182">
        <v>7.0000000000000007E-2</v>
      </c>
      <c r="I202" s="165"/>
      <c r="J202" s="149"/>
      <c r="K202" s="166"/>
      <c r="M202" s="32"/>
      <c r="N202" s="33"/>
      <c r="O202" s="42"/>
      <c r="R202" s="33">
        <v>0</v>
      </c>
    </row>
    <row r="203" spans="3:19" customFormat="1" ht="28.5" x14ac:dyDescent="0.35">
      <c r="C203" s="190" t="s">
        <v>62</v>
      </c>
      <c r="D203" s="147"/>
      <c r="E203" s="179" t="s">
        <v>242</v>
      </c>
      <c r="F203" s="180" t="str">
        <f>_xlfn.IFNA(IF(MATCH(E203,'DEQ Pollutant List'!$A$7:$A$611, 0)&gt;0, "Yes"), "No")</f>
        <v>No</v>
      </c>
      <c r="G203" s="181" t="s">
        <v>243</v>
      </c>
      <c r="H203" s="182"/>
      <c r="I203" s="165"/>
      <c r="J203" s="147"/>
      <c r="K203" s="166"/>
      <c r="M203" s="32"/>
      <c r="N203" s="33"/>
      <c r="O203" s="42"/>
      <c r="R203" s="33">
        <v>0</v>
      </c>
    </row>
    <row r="204" spans="3:19" customFormat="1" x14ac:dyDescent="0.35">
      <c r="C204" s="190" t="s">
        <v>244</v>
      </c>
      <c r="D204" s="147"/>
      <c r="E204" s="179" t="s">
        <v>245</v>
      </c>
      <c r="F204" s="180" t="str">
        <f>_xlfn.IFNA(IF(MATCH(E204,'DEQ Pollutant List'!$A$7:$A$611, 0)&gt;0, "Yes"), "No")</f>
        <v>No</v>
      </c>
      <c r="G204" s="181" t="s">
        <v>246</v>
      </c>
      <c r="H204" s="182" t="s">
        <v>101</v>
      </c>
      <c r="I204" s="165"/>
      <c r="J204" s="147"/>
      <c r="K204" s="166"/>
      <c r="M204" s="32"/>
      <c r="N204" s="33"/>
      <c r="O204" s="42"/>
      <c r="R204" s="33">
        <v>0.57999999999999996</v>
      </c>
    </row>
    <row r="205" spans="3:19" customFormat="1" x14ac:dyDescent="0.35">
      <c r="C205" s="191" t="s">
        <v>247</v>
      </c>
      <c r="D205" s="79"/>
      <c r="E205" s="179" t="s">
        <v>245</v>
      </c>
      <c r="F205" s="180" t="str">
        <f>_xlfn.IFNA(IF(MATCH(E205,'DEQ Pollutant List'!$A$7:$A$611, 0)&gt;0, "Yes"), "No")</f>
        <v>No</v>
      </c>
      <c r="G205" s="181" t="s">
        <v>248</v>
      </c>
      <c r="H205" s="182" t="s">
        <v>249</v>
      </c>
      <c r="I205" s="165"/>
      <c r="J205" s="79"/>
      <c r="K205" s="166"/>
      <c r="M205" s="32"/>
      <c r="N205" s="33"/>
      <c r="O205" s="42"/>
      <c r="R205" s="33">
        <v>2.5000000000000001E-2</v>
      </c>
    </row>
    <row r="206" spans="3:19" customFormat="1" x14ac:dyDescent="0.35">
      <c r="C206" s="191" t="s">
        <v>250</v>
      </c>
      <c r="D206" s="79"/>
      <c r="E206" s="179" t="s">
        <v>251</v>
      </c>
      <c r="F206" s="180" t="str">
        <f>_xlfn.IFNA(IF(MATCH(E206,'DEQ Pollutant List'!$A$7:$A$611, 0)&gt;0, "Yes"), "No")</f>
        <v>No</v>
      </c>
      <c r="G206" s="181" t="s">
        <v>252</v>
      </c>
      <c r="H206" s="182">
        <v>0.6</v>
      </c>
      <c r="I206" s="165"/>
      <c r="J206" s="79"/>
      <c r="K206" s="166"/>
      <c r="M206" s="32"/>
      <c r="N206" s="33"/>
      <c r="O206" s="42"/>
      <c r="R206" s="33">
        <v>2.5000000000000001E-2</v>
      </c>
    </row>
    <row r="207" spans="3:19" customFormat="1" x14ac:dyDescent="0.35">
      <c r="C207" s="190" t="s">
        <v>253</v>
      </c>
      <c r="D207" s="147"/>
      <c r="E207" s="179" t="s">
        <v>251</v>
      </c>
      <c r="F207" s="180" t="str">
        <f>_xlfn.IFNA(IF(MATCH(E207,'DEQ Pollutant List'!$A$7:$A$611, 0)&gt;0, "Yes"), "No")</f>
        <v>No</v>
      </c>
      <c r="G207" s="181" t="s">
        <v>254</v>
      </c>
      <c r="H207" s="182"/>
      <c r="I207" s="165"/>
      <c r="J207" s="147"/>
      <c r="K207" s="166"/>
      <c r="M207" s="32"/>
      <c r="N207" s="33"/>
      <c r="O207" s="42"/>
      <c r="R207" s="33">
        <v>0.06</v>
      </c>
    </row>
    <row r="208" spans="3:19" customFormat="1" x14ac:dyDescent="0.35">
      <c r="C208" s="190" t="s">
        <v>255</v>
      </c>
      <c r="D208" s="147"/>
      <c r="E208" s="179" t="s">
        <v>251</v>
      </c>
      <c r="F208" s="180" t="str">
        <f>_xlfn.IFNA(IF(MATCH(E208,'DEQ Pollutant List'!$A$7:$A$611, 0)&gt;0, "Yes"), "No")</f>
        <v>No</v>
      </c>
      <c r="G208" s="181" t="s">
        <v>252</v>
      </c>
      <c r="H208" s="182">
        <v>0.2</v>
      </c>
      <c r="I208" s="165"/>
      <c r="J208" s="147"/>
      <c r="K208" s="166"/>
      <c r="L208">
        <v>1.3</v>
      </c>
      <c r="M208" s="32"/>
      <c r="N208" s="33"/>
      <c r="O208" s="42"/>
      <c r="R208" s="33">
        <v>0.16</v>
      </c>
    </row>
    <row r="209" spans="3:19" customFormat="1" x14ac:dyDescent="0.35">
      <c r="C209" s="191" t="s">
        <v>256</v>
      </c>
      <c r="D209" s="79"/>
      <c r="E209" s="179" t="s">
        <v>257</v>
      </c>
      <c r="F209" s="180" t="str">
        <f>_xlfn.IFNA(IF(MATCH(E209,'DEQ Pollutant List'!$A$7:$A$611, 0)&gt;0, "Yes"), "No")</f>
        <v>No</v>
      </c>
      <c r="G209" s="181" t="s">
        <v>258</v>
      </c>
      <c r="H209" s="182">
        <v>0.61</v>
      </c>
      <c r="I209" s="165"/>
      <c r="J209" s="79"/>
      <c r="K209" s="166"/>
      <c r="M209" s="32"/>
      <c r="N209" s="33"/>
      <c r="O209" s="42"/>
      <c r="R209" s="33">
        <v>0.17</v>
      </c>
    </row>
    <row r="210" spans="3:19" customFormat="1" x14ac:dyDescent="0.35">
      <c r="C210" s="190" t="s">
        <v>259</v>
      </c>
      <c r="D210" s="147"/>
      <c r="E210" s="179" t="s">
        <v>257</v>
      </c>
      <c r="F210" s="180" t="str">
        <f>_xlfn.IFNA(IF(MATCH(E210,'DEQ Pollutant List'!$A$7:$A$611, 0)&gt;0, "Yes"), "No")</f>
        <v>No</v>
      </c>
      <c r="G210" s="181" t="s">
        <v>258</v>
      </c>
      <c r="H210" s="182"/>
      <c r="I210" s="165"/>
      <c r="J210" s="147"/>
      <c r="K210" s="166"/>
      <c r="M210" s="32"/>
      <c r="N210" s="33"/>
      <c r="O210" s="42"/>
      <c r="R210" s="33">
        <v>0.2</v>
      </c>
    </row>
    <row r="211" spans="3:19" customFormat="1" x14ac:dyDescent="0.35">
      <c r="C211" s="190" t="s">
        <v>194</v>
      </c>
      <c r="D211" s="147"/>
      <c r="E211" s="179" t="s">
        <v>257</v>
      </c>
      <c r="F211" s="180" t="str">
        <f>_xlfn.IFNA(IF(MATCH(E211,'DEQ Pollutant List'!$A$7:$A$611, 0)&gt;0, "Yes"), "No")</f>
        <v>No</v>
      </c>
      <c r="G211" s="181" t="s">
        <v>258</v>
      </c>
      <c r="H211" s="182">
        <v>0.1</v>
      </c>
      <c r="I211" s="165"/>
      <c r="J211" s="147"/>
      <c r="K211" s="166"/>
      <c r="M211" s="32"/>
      <c r="N211" s="33"/>
      <c r="O211" s="42"/>
      <c r="R211" s="33">
        <v>2.5000000000000001E-2</v>
      </c>
    </row>
    <row r="212" spans="3:19" ht="28.5" customHeight="1" x14ac:dyDescent="0.35">
      <c r="C212" s="141" t="s">
        <v>260</v>
      </c>
      <c r="D212" s="142">
        <v>0</v>
      </c>
      <c r="E212" s="164" t="s">
        <v>237</v>
      </c>
      <c r="F212" s="98" t="str">
        <f>_xlfn.IFNA(IF(MATCH(E212,'DEQ Pollutant List'!$A$7:$A$611, 0)&gt;0, "Yes"), "No")</f>
        <v>Yes</v>
      </c>
      <c r="G212" s="99" t="s">
        <v>238</v>
      </c>
      <c r="H212" s="100">
        <v>0.95009999999999994</v>
      </c>
      <c r="I212" s="119">
        <f>D212*H212</f>
        <v>0</v>
      </c>
      <c r="J212" s="142">
        <v>1000</v>
      </c>
      <c r="K212" s="122"/>
      <c r="M212" s="32"/>
      <c r="N212" s="33"/>
      <c r="O212" s="42"/>
      <c r="R212" s="42">
        <v>0.04</v>
      </c>
      <c r="S212" s="84"/>
    </row>
    <row r="213" spans="3:19" customFormat="1" x14ac:dyDescent="0.35">
      <c r="C213" s="190" t="s">
        <v>31</v>
      </c>
      <c r="D213" s="147"/>
      <c r="E213" s="179" t="s">
        <v>261</v>
      </c>
      <c r="F213" s="180" t="str">
        <f>_xlfn.IFNA(IF(MATCH(E213,'DEQ Pollutant List'!$A$7:$A$611, 0)&gt;0, "Yes"), "No")</f>
        <v>No</v>
      </c>
      <c r="G213" s="181" t="s">
        <v>262</v>
      </c>
      <c r="H213" s="182"/>
      <c r="I213" s="165"/>
      <c r="J213" s="147"/>
      <c r="K213" s="166"/>
      <c r="M213" s="32"/>
      <c r="N213" s="33"/>
      <c r="O213" s="42"/>
      <c r="R213" s="33">
        <v>2.5000000000000001E-2</v>
      </c>
    </row>
    <row r="214" spans="3:19" customFormat="1" ht="28.5" x14ac:dyDescent="0.35">
      <c r="C214" s="191" t="s">
        <v>70</v>
      </c>
      <c r="D214" s="79"/>
      <c r="E214" s="179" t="s">
        <v>261</v>
      </c>
      <c r="F214" s="180" t="str">
        <f>_xlfn.IFNA(IF(MATCH(E214,'DEQ Pollutant List'!$A$7:$A$611, 0)&gt;0, "Yes"), "No")</f>
        <v>No</v>
      </c>
      <c r="G214" s="181" t="s">
        <v>263</v>
      </c>
      <c r="H214" s="182">
        <v>0.09</v>
      </c>
      <c r="I214" s="165"/>
      <c r="J214" s="79"/>
      <c r="K214" s="166"/>
      <c r="M214" s="32"/>
      <c r="N214" s="33"/>
      <c r="O214" s="42"/>
      <c r="R214" s="33">
        <v>1.4999999999999999E-2</v>
      </c>
    </row>
    <row r="215" spans="3:19" customFormat="1" x14ac:dyDescent="0.35">
      <c r="C215" s="191" t="s">
        <v>264</v>
      </c>
      <c r="D215" s="79"/>
      <c r="E215" s="179" t="s">
        <v>261</v>
      </c>
      <c r="F215" s="180" t="str">
        <f>_xlfn.IFNA(IF(MATCH(E215,'DEQ Pollutant List'!$A$7:$A$611, 0)&gt;0, "Yes"), "No")</f>
        <v>No</v>
      </c>
      <c r="G215" s="181" t="s">
        <v>265</v>
      </c>
      <c r="H215" s="182">
        <v>0.03</v>
      </c>
      <c r="I215" s="165"/>
      <c r="J215" s="79"/>
      <c r="K215" s="166"/>
      <c r="M215" s="32"/>
      <c r="N215" s="33"/>
      <c r="O215" s="42"/>
      <c r="R215" s="33">
        <v>2.5000000000000001E-2</v>
      </c>
    </row>
    <row r="216" spans="3:19" ht="28.5" customHeight="1" x14ac:dyDescent="0.35">
      <c r="C216" s="141" t="s">
        <v>266</v>
      </c>
      <c r="D216" s="142">
        <v>0</v>
      </c>
      <c r="E216" s="164" t="s">
        <v>237</v>
      </c>
      <c r="F216" s="98" t="str">
        <f>_xlfn.IFNA(IF(MATCH(E216,'DEQ Pollutant List'!$A$7:$A$611, 0)&gt;0, "Yes"), "No")</f>
        <v>Yes</v>
      </c>
      <c r="G216" s="99" t="s">
        <v>238</v>
      </c>
      <c r="H216" s="100">
        <v>0.5</v>
      </c>
      <c r="I216" s="119">
        <f>D216*H216</f>
        <v>0</v>
      </c>
      <c r="J216" s="142">
        <v>1000</v>
      </c>
      <c r="K216" s="122"/>
      <c r="L216">
        <v>1.06</v>
      </c>
      <c r="M216" s="32"/>
      <c r="N216" s="33"/>
      <c r="O216" s="42"/>
      <c r="R216" s="42">
        <v>3.2000000000000001E-2</v>
      </c>
      <c r="S216" s="84"/>
    </row>
    <row r="217" spans="3:19" customFormat="1" x14ac:dyDescent="0.35">
      <c r="C217" s="191" t="s">
        <v>174</v>
      </c>
      <c r="D217" s="79"/>
      <c r="E217" s="179" t="s">
        <v>22</v>
      </c>
      <c r="F217" s="180" t="str">
        <f>_xlfn.IFNA(IF(MATCH(E217,'DEQ Pollutant List'!$A$7:$A$611, 0)&gt;0, "Yes"), "No")</f>
        <v>No</v>
      </c>
      <c r="G217" s="181" t="s">
        <v>23</v>
      </c>
      <c r="H217" s="182">
        <v>7.0000000000000007E-2</v>
      </c>
      <c r="I217" s="165"/>
      <c r="J217" s="79"/>
      <c r="K217" s="166"/>
      <c r="M217" s="32"/>
      <c r="N217" s="33"/>
      <c r="O217" s="42"/>
      <c r="R217" s="33">
        <v>1.7000000000000001E-2</v>
      </c>
    </row>
    <row r="218" spans="3:19" customFormat="1" x14ac:dyDescent="0.35">
      <c r="C218" s="193" t="s">
        <v>267</v>
      </c>
      <c r="D218" s="149"/>
      <c r="E218" s="179" t="s">
        <v>268</v>
      </c>
      <c r="F218" s="180" t="str">
        <f>_xlfn.IFNA(IF(MATCH(E218,'DEQ Pollutant List'!$A$7:$A$611, 0)&gt;0, "Yes"), "No")</f>
        <v>No</v>
      </c>
      <c r="G218" s="181" t="s">
        <v>23</v>
      </c>
      <c r="H218" s="182">
        <v>0.3</v>
      </c>
      <c r="I218" s="165"/>
      <c r="J218" s="149"/>
      <c r="K218" s="166"/>
      <c r="M218" s="32"/>
      <c r="N218" s="33"/>
      <c r="O218" s="42"/>
      <c r="R218" s="33">
        <v>0.1</v>
      </c>
    </row>
    <row r="219" spans="3:19" customFormat="1" x14ac:dyDescent="0.35">
      <c r="C219" s="193" t="s">
        <v>83</v>
      </c>
      <c r="D219" s="149"/>
      <c r="E219" s="179" t="s">
        <v>269</v>
      </c>
      <c r="F219" s="180" t="str">
        <f>_xlfn.IFNA(IF(MATCH(E219,'DEQ Pollutant List'!$A$7:$A$611, 0)&gt;0, "Yes"), "No")</f>
        <v>No</v>
      </c>
      <c r="G219" s="181" t="s">
        <v>270</v>
      </c>
      <c r="H219" s="182"/>
      <c r="I219" s="165"/>
      <c r="J219" s="149"/>
      <c r="K219" s="166"/>
      <c r="M219" s="32"/>
      <c r="N219" s="33"/>
      <c r="O219" s="42"/>
      <c r="R219" s="33">
        <v>2.5000000000000001E-2</v>
      </c>
    </row>
    <row r="220" spans="3:19" customFormat="1" x14ac:dyDescent="0.35">
      <c r="C220" s="190" t="s">
        <v>194</v>
      </c>
      <c r="D220" s="147"/>
      <c r="E220" s="179" t="s">
        <v>271</v>
      </c>
      <c r="F220" s="180" t="str">
        <f>_xlfn.IFNA(IF(MATCH(E220,'DEQ Pollutant List'!$A$7:$A$611, 0)&gt;0, "Yes"), "No")</f>
        <v>No</v>
      </c>
      <c r="G220" s="181" t="s">
        <v>272</v>
      </c>
      <c r="H220" s="182">
        <v>0.75</v>
      </c>
      <c r="I220" s="165"/>
      <c r="J220" s="147"/>
      <c r="K220" s="166"/>
      <c r="M220" s="32"/>
      <c r="N220" s="33"/>
      <c r="O220" s="42"/>
      <c r="R220" s="33">
        <v>0.19</v>
      </c>
    </row>
    <row r="221" spans="3:19" customFormat="1" x14ac:dyDescent="0.35">
      <c r="C221" s="190" t="s">
        <v>31</v>
      </c>
      <c r="D221" s="147"/>
      <c r="E221" s="179" t="s">
        <v>273</v>
      </c>
      <c r="F221" s="180" t="str">
        <f>_xlfn.IFNA(IF(MATCH(E221,'DEQ Pollutant List'!$A$7:$A$611, 0)&gt;0, "Yes"), "No")</f>
        <v>No</v>
      </c>
      <c r="G221" s="181" t="s">
        <v>274</v>
      </c>
      <c r="H221" s="182"/>
      <c r="I221" s="165"/>
      <c r="J221" s="147"/>
      <c r="K221" s="166"/>
      <c r="M221" s="32"/>
      <c r="N221" s="33"/>
      <c r="O221" s="42"/>
      <c r="R221" s="33">
        <v>0.17</v>
      </c>
    </row>
    <row r="222" spans="3:19" customFormat="1" x14ac:dyDescent="0.35">
      <c r="C222" s="143" t="s">
        <v>31</v>
      </c>
      <c r="D222" s="142">
        <v>0</v>
      </c>
      <c r="E222" s="164" t="s">
        <v>275</v>
      </c>
      <c r="F222" s="98" t="str">
        <f>_xlfn.IFNA(IF(MATCH(E222,'DEQ Pollutant List'!$A$7:$A$611, 0)&gt;0, "Yes"), "No")</f>
        <v>Yes</v>
      </c>
      <c r="G222" s="99" t="s">
        <v>276</v>
      </c>
      <c r="H222" s="100">
        <v>0.05</v>
      </c>
      <c r="I222" s="119">
        <f>D222*H222</f>
        <v>0</v>
      </c>
      <c r="J222" s="144">
        <v>1000</v>
      </c>
      <c r="K222" s="122"/>
      <c r="M222" s="32"/>
      <c r="N222" s="33"/>
      <c r="O222" s="42"/>
      <c r="R222" s="33">
        <v>0.15</v>
      </c>
    </row>
    <row r="223" spans="3:19" customFormat="1" ht="28.5" x14ac:dyDescent="0.35">
      <c r="C223" s="191" t="s">
        <v>70</v>
      </c>
      <c r="D223" s="79"/>
      <c r="E223" s="179" t="s">
        <v>273</v>
      </c>
      <c r="F223" s="180" t="str">
        <f>_xlfn.IFNA(IF(MATCH(E223,'DEQ Pollutant List'!$A$7:$A$611, 0)&gt;0, "Yes"), "No")</f>
        <v>No</v>
      </c>
      <c r="G223" s="181" t="s">
        <v>277</v>
      </c>
      <c r="H223" s="182">
        <v>0.19</v>
      </c>
      <c r="I223" s="165"/>
      <c r="J223" s="79"/>
      <c r="K223" s="166"/>
      <c r="M223" s="32"/>
      <c r="N223" s="33"/>
      <c r="O223" s="42"/>
      <c r="R223" s="33" t="s">
        <v>181</v>
      </c>
    </row>
    <row r="224" spans="3:19" customFormat="1" x14ac:dyDescent="0.35">
      <c r="C224" s="190" t="s">
        <v>112</v>
      </c>
      <c r="D224" s="147"/>
      <c r="E224" s="179" t="s">
        <v>278</v>
      </c>
      <c r="F224" s="180" t="str">
        <f>_xlfn.IFNA(IF(MATCH(E224,'DEQ Pollutant List'!$A$7:$A$611, 0)&gt;0, "Yes"), "No")</f>
        <v>No</v>
      </c>
      <c r="G224" s="181" t="s">
        <v>279</v>
      </c>
      <c r="H224" s="182"/>
      <c r="I224" s="165"/>
      <c r="J224" s="147"/>
      <c r="K224" s="166"/>
      <c r="M224" s="32"/>
      <c r="N224" s="33"/>
      <c r="O224" s="42"/>
      <c r="R224" s="33">
        <v>9.6000000000000002E-2</v>
      </c>
    </row>
    <row r="225" spans="3:19" customFormat="1" x14ac:dyDescent="0.35">
      <c r="C225" s="191" t="s">
        <v>133</v>
      </c>
      <c r="D225" s="79"/>
      <c r="E225" s="179" t="s">
        <v>278</v>
      </c>
      <c r="F225" s="180" t="str">
        <f>_xlfn.IFNA(IF(MATCH(E225,'DEQ Pollutant List'!$A$7:$A$611, 0)&gt;0, "Yes"), "No")</f>
        <v>No</v>
      </c>
      <c r="G225" s="181" t="s">
        <v>279</v>
      </c>
      <c r="H225" s="182">
        <v>2.5000000000000001E-2</v>
      </c>
      <c r="I225" s="165"/>
      <c r="J225" s="79"/>
      <c r="K225" s="166"/>
      <c r="M225" s="32"/>
      <c r="N225" s="33"/>
      <c r="O225" s="42"/>
      <c r="R225" s="33">
        <v>0.16</v>
      </c>
    </row>
    <row r="226" spans="3:19" customFormat="1" ht="56.5" x14ac:dyDescent="0.35">
      <c r="C226" s="191" t="s">
        <v>280</v>
      </c>
      <c r="D226" s="79"/>
      <c r="E226" s="179" t="s">
        <v>281</v>
      </c>
      <c r="F226" s="180" t="str">
        <f>_xlfn.IFNA(IF(MATCH(E226,'DEQ Pollutant List'!$A$7:$A$611, 0)&gt;0, "Yes"), "No")</f>
        <v>No</v>
      </c>
      <c r="G226" s="181" t="s">
        <v>282</v>
      </c>
      <c r="H226" s="182">
        <v>0.01</v>
      </c>
      <c r="I226" s="165"/>
      <c r="J226" s="79"/>
      <c r="K226" s="166"/>
      <c r="M226" s="32"/>
      <c r="N226" s="33"/>
      <c r="O226" s="42"/>
      <c r="R226" s="33">
        <v>0.14000000000000001</v>
      </c>
    </row>
    <row r="227" spans="3:19" customFormat="1" x14ac:dyDescent="0.35">
      <c r="C227" s="193" t="s">
        <v>234</v>
      </c>
      <c r="D227" s="149"/>
      <c r="E227" s="179" t="s">
        <v>283</v>
      </c>
      <c r="F227" s="180" t="str">
        <f>_xlfn.IFNA(IF(MATCH(E227,'DEQ Pollutant List'!$A$7:$A$611, 0)&gt;0, "Yes"), "No")</f>
        <v>No</v>
      </c>
      <c r="G227" s="181" t="s">
        <v>284</v>
      </c>
      <c r="H227" s="182">
        <v>0.01</v>
      </c>
      <c r="I227" s="165"/>
      <c r="J227" s="149"/>
      <c r="K227" s="166"/>
      <c r="M227" s="32"/>
      <c r="N227" s="33"/>
      <c r="O227" s="42"/>
      <c r="R227" s="33" t="s">
        <v>155</v>
      </c>
    </row>
    <row r="228" spans="3:19" customFormat="1" x14ac:dyDescent="0.35">
      <c r="C228" s="190" t="s">
        <v>190</v>
      </c>
      <c r="D228" s="147"/>
      <c r="E228" s="179" t="s">
        <v>285</v>
      </c>
      <c r="F228" s="180" t="str">
        <f>_xlfn.IFNA(IF(MATCH(E228,'DEQ Pollutant List'!$A$7:$A$611, 0)&gt;0, "Yes"), "No")</f>
        <v>No</v>
      </c>
      <c r="G228" s="181" t="s">
        <v>286</v>
      </c>
      <c r="H228" s="182">
        <v>0.1</v>
      </c>
      <c r="I228" s="165"/>
      <c r="J228" s="147"/>
      <c r="K228" s="166"/>
      <c r="M228" s="32"/>
      <c r="N228" s="33"/>
      <c r="O228" s="42"/>
      <c r="R228" s="33" t="s">
        <v>155</v>
      </c>
    </row>
    <row r="229" spans="3:19" ht="28.5" customHeight="1" x14ac:dyDescent="0.35">
      <c r="C229" s="143" t="s">
        <v>71</v>
      </c>
      <c r="D229" s="142">
        <v>0</v>
      </c>
      <c r="E229" s="164" t="s">
        <v>275</v>
      </c>
      <c r="F229" s="98" t="str">
        <f>_xlfn.IFNA(IF(MATCH(E229,'DEQ Pollutant List'!$A$7:$A$611, 0)&gt;0, "Yes"), "No")</f>
        <v>Yes</v>
      </c>
      <c r="G229" s="99" t="s">
        <v>276</v>
      </c>
      <c r="H229" s="100">
        <v>0.03</v>
      </c>
      <c r="I229" s="119">
        <f>D229*H229</f>
        <v>0</v>
      </c>
      <c r="J229" s="144">
        <v>1000</v>
      </c>
      <c r="K229" s="122"/>
      <c r="M229" s="32"/>
      <c r="N229" s="33"/>
      <c r="O229" s="42"/>
      <c r="R229" s="42" t="s">
        <v>155</v>
      </c>
      <c r="S229" s="84"/>
    </row>
    <row r="230" spans="3:19" customFormat="1" x14ac:dyDescent="0.35">
      <c r="C230" s="191" t="s">
        <v>43</v>
      </c>
      <c r="D230" s="79"/>
      <c r="E230" s="179" t="s">
        <v>35</v>
      </c>
      <c r="F230" s="180" t="str">
        <f>_xlfn.IFNA(IF(MATCH(E230,'DEQ Pollutant List'!$A$7:$A$611, 0)&gt;0, "Yes"), "No")</f>
        <v>No</v>
      </c>
      <c r="G230" s="181" t="s">
        <v>287</v>
      </c>
      <c r="H230" s="182"/>
      <c r="I230" s="165"/>
      <c r="J230" s="79"/>
      <c r="K230" s="166"/>
      <c r="M230" s="32"/>
      <c r="N230" s="33"/>
      <c r="O230" s="42"/>
      <c r="R230" s="33" t="s">
        <v>155</v>
      </c>
    </row>
    <row r="231" spans="3:19" customFormat="1" ht="28.5" x14ac:dyDescent="0.35">
      <c r="C231" s="191" t="s">
        <v>70</v>
      </c>
      <c r="D231" s="79"/>
      <c r="E231" s="179" t="s">
        <v>35</v>
      </c>
      <c r="F231" s="180" t="str">
        <f>_xlfn.IFNA(IF(MATCH(E231,'DEQ Pollutant List'!$A$7:$A$611, 0)&gt;0, "Yes"), "No")</f>
        <v>No</v>
      </c>
      <c r="G231" s="181" t="s">
        <v>288</v>
      </c>
      <c r="H231" s="182">
        <v>0.1</v>
      </c>
      <c r="I231" s="165"/>
      <c r="J231" s="79"/>
      <c r="K231" s="166"/>
      <c r="M231" s="32"/>
      <c r="N231" s="33"/>
      <c r="O231" s="42"/>
      <c r="R231" s="33">
        <v>0.1133</v>
      </c>
    </row>
    <row r="232" spans="3:19" customFormat="1" x14ac:dyDescent="0.35">
      <c r="C232" s="193" t="s">
        <v>289</v>
      </c>
      <c r="D232" s="149"/>
      <c r="E232" s="179" t="s">
        <v>290</v>
      </c>
      <c r="F232" s="180" t="str">
        <f>_xlfn.IFNA(IF(MATCH(E232,'DEQ Pollutant List'!$A$7:$A$611, 0)&gt;0, "Yes"), "No")</f>
        <v>No</v>
      </c>
      <c r="G232" s="181" t="s">
        <v>291</v>
      </c>
      <c r="H232" s="182">
        <v>0.01</v>
      </c>
      <c r="I232" s="165"/>
      <c r="J232" s="149"/>
      <c r="K232" s="166"/>
      <c r="M232" s="32"/>
      <c r="N232" s="33"/>
      <c r="O232" s="42"/>
      <c r="R232" s="33">
        <v>0.05</v>
      </c>
    </row>
    <row r="233" spans="3:19" customFormat="1" x14ac:dyDescent="0.35">
      <c r="C233" s="190" t="s">
        <v>32</v>
      </c>
      <c r="D233" s="147"/>
      <c r="E233" s="179" t="s">
        <v>292</v>
      </c>
      <c r="F233" s="180" t="str">
        <f>_xlfn.IFNA(IF(MATCH(E233,'DEQ Pollutant List'!$A$7:$A$611, 0)&gt;0, "Yes"), "No")</f>
        <v>No</v>
      </c>
      <c r="G233" s="181" t="s">
        <v>293</v>
      </c>
      <c r="H233" s="182">
        <v>3.0999999999999999E-3</v>
      </c>
      <c r="I233" s="165"/>
      <c r="J233" s="147"/>
      <c r="K233" s="166"/>
      <c r="M233" s="32"/>
      <c r="N233" s="33"/>
      <c r="O233" s="42"/>
      <c r="R233" s="33">
        <v>6.9000000000000006E-2</v>
      </c>
    </row>
    <row r="234" spans="3:19" customFormat="1" x14ac:dyDescent="0.35">
      <c r="C234" s="193" t="s">
        <v>33</v>
      </c>
      <c r="D234" s="149"/>
      <c r="E234" s="179" t="s">
        <v>292</v>
      </c>
      <c r="F234" s="180" t="str">
        <f>_xlfn.IFNA(IF(MATCH(E234,'DEQ Pollutant List'!$A$7:$A$611, 0)&gt;0, "Yes"), "No")</f>
        <v>No</v>
      </c>
      <c r="G234" s="181" t="s">
        <v>293</v>
      </c>
      <c r="H234" s="182"/>
      <c r="I234" s="165"/>
      <c r="J234" s="149"/>
      <c r="K234" s="166"/>
      <c r="M234" s="32"/>
      <c r="N234" s="33"/>
      <c r="O234" s="42"/>
      <c r="R234" s="33" t="s">
        <v>155</v>
      </c>
    </row>
    <row r="235" spans="3:19" customFormat="1" x14ac:dyDescent="0.35">
      <c r="C235" s="190" t="s">
        <v>94</v>
      </c>
      <c r="D235" s="147"/>
      <c r="E235" s="179" t="s">
        <v>292</v>
      </c>
      <c r="F235" s="180" t="str">
        <f>_xlfn.IFNA(IF(MATCH(E235,'DEQ Pollutant List'!$A$7:$A$611, 0)&gt;0, "Yes"), "No")</f>
        <v>No</v>
      </c>
      <c r="G235" s="181" t="s">
        <v>293</v>
      </c>
      <c r="H235" s="182"/>
      <c r="I235" s="165"/>
      <c r="J235" s="147"/>
      <c r="K235" s="166"/>
      <c r="M235" s="32"/>
      <c r="N235" s="33"/>
      <c r="O235" s="42"/>
      <c r="R235" s="33" t="s">
        <v>155</v>
      </c>
    </row>
    <row r="236" spans="3:19" customFormat="1" x14ac:dyDescent="0.35">
      <c r="C236" s="193" t="s">
        <v>72</v>
      </c>
      <c r="D236" s="149"/>
      <c r="E236" s="179" t="s">
        <v>292</v>
      </c>
      <c r="F236" s="180" t="str">
        <f>_xlfn.IFNA(IF(MATCH(E236,'DEQ Pollutant List'!$A$7:$A$611, 0)&gt;0, "Yes"), "No")</f>
        <v>No</v>
      </c>
      <c r="G236" s="181" t="s">
        <v>293</v>
      </c>
      <c r="H236" s="182">
        <v>0.01</v>
      </c>
      <c r="I236" s="165"/>
      <c r="J236" s="149"/>
      <c r="K236" s="166"/>
      <c r="M236" s="32"/>
      <c r="N236" s="33"/>
      <c r="O236" s="42"/>
      <c r="R236" s="33">
        <v>0.11</v>
      </c>
    </row>
    <row r="237" spans="3:19" customFormat="1" x14ac:dyDescent="0.35">
      <c r="C237" s="190" t="s">
        <v>190</v>
      </c>
      <c r="D237" s="147"/>
      <c r="E237" s="179" t="s">
        <v>292</v>
      </c>
      <c r="F237" s="180" t="str">
        <f>_xlfn.IFNA(IF(MATCH(E237,'DEQ Pollutant List'!$A$7:$A$611, 0)&gt;0, "Yes"), "No")</f>
        <v>No</v>
      </c>
      <c r="G237" s="181" t="s">
        <v>294</v>
      </c>
      <c r="H237" s="182">
        <v>3.0000000000000001E-3</v>
      </c>
      <c r="I237" s="165"/>
      <c r="J237" s="147"/>
      <c r="K237" s="166"/>
      <c r="M237" s="32"/>
      <c r="N237" s="33"/>
      <c r="O237" s="42"/>
      <c r="R237" s="33">
        <v>0.14000000000000001</v>
      </c>
    </row>
    <row r="238" spans="3:19" customFormat="1" ht="28.5" x14ac:dyDescent="0.35">
      <c r="C238" s="191" t="s">
        <v>70</v>
      </c>
      <c r="D238" s="79"/>
      <c r="E238" s="179" t="s">
        <v>292</v>
      </c>
      <c r="F238" s="180" t="str">
        <f>_xlfn.IFNA(IF(MATCH(E238,'DEQ Pollutant List'!$A$7:$A$611, 0)&gt;0, "Yes"), "No")</f>
        <v>No</v>
      </c>
      <c r="G238" s="181" t="s">
        <v>295</v>
      </c>
      <c r="H238" s="182">
        <v>0.02</v>
      </c>
      <c r="I238" s="165"/>
      <c r="J238" s="79"/>
      <c r="K238" s="166"/>
      <c r="M238" s="32"/>
      <c r="N238" s="33"/>
      <c r="O238" s="42"/>
      <c r="R238" s="33">
        <v>6.2399999999999997E-2</v>
      </c>
    </row>
    <row r="239" spans="3:19" customFormat="1" x14ac:dyDescent="0.35">
      <c r="C239" s="191" t="s">
        <v>90</v>
      </c>
      <c r="D239" s="79"/>
      <c r="E239" s="179" t="s">
        <v>292</v>
      </c>
      <c r="F239" s="180" t="str">
        <f>_xlfn.IFNA(IF(MATCH(E239,'DEQ Pollutant List'!$A$7:$A$611, 0)&gt;0, "Yes"), "No")</f>
        <v>No</v>
      </c>
      <c r="G239" s="181" t="s">
        <v>293</v>
      </c>
      <c r="H239" s="182">
        <v>0.01</v>
      </c>
      <c r="I239" s="165"/>
      <c r="J239" s="79"/>
      <c r="K239" s="166"/>
      <c r="M239" s="32"/>
      <c r="N239" s="33"/>
      <c r="O239" s="42"/>
      <c r="R239" s="33">
        <v>0.03</v>
      </c>
    </row>
    <row r="240" spans="3:19" customFormat="1" ht="28.5" x14ac:dyDescent="0.35">
      <c r="C240" s="191" t="s">
        <v>111</v>
      </c>
      <c r="D240" s="79"/>
      <c r="E240" s="179" t="s">
        <v>292</v>
      </c>
      <c r="F240" s="180" t="str">
        <f>_xlfn.IFNA(IF(MATCH(E240,'DEQ Pollutant List'!$A$7:$A$611, 0)&gt;0, "Yes"), "No")</f>
        <v>No</v>
      </c>
      <c r="G240" s="181" t="s">
        <v>296</v>
      </c>
      <c r="H240" s="182"/>
      <c r="I240" s="165"/>
      <c r="J240" s="79"/>
      <c r="K240" s="166"/>
      <c r="M240" s="32"/>
      <c r="N240" s="33"/>
      <c r="O240" s="42"/>
      <c r="R240" s="33">
        <v>5.5100000000000003E-2</v>
      </c>
    </row>
    <row r="241" spans="3:19" ht="28.5" customHeight="1" x14ac:dyDescent="0.35">
      <c r="C241" s="143" t="s">
        <v>94</v>
      </c>
      <c r="D241" s="142">
        <v>0</v>
      </c>
      <c r="E241" s="164" t="s">
        <v>298</v>
      </c>
      <c r="F241" s="98" t="str">
        <f>_xlfn.IFNA(IF(MATCH(E241,'DEQ Pollutant List'!$A$7:$A$611, 0)&gt;0, "Yes"), "No")</f>
        <v>Yes</v>
      </c>
      <c r="G241" s="99" t="s">
        <v>299</v>
      </c>
      <c r="H241" s="100">
        <v>7.1999999999999995E-2</v>
      </c>
      <c r="I241" s="119">
        <f>D241*H241</f>
        <v>0</v>
      </c>
      <c r="J241" s="144" t="s">
        <v>297</v>
      </c>
      <c r="K241" s="122"/>
      <c r="M241" s="32"/>
      <c r="N241" s="33"/>
      <c r="O241" s="42"/>
      <c r="R241" s="42">
        <v>0.01</v>
      </c>
      <c r="S241" s="84"/>
    </row>
    <row r="242" spans="3:19" ht="28.5" customHeight="1" x14ac:dyDescent="0.35">
      <c r="C242" s="143" t="s">
        <v>62</v>
      </c>
      <c r="D242" s="142">
        <v>0</v>
      </c>
      <c r="E242" s="164" t="s">
        <v>298</v>
      </c>
      <c r="F242" s="98" t="str">
        <f>_xlfn.IFNA(IF(MATCH(E242,'DEQ Pollutant List'!$A$7:$A$611, 0)&gt;0, "Yes"), "No")</f>
        <v>Yes</v>
      </c>
      <c r="G242" s="99" t="s">
        <v>299</v>
      </c>
      <c r="H242" s="100">
        <v>2.1000000000000001E-2</v>
      </c>
      <c r="I242" s="119">
        <f>D242*H242</f>
        <v>0</v>
      </c>
      <c r="J242" s="144" t="s">
        <v>297</v>
      </c>
      <c r="K242" s="122"/>
      <c r="M242" s="32"/>
      <c r="N242" s="33"/>
      <c r="O242" s="42"/>
      <c r="R242" s="42">
        <v>0.05</v>
      </c>
      <c r="S242" s="84"/>
    </row>
    <row r="243" spans="3:19" customFormat="1" x14ac:dyDescent="0.35">
      <c r="C243" s="190" t="s">
        <v>119</v>
      </c>
      <c r="D243" s="147"/>
      <c r="E243" s="179" t="s">
        <v>292</v>
      </c>
      <c r="F243" s="180" t="str">
        <f>_xlfn.IFNA(IF(MATCH(E243,'DEQ Pollutant List'!$A$7:$A$611, 0)&gt;0, "Yes"), "No")</f>
        <v>No</v>
      </c>
      <c r="G243" s="181" t="s">
        <v>293</v>
      </c>
      <c r="H243" s="182"/>
      <c r="I243" s="165"/>
      <c r="J243" s="147"/>
      <c r="K243" s="166"/>
      <c r="M243" s="32"/>
      <c r="N243" s="33"/>
      <c r="O243" s="42"/>
      <c r="R243" s="33">
        <v>2.5000000000000001E-2</v>
      </c>
    </row>
    <row r="244" spans="3:19" customFormat="1" x14ac:dyDescent="0.35">
      <c r="C244" s="190" t="s">
        <v>120</v>
      </c>
      <c r="D244" s="147"/>
      <c r="E244" s="179" t="s">
        <v>292</v>
      </c>
      <c r="F244" s="180" t="str">
        <f>_xlfn.IFNA(IF(MATCH(E244,'DEQ Pollutant List'!$A$7:$A$611, 0)&gt;0, "Yes"), "No")</f>
        <v>No</v>
      </c>
      <c r="G244" s="181" t="s">
        <v>293</v>
      </c>
      <c r="H244" s="182"/>
      <c r="I244" s="165"/>
      <c r="J244" s="147"/>
      <c r="K244" s="166"/>
      <c r="M244" s="32"/>
      <c r="N244" s="33"/>
      <c r="O244" s="42"/>
      <c r="R244" s="33">
        <v>0.01</v>
      </c>
    </row>
    <row r="245" spans="3:19" customFormat="1" x14ac:dyDescent="0.35">
      <c r="C245" s="193" t="s">
        <v>129</v>
      </c>
      <c r="D245" s="149"/>
      <c r="E245" s="179" t="s">
        <v>292</v>
      </c>
      <c r="F245" s="180" t="str">
        <f>_xlfn.IFNA(IF(MATCH(E245,'DEQ Pollutant List'!$A$7:$A$611, 0)&gt;0, "Yes"), "No")</f>
        <v>No</v>
      </c>
      <c r="G245" s="181" t="s">
        <v>293</v>
      </c>
      <c r="H245" s="182">
        <v>0.01</v>
      </c>
      <c r="I245" s="165"/>
      <c r="J245" s="149"/>
      <c r="K245" s="166"/>
      <c r="M245" s="32"/>
      <c r="N245" s="33"/>
      <c r="O245" s="42"/>
      <c r="R245" s="33">
        <v>0.03</v>
      </c>
    </row>
    <row r="246" spans="3:19" customFormat="1" x14ac:dyDescent="0.35">
      <c r="C246" s="191" t="s">
        <v>132</v>
      </c>
      <c r="D246" s="79"/>
      <c r="E246" s="179" t="s">
        <v>292</v>
      </c>
      <c r="F246" s="180" t="str">
        <f>_xlfn.IFNA(IF(MATCH(E246,'DEQ Pollutant List'!$A$7:$A$611, 0)&gt;0, "Yes"), "No")</f>
        <v>No</v>
      </c>
      <c r="G246" s="181" t="s">
        <v>293</v>
      </c>
      <c r="H246" s="182">
        <v>0.01</v>
      </c>
      <c r="I246" s="165"/>
      <c r="J246" s="79"/>
      <c r="K246" s="166"/>
      <c r="M246" s="32"/>
      <c r="N246" s="33"/>
      <c r="O246" s="42"/>
      <c r="R246" s="33">
        <v>0.03</v>
      </c>
    </row>
    <row r="247" spans="3:19" ht="28.5" customHeight="1" x14ac:dyDescent="0.35">
      <c r="C247" s="143" t="s">
        <v>88</v>
      </c>
      <c r="D247" s="142">
        <v>0</v>
      </c>
      <c r="E247" s="164" t="s">
        <v>298</v>
      </c>
      <c r="F247" s="98" t="str">
        <f>_xlfn.IFNA(IF(MATCH(E247,'DEQ Pollutant List'!$A$7:$A$611, 0)&gt;0, "Yes"), "No")</f>
        <v>Yes</v>
      </c>
      <c r="G247" s="99" t="s">
        <v>300</v>
      </c>
      <c r="H247" s="100">
        <v>1.34E-2</v>
      </c>
      <c r="I247" s="119">
        <f>D247*H247</f>
        <v>0</v>
      </c>
      <c r="J247" s="144" t="s">
        <v>297</v>
      </c>
      <c r="K247" s="122"/>
      <c r="M247" s="32"/>
      <c r="N247" s="33"/>
      <c r="O247" s="42"/>
      <c r="R247" s="42">
        <v>1E-3</v>
      </c>
      <c r="S247" s="84"/>
    </row>
    <row r="248" spans="3:19" customFormat="1" x14ac:dyDescent="0.35">
      <c r="C248" s="191" t="s">
        <v>133</v>
      </c>
      <c r="D248" s="79"/>
      <c r="E248" s="179" t="s">
        <v>292</v>
      </c>
      <c r="F248" s="180" t="str">
        <f>_xlfn.IFNA(IF(MATCH(E248,'DEQ Pollutant List'!$A$7:$A$611, 0)&gt;0, "Yes"), "No")</f>
        <v>No</v>
      </c>
      <c r="G248" s="181" t="s">
        <v>293</v>
      </c>
      <c r="H248" s="182">
        <v>0.01</v>
      </c>
      <c r="I248" s="165"/>
      <c r="J248" s="79"/>
      <c r="K248" s="166"/>
      <c r="M248" s="32"/>
      <c r="N248" s="33"/>
      <c r="O248" s="42"/>
      <c r="R248" s="33">
        <v>1E-3</v>
      </c>
    </row>
    <row r="249" spans="3:19" customFormat="1" x14ac:dyDescent="0.35">
      <c r="C249" s="191" t="s">
        <v>264</v>
      </c>
      <c r="D249" s="79"/>
      <c r="E249" s="179" t="s">
        <v>292</v>
      </c>
      <c r="F249" s="180" t="str">
        <f>_xlfn.IFNA(IF(MATCH(E249,'DEQ Pollutant List'!$A$7:$A$611, 0)&gt;0, "Yes"), "No")</f>
        <v>No</v>
      </c>
      <c r="G249" s="181" t="s">
        <v>301</v>
      </c>
      <c r="H249" s="182">
        <v>0.03</v>
      </c>
      <c r="I249" s="165"/>
      <c r="J249" s="79"/>
      <c r="K249" s="166"/>
      <c r="M249" s="32"/>
      <c r="N249" s="33"/>
      <c r="O249" s="42"/>
      <c r="R249" s="33">
        <v>1E-3</v>
      </c>
    </row>
    <row r="250" spans="3:19" ht="28.5" customHeight="1" x14ac:dyDescent="0.35">
      <c r="C250" s="143" t="s">
        <v>143</v>
      </c>
      <c r="D250" s="142">
        <v>0</v>
      </c>
      <c r="E250" s="164" t="s">
        <v>302</v>
      </c>
      <c r="F250" s="98" t="str">
        <f>_xlfn.IFNA(IF(MATCH(E250,'DEQ Pollutant List'!$A$7:$A$611, 0)&gt;0, "Yes"), "No")</f>
        <v>Yes</v>
      </c>
      <c r="G250" s="99" t="s">
        <v>303</v>
      </c>
      <c r="H250" s="100">
        <v>0.1</v>
      </c>
      <c r="I250" s="119">
        <f>D250*H250</f>
        <v>0</v>
      </c>
      <c r="J250" s="144">
        <v>1000</v>
      </c>
      <c r="K250" s="122"/>
      <c r="M250" s="32"/>
      <c r="N250" s="33"/>
      <c r="O250" s="42"/>
      <c r="R250" s="42">
        <v>0.3</v>
      </c>
      <c r="S250" s="84"/>
    </row>
    <row r="251" spans="3:19" ht="28.5" customHeight="1" x14ac:dyDescent="0.35">
      <c r="C251" s="143" t="s">
        <v>138</v>
      </c>
      <c r="D251" s="142">
        <v>0</v>
      </c>
      <c r="E251" s="164" t="s">
        <v>302</v>
      </c>
      <c r="F251" s="98" t="str">
        <f>_xlfn.IFNA(IF(MATCH(E251,'DEQ Pollutant List'!$A$7:$A$611, 0)&gt;0, "Yes"), "No")</f>
        <v>Yes</v>
      </c>
      <c r="G251" s="99" t="s">
        <v>303</v>
      </c>
      <c r="H251" s="100">
        <v>0.1</v>
      </c>
      <c r="I251" s="119">
        <f>D251*H251</f>
        <v>0</v>
      </c>
      <c r="J251" s="144">
        <v>1000</v>
      </c>
      <c r="K251" s="122"/>
      <c r="M251" s="32"/>
      <c r="N251" s="33"/>
      <c r="O251" s="42"/>
      <c r="P251">
        <v>1.3</v>
      </c>
      <c r="R251" s="42">
        <v>0.1</v>
      </c>
      <c r="S251" s="84"/>
    </row>
    <row r="252" spans="3:19" ht="28.5" customHeight="1" x14ac:dyDescent="0.35">
      <c r="C252" s="141" t="s">
        <v>304</v>
      </c>
      <c r="D252" s="197">
        <f>MAX('Chemical Use (2022)'!D83,'Chemical Use (2021)'!D83,'Chemical Use (2020)'!D83)*CONVERT(20,"oz","gal")*0.84*8.34*2</f>
        <v>240.8175</v>
      </c>
      <c r="E252" s="164" t="s">
        <v>302</v>
      </c>
      <c r="F252" s="98" t="str">
        <f>_xlfn.IFNA(IF(MATCH(E252,'DEQ Pollutant List'!$A$7:$A$611, 0)&gt;0, "Yes"), "No")</f>
        <v>Yes</v>
      </c>
      <c r="G252" s="99" t="s">
        <v>303</v>
      </c>
      <c r="H252" s="100">
        <v>0.2</v>
      </c>
      <c r="I252" s="119">
        <f>D252*H252</f>
        <v>48.163499999999999</v>
      </c>
      <c r="J252" s="142">
        <v>1000</v>
      </c>
      <c r="K252" s="122"/>
      <c r="M252" s="32"/>
      <c r="N252" s="33"/>
      <c r="O252" s="42"/>
      <c r="R252" s="42" t="s">
        <v>305</v>
      </c>
      <c r="S252" s="84"/>
    </row>
    <row r="253" spans="3:19" ht="28.5" customHeight="1" x14ac:dyDescent="0.35">
      <c r="C253" s="143" t="s">
        <v>32</v>
      </c>
      <c r="D253" s="142">
        <v>0</v>
      </c>
      <c r="E253" s="164" t="s">
        <v>302</v>
      </c>
      <c r="F253" s="98" t="str">
        <f>_xlfn.IFNA(IF(MATCH(E253,'DEQ Pollutant List'!$A$7:$A$611, 0)&gt;0, "Yes"), "No")</f>
        <v>Yes</v>
      </c>
      <c r="G253" s="99" t="s">
        <v>303</v>
      </c>
      <c r="H253" s="100">
        <v>9.2499999999999999E-2</v>
      </c>
      <c r="I253" s="119">
        <f>D253*H253</f>
        <v>0</v>
      </c>
      <c r="J253" s="144">
        <v>1000</v>
      </c>
      <c r="K253" s="122"/>
      <c r="M253" s="32"/>
      <c r="N253" s="33"/>
      <c r="O253" s="42"/>
      <c r="R253" s="42">
        <v>0.5</v>
      </c>
      <c r="S253" s="84"/>
    </row>
    <row r="254" spans="3:19" customFormat="1" x14ac:dyDescent="0.35">
      <c r="C254" s="191" t="s">
        <v>104</v>
      </c>
      <c r="D254" s="79"/>
      <c r="E254" s="179" t="s">
        <v>292</v>
      </c>
      <c r="F254" s="180" t="str">
        <f>_xlfn.IFNA(IF(MATCH(E254,'DEQ Pollutant List'!$A$7:$A$611, 0)&gt;0, "Yes"), "No")</f>
        <v>No</v>
      </c>
      <c r="G254" s="181" t="s">
        <v>293</v>
      </c>
      <c r="H254" s="182">
        <v>0.01</v>
      </c>
      <c r="I254" s="165"/>
      <c r="J254" s="79"/>
      <c r="K254" s="166"/>
      <c r="M254" s="32"/>
      <c r="N254" s="33"/>
      <c r="O254" s="42"/>
      <c r="R254" s="33" t="s">
        <v>305</v>
      </c>
    </row>
    <row r="255" spans="3:19" customFormat="1" ht="42.5" x14ac:dyDescent="0.35">
      <c r="C255" s="191" t="s">
        <v>306</v>
      </c>
      <c r="D255" s="79"/>
      <c r="E255" s="179" t="s">
        <v>307</v>
      </c>
      <c r="F255" s="180" t="str">
        <f>_xlfn.IFNA(IF(MATCH(E255,'DEQ Pollutant List'!$A$7:$A$611, 0)&gt;0, "Yes"), "No")</f>
        <v>No</v>
      </c>
      <c r="G255" s="181" t="s">
        <v>308</v>
      </c>
      <c r="H255" s="182">
        <v>0.3</v>
      </c>
      <c r="I255" s="165"/>
      <c r="J255" s="79"/>
      <c r="K255" s="166"/>
      <c r="L255" t="s">
        <v>309</v>
      </c>
      <c r="M255" s="32"/>
      <c r="N255" s="33"/>
      <c r="O255" s="42"/>
      <c r="R255" s="33">
        <v>0</v>
      </c>
    </row>
    <row r="256" spans="3:19" customFormat="1" x14ac:dyDescent="0.35">
      <c r="C256" s="190" t="s">
        <v>310</v>
      </c>
      <c r="D256" s="147"/>
      <c r="E256" s="179" t="s">
        <v>307</v>
      </c>
      <c r="F256" s="180" t="str">
        <f>_xlfn.IFNA(IF(MATCH(E256,'DEQ Pollutant List'!$A$7:$A$611, 0)&gt;0, "Yes"), "No")</f>
        <v>No</v>
      </c>
      <c r="G256" s="181" t="s">
        <v>311</v>
      </c>
      <c r="H256" s="182"/>
      <c r="I256" s="165"/>
      <c r="J256" s="147"/>
      <c r="K256" s="166"/>
      <c r="M256" s="32"/>
      <c r="N256" s="33"/>
      <c r="O256" s="42"/>
      <c r="R256" s="33">
        <v>0.01</v>
      </c>
    </row>
    <row r="257" spans="3:19" customFormat="1" x14ac:dyDescent="0.35">
      <c r="C257" s="193" t="s">
        <v>311</v>
      </c>
      <c r="D257" s="149"/>
      <c r="E257" s="179" t="s">
        <v>307</v>
      </c>
      <c r="F257" s="180" t="str">
        <f>_xlfn.IFNA(IF(MATCH(E257,'DEQ Pollutant List'!$A$7:$A$611, 0)&gt;0, "Yes"), "No")</f>
        <v>No</v>
      </c>
      <c r="G257" s="181" t="s">
        <v>311</v>
      </c>
      <c r="H257" s="182">
        <v>0.3</v>
      </c>
      <c r="I257" s="165"/>
      <c r="J257" s="149"/>
      <c r="K257" s="166"/>
      <c r="M257" s="32"/>
      <c r="N257" s="33"/>
      <c r="O257" s="42"/>
      <c r="R257" s="33">
        <v>0.01</v>
      </c>
    </row>
    <row r="258" spans="3:19" customFormat="1" x14ac:dyDescent="0.35">
      <c r="C258" s="193" t="s">
        <v>220</v>
      </c>
      <c r="D258" s="149"/>
      <c r="E258" s="179" t="s">
        <v>312</v>
      </c>
      <c r="F258" s="180" t="str">
        <f>_xlfn.IFNA(IF(MATCH(E258,'DEQ Pollutant List'!$A$7:$A$611, 0)&gt;0, "Yes"), "No")</f>
        <v>No</v>
      </c>
      <c r="G258" s="181" t="s">
        <v>313</v>
      </c>
      <c r="H258" s="182">
        <v>0.03</v>
      </c>
      <c r="I258" s="165"/>
      <c r="J258" s="149"/>
      <c r="K258" s="166"/>
      <c r="M258" s="32"/>
      <c r="N258" s="33"/>
      <c r="O258" s="42"/>
      <c r="R258" s="33" t="s">
        <v>181</v>
      </c>
    </row>
    <row r="259" spans="3:19" customFormat="1" x14ac:dyDescent="0.35">
      <c r="C259" s="191" t="s">
        <v>174</v>
      </c>
      <c r="D259" s="79"/>
      <c r="E259" s="179" t="s">
        <v>314</v>
      </c>
      <c r="F259" s="180" t="str">
        <f>_xlfn.IFNA(IF(MATCH(E259,'DEQ Pollutant List'!$A$7:$A$611, 0)&gt;0, "Yes"), "No")</f>
        <v>No</v>
      </c>
      <c r="G259" s="181" t="s">
        <v>315</v>
      </c>
      <c r="H259" s="182">
        <v>7.0000000000000007E-2</v>
      </c>
      <c r="I259" s="165"/>
      <c r="J259" s="79"/>
      <c r="K259" s="166"/>
      <c r="M259" s="32"/>
      <c r="N259" s="33"/>
      <c r="O259" s="42"/>
      <c r="R259" s="33">
        <v>0.03</v>
      </c>
    </row>
    <row r="260" spans="3:19" customFormat="1" x14ac:dyDescent="0.35">
      <c r="C260" s="191" t="s">
        <v>187</v>
      </c>
      <c r="D260" s="79"/>
      <c r="E260" s="179" t="s">
        <v>38</v>
      </c>
      <c r="F260" s="180" t="str">
        <f>_xlfn.IFNA(IF(MATCH(E260,'DEQ Pollutant List'!$A$7:$A$611, 0)&gt;0, "Yes"), "No")</f>
        <v>No</v>
      </c>
      <c r="G260" s="181" t="s">
        <v>316</v>
      </c>
      <c r="H260" s="182">
        <v>0.27</v>
      </c>
      <c r="I260" s="165"/>
      <c r="J260" s="79"/>
      <c r="K260" s="166"/>
      <c r="M260" s="32"/>
      <c r="N260" s="33"/>
      <c r="O260" s="42"/>
      <c r="R260" s="33">
        <v>0.1</v>
      </c>
    </row>
    <row r="261" spans="3:19" customFormat="1" x14ac:dyDescent="0.35">
      <c r="C261" s="191" t="s">
        <v>317</v>
      </c>
      <c r="D261" s="79"/>
      <c r="E261" s="179" t="s">
        <v>38</v>
      </c>
      <c r="F261" s="180" t="str">
        <f>_xlfn.IFNA(IF(MATCH(E261,'DEQ Pollutant List'!$A$7:$A$611, 0)&gt;0, "Yes"), "No")</f>
        <v>No</v>
      </c>
      <c r="G261" s="181" t="s">
        <v>318</v>
      </c>
      <c r="H261" s="182">
        <v>0.1</v>
      </c>
      <c r="I261" s="165"/>
      <c r="J261" s="79"/>
      <c r="K261" s="166"/>
      <c r="M261" s="32"/>
      <c r="N261" s="33"/>
      <c r="O261" s="42"/>
      <c r="R261" s="33" t="s">
        <v>319</v>
      </c>
    </row>
    <row r="262" spans="3:19" customFormat="1" x14ac:dyDescent="0.35">
      <c r="C262" s="191" t="s">
        <v>320</v>
      </c>
      <c r="D262" s="79"/>
      <c r="E262" s="179" t="s">
        <v>38</v>
      </c>
      <c r="F262" s="180" t="str">
        <f>_xlfn.IFNA(IF(MATCH(E262,'DEQ Pollutant List'!$A$7:$A$611, 0)&gt;0, "Yes"), "No")</f>
        <v>No</v>
      </c>
      <c r="G262" s="181" t="s">
        <v>318</v>
      </c>
      <c r="H262" s="182">
        <v>0.25</v>
      </c>
      <c r="I262" s="165"/>
      <c r="J262" s="79"/>
      <c r="K262" s="166"/>
      <c r="M262" s="32"/>
      <c r="N262" s="33"/>
      <c r="O262" s="42"/>
      <c r="R262" s="33">
        <v>0.3</v>
      </c>
    </row>
    <row r="263" spans="3:19" customFormat="1" x14ac:dyDescent="0.35">
      <c r="C263" s="191" t="s">
        <v>321</v>
      </c>
      <c r="D263" s="79"/>
      <c r="E263" s="179" t="s">
        <v>38</v>
      </c>
      <c r="F263" s="180" t="str">
        <f>_xlfn.IFNA(IF(MATCH(E263,'DEQ Pollutant List'!$A$7:$A$611, 0)&gt;0, "Yes"), "No")</f>
        <v>No</v>
      </c>
      <c r="G263" s="181" t="s">
        <v>318</v>
      </c>
      <c r="H263" s="182">
        <v>0.25</v>
      </c>
      <c r="I263" s="165"/>
      <c r="J263" s="79"/>
      <c r="K263" s="166"/>
      <c r="M263" s="32"/>
      <c r="N263" s="33"/>
      <c r="O263" s="42"/>
      <c r="R263" s="33">
        <v>3.8199999999999998E-2</v>
      </c>
    </row>
    <row r="264" spans="3:19" ht="28.5" customHeight="1" x14ac:dyDescent="0.35">
      <c r="C264" s="145" t="s">
        <v>83</v>
      </c>
      <c r="D264" s="142">
        <v>0</v>
      </c>
      <c r="E264" s="164" t="s">
        <v>302</v>
      </c>
      <c r="F264" s="98" t="str">
        <f>_xlfn.IFNA(IF(MATCH(E264,'DEQ Pollutant List'!$A$7:$A$611, 0)&gt;0, "Yes"), "No")</f>
        <v>Yes</v>
      </c>
      <c r="G264" s="99" t="s">
        <v>303</v>
      </c>
      <c r="H264" s="100">
        <v>1.6784E-2</v>
      </c>
      <c r="I264" s="119">
        <f>D264*H264</f>
        <v>0</v>
      </c>
      <c r="J264" s="146">
        <v>1000</v>
      </c>
      <c r="K264" s="122"/>
      <c r="M264" s="32"/>
      <c r="N264" s="33"/>
      <c r="O264" s="42"/>
      <c r="R264" s="42">
        <v>0.01</v>
      </c>
      <c r="S264" s="84"/>
    </row>
    <row r="265" spans="3:19" ht="28.5" customHeight="1" x14ac:dyDescent="0.35">
      <c r="C265" s="143" t="s">
        <v>97</v>
      </c>
      <c r="D265" s="142">
        <v>0</v>
      </c>
      <c r="E265" s="164" t="s">
        <v>302</v>
      </c>
      <c r="F265" s="98" t="str">
        <f>_xlfn.IFNA(IF(MATCH(E265,'DEQ Pollutant List'!$A$7:$A$611, 0)&gt;0, "Yes"), "No")</f>
        <v>Yes</v>
      </c>
      <c r="G265" s="99" t="s">
        <v>303</v>
      </c>
      <c r="H265" s="100">
        <v>0.25</v>
      </c>
      <c r="I265" s="119">
        <f>D265*H265</f>
        <v>0</v>
      </c>
      <c r="J265" s="144">
        <v>1000</v>
      </c>
      <c r="K265" s="122"/>
      <c r="M265" s="32"/>
      <c r="N265" s="33"/>
      <c r="O265" s="42"/>
      <c r="P265" t="s">
        <v>322</v>
      </c>
      <c r="R265" s="42">
        <v>0.01</v>
      </c>
      <c r="S265" s="84"/>
    </row>
    <row r="266" spans="3:19" ht="28.5" customHeight="1" x14ac:dyDescent="0.35">
      <c r="C266" s="141" t="s">
        <v>239</v>
      </c>
      <c r="D266" s="142">
        <v>0</v>
      </c>
      <c r="E266" s="164" t="s">
        <v>302</v>
      </c>
      <c r="F266" s="98" t="str">
        <f>_xlfn.IFNA(IF(MATCH(E266,'DEQ Pollutant List'!$A$7:$A$611, 0)&gt;0, "Yes"), "No")</f>
        <v>Yes</v>
      </c>
      <c r="G266" s="99" t="s">
        <v>303</v>
      </c>
      <c r="H266" s="100">
        <v>9.4E-2</v>
      </c>
      <c r="I266" s="119">
        <f>D266*H266</f>
        <v>0</v>
      </c>
      <c r="J266" s="142">
        <v>1000</v>
      </c>
      <c r="K266" s="122"/>
      <c r="M266" s="32"/>
      <c r="N266" s="33"/>
      <c r="O266" s="42"/>
      <c r="R266" s="42">
        <v>0.03</v>
      </c>
      <c r="S266" s="84"/>
    </row>
    <row r="267" spans="3:19" customFormat="1" x14ac:dyDescent="0.35">
      <c r="C267" s="190" t="s">
        <v>32</v>
      </c>
      <c r="D267" s="147"/>
      <c r="E267" s="179" t="s">
        <v>38</v>
      </c>
      <c r="F267" s="180" t="str">
        <f>_xlfn.IFNA(IF(MATCH(E267,'DEQ Pollutant List'!$A$7:$A$611, 0)&gt;0, "Yes"), "No")</f>
        <v>No</v>
      </c>
      <c r="G267" s="181" t="s">
        <v>39</v>
      </c>
      <c r="H267" s="182">
        <v>3.4299999999999997E-2</v>
      </c>
      <c r="I267" s="165"/>
      <c r="J267" s="147"/>
      <c r="K267" s="166"/>
      <c r="M267" s="32"/>
      <c r="N267" s="33"/>
      <c r="O267" s="42"/>
      <c r="R267" s="33">
        <v>1.7000000000000001E-2</v>
      </c>
    </row>
    <row r="268" spans="3:19" customFormat="1" x14ac:dyDescent="0.35">
      <c r="C268" s="190" t="s">
        <v>323</v>
      </c>
      <c r="D268" s="147"/>
      <c r="E268" s="179" t="s">
        <v>38</v>
      </c>
      <c r="F268" s="180" t="str">
        <f>_xlfn.IFNA(IF(MATCH(E268,'DEQ Pollutant List'!$A$7:$A$611, 0)&gt;0, "Yes"), "No")</f>
        <v>No</v>
      </c>
      <c r="G268" s="181" t="s">
        <v>39</v>
      </c>
      <c r="H268" s="182"/>
      <c r="I268" s="165"/>
      <c r="J268" s="147"/>
      <c r="K268" s="166"/>
      <c r="M268" s="32"/>
      <c r="N268" s="33"/>
      <c r="O268" s="42"/>
      <c r="R268" s="33">
        <v>1E-3</v>
      </c>
    </row>
    <row r="269" spans="3:19" customFormat="1" x14ac:dyDescent="0.35">
      <c r="C269" s="193" t="s">
        <v>33</v>
      </c>
      <c r="D269" s="149"/>
      <c r="E269" s="179" t="s">
        <v>38</v>
      </c>
      <c r="F269" s="180" t="str">
        <f>_xlfn.IFNA(IF(MATCH(E269,'DEQ Pollutant List'!$A$7:$A$611, 0)&gt;0, "Yes"), "No")</f>
        <v>No</v>
      </c>
      <c r="G269" s="181" t="s">
        <v>39</v>
      </c>
      <c r="H269" s="182"/>
      <c r="I269" s="165"/>
      <c r="J269" s="149"/>
      <c r="K269" s="166"/>
      <c r="M269" s="32"/>
      <c r="N269" s="33"/>
      <c r="O269" s="42"/>
      <c r="R269" s="33">
        <v>1E-3</v>
      </c>
    </row>
    <row r="270" spans="3:19" customFormat="1" x14ac:dyDescent="0.35">
      <c r="C270" s="191" t="s">
        <v>43</v>
      </c>
      <c r="D270" s="79"/>
      <c r="E270" s="179" t="s">
        <v>38</v>
      </c>
      <c r="F270" s="180" t="str">
        <f>_xlfn.IFNA(IF(MATCH(E270,'DEQ Pollutant List'!$A$7:$A$611, 0)&gt;0, "Yes"), "No")</f>
        <v>No</v>
      </c>
      <c r="G270" s="181" t="s">
        <v>39</v>
      </c>
      <c r="H270" s="182"/>
      <c r="I270" s="165"/>
      <c r="J270" s="79"/>
      <c r="K270" s="166"/>
      <c r="M270" s="32"/>
      <c r="N270" s="33"/>
      <c r="O270" s="42"/>
      <c r="R270" s="33">
        <v>2E-3</v>
      </c>
    </row>
    <row r="271" spans="3:19" customFormat="1" x14ac:dyDescent="0.35">
      <c r="C271" s="193" t="s">
        <v>56</v>
      </c>
      <c r="D271" s="149"/>
      <c r="E271" s="179" t="s">
        <v>38</v>
      </c>
      <c r="F271" s="180" t="str">
        <f>_xlfn.IFNA(IF(MATCH(E271,'DEQ Pollutant List'!$A$7:$A$611, 0)&gt;0, "Yes"), "No")</f>
        <v>No</v>
      </c>
      <c r="G271" s="181" t="s">
        <v>39</v>
      </c>
      <c r="H271" s="182"/>
      <c r="I271" s="165"/>
      <c r="J271" s="149"/>
      <c r="K271" s="166"/>
      <c r="M271" s="32"/>
      <c r="N271" s="33"/>
      <c r="O271" s="42"/>
      <c r="R271" s="33">
        <v>3.0000000000000001E-3</v>
      </c>
    </row>
    <row r="272" spans="3:19" customFormat="1" x14ac:dyDescent="0.35">
      <c r="C272" s="191" t="s">
        <v>57</v>
      </c>
      <c r="D272" s="79"/>
      <c r="E272" s="179" t="s">
        <v>38</v>
      </c>
      <c r="F272" s="180" t="str">
        <f>_xlfn.IFNA(IF(MATCH(E272,'DEQ Pollutant List'!$A$7:$A$611, 0)&gt;0, "Yes"), "No")</f>
        <v>No</v>
      </c>
      <c r="G272" s="181" t="s">
        <v>39</v>
      </c>
      <c r="H272" s="182"/>
      <c r="I272" s="165"/>
      <c r="J272" s="79"/>
      <c r="K272" s="166"/>
      <c r="M272" s="32"/>
      <c r="N272" s="33"/>
      <c r="O272" s="42"/>
      <c r="R272" s="33">
        <v>0</v>
      </c>
    </row>
    <row r="273" spans="3:19" customFormat="1" ht="26" x14ac:dyDescent="0.35">
      <c r="C273" s="190" t="s">
        <v>62</v>
      </c>
      <c r="D273" s="147"/>
      <c r="E273" s="179" t="s">
        <v>38</v>
      </c>
      <c r="F273" s="180" t="str">
        <f>_xlfn.IFNA(IF(MATCH(E273,'DEQ Pollutant List'!$A$7:$A$611, 0)&gt;0, "Yes"), "No")</f>
        <v>No</v>
      </c>
      <c r="G273" s="181" t="s">
        <v>324</v>
      </c>
      <c r="H273" s="182"/>
      <c r="I273" s="165"/>
      <c r="J273" s="147"/>
      <c r="K273" s="166"/>
      <c r="M273" s="32"/>
      <c r="N273" s="33"/>
      <c r="O273" s="42"/>
      <c r="R273" s="33" t="s">
        <v>181</v>
      </c>
    </row>
    <row r="274" spans="3:19" customFormat="1" x14ac:dyDescent="0.35">
      <c r="C274" s="190" t="s">
        <v>69</v>
      </c>
      <c r="D274" s="147"/>
      <c r="E274" s="179" t="s">
        <v>38</v>
      </c>
      <c r="F274" s="180" t="str">
        <f>_xlfn.IFNA(IF(MATCH(E274,'DEQ Pollutant List'!$A$7:$A$611, 0)&gt;0, "Yes"), "No")</f>
        <v>No</v>
      </c>
      <c r="G274" s="181" t="s">
        <v>325</v>
      </c>
      <c r="H274" s="182"/>
      <c r="I274" s="165"/>
      <c r="J274" s="147"/>
      <c r="K274" s="166"/>
      <c r="M274" s="32"/>
      <c r="N274" s="33"/>
      <c r="O274" s="42"/>
      <c r="R274" s="33" t="s">
        <v>326</v>
      </c>
    </row>
    <row r="275" spans="3:19" ht="28.5" customHeight="1" x14ac:dyDescent="0.35">
      <c r="C275" s="141" t="s">
        <v>90</v>
      </c>
      <c r="D275" s="142">
        <v>0</v>
      </c>
      <c r="E275" s="164" t="s">
        <v>302</v>
      </c>
      <c r="F275" s="98" t="str">
        <f>_xlfn.IFNA(IF(MATCH(E275,'DEQ Pollutant List'!$A$7:$A$611, 0)&gt;0, "Yes"), "No")</f>
        <v>Yes</v>
      </c>
      <c r="G275" s="99" t="s">
        <v>303</v>
      </c>
      <c r="H275" s="100">
        <v>0.25</v>
      </c>
      <c r="I275" s="119">
        <f>D275*H275</f>
        <v>0</v>
      </c>
      <c r="J275" s="142">
        <v>1000</v>
      </c>
      <c r="K275" s="122"/>
      <c r="M275" s="32"/>
      <c r="N275" s="33"/>
      <c r="O275" s="42"/>
      <c r="R275" s="42">
        <v>0.01</v>
      </c>
      <c r="S275" s="84"/>
    </row>
    <row r="276" spans="3:19" ht="28.5" customHeight="1" x14ac:dyDescent="0.35">
      <c r="C276" s="141" t="s">
        <v>93</v>
      </c>
      <c r="D276" s="142">
        <v>0</v>
      </c>
      <c r="E276" s="164" t="s">
        <v>302</v>
      </c>
      <c r="F276" s="98" t="str">
        <f>_xlfn.IFNA(IF(MATCH(E276,'DEQ Pollutant List'!$A$7:$A$611, 0)&gt;0, "Yes"), "No")</f>
        <v>Yes</v>
      </c>
      <c r="G276" s="99" t="s">
        <v>303</v>
      </c>
      <c r="H276" s="100">
        <v>0.25</v>
      </c>
      <c r="I276" s="119">
        <f>D276*H276</f>
        <v>0</v>
      </c>
      <c r="J276" s="142">
        <v>1000</v>
      </c>
      <c r="K276" s="122"/>
      <c r="M276" s="32"/>
      <c r="N276" s="33"/>
      <c r="O276" s="42"/>
      <c r="R276" s="42">
        <v>0.01</v>
      </c>
      <c r="S276" s="84"/>
    </row>
    <row r="277" spans="3:19" ht="28.5" customHeight="1" x14ac:dyDescent="0.35">
      <c r="C277" s="143" t="s">
        <v>109</v>
      </c>
      <c r="D277" s="142">
        <v>0</v>
      </c>
      <c r="E277" s="164" t="s">
        <v>302</v>
      </c>
      <c r="F277" s="98" t="str">
        <f>_xlfn.IFNA(IF(MATCH(E277,'DEQ Pollutant List'!$A$7:$A$611, 0)&gt;0, "Yes"), "No")</f>
        <v>Yes</v>
      </c>
      <c r="G277" s="99" t="s">
        <v>303</v>
      </c>
      <c r="H277" s="100">
        <v>0.21</v>
      </c>
      <c r="I277" s="119">
        <f>D277*H277</f>
        <v>0</v>
      </c>
      <c r="J277" s="144">
        <v>1000</v>
      </c>
      <c r="K277" s="122"/>
      <c r="L277">
        <v>0.82099999999999995</v>
      </c>
      <c r="M277" s="32"/>
      <c r="N277" s="33"/>
      <c r="O277" s="42"/>
      <c r="R277" s="42">
        <v>1.4E-2</v>
      </c>
      <c r="S277" s="84"/>
    </row>
    <row r="278" spans="3:19" ht="28.5" customHeight="1" x14ac:dyDescent="0.35">
      <c r="C278" s="145" t="s">
        <v>129</v>
      </c>
      <c r="D278" s="142">
        <v>0</v>
      </c>
      <c r="E278" s="164" t="s">
        <v>302</v>
      </c>
      <c r="F278" s="98" t="str">
        <f>_xlfn.IFNA(IF(MATCH(E278,'DEQ Pollutant List'!$A$7:$A$611, 0)&gt;0, "Yes"), "No")</f>
        <v>Yes</v>
      </c>
      <c r="G278" s="99" t="s">
        <v>303</v>
      </c>
      <c r="H278" s="100">
        <v>0.01</v>
      </c>
      <c r="I278" s="119">
        <f>D278*H278</f>
        <v>0</v>
      </c>
      <c r="J278" s="146">
        <v>1000</v>
      </c>
      <c r="K278" s="122"/>
      <c r="M278" s="32"/>
      <c r="N278" s="33"/>
      <c r="O278" s="42"/>
      <c r="P278" t="s">
        <v>327</v>
      </c>
      <c r="R278" s="42">
        <v>0.15</v>
      </c>
      <c r="S278" s="84"/>
    </row>
    <row r="279" spans="3:19" ht="28.5" customHeight="1" x14ac:dyDescent="0.35">
      <c r="C279" s="145" t="s">
        <v>130</v>
      </c>
      <c r="D279" s="142">
        <v>0</v>
      </c>
      <c r="E279" s="164" t="s">
        <v>302</v>
      </c>
      <c r="F279" s="98" t="str">
        <f>_xlfn.IFNA(IF(MATCH(E279,'DEQ Pollutant List'!$A$7:$A$611, 0)&gt;0, "Yes"), "No")</f>
        <v>Yes</v>
      </c>
      <c r="G279" s="99" t="s">
        <v>303</v>
      </c>
      <c r="H279" s="100">
        <v>0.01</v>
      </c>
      <c r="I279" s="119">
        <f>D279*H279</f>
        <v>0</v>
      </c>
      <c r="J279" s="146">
        <v>1000</v>
      </c>
      <c r="K279" s="122"/>
      <c r="M279" s="32"/>
      <c r="N279" s="33"/>
      <c r="O279" s="42"/>
      <c r="R279" s="42">
        <v>2.5000000000000001E-2</v>
      </c>
      <c r="S279" s="84"/>
    </row>
    <row r="280" spans="3:19" customFormat="1" x14ac:dyDescent="0.35">
      <c r="C280" s="193" t="s">
        <v>83</v>
      </c>
      <c r="D280" s="149"/>
      <c r="E280" s="179" t="s">
        <v>38</v>
      </c>
      <c r="F280" s="180" t="str">
        <f>_xlfn.IFNA(IF(MATCH(E280,'DEQ Pollutant List'!$A$7:$A$611, 0)&gt;0, "Yes"), "No")</f>
        <v>No</v>
      </c>
      <c r="G280" s="181" t="s">
        <v>328</v>
      </c>
      <c r="H280" s="182"/>
      <c r="I280" s="165"/>
      <c r="J280" s="149"/>
      <c r="K280" s="166"/>
      <c r="M280" s="32"/>
      <c r="N280" s="33"/>
      <c r="O280" s="42"/>
      <c r="R280" s="33">
        <v>2.5000000000000001E-2</v>
      </c>
    </row>
    <row r="281" spans="3:19" customFormat="1" x14ac:dyDescent="0.35">
      <c r="C281" s="190" t="s">
        <v>97</v>
      </c>
      <c r="D281" s="147"/>
      <c r="E281" s="179" t="s">
        <v>38</v>
      </c>
      <c r="F281" s="180" t="str">
        <f>_xlfn.IFNA(IF(MATCH(E281,'DEQ Pollutant List'!$A$7:$A$611, 0)&gt;0, "Yes"), "No")</f>
        <v>No</v>
      </c>
      <c r="G281" s="181" t="s">
        <v>39</v>
      </c>
      <c r="H281" s="182"/>
      <c r="I281" s="165"/>
      <c r="J281" s="147"/>
      <c r="K281" s="166"/>
      <c r="M281" s="32"/>
      <c r="N281" s="33"/>
      <c r="O281" s="42"/>
      <c r="P281">
        <v>1.052</v>
      </c>
      <c r="R281" s="33">
        <v>0.16</v>
      </c>
    </row>
    <row r="282" spans="3:19" customFormat="1" x14ac:dyDescent="0.35">
      <c r="C282" s="190" t="s">
        <v>88</v>
      </c>
      <c r="D282" s="147"/>
      <c r="E282" s="179" t="s">
        <v>38</v>
      </c>
      <c r="F282" s="180" t="s">
        <v>89</v>
      </c>
      <c r="G282" s="181" t="s">
        <v>39</v>
      </c>
      <c r="H282" s="182"/>
      <c r="I282" s="165"/>
      <c r="J282" s="147"/>
      <c r="K282" s="166"/>
      <c r="M282" s="32"/>
      <c r="N282" s="33"/>
      <c r="O282" s="42"/>
      <c r="R282" s="33">
        <v>0.21840000000000001</v>
      </c>
    </row>
    <row r="283" spans="3:19" customFormat="1" x14ac:dyDescent="0.35">
      <c r="C283" s="193" t="s">
        <v>72</v>
      </c>
      <c r="D283" s="149"/>
      <c r="E283" s="179" t="s">
        <v>38</v>
      </c>
      <c r="F283" s="180" t="str">
        <f>_xlfn.IFNA(IF(MATCH(E283,'DEQ Pollutant List'!$A$7:$A$611, 0)&gt;0, "Yes"), "No")</f>
        <v>No</v>
      </c>
      <c r="G283" s="181" t="s">
        <v>329</v>
      </c>
      <c r="H283" s="182">
        <v>0.05</v>
      </c>
      <c r="I283" s="165"/>
      <c r="J283" s="149"/>
      <c r="K283" s="166"/>
      <c r="M283" s="32"/>
      <c r="N283" s="33"/>
      <c r="O283" s="42"/>
      <c r="R283" s="33">
        <v>7.5999999999999998E-2</v>
      </c>
    </row>
    <row r="284" spans="3:19" customFormat="1" x14ac:dyDescent="0.35">
      <c r="C284" s="190" t="s">
        <v>190</v>
      </c>
      <c r="D284" s="147"/>
      <c r="E284" s="179" t="s">
        <v>38</v>
      </c>
      <c r="F284" s="180" t="str">
        <f>_xlfn.IFNA(IF(MATCH(E284,'DEQ Pollutant List'!$A$7:$A$611, 0)&gt;0, "Yes"), "No")</f>
        <v>No</v>
      </c>
      <c r="G284" s="181" t="s">
        <v>330</v>
      </c>
      <c r="H284" s="182">
        <v>0.24</v>
      </c>
      <c r="I284" s="165"/>
      <c r="J284" s="147"/>
      <c r="K284" s="166"/>
      <c r="M284" s="32"/>
      <c r="N284" s="33"/>
      <c r="O284" s="42"/>
      <c r="R284" s="33">
        <v>0.04</v>
      </c>
    </row>
    <row r="285" spans="3:19" customFormat="1" ht="28.5" x14ac:dyDescent="0.35">
      <c r="C285" s="191" t="s">
        <v>70</v>
      </c>
      <c r="D285" s="79"/>
      <c r="E285" s="179" t="s">
        <v>38</v>
      </c>
      <c r="F285" s="180" t="str">
        <f>_xlfn.IFNA(IF(MATCH(E285,'DEQ Pollutant List'!$A$7:$A$611, 0)&gt;0, "Yes"), "No")</f>
        <v>No</v>
      </c>
      <c r="G285" s="181" t="s">
        <v>331</v>
      </c>
      <c r="H285" s="182">
        <v>0.25</v>
      </c>
      <c r="I285" s="165"/>
      <c r="J285" s="79"/>
      <c r="K285" s="166"/>
      <c r="M285" s="32"/>
      <c r="N285" s="33"/>
      <c r="O285" s="42"/>
      <c r="R285" s="33">
        <v>3.5999999999999997E-2</v>
      </c>
    </row>
    <row r="286" spans="3:19" customFormat="1" x14ac:dyDescent="0.35">
      <c r="C286" s="190" t="s">
        <v>103</v>
      </c>
      <c r="D286" s="147"/>
      <c r="E286" s="179" t="s">
        <v>38</v>
      </c>
      <c r="F286" s="180" t="str">
        <f>_xlfn.IFNA(IF(MATCH(E286,'DEQ Pollutant List'!$A$7:$A$611, 0)&gt;0, "Yes"), "No")</f>
        <v>No</v>
      </c>
      <c r="G286" s="181" t="s">
        <v>39</v>
      </c>
      <c r="H286" s="182"/>
      <c r="I286" s="165"/>
      <c r="J286" s="147"/>
      <c r="K286" s="166"/>
      <c r="M286" s="32"/>
      <c r="N286" s="33"/>
      <c r="O286" s="42"/>
      <c r="R286" s="33">
        <v>2.5000000000000001E-2</v>
      </c>
    </row>
    <row r="287" spans="3:19" customFormat="1" x14ac:dyDescent="0.35">
      <c r="C287" s="190" t="s">
        <v>108</v>
      </c>
      <c r="D287" s="147"/>
      <c r="E287" s="179" t="s">
        <v>38</v>
      </c>
      <c r="F287" s="180" t="str">
        <f>_xlfn.IFNA(IF(MATCH(E287,'DEQ Pollutant List'!$A$7:$A$611, 0)&gt;0, "Yes"), "No")</f>
        <v>No</v>
      </c>
      <c r="G287" s="181" t="s">
        <v>324</v>
      </c>
      <c r="H287" s="182"/>
      <c r="I287" s="165"/>
      <c r="J287" s="147"/>
      <c r="K287" s="166"/>
      <c r="M287" s="32"/>
      <c r="N287" s="33"/>
      <c r="O287" s="42"/>
      <c r="R287" s="33">
        <v>0.1</v>
      </c>
    </row>
    <row r="288" spans="3:19" customFormat="1" x14ac:dyDescent="0.35">
      <c r="C288" s="190" t="s">
        <v>112</v>
      </c>
      <c r="D288" s="147"/>
      <c r="E288" s="179" t="s">
        <v>38</v>
      </c>
      <c r="F288" s="180" t="str">
        <f>_xlfn.IFNA(IF(MATCH(E288,'DEQ Pollutant List'!$A$7:$A$611, 0)&gt;0, "Yes"), "No")</f>
        <v>No</v>
      </c>
      <c r="G288" s="181" t="s">
        <v>39</v>
      </c>
      <c r="H288" s="182"/>
      <c r="I288" s="165"/>
      <c r="J288" s="147"/>
      <c r="K288" s="166"/>
      <c r="M288" s="32"/>
      <c r="N288" s="33"/>
      <c r="O288" s="42"/>
      <c r="R288" s="33">
        <v>2.5000000000000001E-2</v>
      </c>
    </row>
    <row r="289" spans="3:19" ht="28.5" customHeight="1" x14ac:dyDescent="0.35">
      <c r="C289" s="141" t="s">
        <v>332</v>
      </c>
      <c r="D289" s="142">
        <v>0</v>
      </c>
      <c r="E289" s="164" t="s">
        <v>302</v>
      </c>
      <c r="F289" s="98" t="str">
        <f>_xlfn.IFNA(IF(MATCH(E289,'DEQ Pollutant List'!$A$7:$A$611, 0)&gt;0, "Yes"), "No")</f>
        <v>Yes</v>
      </c>
      <c r="G289" s="99" t="s">
        <v>303</v>
      </c>
      <c r="H289" s="100">
        <v>0.1</v>
      </c>
      <c r="I289" s="119">
        <f>D289*H289</f>
        <v>0</v>
      </c>
      <c r="J289" s="142">
        <v>1000</v>
      </c>
      <c r="K289" s="122"/>
      <c r="M289" s="32"/>
      <c r="N289" s="33"/>
      <c r="O289" s="42"/>
      <c r="R289" s="42">
        <v>0.17</v>
      </c>
      <c r="S289" s="84"/>
    </row>
    <row r="290" spans="3:19" ht="28.5" customHeight="1" x14ac:dyDescent="0.35">
      <c r="C290" s="141" t="s">
        <v>146</v>
      </c>
      <c r="D290" s="142">
        <v>0</v>
      </c>
      <c r="E290" s="164" t="s">
        <v>302</v>
      </c>
      <c r="F290" s="98" t="str">
        <f>_xlfn.IFNA(IF(MATCH(E290,'DEQ Pollutant List'!$A$7:$A$611, 0)&gt;0, "Yes"), "No")</f>
        <v>Yes</v>
      </c>
      <c r="G290" s="99" t="s">
        <v>303</v>
      </c>
      <c r="H290" s="100">
        <v>0.02</v>
      </c>
      <c r="I290" s="119">
        <f>D290*H290</f>
        <v>0</v>
      </c>
      <c r="J290" s="142">
        <v>1000</v>
      </c>
      <c r="K290" s="122"/>
      <c r="M290" s="32"/>
      <c r="N290" s="33"/>
      <c r="O290" s="42"/>
      <c r="R290" s="42">
        <v>2.5000000000000001E-2</v>
      </c>
      <c r="S290" s="84"/>
    </row>
    <row r="291" spans="3:19" ht="28.5" customHeight="1" x14ac:dyDescent="0.35">
      <c r="C291" s="143" t="s">
        <v>333</v>
      </c>
      <c r="D291" s="142">
        <v>0</v>
      </c>
      <c r="E291" s="164" t="s">
        <v>334</v>
      </c>
      <c r="F291" s="98" t="str">
        <f>_xlfn.IFNA(IF(MATCH(E291,'DEQ Pollutant List'!$A$7:$A$611, 0)&gt;0, "Yes"), "No")</f>
        <v>Yes</v>
      </c>
      <c r="G291" s="99" t="s">
        <v>335</v>
      </c>
      <c r="H291" s="100">
        <v>0.05</v>
      </c>
      <c r="I291" s="119">
        <f>D291*H291</f>
        <v>0</v>
      </c>
      <c r="J291" s="144">
        <v>1000</v>
      </c>
      <c r="K291" s="122"/>
      <c r="M291" s="32"/>
      <c r="N291" s="33"/>
      <c r="O291" s="42"/>
      <c r="R291" s="42">
        <v>5.0999999999999997E-2</v>
      </c>
      <c r="S291" s="84"/>
    </row>
    <row r="292" spans="3:19" ht="28.5" customHeight="1" x14ac:dyDescent="0.35">
      <c r="C292" s="143" t="s">
        <v>71</v>
      </c>
      <c r="D292" s="142">
        <v>0</v>
      </c>
      <c r="E292" s="170" t="s">
        <v>334</v>
      </c>
      <c r="F292" s="128" t="s">
        <v>17</v>
      </c>
      <c r="G292" s="99" t="s">
        <v>335</v>
      </c>
      <c r="H292" s="100">
        <v>0.25</v>
      </c>
      <c r="I292" s="119">
        <f>D292*H292</f>
        <v>0</v>
      </c>
      <c r="J292" s="144">
        <v>1000</v>
      </c>
      <c r="K292" s="121"/>
      <c r="M292" s="32"/>
      <c r="N292" s="33"/>
      <c r="O292" s="42"/>
      <c r="R292" s="42">
        <v>4.1000000000000002E-2</v>
      </c>
      <c r="S292" s="84"/>
    </row>
    <row r="293" spans="3:19" customFormat="1" x14ac:dyDescent="0.35">
      <c r="C293" s="190" t="s">
        <v>113</v>
      </c>
      <c r="D293" s="147"/>
      <c r="E293" s="179" t="s">
        <v>38</v>
      </c>
      <c r="F293" s="180" t="str">
        <f>_xlfn.IFNA(IF(MATCH(E293,'DEQ Pollutant List'!$A$7:$A$611, 0)&gt;0, "Yes"), "No")</f>
        <v>No</v>
      </c>
      <c r="G293" s="181" t="s">
        <v>39</v>
      </c>
      <c r="H293" s="182"/>
      <c r="I293" s="165"/>
      <c r="J293" s="147"/>
      <c r="K293" s="166"/>
      <c r="M293" s="32"/>
      <c r="N293" s="33"/>
      <c r="O293" s="42"/>
      <c r="R293" s="33">
        <v>2.1000000000000001E-2</v>
      </c>
    </row>
    <row r="294" spans="3:19" customFormat="1" x14ac:dyDescent="0.35">
      <c r="C294" s="190" t="s">
        <v>115</v>
      </c>
      <c r="D294" s="147"/>
      <c r="E294" s="179" t="s">
        <v>38</v>
      </c>
      <c r="F294" s="180" t="str">
        <f>_xlfn.IFNA(IF(MATCH(E294,'DEQ Pollutant List'!$A$7:$A$611, 0)&gt;0, "Yes"), "No")</f>
        <v>No</v>
      </c>
      <c r="G294" s="181" t="s">
        <v>324</v>
      </c>
      <c r="H294" s="182"/>
      <c r="I294" s="165"/>
      <c r="J294" s="147"/>
      <c r="K294" s="166"/>
      <c r="M294" s="32"/>
      <c r="N294" s="33"/>
      <c r="O294" s="42"/>
      <c r="R294" s="33">
        <v>5.8999999999999997E-2</v>
      </c>
    </row>
    <row r="295" spans="3:19" customFormat="1" x14ac:dyDescent="0.35">
      <c r="C295" s="190" t="s">
        <v>116</v>
      </c>
      <c r="D295" s="147"/>
      <c r="E295" s="179" t="s">
        <v>38</v>
      </c>
      <c r="F295" s="180" t="str">
        <f>_xlfn.IFNA(IF(MATCH(E295,'DEQ Pollutant List'!$A$7:$A$611, 0)&gt;0, "Yes"), "No")</f>
        <v>No</v>
      </c>
      <c r="G295" s="181" t="s">
        <v>39</v>
      </c>
      <c r="H295" s="182"/>
      <c r="I295" s="165"/>
      <c r="J295" s="147"/>
      <c r="K295" s="166"/>
      <c r="M295" s="32"/>
      <c r="N295" s="33"/>
      <c r="O295" s="42"/>
      <c r="R295" s="33">
        <v>2.5000000000000001E-2</v>
      </c>
    </row>
    <row r="296" spans="3:19" customFormat="1" x14ac:dyDescent="0.35">
      <c r="C296" s="190" t="s">
        <v>119</v>
      </c>
      <c r="D296" s="147"/>
      <c r="E296" s="179" t="s">
        <v>38</v>
      </c>
      <c r="F296" s="180" t="str">
        <f>_xlfn.IFNA(IF(MATCH(E296,'DEQ Pollutant List'!$A$7:$A$611, 0)&gt;0, "Yes"), "No")</f>
        <v>No</v>
      </c>
      <c r="G296" s="181" t="s">
        <v>39</v>
      </c>
      <c r="H296" s="182"/>
      <c r="I296" s="165"/>
      <c r="J296" s="147"/>
      <c r="K296" s="166"/>
      <c r="M296" s="32"/>
      <c r="N296" s="55"/>
      <c r="O296" s="56"/>
      <c r="P296" s="57"/>
      <c r="R296" s="55">
        <v>2.5000000000000001E-2</v>
      </c>
    </row>
    <row r="297" spans="3:19" customFormat="1" x14ac:dyDescent="0.35">
      <c r="C297" s="190" t="s">
        <v>120</v>
      </c>
      <c r="D297" s="147"/>
      <c r="E297" s="179" t="s">
        <v>38</v>
      </c>
      <c r="F297" s="180" t="str">
        <f>_xlfn.IFNA(IF(MATCH(E297,'DEQ Pollutant List'!$A$7:$A$611, 0)&gt;0, "Yes"), "No")</f>
        <v>No</v>
      </c>
      <c r="G297" s="181" t="s">
        <v>39</v>
      </c>
      <c r="H297" s="182"/>
      <c r="I297" s="165"/>
      <c r="J297" s="147"/>
      <c r="K297" s="166"/>
      <c r="M297" s="32"/>
      <c r="N297" s="33"/>
      <c r="O297" s="42"/>
      <c r="R297" s="33">
        <v>2.5000000000000001E-2</v>
      </c>
    </row>
    <row r="298" spans="3:19" customFormat="1" x14ac:dyDescent="0.35">
      <c r="C298" s="190" t="s">
        <v>121</v>
      </c>
      <c r="D298" s="147"/>
      <c r="E298" s="179" t="s">
        <v>38</v>
      </c>
      <c r="F298" s="180" t="str">
        <f>_xlfn.IFNA(IF(MATCH(E298,'DEQ Pollutant List'!$A$7:$A$611, 0)&gt;0, "Yes"), "No")</f>
        <v>No</v>
      </c>
      <c r="G298" s="181" t="s">
        <v>39</v>
      </c>
      <c r="H298" s="182"/>
      <c r="I298" s="165"/>
      <c r="J298" s="147"/>
      <c r="K298" s="166"/>
      <c r="M298" s="32"/>
      <c r="N298" s="33"/>
      <c r="O298" s="42"/>
      <c r="R298" s="33">
        <v>6.7000000000000004E-2</v>
      </c>
    </row>
    <row r="299" spans="3:19" customFormat="1" x14ac:dyDescent="0.35">
      <c r="C299" s="190" t="s">
        <v>123</v>
      </c>
      <c r="D299" s="147"/>
      <c r="E299" s="179" t="s">
        <v>38</v>
      </c>
      <c r="F299" s="180" t="str">
        <f>_xlfn.IFNA(IF(MATCH(E299,'DEQ Pollutant List'!$A$7:$A$611, 0)&gt;0, "Yes"), "No")</f>
        <v>No</v>
      </c>
      <c r="G299" s="181" t="s">
        <v>39</v>
      </c>
      <c r="H299" s="182"/>
      <c r="I299" s="165"/>
      <c r="J299" s="147"/>
      <c r="K299" s="166"/>
      <c r="M299" s="32"/>
      <c r="N299" s="33"/>
      <c r="O299" s="42"/>
      <c r="R299" s="33">
        <v>3.5000000000000003E-2</v>
      </c>
    </row>
    <row r="300" spans="3:19" ht="28.5" customHeight="1" x14ac:dyDescent="0.35">
      <c r="C300" s="145" t="s">
        <v>240</v>
      </c>
      <c r="D300" s="142">
        <v>0</v>
      </c>
      <c r="E300" s="164" t="s">
        <v>336</v>
      </c>
      <c r="F300" s="128" t="str">
        <f>_xlfn.IFNA(IF(MATCH(E300,'DEQ Pollutant List'!$A$7:$A$611, 0)&gt;0, "Yes"), "No")</f>
        <v>Yes</v>
      </c>
      <c r="G300" s="99" t="s">
        <v>337</v>
      </c>
      <c r="H300" s="100">
        <v>0.6</v>
      </c>
      <c r="I300" s="119">
        <f>D300*H300</f>
        <v>0</v>
      </c>
      <c r="J300" s="146">
        <v>1000</v>
      </c>
      <c r="K300" s="121"/>
      <c r="M300" s="32"/>
      <c r="N300" s="33"/>
      <c r="O300" s="42"/>
      <c r="R300" s="42">
        <v>5.0999999999999997E-2</v>
      </c>
      <c r="S300" s="84"/>
    </row>
    <row r="301" spans="3:19" ht="28.5" customHeight="1" x14ac:dyDescent="0.35">
      <c r="C301" s="143" t="s">
        <v>138</v>
      </c>
      <c r="D301" s="142">
        <v>0</v>
      </c>
      <c r="E301" s="164" t="s">
        <v>336</v>
      </c>
      <c r="F301" s="128" t="s">
        <v>17</v>
      </c>
      <c r="G301" s="99" t="s">
        <v>337</v>
      </c>
      <c r="H301" s="100">
        <v>4.8999999999999998E-3</v>
      </c>
      <c r="I301" s="119">
        <f>D301*H301</f>
        <v>0</v>
      </c>
      <c r="J301" s="144">
        <v>1000</v>
      </c>
      <c r="K301" s="121"/>
      <c r="M301" s="32"/>
      <c r="N301" s="33"/>
      <c r="O301" s="42"/>
      <c r="R301" s="42">
        <v>0.2</v>
      </c>
      <c r="S301" s="84"/>
    </row>
    <row r="302" spans="3:19" ht="28.5" customHeight="1" x14ac:dyDescent="0.35">
      <c r="C302" s="141" t="s">
        <v>332</v>
      </c>
      <c r="D302" s="142">
        <v>0</v>
      </c>
      <c r="E302" s="164" t="s">
        <v>336</v>
      </c>
      <c r="F302" s="98" t="str">
        <f>_xlfn.IFNA(IF(MATCH(E302,'DEQ Pollutant List'!$A$7:$A$611, 0)&gt;0, "Yes"), "No")</f>
        <v>Yes</v>
      </c>
      <c r="G302" s="99" t="s">
        <v>338</v>
      </c>
      <c r="H302" s="100">
        <v>0.1</v>
      </c>
      <c r="I302" s="119">
        <f>D302*H302</f>
        <v>0</v>
      </c>
      <c r="J302" s="142">
        <v>1000</v>
      </c>
      <c r="K302" s="122"/>
      <c r="M302" s="32"/>
      <c r="N302" s="33"/>
      <c r="O302" s="42"/>
      <c r="R302" s="42">
        <v>4.8000000000000001E-2</v>
      </c>
      <c r="S302" s="84"/>
    </row>
    <row r="303" spans="3:19" customFormat="1" x14ac:dyDescent="0.35">
      <c r="C303" s="190" t="s">
        <v>124</v>
      </c>
      <c r="D303" s="147"/>
      <c r="E303" s="179" t="s">
        <v>38</v>
      </c>
      <c r="F303" s="180" t="str">
        <f>_xlfn.IFNA(IF(MATCH(E303,'DEQ Pollutant List'!$A$7:$A$611, 0)&gt;0, "Yes"), "No")</f>
        <v>No</v>
      </c>
      <c r="G303" s="181" t="s">
        <v>39</v>
      </c>
      <c r="H303" s="182"/>
      <c r="I303" s="165"/>
      <c r="J303" s="147"/>
      <c r="K303" s="166"/>
      <c r="M303" s="32"/>
      <c r="N303" s="33"/>
      <c r="O303" s="42"/>
      <c r="R303" s="33" t="s">
        <v>101</v>
      </c>
    </row>
    <row r="304" spans="3:19" customFormat="1" x14ac:dyDescent="0.35">
      <c r="C304" s="190" t="s">
        <v>125</v>
      </c>
      <c r="D304" s="147"/>
      <c r="E304" s="179" t="s">
        <v>38</v>
      </c>
      <c r="F304" s="180" t="str">
        <f>_xlfn.IFNA(IF(MATCH(E304,'DEQ Pollutant List'!$A$7:$A$611, 0)&gt;0, "Yes"), "No")</f>
        <v>No</v>
      </c>
      <c r="G304" s="181" t="s">
        <v>39</v>
      </c>
      <c r="H304" s="182"/>
      <c r="I304" s="165"/>
      <c r="J304" s="147"/>
      <c r="K304" s="166"/>
      <c r="M304" s="32"/>
      <c r="N304" s="33"/>
      <c r="O304" s="42"/>
      <c r="R304" s="33">
        <v>2.3E-2</v>
      </c>
    </row>
    <row r="305" spans="3:19" customFormat="1" x14ac:dyDescent="0.35">
      <c r="C305" s="190" t="s">
        <v>126</v>
      </c>
      <c r="D305" s="147"/>
      <c r="E305" s="179" t="s">
        <v>38</v>
      </c>
      <c r="F305" s="180" t="str">
        <f>_xlfn.IFNA(IF(MATCH(E305,'DEQ Pollutant List'!$A$7:$A$611, 0)&gt;0, "Yes"), "No")</f>
        <v>No</v>
      </c>
      <c r="G305" s="181" t="s">
        <v>339</v>
      </c>
      <c r="H305" s="182"/>
      <c r="I305" s="165"/>
      <c r="J305" s="147"/>
      <c r="K305" s="166"/>
      <c r="M305" s="32"/>
      <c r="N305" s="33"/>
      <c r="O305" s="42"/>
      <c r="R305" s="33">
        <v>4.5999999999999999E-2</v>
      </c>
    </row>
    <row r="306" spans="3:19" customFormat="1" x14ac:dyDescent="0.35">
      <c r="C306" s="191" t="s">
        <v>128</v>
      </c>
      <c r="D306" s="79"/>
      <c r="E306" s="179" t="s">
        <v>38</v>
      </c>
      <c r="F306" s="180" t="str">
        <f>_xlfn.IFNA(IF(MATCH(E306,'DEQ Pollutant List'!$A$7:$A$611, 0)&gt;0, "Yes"), "No")</f>
        <v>No</v>
      </c>
      <c r="G306" s="181" t="s">
        <v>39</v>
      </c>
      <c r="H306" s="182">
        <v>0.01</v>
      </c>
      <c r="I306" s="165"/>
      <c r="J306" s="79"/>
      <c r="K306" s="166"/>
      <c r="M306" s="32"/>
      <c r="N306" s="33"/>
      <c r="O306" s="42"/>
      <c r="R306" s="33">
        <v>5.5E-2</v>
      </c>
    </row>
    <row r="307" spans="3:19" customFormat="1" x14ac:dyDescent="0.35">
      <c r="C307" s="193" t="s">
        <v>131</v>
      </c>
      <c r="D307" s="149"/>
      <c r="E307" s="179" t="s">
        <v>38</v>
      </c>
      <c r="F307" s="180" t="str">
        <f>_xlfn.IFNA(IF(MATCH(E307,'DEQ Pollutant List'!$A$7:$A$611, 0)&gt;0, "Yes"), "No")</f>
        <v>No</v>
      </c>
      <c r="G307" s="181" t="s">
        <v>39</v>
      </c>
      <c r="H307" s="182">
        <v>0.25</v>
      </c>
      <c r="I307" s="165"/>
      <c r="J307" s="149"/>
      <c r="K307" s="166"/>
      <c r="M307" s="32"/>
      <c r="N307" s="33"/>
      <c r="O307" s="42"/>
      <c r="R307" s="33">
        <v>0.01</v>
      </c>
    </row>
    <row r="308" spans="3:19" customFormat="1" x14ac:dyDescent="0.35">
      <c r="C308" s="191" t="s">
        <v>132</v>
      </c>
      <c r="D308" s="79"/>
      <c r="E308" s="179" t="s">
        <v>38</v>
      </c>
      <c r="F308" s="180" t="str">
        <f>_xlfn.IFNA(IF(MATCH(E308,'DEQ Pollutant List'!$A$7:$A$611, 0)&gt;0, "Yes"), "No")</f>
        <v>No</v>
      </c>
      <c r="G308" s="181" t="s">
        <v>39</v>
      </c>
      <c r="H308" s="182">
        <v>2.5000000000000001E-2</v>
      </c>
      <c r="I308" s="165"/>
      <c r="J308" s="79"/>
      <c r="K308" s="166"/>
      <c r="M308" s="32"/>
      <c r="N308" s="33"/>
      <c r="O308" s="42"/>
      <c r="R308" s="33" t="s">
        <v>340</v>
      </c>
    </row>
    <row r="309" spans="3:19" customFormat="1" x14ac:dyDescent="0.35">
      <c r="C309" s="190" t="s">
        <v>341</v>
      </c>
      <c r="D309" s="147"/>
      <c r="E309" s="179" t="s">
        <v>38</v>
      </c>
      <c r="F309" s="180" t="str">
        <f>_xlfn.IFNA(IF(MATCH(E309,'DEQ Pollutant List'!$A$7:$A$611, 0)&gt;0, "Yes"), "No")</f>
        <v>No</v>
      </c>
      <c r="G309" s="181" t="s">
        <v>329</v>
      </c>
      <c r="H309" s="182">
        <v>0.05</v>
      </c>
      <c r="I309" s="165"/>
      <c r="J309" s="147"/>
      <c r="K309" s="166"/>
      <c r="M309" s="32"/>
      <c r="N309" s="33"/>
      <c r="O309" s="42"/>
      <c r="R309" s="33" t="s">
        <v>340</v>
      </c>
    </row>
    <row r="310" spans="3:19" customFormat="1" x14ac:dyDescent="0.35">
      <c r="C310" s="191" t="s">
        <v>264</v>
      </c>
      <c r="D310" s="79"/>
      <c r="E310" s="179" t="s">
        <v>38</v>
      </c>
      <c r="F310" s="180" t="str">
        <f>_xlfn.IFNA(IF(MATCH(E310,'DEQ Pollutant List'!$A$7:$A$611, 0)&gt;0, "Yes"), "No")</f>
        <v>No</v>
      </c>
      <c r="G310" s="181" t="s">
        <v>330</v>
      </c>
      <c r="H310" s="182">
        <v>0.2</v>
      </c>
      <c r="I310" s="165"/>
      <c r="J310" s="79"/>
      <c r="K310" s="166"/>
      <c r="M310" s="32"/>
      <c r="N310" s="33"/>
      <c r="O310" s="42"/>
      <c r="R310" s="33" t="s">
        <v>340</v>
      </c>
    </row>
    <row r="311" spans="3:19" ht="28.5" customHeight="1" x14ac:dyDescent="0.35">
      <c r="C311" s="141" t="s">
        <v>141</v>
      </c>
      <c r="D311" s="142">
        <v>0</v>
      </c>
      <c r="E311" s="164" t="s">
        <v>336</v>
      </c>
      <c r="F311" s="98" t="str">
        <f>_xlfn.IFNA(IF(MATCH(E311,'DEQ Pollutant List'!$A$7:$A$611, 0)&gt;0, "Yes"), "No")</f>
        <v>Yes</v>
      </c>
      <c r="G311" s="99" t="s">
        <v>338</v>
      </c>
      <c r="H311" s="100">
        <v>9.9000000000000008E-3</v>
      </c>
      <c r="I311" s="119">
        <f>D311*H311</f>
        <v>0</v>
      </c>
      <c r="J311" s="142">
        <v>1000</v>
      </c>
      <c r="K311" s="122"/>
      <c r="M311" s="32"/>
      <c r="N311" s="33"/>
      <c r="O311" s="42"/>
      <c r="R311" s="42" t="s">
        <v>340</v>
      </c>
      <c r="S311" s="84"/>
    </row>
    <row r="312" spans="3:19" ht="28.5" customHeight="1" x14ac:dyDescent="0.35">
      <c r="C312" s="143" t="s">
        <v>138</v>
      </c>
      <c r="D312" s="142">
        <v>0</v>
      </c>
      <c r="E312" s="164" t="s">
        <v>342</v>
      </c>
      <c r="F312" s="128" t="s">
        <v>17</v>
      </c>
      <c r="G312" s="99" t="s">
        <v>343</v>
      </c>
      <c r="H312" s="100">
        <v>0.2</v>
      </c>
      <c r="I312" s="119">
        <f>D312*H312</f>
        <v>0</v>
      </c>
      <c r="J312" s="144">
        <v>1000</v>
      </c>
      <c r="K312" s="121"/>
      <c r="M312" s="32"/>
      <c r="N312" s="33"/>
      <c r="O312" s="42"/>
      <c r="R312" s="42">
        <v>1.78E-2</v>
      </c>
      <c r="S312" s="84"/>
    </row>
    <row r="313" spans="3:19" ht="28.5" customHeight="1" x14ac:dyDescent="0.35">
      <c r="C313" s="143" t="s">
        <v>161</v>
      </c>
      <c r="D313" s="142">
        <v>0</v>
      </c>
      <c r="E313" s="164" t="s">
        <v>342</v>
      </c>
      <c r="F313" s="98" t="str">
        <f>_xlfn.IFNA(IF(MATCH(E313,'DEQ Pollutant List'!$A$7:$A$611, 0)&gt;0, "Yes"), "No")</f>
        <v>Yes</v>
      </c>
      <c r="G313" s="99" t="s">
        <v>344</v>
      </c>
      <c r="H313" s="100">
        <v>0.05</v>
      </c>
      <c r="I313" s="119">
        <f>D313*H313</f>
        <v>0</v>
      </c>
      <c r="J313" s="144">
        <v>1000</v>
      </c>
      <c r="K313" s="122"/>
      <c r="M313" s="32"/>
      <c r="N313" s="33"/>
      <c r="O313" s="42"/>
      <c r="R313" s="42">
        <v>2.7E-2</v>
      </c>
      <c r="S313" s="84"/>
    </row>
    <row r="314" spans="3:19" ht="28.5" customHeight="1" x14ac:dyDescent="0.35">
      <c r="C314" s="141" t="s">
        <v>214</v>
      </c>
      <c r="D314" s="142">
        <v>0</v>
      </c>
      <c r="E314" s="164" t="s">
        <v>345</v>
      </c>
      <c r="F314" s="98" t="str">
        <f>_xlfn.IFNA(IF(MATCH(E314,'DEQ Pollutant List'!$A$7:$A$611, 0)&gt;0, "Yes"), "No")</f>
        <v>Yes</v>
      </c>
      <c r="G314" s="99" t="s">
        <v>346</v>
      </c>
      <c r="H314" s="100">
        <v>0.3</v>
      </c>
      <c r="I314" s="119">
        <f>D314*H314</f>
        <v>0</v>
      </c>
      <c r="J314" s="142">
        <v>500</v>
      </c>
      <c r="K314" s="122"/>
      <c r="M314" s="32"/>
      <c r="N314" s="33"/>
      <c r="O314" s="42"/>
      <c r="R314" s="42">
        <v>3.6999999999999998E-2</v>
      </c>
      <c r="S314" s="84"/>
    </row>
    <row r="315" spans="3:19" ht="28.5" customHeight="1" x14ac:dyDescent="0.35">
      <c r="C315" s="141" t="s">
        <v>266</v>
      </c>
      <c r="D315" s="142">
        <v>0</v>
      </c>
      <c r="E315" s="164" t="s">
        <v>347</v>
      </c>
      <c r="F315" s="128" t="str">
        <f>_xlfn.IFNA(IF(MATCH(E315,'DEQ Pollutant List'!$A$7:$A$611, 0)&gt;0, "Yes"), "No")</f>
        <v>Yes</v>
      </c>
      <c r="G315" s="99" t="s">
        <v>348</v>
      </c>
      <c r="H315" s="100">
        <v>0.05</v>
      </c>
      <c r="I315" s="119">
        <f>D315*H315</f>
        <v>0</v>
      </c>
      <c r="J315" s="142" t="s">
        <v>297</v>
      </c>
      <c r="K315" s="121"/>
      <c r="M315" s="32"/>
      <c r="N315" s="33"/>
      <c r="O315" s="42"/>
      <c r="R315" s="42" t="s">
        <v>340</v>
      </c>
      <c r="S315" s="84"/>
    </row>
    <row r="316" spans="3:19" customFormat="1" x14ac:dyDescent="0.35">
      <c r="C316" s="191" t="s">
        <v>349</v>
      </c>
      <c r="D316" s="79"/>
      <c r="E316" s="179" t="s">
        <v>38</v>
      </c>
      <c r="F316" s="180" t="str">
        <f>_xlfn.IFNA(IF(MATCH(E316,'DEQ Pollutant List'!$A$7:$A$611, 0)&gt;0, "Yes"), "No")</f>
        <v>No</v>
      </c>
      <c r="G316" s="181" t="s">
        <v>39</v>
      </c>
      <c r="H316" s="182">
        <v>0.25</v>
      </c>
      <c r="I316" s="165"/>
      <c r="J316" s="79"/>
      <c r="K316" s="166"/>
      <c r="M316" s="32"/>
      <c r="N316" s="33"/>
      <c r="O316" s="42"/>
      <c r="R316" s="33" t="s">
        <v>340</v>
      </c>
    </row>
    <row r="317" spans="3:19" customFormat="1" x14ac:dyDescent="0.35">
      <c r="C317" s="191" t="s">
        <v>350</v>
      </c>
      <c r="D317" s="79"/>
      <c r="E317" s="179" t="s">
        <v>38</v>
      </c>
      <c r="F317" s="180" t="str">
        <f>_xlfn.IFNA(IF(MATCH(E317,'DEQ Pollutant List'!$A$7:$A$611, 0)&gt;0, "Yes"), "No")</f>
        <v>No</v>
      </c>
      <c r="G317" s="181" t="s">
        <v>318</v>
      </c>
      <c r="H317" s="182">
        <v>0.25</v>
      </c>
      <c r="I317" s="165"/>
      <c r="J317" s="79"/>
      <c r="K317" s="166"/>
      <c r="M317" s="32"/>
      <c r="N317" s="33"/>
      <c r="O317" s="42"/>
      <c r="R317" s="33">
        <v>2.7E-2</v>
      </c>
    </row>
    <row r="318" spans="3:19" customFormat="1" x14ac:dyDescent="0.35">
      <c r="C318" s="191" t="s">
        <v>351</v>
      </c>
      <c r="D318" s="79"/>
      <c r="E318" s="179" t="s">
        <v>38</v>
      </c>
      <c r="F318" s="180" t="str">
        <f>_xlfn.IFNA(IF(MATCH(E318,'DEQ Pollutant List'!$A$7:$A$611, 0)&gt;0, "Yes"), "No")</f>
        <v>No</v>
      </c>
      <c r="G318" s="181" t="s">
        <v>39</v>
      </c>
      <c r="H318" s="182">
        <v>0.25</v>
      </c>
      <c r="I318" s="165"/>
      <c r="J318" s="79"/>
      <c r="K318" s="166"/>
      <c r="M318" s="32"/>
      <c r="N318" s="33"/>
      <c r="O318" s="42"/>
      <c r="R318" s="33">
        <v>20</v>
      </c>
    </row>
    <row r="319" spans="3:19" customFormat="1" x14ac:dyDescent="0.35">
      <c r="C319" s="191" t="s">
        <v>90</v>
      </c>
      <c r="D319" s="79"/>
      <c r="E319" s="179" t="s">
        <v>38</v>
      </c>
      <c r="F319" s="180" t="str">
        <f>_xlfn.IFNA(IF(MATCH(E319,'DEQ Pollutant List'!$A$7:$A$611, 0)&gt;0, "Yes"), "No")</f>
        <v>No</v>
      </c>
      <c r="G319" s="181" t="s">
        <v>39</v>
      </c>
      <c r="H319" s="182">
        <v>0.01</v>
      </c>
      <c r="I319" s="165"/>
      <c r="J319" s="79"/>
      <c r="K319" s="166"/>
      <c r="M319" s="32"/>
      <c r="N319" s="33"/>
      <c r="O319" s="42"/>
      <c r="R319" s="33">
        <v>1.54E-2</v>
      </c>
    </row>
    <row r="320" spans="3:19" customFormat="1" x14ac:dyDescent="0.35">
      <c r="C320" s="190" t="s">
        <v>32</v>
      </c>
      <c r="D320" s="147"/>
      <c r="E320" s="179" t="s">
        <v>352</v>
      </c>
      <c r="F320" s="180" t="str">
        <f>_xlfn.IFNA(IF(MATCH(E320,'DEQ Pollutant List'!$A$7:$A$611, 0)&gt;0, "Yes"), "No")</f>
        <v>No</v>
      </c>
      <c r="G320" s="181" t="s">
        <v>353</v>
      </c>
      <c r="H320" s="182">
        <v>1.9E-3</v>
      </c>
      <c r="I320" s="165"/>
      <c r="J320" s="147"/>
      <c r="K320" s="166"/>
      <c r="M320" s="32"/>
      <c r="N320" s="33"/>
      <c r="O320" s="42"/>
      <c r="R320" s="33">
        <v>0.01</v>
      </c>
    </row>
    <row r="321" spans="3:19" customFormat="1" x14ac:dyDescent="0.35">
      <c r="C321" s="190" t="s">
        <v>97</v>
      </c>
      <c r="D321" s="147"/>
      <c r="E321" s="179" t="s">
        <v>352</v>
      </c>
      <c r="F321" s="180" t="str">
        <f>_xlfn.IFNA(IF(MATCH(E321,'DEQ Pollutant List'!$A$7:$A$611, 0)&gt;0, "Yes"), "No")</f>
        <v>No</v>
      </c>
      <c r="G321" s="181" t="s">
        <v>353</v>
      </c>
      <c r="H321" s="182"/>
      <c r="I321" s="165"/>
      <c r="J321" s="147"/>
      <c r="K321" s="166"/>
      <c r="M321" s="32"/>
      <c r="N321" s="33"/>
      <c r="O321" s="42"/>
      <c r="R321" s="33">
        <v>3.9E-2</v>
      </c>
    </row>
    <row r="322" spans="3:19" customFormat="1" x14ac:dyDescent="0.35">
      <c r="C322" s="141" t="s">
        <v>260</v>
      </c>
      <c r="D322" s="142">
        <v>0</v>
      </c>
      <c r="E322" s="164" t="s">
        <v>347</v>
      </c>
      <c r="F322" s="98" t="str">
        <f>_xlfn.IFNA(IF(MATCH(E322,'DEQ Pollutant List'!$A$7:$A$611, 0)&gt;0, "Yes"), "No")</f>
        <v>Yes</v>
      </c>
      <c r="G322" s="99" t="s">
        <v>348</v>
      </c>
      <c r="H322" s="100">
        <v>4.7100000000000003E-2</v>
      </c>
      <c r="I322" s="119">
        <f>D322*H322</f>
        <v>0</v>
      </c>
      <c r="J322" s="142" t="s">
        <v>297</v>
      </c>
      <c r="K322" s="122"/>
      <c r="M322" s="32"/>
      <c r="N322" s="33"/>
      <c r="O322" s="42"/>
      <c r="R322" s="33">
        <v>1E-3</v>
      </c>
    </row>
    <row r="323" spans="3:19" customFormat="1" x14ac:dyDescent="0.35">
      <c r="C323" s="145" t="s">
        <v>56</v>
      </c>
      <c r="D323" s="142">
        <v>0</v>
      </c>
      <c r="E323" s="164" t="s">
        <v>354</v>
      </c>
      <c r="F323" s="98" t="str">
        <f>_xlfn.IFNA(IF(MATCH(E323,'DEQ Pollutant List'!$A$7:$A$611, 0)&gt;0, "Yes"), "No")</f>
        <v>Yes</v>
      </c>
      <c r="G323" s="99" t="s">
        <v>355</v>
      </c>
      <c r="H323" s="100">
        <v>1E-3</v>
      </c>
      <c r="I323" s="119">
        <f>D323*H323</f>
        <v>0</v>
      </c>
      <c r="J323" s="146">
        <v>500</v>
      </c>
      <c r="K323" s="122"/>
      <c r="M323" s="32"/>
      <c r="N323" s="33"/>
      <c r="O323" s="42"/>
      <c r="R323" s="33">
        <v>1E-3</v>
      </c>
    </row>
    <row r="324" spans="3:19" ht="28.5" customHeight="1" x14ac:dyDescent="0.35">
      <c r="C324" s="145" t="s">
        <v>289</v>
      </c>
      <c r="D324" s="142">
        <v>0</v>
      </c>
      <c r="E324" s="164" t="s">
        <v>354</v>
      </c>
      <c r="F324" s="98" t="str">
        <f>_xlfn.IFNA(IF(MATCH(E324,'DEQ Pollutant List'!$A$7:$A$611, 0)&gt;0, "Yes"), "No")</f>
        <v>Yes</v>
      </c>
      <c r="G324" s="99" t="s">
        <v>355</v>
      </c>
      <c r="H324" s="100">
        <v>0.01</v>
      </c>
      <c r="I324" s="119">
        <f>D324*H324</f>
        <v>0</v>
      </c>
      <c r="J324" s="146">
        <v>500</v>
      </c>
      <c r="K324" s="122"/>
      <c r="M324" s="32"/>
      <c r="N324" s="33"/>
      <c r="O324" s="42"/>
      <c r="R324" s="42">
        <v>0.05</v>
      </c>
      <c r="S324" s="84"/>
    </row>
    <row r="325" spans="3:19" ht="28.5" customHeight="1" x14ac:dyDescent="0.35">
      <c r="C325" s="141" t="s">
        <v>187</v>
      </c>
      <c r="D325" s="142">
        <v>0</v>
      </c>
      <c r="E325" s="164" t="s">
        <v>356</v>
      </c>
      <c r="F325" s="98" t="str">
        <f>_xlfn.IFNA(IF(MATCH(E325,'DEQ Pollutant List'!$A$7:$A$611, 0)&gt;0, "Yes"), "No")</f>
        <v>Yes</v>
      </c>
      <c r="G325" s="99" t="s">
        <v>357</v>
      </c>
      <c r="H325" s="100">
        <v>0.04</v>
      </c>
      <c r="I325" s="119">
        <f>D325*H325</f>
        <v>0</v>
      </c>
      <c r="J325" s="142">
        <v>500</v>
      </c>
      <c r="K325" s="122"/>
      <c r="M325" s="32"/>
      <c r="N325" s="33"/>
      <c r="O325" s="42"/>
      <c r="R325" s="42">
        <v>0.01</v>
      </c>
      <c r="S325" s="84"/>
    </row>
    <row r="326" spans="3:19" ht="28.5" customHeight="1" x14ac:dyDescent="0.35">
      <c r="C326" s="141" t="s">
        <v>280</v>
      </c>
      <c r="D326" s="142">
        <v>0</v>
      </c>
      <c r="E326" s="164" t="s">
        <v>356</v>
      </c>
      <c r="F326" s="98" t="str">
        <f>_xlfn.IFNA(IF(MATCH(E326,'DEQ Pollutant List'!$A$7:$A$611, 0)&gt;0, "Yes"), "No")</f>
        <v>Yes</v>
      </c>
      <c r="G326" s="99" t="s">
        <v>357</v>
      </c>
      <c r="H326" s="100">
        <v>0.4</v>
      </c>
      <c r="I326" s="119">
        <f>D326*H326</f>
        <v>0</v>
      </c>
      <c r="J326" s="142">
        <v>500</v>
      </c>
      <c r="K326" s="122"/>
      <c r="M326" s="32"/>
      <c r="N326" s="33"/>
      <c r="O326" s="42"/>
      <c r="R326" s="42">
        <v>1.0999999999999999E-2</v>
      </c>
      <c r="S326" s="84"/>
    </row>
    <row r="327" spans="3:19" customFormat="1" ht="28.5" x14ac:dyDescent="0.35">
      <c r="C327" s="193" t="s">
        <v>186</v>
      </c>
      <c r="D327" s="149"/>
      <c r="E327" s="179" t="s">
        <v>358</v>
      </c>
      <c r="F327" s="180" t="str">
        <f>_xlfn.IFNA(IF(MATCH(E327,'DEQ Pollutant List'!$A$7:$A$611, 0)&gt;0, "Yes"), "No")</f>
        <v>No</v>
      </c>
      <c r="G327" s="181" t="s">
        <v>359</v>
      </c>
      <c r="H327" s="182">
        <v>0.13</v>
      </c>
      <c r="I327" s="165"/>
      <c r="J327" s="149"/>
      <c r="K327" s="166"/>
      <c r="M327" s="32"/>
      <c r="N327" s="33"/>
      <c r="O327" s="42"/>
      <c r="R327" s="33">
        <v>1E-3</v>
      </c>
    </row>
    <row r="328" spans="3:19" customFormat="1" x14ac:dyDescent="0.35">
      <c r="C328" s="191" t="s">
        <v>360</v>
      </c>
      <c r="D328" s="79"/>
      <c r="E328" s="179" t="s">
        <v>361</v>
      </c>
      <c r="F328" s="180" t="str">
        <f>_xlfn.IFNA(IF(MATCH(E328,'DEQ Pollutant List'!$A$7:$A$611, 0)&gt;0, "Yes"), "No")</f>
        <v>No</v>
      </c>
      <c r="G328" s="181" t="s">
        <v>362</v>
      </c>
      <c r="H328" s="182">
        <v>0.4</v>
      </c>
      <c r="I328" s="165"/>
      <c r="J328" s="79"/>
      <c r="K328" s="166"/>
      <c r="M328" s="32"/>
      <c r="N328" s="33"/>
      <c r="O328" s="42"/>
      <c r="R328" s="33">
        <v>1E-3</v>
      </c>
    </row>
    <row r="329" spans="3:19" customFormat="1" x14ac:dyDescent="0.35">
      <c r="C329" s="193" t="s">
        <v>225</v>
      </c>
      <c r="D329" s="149"/>
      <c r="E329" s="179" t="s">
        <v>363</v>
      </c>
      <c r="F329" s="180" t="str">
        <f>_xlfn.IFNA(IF(MATCH(E329,'DEQ Pollutant List'!$A$7:$A$611, 0)&gt;0, "Yes"), "No")</f>
        <v>No</v>
      </c>
      <c r="G329" s="181" t="s">
        <v>364</v>
      </c>
      <c r="H329" s="182">
        <v>0.1</v>
      </c>
      <c r="I329" s="165"/>
      <c r="J329" s="149"/>
      <c r="K329" s="166"/>
      <c r="M329" s="32"/>
      <c r="N329" s="33"/>
      <c r="O329" s="42"/>
      <c r="R329" s="33">
        <v>1E-3</v>
      </c>
    </row>
    <row r="330" spans="3:19" customFormat="1" x14ac:dyDescent="0.35">
      <c r="C330" s="191" t="s">
        <v>280</v>
      </c>
      <c r="D330" s="79"/>
      <c r="E330" s="179" t="s">
        <v>365</v>
      </c>
      <c r="F330" s="180" t="str">
        <f>_xlfn.IFNA(IF(MATCH(E330,'DEQ Pollutant List'!$A$7:$A$611, 0)&gt;0, "Yes"), "No")</f>
        <v>No</v>
      </c>
      <c r="G330" s="181" t="s">
        <v>366</v>
      </c>
      <c r="H330" s="182">
        <v>0.4</v>
      </c>
      <c r="I330" s="165"/>
      <c r="J330" s="79"/>
      <c r="K330" s="166"/>
      <c r="M330" s="32"/>
      <c r="N330" s="33"/>
      <c r="O330" s="42"/>
      <c r="R330" s="33">
        <v>1E-3</v>
      </c>
    </row>
    <row r="331" spans="3:19" customFormat="1" x14ac:dyDescent="0.35">
      <c r="C331" s="190" t="s">
        <v>194</v>
      </c>
      <c r="D331" s="147"/>
      <c r="E331" s="179" t="s">
        <v>367</v>
      </c>
      <c r="F331" s="180" t="str">
        <f>_xlfn.IFNA(IF(MATCH(E331,'DEQ Pollutant List'!$A$7:$A$611, 0)&gt;0, "Yes"), "No")</f>
        <v>No</v>
      </c>
      <c r="G331" s="181" t="s">
        <v>368</v>
      </c>
      <c r="H331" s="182">
        <v>0.1</v>
      </c>
      <c r="I331" s="165"/>
      <c r="J331" s="147"/>
      <c r="K331" s="166"/>
      <c r="M331" s="32"/>
      <c r="N331" s="33"/>
      <c r="O331" s="42"/>
      <c r="R331" s="33">
        <v>1E-3</v>
      </c>
    </row>
    <row r="332" spans="3:19" customFormat="1" x14ac:dyDescent="0.35">
      <c r="C332" s="193" t="s">
        <v>53</v>
      </c>
      <c r="D332" s="149"/>
      <c r="E332" s="179" t="s">
        <v>369</v>
      </c>
      <c r="F332" s="180" t="str">
        <f>_xlfn.IFNA(IF(MATCH(E332,'DEQ Pollutant List'!$A$7:$A$611, 0)&gt;0, "Yes"), "No")</f>
        <v>No</v>
      </c>
      <c r="G332" s="181" t="s">
        <v>370</v>
      </c>
      <c r="H332" s="182"/>
      <c r="I332" s="165"/>
      <c r="J332" s="149"/>
      <c r="K332" s="166"/>
      <c r="L332" t="s">
        <v>200</v>
      </c>
      <c r="M332" s="32"/>
      <c r="N332" s="33"/>
      <c r="O332" s="42"/>
      <c r="R332" s="33">
        <v>3.0999999999999999E-3</v>
      </c>
    </row>
    <row r="333" spans="3:19" customFormat="1" x14ac:dyDescent="0.35">
      <c r="C333" s="191" t="s">
        <v>304</v>
      </c>
      <c r="D333" s="79"/>
      <c r="E333" s="179" t="s">
        <v>371</v>
      </c>
      <c r="F333" s="180" t="str">
        <f>_xlfn.IFNA(IF(MATCH(E333,'DEQ Pollutant List'!$A$7:$A$611, 0)&gt;0, "Yes"), "No")</f>
        <v>No</v>
      </c>
      <c r="G333" s="181" t="s">
        <v>372</v>
      </c>
      <c r="H333" s="182">
        <v>0.03</v>
      </c>
      <c r="I333" s="165"/>
      <c r="J333" s="79"/>
      <c r="K333" s="166"/>
      <c r="M333" s="32"/>
      <c r="N333" s="33"/>
      <c r="O333" s="42"/>
      <c r="R333" s="33">
        <v>2E-3</v>
      </c>
    </row>
    <row r="334" spans="3:19" customFormat="1" x14ac:dyDescent="0.35">
      <c r="C334" s="191" t="s">
        <v>98</v>
      </c>
      <c r="D334" s="79"/>
      <c r="E334" s="179" t="s">
        <v>371</v>
      </c>
      <c r="F334" s="180" t="str">
        <f>_xlfn.IFNA(IF(MATCH(E334,'DEQ Pollutant List'!$A$7:$A$611, 0)&gt;0, "Yes"), "No")</f>
        <v>No</v>
      </c>
      <c r="G334" s="181" t="s">
        <v>373</v>
      </c>
      <c r="H334" s="182">
        <v>0.1</v>
      </c>
      <c r="I334" s="165"/>
      <c r="J334" s="79"/>
      <c r="K334" s="166"/>
      <c r="M334" s="32"/>
      <c r="N334" s="33"/>
      <c r="O334" s="42"/>
      <c r="R334" s="33">
        <v>1E-3</v>
      </c>
    </row>
    <row r="335" spans="3:19" customFormat="1" x14ac:dyDescent="0.35">
      <c r="C335" s="191" t="s">
        <v>239</v>
      </c>
      <c r="D335" s="79"/>
      <c r="E335" s="179" t="s">
        <v>371</v>
      </c>
      <c r="F335" s="180" t="str">
        <f>_xlfn.IFNA(IF(MATCH(E335,'DEQ Pollutant List'!$A$7:$A$611, 0)&gt;0, "Yes"), "No")</f>
        <v>No</v>
      </c>
      <c r="G335" s="181" t="s">
        <v>373</v>
      </c>
      <c r="H335" s="182"/>
      <c r="I335" s="165"/>
      <c r="J335" s="79"/>
      <c r="K335" s="166"/>
      <c r="M335" s="32"/>
      <c r="N335" s="33"/>
      <c r="O335" s="42"/>
      <c r="R335" s="33">
        <v>1E-3</v>
      </c>
    </row>
    <row r="336" spans="3:19" customFormat="1" x14ac:dyDescent="0.35">
      <c r="C336" s="193" t="s">
        <v>150</v>
      </c>
      <c r="D336" s="149"/>
      <c r="E336" s="179" t="s">
        <v>371</v>
      </c>
      <c r="F336" s="180" t="str">
        <f>_xlfn.IFNA(IF(MATCH(E336,'DEQ Pollutant List'!$A$7:$A$611, 0)&gt;0, "Yes"), "No")</f>
        <v>No</v>
      </c>
      <c r="G336" s="181" t="s">
        <v>372</v>
      </c>
      <c r="H336" s="182">
        <v>0.2</v>
      </c>
      <c r="I336" s="165"/>
      <c r="J336" s="149"/>
      <c r="K336" s="166"/>
      <c r="M336" s="32"/>
      <c r="N336" s="33"/>
      <c r="O336" s="42"/>
      <c r="R336" s="33">
        <v>1E-3</v>
      </c>
    </row>
    <row r="337" spans="3:19" ht="28.5" customHeight="1" x14ac:dyDescent="0.35">
      <c r="C337" s="143" t="s">
        <v>374</v>
      </c>
      <c r="D337" s="142">
        <v>0</v>
      </c>
      <c r="E337" s="164" t="s">
        <v>375</v>
      </c>
      <c r="F337" s="98" t="str">
        <f>_xlfn.IFNA(IF(MATCH(E337,'DEQ Pollutant List'!$A$7:$A$611, 0)&gt;0, "Yes"), "No")</f>
        <v>Yes</v>
      </c>
      <c r="G337" s="99" t="s">
        <v>376</v>
      </c>
      <c r="H337" s="100">
        <v>0.08</v>
      </c>
      <c r="I337" s="119">
        <f>D337*H337</f>
        <v>0</v>
      </c>
      <c r="J337" s="144" t="s">
        <v>231</v>
      </c>
      <c r="K337" s="122"/>
      <c r="M337" s="32"/>
      <c r="N337" s="33"/>
      <c r="O337" s="42"/>
      <c r="R337" s="42">
        <v>1E-3</v>
      </c>
      <c r="S337" s="84"/>
    </row>
    <row r="338" spans="3:19" ht="28.5" customHeight="1" x14ac:dyDescent="0.35">
      <c r="C338" s="141" t="s">
        <v>377</v>
      </c>
      <c r="D338" s="142">
        <v>0</v>
      </c>
      <c r="E338" s="164" t="s">
        <v>375</v>
      </c>
      <c r="F338" s="98" t="str">
        <f>_xlfn.IFNA(IF(MATCH(E338,'DEQ Pollutant List'!$A$7:$A$611, 0)&gt;0, "Yes"), "No")</f>
        <v>Yes</v>
      </c>
      <c r="G338" s="99" t="s">
        <v>378</v>
      </c>
      <c r="H338" s="100">
        <v>9.9900000000000003E-2</v>
      </c>
      <c r="I338" s="119">
        <f>D338*H338</f>
        <v>0</v>
      </c>
      <c r="J338" s="142" t="s">
        <v>231</v>
      </c>
      <c r="K338" s="122"/>
      <c r="M338" s="32"/>
      <c r="N338" s="33"/>
      <c r="O338" s="42"/>
      <c r="R338" s="42">
        <v>3.0000000000000001E-3</v>
      </c>
      <c r="S338" s="84"/>
    </row>
    <row r="339" spans="3:19" ht="28.5" customHeight="1" x14ac:dyDescent="0.35">
      <c r="C339" s="141" t="s">
        <v>379</v>
      </c>
      <c r="D339" s="142">
        <v>0</v>
      </c>
      <c r="E339" s="164" t="s">
        <v>375</v>
      </c>
      <c r="F339" s="98" t="str">
        <f>_xlfn.IFNA(IF(MATCH(E339,'DEQ Pollutant List'!$A$7:$A$611, 0)&gt;0, "Yes"), "No")</f>
        <v>Yes</v>
      </c>
      <c r="G339" s="99" t="s">
        <v>380</v>
      </c>
      <c r="H339" s="100">
        <v>0.02</v>
      </c>
      <c r="I339" s="119">
        <f>D339*H339</f>
        <v>0</v>
      </c>
      <c r="J339" s="142" t="s">
        <v>231</v>
      </c>
      <c r="K339" s="122"/>
      <c r="M339" s="32"/>
      <c r="N339" s="33"/>
      <c r="O339" s="42"/>
      <c r="R339" s="42">
        <v>1.1999999999999999E-3</v>
      </c>
      <c r="S339" s="84"/>
    </row>
    <row r="340" spans="3:19" customFormat="1" ht="28.5" x14ac:dyDescent="0.35">
      <c r="C340" s="191" t="s">
        <v>110</v>
      </c>
      <c r="D340" s="79"/>
      <c r="E340" s="179" t="s">
        <v>371</v>
      </c>
      <c r="F340" s="180" t="str">
        <f>_xlfn.IFNA(IF(MATCH(E340,'DEQ Pollutant List'!$A$7:$A$611, 0)&gt;0, "Yes"), "No")</f>
        <v>No</v>
      </c>
      <c r="G340" s="181" t="s">
        <v>373</v>
      </c>
      <c r="H340" s="182"/>
      <c r="I340" s="165"/>
      <c r="J340" s="79"/>
      <c r="K340" s="166"/>
      <c r="M340" s="32"/>
      <c r="N340" s="33"/>
      <c r="O340" s="42"/>
      <c r="R340" s="33" t="s">
        <v>96</v>
      </c>
    </row>
    <row r="341" spans="3:19" customFormat="1" x14ac:dyDescent="0.35">
      <c r="C341" s="193" t="s">
        <v>83</v>
      </c>
      <c r="D341" s="149"/>
      <c r="E341" s="179" t="s">
        <v>371</v>
      </c>
      <c r="F341" s="180" t="str">
        <f>_xlfn.IFNA(IF(MATCH(E341,'DEQ Pollutant List'!$A$7:$A$611, 0)&gt;0, "Yes"), "No")</f>
        <v>No</v>
      </c>
      <c r="G341" s="181" t="s">
        <v>373</v>
      </c>
      <c r="H341" s="182">
        <v>0.18881999999999999</v>
      </c>
      <c r="I341" s="165"/>
      <c r="J341" s="149"/>
      <c r="K341" s="166"/>
      <c r="M341" s="32"/>
      <c r="N341" s="33"/>
      <c r="O341" s="42"/>
      <c r="R341" s="33">
        <v>0.01</v>
      </c>
    </row>
    <row r="342" spans="3:19" customFormat="1" x14ac:dyDescent="0.35">
      <c r="C342" s="190" t="s">
        <v>381</v>
      </c>
      <c r="D342" s="147"/>
      <c r="E342" s="179" t="s">
        <v>382</v>
      </c>
      <c r="F342" s="180" t="str">
        <f>_xlfn.IFNA(IF(MATCH(E342,'DEQ Pollutant List'!$A$7:$A$611, 0)&gt;0, "Yes"), "No")</f>
        <v>No</v>
      </c>
      <c r="G342" s="181" t="s">
        <v>381</v>
      </c>
      <c r="H342" s="182"/>
      <c r="I342" s="165"/>
      <c r="J342" s="147"/>
      <c r="K342" s="166"/>
      <c r="L342" s="48" t="s">
        <v>383</v>
      </c>
      <c r="M342" s="32"/>
      <c r="N342" s="33"/>
      <c r="O342" s="42"/>
      <c r="R342" s="33">
        <v>1E-3</v>
      </c>
    </row>
    <row r="343" spans="3:19" customFormat="1" x14ac:dyDescent="0.35">
      <c r="C343" s="190" t="s">
        <v>32</v>
      </c>
      <c r="D343" s="147"/>
      <c r="E343" s="179" t="s">
        <v>384</v>
      </c>
      <c r="F343" s="180" t="str">
        <f>_xlfn.IFNA(IF(MATCH(E343,'DEQ Pollutant List'!$A$7:$A$611, 0)&gt;0, "Yes"), "No")</f>
        <v>No</v>
      </c>
      <c r="G343" s="181" t="s">
        <v>385</v>
      </c>
      <c r="H343" s="182">
        <v>1.9900000000000001E-2</v>
      </c>
      <c r="I343" s="165"/>
      <c r="J343" s="147"/>
      <c r="K343" s="166"/>
      <c r="M343" s="32"/>
      <c r="N343" s="33"/>
      <c r="O343" s="42"/>
      <c r="P343" t="s">
        <v>309</v>
      </c>
      <c r="R343" s="33">
        <v>0.1</v>
      </c>
    </row>
    <row r="344" spans="3:19" customFormat="1" x14ac:dyDescent="0.35">
      <c r="C344" s="193" t="s">
        <v>33</v>
      </c>
      <c r="D344" s="149"/>
      <c r="E344" s="179" t="s">
        <v>384</v>
      </c>
      <c r="F344" s="180" t="str">
        <f>_xlfn.IFNA(IF(MATCH(E344,'DEQ Pollutant List'!$A$7:$A$611, 0)&gt;0, "Yes"), "No")</f>
        <v>No</v>
      </c>
      <c r="G344" s="181" t="s">
        <v>386</v>
      </c>
      <c r="H344" s="182"/>
      <c r="I344" s="165"/>
      <c r="J344" s="149"/>
      <c r="K344" s="166"/>
      <c r="M344" s="32"/>
      <c r="N344" s="33"/>
      <c r="O344" s="42"/>
      <c r="R344" s="33">
        <v>2.1600000000000001E-2</v>
      </c>
    </row>
    <row r="345" spans="3:19" customFormat="1" x14ac:dyDescent="0.35">
      <c r="C345" s="191" t="s">
        <v>43</v>
      </c>
      <c r="D345" s="79"/>
      <c r="E345" s="179" t="s">
        <v>384</v>
      </c>
      <c r="F345" s="180" t="str">
        <f>_xlfn.IFNA(IF(MATCH(E345,'DEQ Pollutant List'!$A$7:$A$611, 0)&gt;0, "Yes"), "No")</f>
        <v>No</v>
      </c>
      <c r="G345" s="181" t="s">
        <v>386</v>
      </c>
      <c r="H345" s="182"/>
      <c r="I345" s="165"/>
      <c r="J345" s="79"/>
      <c r="K345" s="166"/>
      <c r="M345" s="32"/>
      <c r="N345" s="33"/>
      <c r="O345" s="42"/>
      <c r="R345" s="33">
        <v>0.19</v>
      </c>
    </row>
    <row r="346" spans="3:19" customFormat="1" ht="26" x14ac:dyDescent="0.35">
      <c r="C346" s="190" t="s">
        <v>66</v>
      </c>
      <c r="D346" s="147"/>
      <c r="E346" s="179" t="s">
        <v>384</v>
      </c>
      <c r="F346" s="180" t="str">
        <f>_xlfn.IFNA(IF(MATCH(E346,'DEQ Pollutant List'!$A$7:$A$611, 0)&gt;0, "Yes"), "No")</f>
        <v>No</v>
      </c>
      <c r="G346" s="181" t="s">
        <v>386</v>
      </c>
      <c r="H346" s="182"/>
      <c r="I346" s="165"/>
      <c r="J346" s="147"/>
      <c r="K346" s="166"/>
      <c r="M346" s="32"/>
      <c r="N346" s="33"/>
      <c r="O346" s="42"/>
      <c r="R346" s="33">
        <v>0.01</v>
      </c>
    </row>
    <row r="347" spans="3:19" customFormat="1" x14ac:dyDescent="0.35">
      <c r="C347" s="190" t="s">
        <v>69</v>
      </c>
      <c r="D347" s="147"/>
      <c r="E347" s="179" t="s">
        <v>384</v>
      </c>
      <c r="F347" s="180" t="str">
        <f>_xlfn.IFNA(IF(MATCH(E347,'DEQ Pollutant List'!$A$7:$A$611, 0)&gt;0, "Yes"), "No")</f>
        <v>No</v>
      </c>
      <c r="G347" s="181" t="s">
        <v>386</v>
      </c>
      <c r="H347" s="182"/>
      <c r="I347" s="165"/>
      <c r="J347" s="147"/>
      <c r="K347" s="166"/>
      <c r="M347" s="32"/>
      <c r="N347" s="33"/>
      <c r="O347" s="42"/>
      <c r="R347" s="33">
        <v>0.03</v>
      </c>
    </row>
    <row r="348" spans="3:19" customFormat="1" x14ac:dyDescent="0.35">
      <c r="C348" s="191" t="s">
        <v>104</v>
      </c>
      <c r="D348" s="79"/>
      <c r="E348" s="179" t="s">
        <v>384</v>
      </c>
      <c r="F348" s="180" t="str">
        <f>_xlfn.IFNA(IF(MATCH(E348,'DEQ Pollutant List'!$A$7:$A$611, 0)&gt;0, "Yes"), "No")</f>
        <v>No</v>
      </c>
      <c r="G348" s="181" t="s">
        <v>387</v>
      </c>
      <c r="H348" s="182">
        <v>0.25</v>
      </c>
      <c r="I348" s="165"/>
      <c r="J348" s="79"/>
      <c r="K348" s="166"/>
      <c r="M348" s="32"/>
      <c r="N348" s="33"/>
      <c r="O348" s="42"/>
      <c r="R348" s="33">
        <v>0</v>
      </c>
    </row>
    <row r="349" spans="3:19" customFormat="1" x14ac:dyDescent="0.35">
      <c r="C349" s="190" t="s">
        <v>108</v>
      </c>
      <c r="D349" s="147"/>
      <c r="E349" s="179" t="s">
        <v>384</v>
      </c>
      <c r="F349" s="180" t="str">
        <f>_xlfn.IFNA(IF(MATCH(E349,'DEQ Pollutant List'!$A$7:$A$611, 0)&gt;0, "Yes"), "No")</f>
        <v>No</v>
      </c>
      <c r="G349" s="181" t="s">
        <v>387</v>
      </c>
      <c r="H349" s="182"/>
      <c r="I349" s="165"/>
      <c r="J349" s="147"/>
      <c r="K349" s="166"/>
      <c r="M349" s="32"/>
      <c r="N349" s="33"/>
      <c r="O349" s="42"/>
      <c r="R349" s="33">
        <v>0.6</v>
      </c>
    </row>
    <row r="350" spans="3:19" ht="28.5" customHeight="1" x14ac:dyDescent="0.35">
      <c r="C350" s="141" t="s">
        <v>105</v>
      </c>
      <c r="D350" s="142">
        <v>0</v>
      </c>
      <c r="E350" s="164" t="s">
        <v>388</v>
      </c>
      <c r="F350" s="98" t="str">
        <f>_xlfn.IFNA(IF(MATCH(E350,'DEQ Pollutant List'!$A$7:$A$611, 0)&gt;0, "Yes"), "No")</f>
        <v>Yes</v>
      </c>
      <c r="G350" s="99" t="s">
        <v>389</v>
      </c>
      <c r="H350" s="100">
        <v>0.19989999999999999</v>
      </c>
      <c r="I350" s="119">
        <f>D350*H350</f>
        <v>0</v>
      </c>
      <c r="J350" s="142" t="s">
        <v>297</v>
      </c>
      <c r="K350" s="122" t="s">
        <v>390</v>
      </c>
      <c r="M350" s="32"/>
      <c r="N350" s="33"/>
      <c r="O350" s="42"/>
      <c r="R350" s="42">
        <v>0</v>
      </c>
      <c r="S350" s="84"/>
    </row>
    <row r="351" spans="3:19" customFormat="1" x14ac:dyDescent="0.35">
      <c r="C351" s="190" t="s">
        <v>109</v>
      </c>
      <c r="D351" s="147"/>
      <c r="E351" s="179" t="s">
        <v>384</v>
      </c>
      <c r="F351" s="180" t="str">
        <f>_xlfn.IFNA(IF(MATCH(E351,'DEQ Pollutant List'!$A$7:$A$611, 0)&gt;0, "Yes"), "No")</f>
        <v>No</v>
      </c>
      <c r="G351" s="181" t="s">
        <v>387</v>
      </c>
      <c r="H351" s="182"/>
      <c r="I351" s="165"/>
      <c r="J351" s="147"/>
      <c r="K351" s="166"/>
      <c r="M351" s="32"/>
      <c r="N351" s="33"/>
      <c r="O351" s="42"/>
      <c r="R351" s="33">
        <v>0.03</v>
      </c>
    </row>
    <row r="352" spans="3:19" customFormat="1" ht="28.5" x14ac:dyDescent="0.35">
      <c r="C352" s="191" t="s">
        <v>110</v>
      </c>
      <c r="D352" s="79"/>
      <c r="E352" s="179" t="s">
        <v>384</v>
      </c>
      <c r="F352" s="180" t="str">
        <f>_xlfn.IFNA(IF(MATCH(E352,'DEQ Pollutant List'!$A$7:$A$611, 0)&gt;0, "Yes"), "No")</f>
        <v>No</v>
      </c>
      <c r="G352" s="181" t="s">
        <v>386</v>
      </c>
      <c r="H352" s="182"/>
      <c r="I352" s="165"/>
      <c r="J352" s="79"/>
      <c r="K352" s="166"/>
      <c r="M352" s="32"/>
      <c r="N352" s="33"/>
      <c r="O352" s="42"/>
      <c r="R352" s="33">
        <v>1E-3</v>
      </c>
    </row>
    <row r="353" spans="3:19" customFormat="1" x14ac:dyDescent="0.35">
      <c r="C353" s="193" t="s">
        <v>129</v>
      </c>
      <c r="D353" s="149"/>
      <c r="E353" s="179" t="s">
        <v>384</v>
      </c>
      <c r="F353" s="180" t="str">
        <f>_xlfn.IFNA(IF(MATCH(E353,'DEQ Pollutant List'!$A$7:$A$611, 0)&gt;0, "Yes"), "No")</f>
        <v>No</v>
      </c>
      <c r="G353" s="181" t="s">
        <v>386</v>
      </c>
      <c r="H353" s="182">
        <v>0.1</v>
      </c>
      <c r="I353" s="165"/>
      <c r="J353" s="149"/>
      <c r="K353" s="166"/>
      <c r="M353" s="32"/>
      <c r="N353" s="33"/>
      <c r="O353" s="42"/>
      <c r="R353" s="33">
        <v>5.0000000000000001E-3</v>
      </c>
    </row>
    <row r="354" spans="3:19" customFormat="1" x14ac:dyDescent="0.35">
      <c r="C354" s="193" t="s">
        <v>130</v>
      </c>
      <c r="D354" s="149"/>
      <c r="E354" s="179" t="s">
        <v>384</v>
      </c>
      <c r="F354" s="180" t="str">
        <f>_xlfn.IFNA(IF(MATCH(E354,'DEQ Pollutant List'!$A$7:$A$611, 0)&gt;0, "Yes"), "No")</f>
        <v>No</v>
      </c>
      <c r="G354" s="181" t="s">
        <v>386</v>
      </c>
      <c r="H354" s="182">
        <v>0.1</v>
      </c>
      <c r="I354" s="165"/>
      <c r="J354" s="149"/>
      <c r="K354" s="166"/>
      <c r="M354" s="32"/>
      <c r="N354" s="33"/>
      <c r="O354" s="42"/>
      <c r="R354" s="33">
        <v>0.04</v>
      </c>
    </row>
    <row r="355" spans="3:19" customFormat="1" x14ac:dyDescent="0.35">
      <c r="C355" s="193" t="s">
        <v>131</v>
      </c>
      <c r="D355" s="149"/>
      <c r="E355" s="179" t="s">
        <v>384</v>
      </c>
      <c r="F355" s="180" t="str">
        <f>_xlfn.IFNA(IF(MATCH(E355,'DEQ Pollutant List'!$A$7:$A$611, 0)&gt;0, "Yes"), "No")</f>
        <v>No</v>
      </c>
      <c r="G355" s="181" t="s">
        <v>386</v>
      </c>
      <c r="H355" s="182">
        <v>0.25</v>
      </c>
      <c r="I355" s="165"/>
      <c r="J355" s="149"/>
      <c r="K355" s="166"/>
      <c r="M355" s="32"/>
      <c r="N355" s="33"/>
      <c r="O355" s="42"/>
      <c r="R355" s="33">
        <v>1E-3</v>
      </c>
    </row>
    <row r="356" spans="3:19" ht="28.5" customHeight="1" x14ac:dyDescent="0.35">
      <c r="C356" s="141" t="s">
        <v>106</v>
      </c>
      <c r="D356" s="142">
        <v>0</v>
      </c>
      <c r="E356" s="164" t="s">
        <v>388</v>
      </c>
      <c r="F356" s="98" t="str">
        <f>_xlfn.IFNA(IF(MATCH(E356,'DEQ Pollutant List'!$A$7:$A$611, 0)&gt;0, "Yes"), "No")</f>
        <v>Yes</v>
      </c>
      <c r="G356" s="99" t="s">
        <v>391</v>
      </c>
      <c r="H356" s="100">
        <v>0.1</v>
      </c>
      <c r="I356" s="119">
        <f t="shared" ref="I356:I371" si="0">D356*H356</f>
        <v>0</v>
      </c>
      <c r="J356" s="142" t="s">
        <v>297</v>
      </c>
      <c r="K356" s="122" t="s">
        <v>390</v>
      </c>
      <c r="M356" s="32"/>
      <c r="N356" s="33"/>
      <c r="O356" s="42"/>
      <c r="R356" s="42">
        <v>0.13450000000000001</v>
      </c>
      <c r="S356" s="84"/>
    </row>
    <row r="357" spans="3:19" customFormat="1" ht="25" x14ac:dyDescent="0.35">
      <c r="C357" s="143" t="s">
        <v>392</v>
      </c>
      <c r="D357" s="142">
        <v>0</v>
      </c>
      <c r="E357" s="164" t="s">
        <v>393</v>
      </c>
      <c r="F357" s="98" t="str">
        <f>_xlfn.IFNA(IF(MATCH(E357,'DEQ Pollutant List'!$A$7:$A$611, 0)&gt;0, "Yes"), "No")</f>
        <v>Yes</v>
      </c>
      <c r="G357" s="99" t="s">
        <v>394</v>
      </c>
      <c r="H357" s="100">
        <v>0.05</v>
      </c>
      <c r="I357" s="119">
        <f t="shared" si="0"/>
        <v>0</v>
      </c>
      <c r="J357" s="142" t="s">
        <v>297</v>
      </c>
      <c r="K357" s="122" t="s">
        <v>395</v>
      </c>
      <c r="L357" t="s">
        <v>322</v>
      </c>
      <c r="M357" s="32"/>
      <c r="N357" s="33"/>
      <c r="O357" s="42"/>
      <c r="R357" s="33">
        <v>0.01</v>
      </c>
    </row>
    <row r="358" spans="3:19" customFormat="1" ht="25" x14ac:dyDescent="0.35">
      <c r="C358" s="143" t="s">
        <v>396</v>
      </c>
      <c r="D358" s="142">
        <v>0</v>
      </c>
      <c r="E358" s="164" t="s">
        <v>393</v>
      </c>
      <c r="F358" s="98" t="str">
        <f>_xlfn.IFNA(IF(MATCH(E358,'DEQ Pollutant List'!$A$7:$A$611, 0)&gt;0, "Yes"), "No")</f>
        <v>Yes</v>
      </c>
      <c r="G358" s="99" t="s">
        <v>394</v>
      </c>
      <c r="H358" s="100">
        <v>0.05</v>
      </c>
      <c r="I358" s="119">
        <f t="shared" si="0"/>
        <v>0</v>
      </c>
      <c r="J358" s="142" t="s">
        <v>297</v>
      </c>
      <c r="K358" s="122" t="s">
        <v>395</v>
      </c>
      <c r="M358" s="32"/>
      <c r="N358" s="33"/>
      <c r="O358" s="42"/>
      <c r="R358" s="33">
        <v>7.0000000000000001E-3</v>
      </c>
    </row>
    <row r="359" spans="3:19" customFormat="1" ht="25" x14ac:dyDescent="0.35">
      <c r="C359" s="141" t="s">
        <v>397</v>
      </c>
      <c r="D359" s="142">
        <v>0</v>
      </c>
      <c r="E359" s="164" t="s">
        <v>393</v>
      </c>
      <c r="F359" s="98" t="str">
        <f>_xlfn.IFNA(IF(MATCH(E359,'DEQ Pollutant List'!$A$7:$A$611, 0)&gt;0, "Yes"), "No")</f>
        <v>Yes</v>
      </c>
      <c r="G359" s="99" t="s">
        <v>394</v>
      </c>
      <c r="H359" s="100">
        <v>0.54</v>
      </c>
      <c r="I359" s="119">
        <f t="shared" si="0"/>
        <v>0</v>
      </c>
      <c r="J359" s="142" t="s">
        <v>297</v>
      </c>
      <c r="K359" s="122" t="s">
        <v>395</v>
      </c>
      <c r="M359" s="32"/>
      <c r="N359" s="33"/>
      <c r="O359" s="42"/>
      <c r="R359" s="33">
        <v>3.4299999999999997E-2</v>
      </c>
    </row>
    <row r="360" spans="3:19" customFormat="1" ht="25" x14ac:dyDescent="0.35">
      <c r="C360" s="143" t="s">
        <v>310</v>
      </c>
      <c r="D360" s="142">
        <v>0</v>
      </c>
      <c r="E360" s="164" t="s">
        <v>393</v>
      </c>
      <c r="F360" s="98" t="str">
        <f>_xlfn.IFNA(IF(MATCH(E360,'DEQ Pollutant List'!$A$7:$A$611, 0)&gt;0, "Yes"), "No")</f>
        <v>Yes</v>
      </c>
      <c r="G360" s="99" t="s">
        <v>394</v>
      </c>
      <c r="H360" s="100">
        <v>3.8199999999999998E-2</v>
      </c>
      <c r="I360" s="119">
        <f t="shared" si="0"/>
        <v>0</v>
      </c>
      <c r="J360" s="142" t="s">
        <v>297</v>
      </c>
      <c r="K360" s="122" t="s">
        <v>395</v>
      </c>
      <c r="M360" s="32"/>
      <c r="N360" s="33"/>
      <c r="O360" s="42"/>
      <c r="R360" s="33" t="s">
        <v>319</v>
      </c>
    </row>
    <row r="361" spans="3:19" customFormat="1" ht="25" x14ac:dyDescent="0.35">
      <c r="C361" s="141" t="s">
        <v>379</v>
      </c>
      <c r="D361" s="142">
        <v>0</v>
      </c>
      <c r="E361" s="164" t="s">
        <v>393</v>
      </c>
      <c r="F361" s="98" t="str">
        <f>_xlfn.IFNA(IF(MATCH(E361,'DEQ Pollutant List'!$A$7:$A$611, 0)&gt;0, "Yes"), "No")</f>
        <v>Yes</v>
      </c>
      <c r="G361" s="99" t="s">
        <v>394</v>
      </c>
      <c r="H361" s="100">
        <v>0.04</v>
      </c>
      <c r="I361" s="119">
        <f t="shared" si="0"/>
        <v>0</v>
      </c>
      <c r="J361" s="142" t="s">
        <v>297</v>
      </c>
      <c r="K361" s="122" t="s">
        <v>395</v>
      </c>
      <c r="M361" s="32"/>
      <c r="N361" s="33"/>
      <c r="O361" s="42"/>
      <c r="R361" s="33">
        <v>2.5000000000000001E-2</v>
      </c>
    </row>
    <row r="362" spans="3:19" customFormat="1" ht="25" x14ac:dyDescent="0.35">
      <c r="C362" s="145" t="s">
        <v>47</v>
      </c>
      <c r="D362" s="142">
        <v>0</v>
      </c>
      <c r="E362" s="164" t="s">
        <v>398</v>
      </c>
      <c r="F362" s="128" t="s">
        <v>17</v>
      </c>
      <c r="G362" s="99" t="s">
        <v>394</v>
      </c>
      <c r="H362" s="120">
        <v>0.05</v>
      </c>
      <c r="I362" s="119">
        <f t="shared" si="0"/>
        <v>0</v>
      </c>
      <c r="J362" s="142" t="s">
        <v>297</v>
      </c>
      <c r="K362" s="122" t="s">
        <v>395</v>
      </c>
      <c r="M362" s="32"/>
      <c r="N362" s="33"/>
      <c r="O362" s="42"/>
      <c r="R362" s="33">
        <v>0.1</v>
      </c>
    </row>
    <row r="363" spans="3:19" customFormat="1" x14ac:dyDescent="0.35">
      <c r="C363" s="145" t="s">
        <v>33</v>
      </c>
      <c r="D363" s="142">
        <v>0</v>
      </c>
      <c r="E363" s="164" t="s">
        <v>400</v>
      </c>
      <c r="F363" s="98" t="str">
        <f>_xlfn.IFNA(IF(MATCH(E363,'DEQ Pollutant List'!$A$7:$A$611, 0)&gt;0, "Yes"), "No")</f>
        <v>Yes</v>
      </c>
      <c r="G363" s="99" t="s">
        <v>401</v>
      </c>
      <c r="H363" s="100">
        <v>2E-3</v>
      </c>
      <c r="I363" s="119">
        <f t="shared" si="0"/>
        <v>0</v>
      </c>
      <c r="J363" s="146" t="s">
        <v>399</v>
      </c>
      <c r="K363" s="122" t="s">
        <v>19</v>
      </c>
      <c r="M363" s="32"/>
      <c r="N363" s="33"/>
      <c r="O363" s="42"/>
      <c r="R363" s="33">
        <v>0.1</v>
      </c>
    </row>
    <row r="364" spans="3:19" ht="28.5" customHeight="1" x14ac:dyDescent="0.35">
      <c r="C364" s="141" t="s">
        <v>107</v>
      </c>
      <c r="D364" s="142">
        <v>0</v>
      </c>
      <c r="E364" s="164" t="s">
        <v>400</v>
      </c>
      <c r="F364" s="98" t="str">
        <f>_xlfn.IFNA(IF(MATCH(E364,'DEQ Pollutant List'!$A$7:$A$611, 0)&gt;0, "Yes"), "No")</f>
        <v>Yes</v>
      </c>
      <c r="G364" s="99" t="s">
        <v>401</v>
      </c>
      <c r="H364" s="100">
        <v>1.7000000000000001E-2</v>
      </c>
      <c r="I364" s="119">
        <f t="shared" si="0"/>
        <v>0</v>
      </c>
      <c r="J364" s="146" t="s">
        <v>399</v>
      </c>
      <c r="K364" s="122" t="s">
        <v>19</v>
      </c>
      <c r="M364" s="32"/>
      <c r="N364" s="33"/>
      <c r="O364" s="42"/>
      <c r="R364" s="42">
        <v>0.01</v>
      </c>
      <c r="S364" s="84"/>
    </row>
    <row r="365" spans="3:19" ht="28.5" customHeight="1" x14ac:dyDescent="0.35">
      <c r="C365" s="143" t="s">
        <v>108</v>
      </c>
      <c r="D365" s="142">
        <v>0</v>
      </c>
      <c r="E365" s="164" t="s">
        <v>400</v>
      </c>
      <c r="F365" s="98" t="str">
        <f>_xlfn.IFNA(IF(MATCH(E365,'DEQ Pollutant List'!$A$7:$A$611, 0)&gt;0, "Yes"), "No")</f>
        <v>Yes</v>
      </c>
      <c r="G365" s="99" t="s">
        <v>401</v>
      </c>
      <c r="H365" s="100">
        <v>3.0000000000000001E-3</v>
      </c>
      <c r="I365" s="119">
        <f t="shared" si="0"/>
        <v>0</v>
      </c>
      <c r="J365" s="146" t="s">
        <v>399</v>
      </c>
      <c r="K365" s="122" t="s">
        <v>19</v>
      </c>
      <c r="M365" s="32"/>
      <c r="N365" s="33"/>
      <c r="O365" s="42"/>
      <c r="R365" s="42">
        <v>5.8999999999999997E-2</v>
      </c>
      <c r="S365" s="84"/>
    </row>
    <row r="366" spans="3:19" customFormat="1" x14ac:dyDescent="0.35">
      <c r="C366" s="145" t="s">
        <v>129</v>
      </c>
      <c r="D366" s="142">
        <v>0</v>
      </c>
      <c r="E366" s="164" t="s">
        <v>400</v>
      </c>
      <c r="F366" s="98" t="str">
        <f>_xlfn.IFNA(IF(MATCH(E366,'DEQ Pollutant List'!$A$7:$A$611, 0)&gt;0, "Yes"), "No")</f>
        <v>Yes</v>
      </c>
      <c r="G366" s="99" t="s">
        <v>401</v>
      </c>
      <c r="H366" s="100">
        <v>0.01</v>
      </c>
      <c r="I366" s="119">
        <f t="shared" si="0"/>
        <v>0</v>
      </c>
      <c r="J366" s="146" t="s">
        <v>399</v>
      </c>
      <c r="K366" s="122" t="s">
        <v>19</v>
      </c>
      <c r="M366" s="32"/>
      <c r="N366" s="33"/>
      <c r="O366" s="42"/>
      <c r="R366" s="33">
        <v>9.1999999999999998E-2</v>
      </c>
    </row>
    <row r="367" spans="3:19" customFormat="1" x14ac:dyDescent="0.35">
      <c r="C367" s="145" t="s">
        <v>130</v>
      </c>
      <c r="D367" s="142">
        <v>0</v>
      </c>
      <c r="E367" s="164" t="s">
        <v>400</v>
      </c>
      <c r="F367" s="98" t="str">
        <f>_xlfn.IFNA(IF(MATCH(E367,'DEQ Pollutant List'!$A$7:$A$611, 0)&gt;0, "Yes"), "No")</f>
        <v>Yes</v>
      </c>
      <c r="G367" s="99" t="s">
        <v>401</v>
      </c>
      <c r="H367" s="100">
        <v>0.01</v>
      </c>
      <c r="I367" s="119">
        <f t="shared" si="0"/>
        <v>0</v>
      </c>
      <c r="J367" s="146" t="s">
        <v>399</v>
      </c>
      <c r="K367" s="122" t="s">
        <v>19</v>
      </c>
      <c r="M367" s="32"/>
      <c r="N367" s="33"/>
      <c r="O367" s="42"/>
      <c r="R367" s="33">
        <v>0.01</v>
      </c>
    </row>
    <row r="368" spans="3:19" customFormat="1" ht="25" x14ac:dyDescent="0.35">
      <c r="C368" s="143" t="s">
        <v>402</v>
      </c>
      <c r="D368" s="142">
        <v>0</v>
      </c>
      <c r="E368" s="164" t="s">
        <v>273</v>
      </c>
      <c r="F368" s="128" t="s">
        <v>17</v>
      </c>
      <c r="G368" s="99" t="s">
        <v>403</v>
      </c>
      <c r="H368" s="100">
        <v>0.75</v>
      </c>
      <c r="I368" s="119">
        <f t="shared" si="0"/>
        <v>0</v>
      </c>
      <c r="J368" s="144">
        <v>20</v>
      </c>
      <c r="K368" s="121"/>
      <c r="M368" s="32"/>
      <c r="N368" s="33"/>
      <c r="O368" s="42"/>
      <c r="R368" s="33">
        <v>9.9000000000000005E-2</v>
      </c>
    </row>
    <row r="369" spans="3:19" ht="28.5" customHeight="1" x14ac:dyDescent="0.35">
      <c r="C369" s="143" t="s">
        <v>333</v>
      </c>
      <c r="D369" s="142">
        <v>0</v>
      </c>
      <c r="E369" s="164" t="s">
        <v>404</v>
      </c>
      <c r="F369" s="98" t="str">
        <f>_xlfn.IFNA(IF(MATCH(E369,'DEQ Pollutant List'!$A$7:$A$611, 0)&gt;0, "Yes"), "No")</f>
        <v>Yes</v>
      </c>
      <c r="G369" s="99" t="s">
        <v>405</v>
      </c>
      <c r="H369" s="100">
        <v>0.3</v>
      </c>
      <c r="I369" s="119">
        <f t="shared" si="0"/>
        <v>0</v>
      </c>
      <c r="J369" s="144">
        <v>1000</v>
      </c>
      <c r="K369" s="122"/>
      <c r="L369" t="s">
        <v>327</v>
      </c>
      <c r="M369" s="32"/>
      <c r="N369" s="33"/>
      <c r="O369" s="42"/>
      <c r="R369" s="42">
        <v>1.4E-2</v>
      </c>
      <c r="S369" s="84"/>
    </row>
    <row r="370" spans="3:19" ht="28.5" customHeight="1" x14ac:dyDescent="0.35">
      <c r="C370" s="141" t="s">
        <v>70</v>
      </c>
      <c r="D370" s="142">
        <v>0</v>
      </c>
      <c r="E370" s="164" t="s">
        <v>406</v>
      </c>
      <c r="F370" s="98" t="str">
        <f>_xlfn.IFNA(IF(MATCH(E370,'DEQ Pollutant List'!$A$7:$A$611, 0)&gt;0, "Yes"), "No")</f>
        <v>Yes</v>
      </c>
      <c r="G370" s="99" t="s">
        <v>407</v>
      </c>
      <c r="H370" s="100">
        <v>0.02</v>
      </c>
      <c r="I370" s="119">
        <f t="shared" si="0"/>
        <v>0</v>
      </c>
      <c r="J370" s="142">
        <v>1000</v>
      </c>
      <c r="K370" s="122"/>
      <c r="M370" s="32"/>
      <c r="N370" s="33"/>
      <c r="O370" s="42"/>
      <c r="R370" s="42">
        <v>0.1</v>
      </c>
      <c r="S370" s="84"/>
    </row>
    <row r="371" spans="3:19" customFormat="1" x14ac:dyDescent="0.35">
      <c r="C371" s="143" t="s">
        <v>32</v>
      </c>
      <c r="D371" s="142">
        <v>0</v>
      </c>
      <c r="E371" s="164" t="s">
        <v>406</v>
      </c>
      <c r="F371" s="98" t="str">
        <f>_xlfn.IFNA(IF(MATCH(E371,'DEQ Pollutant List'!$A$7:$A$611, 0)&gt;0, "Yes"), "No")</f>
        <v>Yes</v>
      </c>
      <c r="G371" s="99" t="s">
        <v>407</v>
      </c>
      <c r="H371" s="100">
        <v>0.21840000000000001</v>
      </c>
      <c r="I371" s="119">
        <f t="shared" si="0"/>
        <v>0</v>
      </c>
      <c r="J371" s="142">
        <v>1000</v>
      </c>
      <c r="K371" s="122"/>
      <c r="M371" s="32"/>
      <c r="N371" s="33"/>
      <c r="O371" s="42"/>
      <c r="R371" s="33">
        <v>1.7999999999999999E-2</v>
      </c>
    </row>
    <row r="372" spans="3:19" customFormat="1" ht="28.5" x14ac:dyDescent="0.35">
      <c r="C372" s="191" t="s">
        <v>408</v>
      </c>
      <c r="D372" s="79"/>
      <c r="E372" s="179" t="s">
        <v>409</v>
      </c>
      <c r="F372" s="180" t="str">
        <f>_xlfn.IFNA(IF(MATCH(E372,'DEQ Pollutant List'!$A$7:$A$611, 0)&gt;0, "Yes"), "No")</f>
        <v>No</v>
      </c>
      <c r="G372" s="181" t="s">
        <v>410</v>
      </c>
      <c r="H372" s="182">
        <v>0.5</v>
      </c>
      <c r="I372" s="165"/>
      <c r="J372" s="79"/>
      <c r="K372" s="166"/>
      <c r="M372" s="32"/>
      <c r="N372" s="33"/>
      <c r="O372" s="42"/>
      <c r="R372" s="33">
        <v>4.5999999999999999E-2</v>
      </c>
    </row>
    <row r="373" spans="3:19" customFormat="1" x14ac:dyDescent="0.35">
      <c r="C373" s="143" t="s">
        <v>99</v>
      </c>
      <c r="D373" s="142">
        <v>0</v>
      </c>
      <c r="E373" s="164" t="s">
        <v>406</v>
      </c>
      <c r="F373" s="98" t="str">
        <f>_xlfn.IFNA(IF(MATCH(E373,'DEQ Pollutant List'!$A$7:$A$611, 0)&gt;0, "Yes"), "No")</f>
        <v>Yes</v>
      </c>
      <c r="G373" s="99" t="s">
        <v>407</v>
      </c>
      <c r="H373" s="100">
        <v>0.1</v>
      </c>
      <c r="I373" s="119">
        <f>D373*H373</f>
        <v>0</v>
      </c>
      <c r="J373" s="142">
        <v>1000</v>
      </c>
      <c r="K373" s="122"/>
      <c r="M373" s="32"/>
      <c r="N373" s="33"/>
      <c r="O373" s="42"/>
      <c r="R373" s="33">
        <v>2.5999999999999999E-2</v>
      </c>
    </row>
    <row r="374" spans="3:19" customFormat="1" x14ac:dyDescent="0.35">
      <c r="C374" s="191" t="s">
        <v>411</v>
      </c>
      <c r="D374" s="79"/>
      <c r="E374" s="179" t="s">
        <v>412</v>
      </c>
      <c r="F374" s="180" t="str">
        <f>_xlfn.IFNA(IF(MATCH(E374,'DEQ Pollutant List'!$A$7:$A$611, 0)&gt;0, "Yes"), "No")</f>
        <v>No</v>
      </c>
      <c r="G374" s="181" t="s">
        <v>413</v>
      </c>
      <c r="H374" s="182"/>
      <c r="I374" s="165"/>
      <c r="J374" s="79"/>
      <c r="K374" s="166"/>
      <c r="L374">
        <v>0.91</v>
      </c>
      <c r="M374" s="32"/>
      <c r="N374" s="33"/>
      <c r="O374" s="42"/>
      <c r="R374" s="33">
        <v>4.3999999999999997E-2</v>
      </c>
    </row>
    <row r="375" spans="3:19" customFormat="1" x14ac:dyDescent="0.35">
      <c r="C375" s="191" t="s">
        <v>414</v>
      </c>
      <c r="D375" s="79"/>
      <c r="E375" s="179" t="s">
        <v>415</v>
      </c>
      <c r="F375" s="180" t="str">
        <f>_xlfn.IFNA(IF(MATCH(E375,'DEQ Pollutant List'!$A$7:$A$611, 0)&gt;0, "Yes"), "No")</f>
        <v>No</v>
      </c>
      <c r="G375" s="181" t="s">
        <v>416</v>
      </c>
      <c r="H375" s="182" t="s">
        <v>101</v>
      </c>
      <c r="I375" s="165"/>
      <c r="J375" s="79"/>
      <c r="K375" s="166"/>
      <c r="M375" s="32"/>
      <c r="N375" s="33"/>
      <c r="O375" s="42"/>
      <c r="R375" s="33">
        <v>0.12</v>
      </c>
    </row>
    <row r="376" spans="3:19" customFormat="1" x14ac:dyDescent="0.35">
      <c r="C376" s="191" t="s">
        <v>411</v>
      </c>
      <c r="D376" s="79"/>
      <c r="E376" s="179" t="s">
        <v>417</v>
      </c>
      <c r="F376" s="180" t="str">
        <f>_xlfn.IFNA(IF(MATCH(E376,'DEQ Pollutant List'!$A$7:$A$611, 0)&gt;0, "Yes"), "No")</f>
        <v>No</v>
      </c>
      <c r="G376" s="181" t="s">
        <v>418</v>
      </c>
      <c r="H376" s="182"/>
      <c r="I376" s="165"/>
      <c r="J376" s="79"/>
      <c r="K376" s="166"/>
      <c r="M376" s="32"/>
      <c r="N376" s="33"/>
      <c r="O376" s="42"/>
      <c r="R376" s="33" t="s">
        <v>181</v>
      </c>
    </row>
    <row r="377" spans="3:19" ht="28.5" customHeight="1" x14ac:dyDescent="0.35">
      <c r="C377" s="143" t="s">
        <v>31</v>
      </c>
      <c r="D377" s="142">
        <v>0</v>
      </c>
      <c r="E377" s="164" t="s">
        <v>406</v>
      </c>
      <c r="F377" s="98" t="str">
        <f>_xlfn.IFNA(IF(MATCH(E377,'DEQ Pollutant List'!$A$7:$A$611, 0)&gt;0, "Yes"), "No")</f>
        <v>Yes</v>
      </c>
      <c r="G377" s="99" t="s">
        <v>419</v>
      </c>
      <c r="H377" s="100">
        <v>9.9000000000000008E-3</v>
      </c>
      <c r="I377" s="119">
        <f>D377*H377</f>
        <v>0</v>
      </c>
      <c r="J377" s="142">
        <v>1000</v>
      </c>
      <c r="K377" s="122"/>
      <c r="M377" s="32"/>
      <c r="N377" s="80"/>
      <c r="O377" s="42"/>
      <c r="R377" s="81" t="s">
        <v>420</v>
      </c>
      <c r="S377" s="84"/>
    </row>
    <row r="378" spans="3:19" customFormat="1" ht="28.5" x14ac:dyDescent="0.35">
      <c r="C378" s="190" t="s">
        <v>421</v>
      </c>
      <c r="D378" s="147"/>
      <c r="E378" s="179" t="s">
        <v>422</v>
      </c>
      <c r="F378" s="180" t="str">
        <f>_xlfn.IFNA(IF(MATCH(E378,'DEQ Pollutant List'!$A$7:$A$611, 0)&gt;0, "Yes"), "No")</f>
        <v>No</v>
      </c>
      <c r="G378" s="181" t="s">
        <v>423</v>
      </c>
      <c r="H378" s="182" t="s">
        <v>122</v>
      </c>
      <c r="I378" s="165"/>
      <c r="J378" s="147"/>
      <c r="K378" s="166"/>
      <c r="M378" s="32"/>
      <c r="N378" s="33"/>
      <c r="O378" s="42"/>
      <c r="R378" s="33">
        <v>6.4999999999999997E-3</v>
      </c>
    </row>
    <row r="379" spans="3:19" ht="28.5" customHeight="1" x14ac:dyDescent="0.35">
      <c r="C379" s="143" t="s">
        <v>119</v>
      </c>
      <c r="D379" s="142">
        <v>0</v>
      </c>
      <c r="E379" s="164" t="s">
        <v>406</v>
      </c>
      <c r="F379" s="98" t="str">
        <f>_xlfn.IFNA(IF(MATCH(E379,'DEQ Pollutant List'!$A$7:$A$611, 0)&gt;0, "Yes"), "No")</f>
        <v>Yes</v>
      </c>
      <c r="G379" s="99" t="s">
        <v>419</v>
      </c>
      <c r="H379" s="100">
        <v>1.78E-2</v>
      </c>
      <c r="I379" s="119">
        <f t="shared" ref="I379:I384" si="1">D379*H379</f>
        <v>0</v>
      </c>
      <c r="J379" s="142">
        <v>1000</v>
      </c>
      <c r="K379" s="122"/>
      <c r="M379" s="32"/>
      <c r="N379" s="33"/>
      <c r="O379" s="42"/>
      <c r="R379" s="42">
        <v>4.9000000000000002E-2</v>
      </c>
      <c r="S379" s="84"/>
    </row>
    <row r="380" spans="3:19" ht="28.5" customHeight="1" x14ac:dyDescent="0.35">
      <c r="C380" s="143" t="s">
        <v>120</v>
      </c>
      <c r="D380" s="142">
        <v>0</v>
      </c>
      <c r="E380" s="164" t="s">
        <v>406</v>
      </c>
      <c r="F380" s="98" t="str">
        <f>_xlfn.IFNA(IF(MATCH(E380,'DEQ Pollutant List'!$A$7:$A$611, 0)&gt;0, "Yes"), "No")</f>
        <v>Yes</v>
      </c>
      <c r="G380" s="99" t="s">
        <v>419</v>
      </c>
      <c r="H380" s="100">
        <v>0.03</v>
      </c>
      <c r="I380" s="119">
        <f t="shared" si="1"/>
        <v>0</v>
      </c>
      <c r="J380" s="142">
        <v>1000</v>
      </c>
      <c r="K380" s="122"/>
      <c r="M380" s="32"/>
      <c r="N380" s="33"/>
      <c r="O380" s="42"/>
      <c r="R380" s="42" t="s">
        <v>155</v>
      </c>
      <c r="S380" s="84"/>
    </row>
    <row r="381" spans="3:19" ht="28.5" customHeight="1" x14ac:dyDescent="0.35">
      <c r="C381" s="143" t="s">
        <v>121</v>
      </c>
      <c r="D381" s="142">
        <v>0</v>
      </c>
      <c r="E381" s="164" t="s">
        <v>406</v>
      </c>
      <c r="F381" s="98" t="str">
        <f>_xlfn.IFNA(IF(MATCH(E381,'DEQ Pollutant List'!$A$7:$A$611, 0)&gt;0, "Yes"), "No")</f>
        <v>Yes</v>
      </c>
      <c r="G381" s="99" t="s">
        <v>419</v>
      </c>
      <c r="H381" s="100">
        <v>0.03</v>
      </c>
      <c r="I381" s="119">
        <f t="shared" si="1"/>
        <v>0</v>
      </c>
      <c r="J381" s="142">
        <v>1000</v>
      </c>
      <c r="K381" s="122"/>
      <c r="M381" s="32"/>
      <c r="N381" s="33"/>
      <c r="O381" s="42"/>
      <c r="R381" s="42" t="s">
        <v>420</v>
      </c>
      <c r="S381" s="84"/>
    </row>
    <row r="382" spans="3:19" ht="28.5" customHeight="1" x14ac:dyDescent="0.35">
      <c r="C382" s="143" t="s">
        <v>123</v>
      </c>
      <c r="D382" s="142">
        <v>0</v>
      </c>
      <c r="E382" s="164" t="s">
        <v>406</v>
      </c>
      <c r="F382" s="98" t="str">
        <f>_xlfn.IFNA(IF(MATCH(E382,'DEQ Pollutant List'!$A$7:$A$611, 0)&gt;0, "Yes"), "No")</f>
        <v>Yes</v>
      </c>
      <c r="G382" s="99" t="s">
        <v>419</v>
      </c>
      <c r="H382" s="100">
        <v>1.54E-2</v>
      </c>
      <c r="I382" s="119">
        <f t="shared" si="1"/>
        <v>0</v>
      </c>
      <c r="J382" s="142">
        <v>1000</v>
      </c>
      <c r="K382" s="122"/>
      <c r="M382" s="32"/>
      <c r="N382" s="33"/>
      <c r="O382" s="42"/>
      <c r="R382" s="42">
        <v>6.3200000000000006E-2</v>
      </c>
      <c r="S382" s="84"/>
    </row>
    <row r="383" spans="3:19" ht="28.5" customHeight="1" x14ac:dyDescent="0.35">
      <c r="C383" s="143" t="s">
        <v>124</v>
      </c>
      <c r="D383" s="142">
        <v>0</v>
      </c>
      <c r="E383" s="164" t="s">
        <v>406</v>
      </c>
      <c r="F383" s="98" t="str">
        <f>_xlfn.IFNA(IF(MATCH(E383,'DEQ Pollutant List'!$A$7:$A$611, 0)&gt;0, "Yes"), "No")</f>
        <v>Yes</v>
      </c>
      <c r="G383" s="99" t="s">
        <v>419</v>
      </c>
      <c r="H383" s="100">
        <v>0.03</v>
      </c>
      <c r="I383" s="119">
        <f t="shared" si="1"/>
        <v>0</v>
      </c>
      <c r="J383" s="142">
        <v>1000</v>
      </c>
      <c r="K383" s="122"/>
      <c r="M383" s="32"/>
      <c r="N383" s="33"/>
      <c r="O383" s="42"/>
      <c r="R383" s="42">
        <v>7.0999999999999994E-2</v>
      </c>
      <c r="S383" s="84"/>
    </row>
    <row r="384" spans="3:19" ht="28.5" customHeight="1" x14ac:dyDescent="0.35">
      <c r="C384" s="143" t="s">
        <v>125</v>
      </c>
      <c r="D384" s="142">
        <v>0</v>
      </c>
      <c r="E384" s="164" t="s">
        <v>406</v>
      </c>
      <c r="F384" s="98" t="str">
        <f>_xlfn.IFNA(IF(MATCH(E384,'DEQ Pollutant List'!$A$7:$A$611, 0)&gt;0, "Yes"), "No")</f>
        <v>Yes</v>
      </c>
      <c r="G384" s="99" t="s">
        <v>419</v>
      </c>
      <c r="H384" s="100">
        <v>0.03</v>
      </c>
      <c r="I384" s="119">
        <f t="shared" si="1"/>
        <v>0</v>
      </c>
      <c r="J384" s="142">
        <v>1000</v>
      </c>
      <c r="K384" s="122"/>
      <c r="M384" s="32"/>
      <c r="N384" s="33"/>
      <c r="O384" s="42"/>
      <c r="R384" s="42" t="s">
        <v>340</v>
      </c>
      <c r="S384" s="84"/>
    </row>
    <row r="385" spans="3:19" customFormat="1" x14ac:dyDescent="0.35">
      <c r="C385" s="191" t="s">
        <v>187</v>
      </c>
      <c r="D385" s="79"/>
      <c r="E385" s="179" t="s">
        <v>424</v>
      </c>
      <c r="F385" s="180" t="str">
        <f>_xlfn.IFNA(IF(MATCH(E385,'DEQ Pollutant List'!$A$7:$A$611, 0)&gt;0, "Yes"), "No")</f>
        <v>No</v>
      </c>
      <c r="G385" s="181" t="s">
        <v>425</v>
      </c>
      <c r="H385" s="182">
        <v>0.02</v>
      </c>
      <c r="I385" s="165"/>
      <c r="J385" s="79"/>
      <c r="K385" s="166"/>
      <c r="M385" s="32"/>
      <c r="N385" s="33"/>
      <c r="O385" s="42"/>
      <c r="R385" s="33">
        <v>2.2000000000000001E-3</v>
      </c>
    </row>
    <row r="386" spans="3:19" customFormat="1" ht="56" x14ac:dyDescent="0.35">
      <c r="C386" s="194" t="s">
        <v>426</v>
      </c>
      <c r="D386" s="150"/>
      <c r="E386" s="183" t="s">
        <v>427</v>
      </c>
      <c r="F386" s="180" t="str">
        <f>_xlfn.IFNA(IF(MATCH(E386,'DEQ Pollutant List'!$A$7:$A$611, 0)&gt;0, "Yes"), "No")</f>
        <v>No</v>
      </c>
      <c r="G386" s="184" t="s">
        <v>428</v>
      </c>
      <c r="H386" s="185" t="s">
        <v>25</v>
      </c>
      <c r="I386" s="168"/>
      <c r="J386" s="150"/>
      <c r="K386" s="169"/>
      <c r="L386" s="57"/>
      <c r="M386" s="54"/>
      <c r="N386" s="33"/>
      <c r="O386" s="42"/>
      <c r="R386" s="33">
        <v>1E-3</v>
      </c>
    </row>
    <row r="387" spans="3:19" customFormat="1" x14ac:dyDescent="0.35">
      <c r="C387" s="190" t="s">
        <v>88</v>
      </c>
      <c r="D387" s="147"/>
      <c r="E387" s="179" t="s">
        <v>429</v>
      </c>
      <c r="F387" s="180" t="s">
        <v>89</v>
      </c>
      <c r="G387" s="181" t="s">
        <v>430</v>
      </c>
      <c r="H387" s="182"/>
      <c r="I387" s="165"/>
      <c r="J387" s="147"/>
      <c r="K387" s="166"/>
      <c r="M387" s="32"/>
      <c r="N387" s="33"/>
      <c r="O387" s="42"/>
      <c r="R387" s="33">
        <v>0.1</v>
      </c>
    </row>
    <row r="388" spans="3:19" customFormat="1" x14ac:dyDescent="0.35">
      <c r="C388" s="190" t="s">
        <v>119</v>
      </c>
      <c r="D388" s="147"/>
      <c r="E388" s="179" t="s">
        <v>429</v>
      </c>
      <c r="F388" s="180" t="str">
        <f>_xlfn.IFNA(IF(MATCH(E388,'DEQ Pollutant List'!$A$7:$A$611, 0)&gt;0, "Yes"), "No")</f>
        <v>No</v>
      </c>
      <c r="G388" s="181" t="s">
        <v>430</v>
      </c>
      <c r="H388" s="182"/>
      <c r="I388" s="165"/>
      <c r="J388" s="147"/>
      <c r="K388" s="166"/>
      <c r="M388" s="32"/>
      <c r="N388" s="33"/>
      <c r="O388" s="42"/>
      <c r="R388" s="33">
        <v>0.1</v>
      </c>
    </row>
    <row r="389" spans="3:19" customFormat="1" x14ac:dyDescent="0.35">
      <c r="C389" s="190" t="s">
        <v>120</v>
      </c>
      <c r="D389" s="147"/>
      <c r="E389" s="179" t="s">
        <v>429</v>
      </c>
      <c r="F389" s="180" t="str">
        <f>_xlfn.IFNA(IF(MATCH(E389,'DEQ Pollutant List'!$A$7:$A$611, 0)&gt;0, "Yes"), "No")</f>
        <v>No</v>
      </c>
      <c r="G389" s="181" t="s">
        <v>430</v>
      </c>
      <c r="H389" s="182"/>
      <c r="I389" s="165"/>
      <c r="J389" s="147"/>
      <c r="K389" s="166"/>
      <c r="M389" s="32"/>
      <c r="N389" s="33"/>
      <c r="O389" s="42"/>
      <c r="R389" s="33">
        <v>0.1</v>
      </c>
    </row>
    <row r="390" spans="3:19" customFormat="1" x14ac:dyDescent="0.35">
      <c r="C390" s="190" t="s">
        <v>121</v>
      </c>
      <c r="D390" s="147"/>
      <c r="E390" s="179" t="s">
        <v>429</v>
      </c>
      <c r="F390" s="180" t="str">
        <f>_xlfn.IFNA(IF(MATCH(E390,'DEQ Pollutant List'!$A$7:$A$611, 0)&gt;0, "Yes"), "No")</f>
        <v>No</v>
      </c>
      <c r="G390" s="181" t="s">
        <v>430</v>
      </c>
      <c r="H390" s="182"/>
      <c r="I390" s="165"/>
      <c r="J390" s="147"/>
      <c r="K390" s="166"/>
      <c r="M390" s="32"/>
      <c r="N390" s="33"/>
      <c r="O390" s="42"/>
      <c r="R390" s="33">
        <v>1.9E-3</v>
      </c>
    </row>
    <row r="391" spans="3:19" customFormat="1" x14ac:dyDescent="0.35">
      <c r="C391" s="190" t="s">
        <v>123</v>
      </c>
      <c r="D391" s="147"/>
      <c r="E391" s="179" t="s">
        <v>429</v>
      </c>
      <c r="F391" s="180" t="str">
        <f>_xlfn.IFNA(IF(MATCH(E391,'DEQ Pollutant List'!$A$7:$A$611, 0)&gt;0, "Yes"), "No")</f>
        <v>No</v>
      </c>
      <c r="G391" s="181" t="s">
        <v>430</v>
      </c>
      <c r="H391" s="182"/>
      <c r="I391" s="165"/>
      <c r="J391" s="147"/>
      <c r="K391" s="166"/>
      <c r="M391" s="32"/>
      <c r="N391" s="33"/>
      <c r="O391" s="42"/>
      <c r="R391" s="33" t="s">
        <v>96</v>
      </c>
    </row>
    <row r="392" spans="3:19" customFormat="1" x14ac:dyDescent="0.35">
      <c r="C392" s="190" t="s">
        <v>124</v>
      </c>
      <c r="D392" s="147"/>
      <c r="E392" s="179" t="s">
        <v>429</v>
      </c>
      <c r="F392" s="180" t="str">
        <f>_xlfn.IFNA(IF(MATCH(E392,'DEQ Pollutant List'!$A$7:$A$611, 0)&gt;0, "Yes"), "No")</f>
        <v>No</v>
      </c>
      <c r="G392" s="181" t="s">
        <v>430</v>
      </c>
      <c r="H392" s="182"/>
      <c r="I392" s="165"/>
      <c r="J392" s="147"/>
      <c r="K392" s="166"/>
      <c r="M392" s="32"/>
      <c r="N392" s="33"/>
      <c r="O392" s="42"/>
      <c r="R392" s="33">
        <v>1E-3</v>
      </c>
    </row>
    <row r="393" spans="3:19" customFormat="1" x14ac:dyDescent="0.35">
      <c r="C393" s="190" t="s">
        <v>125</v>
      </c>
      <c r="D393" s="147"/>
      <c r="E393" s="179" t="s">
        <v>429</v>
      </c>
      <c r="F393" s="180" t="str">
        <f>_xlfn.IFNA(IF(MATCH(E393,'DEQ Pollutant List'!$A$7:$A$611, 0)&gt;0, "Yes"), "No")</f>
        <v>No</v>
      </c>
      <c r="G393" s="181" t="s">
        <v>430</v>
      </c>
      <c r="H393" s="182"/>
      <c r="I393" s="165"/>
      <c r="J393" s="147"/>
      <c r="K393" s="166"/>
      <c r="M393" s="32"/>
      <c r="N393" s="33"/>
      <c r="O393" s="42"/>
      <c r="R393" s="33">
        <v>1.1999999999999999E-3</v>
      </c>
    </row>
    <row r="394" spans="3:19" customFormat="1" x14ac:dyDescent="0.35">
      <c r="C394" s="190" t="s">
        <v>126</v>
      </c>
      <c r="D394" s="147"/>
      <c r="E394" s="179" t="s">
        <v>429</v>
      </c>
      <c r="F394" s="180" t="str">
        <f>_xlfn.IFNA(IF(MATCH(E394,'DEQ Pollutant List'!$A$7:$A$611, 0)&gt;0, "Yes"), "No")</f>
        <v>No</v>
      </c>
      <c r="G394" s="181" t="s">
        <v>430</v>
      </c>
      <c r="H394" s="182"/>
      <c r="I394" s="165"/>
      <c r="J394" s="147"/>
      <c r="K394" s="166"/>
      <c r="M394" s="32"/>
      <c r="N394" s="33"/>
      <c r="O394" s="42"/>
      <c r="R394" s="33">
        <v>7.0000000000000007E-2</v>
      </c>
    </row>
    <row r="395" spans="3:19" customFormat="1" ht="42.5" x14ac:dyDescent="0.35">
      <c r="C395" s="190" t="s">
        <v>12</v>
      </c>
      <c r="D395" s="147"/>
      <c r="E395" s="186" t="s">
        <v>431</v>
      </c>
      <c r="F395" s="180" t="str">
        <f>_xlfn.IFNA(IF(MATCH(E395,'DEQ Pollutant List'!$A$7:$A$611, 0)&gt;0, "Yes"), "No")</f>
        <v>No</v>
      </c>
      <c r="G395" s="181" t="s">
        <v>432</v>
      </c>
      <c r="H395" s="182"/>
      <c r="I395" s="165"/>
      <c r="J395" s="147"/>
      <c r="K395" s="166"/>
      <c r="M395" s="32"/>
      <c r="N395" s="33"/>
      <c r="O395" s="42"/>
      <c r="R395" s="33">
        <v>0.3</v>
      </c>
    </row>
    <row r="396" spans="3:19" customFormat="1" x14ac:dyDescent="0.35">
      <c r="C396" s="143" t="s">
        <v>126</v>
      </c>
      <c r="D396" s="197">
        <f>MAX('Chemical Use (2022)'!D113,'Chemical Use (2021)'!D113,'Chemical Use (2020)'!D113)*CONVERT(12,"oz","gal")*0.757*8.34*2</f>
        <v>17.756381249999997</v>
      </c>
      <c r="E396" s="164" t="s">
        <v>406</v>
      </c>
      <c r="F396" s="98" t="str">
        <f>_xlfn.IFNA(IF(MATCH(E396,'DEQ Pollutant List'!$A$7:$A$611, 0)&gt;0, "Yes"), "No")</f>
        <v>Yes</v>
      </c>
      <c r="G396" s="99" t="s">
        <v>419</v>
      </c>
      <c r="H396" s="100">
        <v>0.03</v>
      </c>
      <c r="I396" s="119">
        <f>D396*H396</f>
        <v>0.53269143749999992</v>
      </c>
      <c r="J396" s="144">
        <v>1000</v>
      </c>
      <c r="K396" s="122"/>
      <c r="M396" s="32"/>
      <c r="N396" s="33"/>
      <c r="O396" s="42"/>
      <c r="R396" s="33">
        <v>0.05</v>
      </c>
    </row>
    <row r="397" spans="3:19" customFormat="1" ht="28.5" x14ac:dyDescent="0.35">
      <c r="C397" s="191" t="s">
        <v>70</v>
      </c>
      <c r="D397" s="79"/>
      <c r="E397" s="179" t="s">
        <v>433</v>
      </c>
      <c r="F397" s="180" t="str">
        <f>_xlfn.IFNA(IF(MATCH(E397,'DEQ Pollutant List'!$A$7:$A$611, 0)&gt;0, "Yes"), "No")</f>
        <v>No</v>
      </c>
      <c r="G397" s="181" t="s">
        <v>434</v>
      </c>
      <c r="H397" s="182">
        <v>0.03</v>
      </c>
      <c r="I397" s="165"/>
      <c r="J397" s="79"/>
      <c r="K397" s="166"/>
      <c r="M397" s="32"/>
      <c r="N397" s="33"/>
      <c r="O397" s="42"/>
      <c r="R397" s="33">
        <v>0.15</v>
      </c>
    </row>
    <row r="398" spans="3:19" ht="28.5" customHeight="1" x14ac:dyDescent="0.35">
      <c r="C398" s="143" t="s">
        <v>127</v>
      </c>
      <c r="D398" s="142">
        <v>0</v>
      </c>
      <c r="E398" s="164" t="s">
        <v>406</v>
      </c>
      <c r="F398" s="98" t="str">
        <f>_xlfn.IFNA(IF(MATCH(E398,'DEQ Pollutant List'!$A$7:$A$611, 0)&gt;0, "Yes"), "No")</f>
        <v>Yes</v>
      </c>
      <c r="G398" s="99" t="s">
        <v>419</v>
      </c>
      <c r="H398" s="100">
        <v>0.03</v>
      </c>
      <c r="I398" s="119">
        <f>D398*H398</f>
        <v>0</v>
      </c>
      <c r="J398" s="144">
        <v>1000</v>
      </c>
      <c r="K398" s="122"/>
      <c r="M398" s="32"/>
      <c r="N398" s="33"/>
      <c r="O398" s="42"/>
      <c r="R398" s="42">
        <v>0</v>
      </c>
      <c r="S398" s="84"/>
    </row>
    <row r="399" spans="3:19" ht="28.5" customHeight="1" x14ac:dyDescent="0.35">
      <c r="C399" s="141" t="s">
        <v>26</v>
      </c>
      <c r="D399" s="142">
        <v>0</v>
      </c>
      <c r="E399" s="164" t="s">
        <v>406</v>
      </c>
      <c r="F399" s="98" t="str">
        <f>_xlfn.IFNA(IF(MATCH(E399,'DEQ Pollutant List'!$A$7:$A$611, 0)&gt;0, "Yes"), "No")</f>
        <v>Yes</v>
      </c>
      <c r="G399" s="99" t="s">
        <v>407</v>
      </c>
      <c r="H399" s="100">
        <v>0.17</v>
      </c>
      <c r="I399" s="119">
        <f>D399*H399</f>
        <v>0</v>
      </c>
      <c r="J399" s="142">
        <v>1000</v>
      </c>
      <c r="K399" s="122"/>
      <c r="M399" s="32"/>
      <c r="N399" s="33"/>
      <c r="O399" s="42"/>
      <c r="P399" t="s">
        <v>200</v>
      </c>
      <c r="R399" s="42">
        <v>0.25</v>
      </c>
      <c r="S399" s="84"/>
    </row>
    <row r="400" spans="3:19" customFormat="1" ht="28.5" x14ac:dyDescent="0.35">
      <c r="C400" s="191" t="s">
        <v>332</v>
      </c>
      <c r="D400" s="79"/>
      <c r="E400" s="179" t="s">
        <v>435</v>
      </c>
      <c r="F400" s="180" t="str">
        <f>_xlfn.IFNA(IF(MATCH(E400,'DEQ Pollutant List'!$A$7:$A$611, 0)&gt;0, "Yes"), "No")</f>
        <v>No</v>
      </c>
      <c r="G400" s="181" t="s">
        <v>436</v>
      </c>
      <c r="H400" s="182">
        <v>0.13</v>
      </c>
      <c r="I400" s="165"/>
      <c r="J400" s="79"/>
      <c r="K400" s="166"/>
      <c r="M400" s="32"/>
      <c r="N400" s="33"/>
      <c r="O400" s="42"/>
      <c r="R400" s="33">
        <v>1.67E-2</v>
      </c>
    </row>
    <row r="401" spans="3:19" customFormat="1" ht="28.5" x14ac:dyDescent="0.35">
      <c r="C401" s="191" t="s">
        <v>437</v>
      </c>
      <c r="D401" s="79"/>
      <c r="E401" s="179" t="s">
        <v>438</v>
      </c>
      <c r="F401" s="180" t="str">
        <f>_xlfn.IFNA(IF(MATCH(E401,'DEQ Pollutant List'!$A$7:$A$611, 0)&gt;0, "Yes"), "No")</f>
        <v>No</v>
      </c>
      <c r="G401" s="181" t="s">
        <v>439</v>
      </c>
      <c r="H401" s="182" t="s">
        <v>440</v>
      </c>
      <c r="I401" s="165"/>
      <c r="J401" s="79"/>
      <c r="K401" s="166"/>
      <c r="M401" s="32"/>
      <c r="N401" s="33"/>
      <c r="O401" s="42"/>
      <c r="R401" s="33">
        <v>1.2E-2</v>
      </c>
    </row>
    <row r="402" spans="3:19" customFormat="1" x14ac:dyDescent="0.35">
      <c r="C402" s="191" t="s">
        <v>441</v>
      </c>
      <c r="D402" s="79"/>
      <c r="E402" s="179" t="s">
        <v>442</v>
      </c>
      <c r="F402" s="180" t="str">
        <f>_xlfn.IFNA(IF(MATCH(E402,'DEQ Pollutant List'!$A$7:$A$611, 0)&gt;0, "Yes"), "No")</f>
        <v>No</v>
      </c>
      <c r="G402" s="181" t="s">
        <v>443</v>
      </c>
      <c r="H402" s="182"/>
      <c r="I402" s="165"/>
      <c r="J402" s="79"/>
      <c r="K402" s="166"/>
      <c r="M402" s="32"/>
      <c r="N402" s="33"/>
      <c r="O402" s="42"/>
      <c r="R402" s="33">
        <v>0.01</v>
      </c>
    </row>
    <row r="403" spans="3:19" customFormat="1" x14ac:dyDescent="0.35">
      <c r="C403" s="143" t="s">
        <v>71</v>
      </c>
      <c r="D403" s="142">
        <v>0</v>
      </c>
      <c r="E403" s="164" t="s">
        <v>406</v>
      </c>
      <c r="F403" s="98" t="str">
        <f>_xlfn.IFNA(IF(MATCH(E403,'DEQ Pollutant List'!$A$7:$A$611, 0)&gt;0, "Yes"), "No")</f>
        <v>Yes</v>
      </c>
      <c r="G403" s="99" t="s">
        <v>407</v>
      </c>
      <c r="H403" s="100">
        <v>0.2</v>
      </c>
      <c r="I403" s="119">
        <f>D403*H403</f>
        <v>0</v>
      </c>
      <c r="J403" s="144">
        <v>1000</v>
      </c>
      <c r="K403" s="122"/>
      <c r="M403" s="32"/>
      <c r="N403" s="33"/>
      <c r="O403" s="42"/>
      <c r="R403" s="33">
        <v>0.1</v>
      </c>
    </row>
    <row r="404" spans="3:19" ht="28.5" customHeight="1" x14ac:dyDescent="0.35">
      <c r="C404" s="141" t="s">
        <v>29</v>
      </c>
      <c r="D404" s="142">
        <v>0</v>
      </c>
      <c r="E404" s="164" t="s">
        <v>406</v>
      </c>
      <c r="F404" s="98" t="str">
        <f>_xlfn.IFNA(IF(MATCH(E404,'DEQ Pollutant List'!$A$7:$A$611, 0)&gt;0, "Yes"), "No")</f>
        <v>Yes</v>
      </c>
      <c r="G404" s="99" t="s">
        <v>407</v>
      </c>
      <c r="H404" s="100">
        <v>0.16</v>
      </c>
      <c r="I404" s="119">
        <f>D404*H404</f>
        <v>0</v>
      </c>
      <c r="J404" s="142">
        <v>1000</v>
      </c>
      <c r="K404" s="122"/>
      <c r="L404">
        <v>1.052</v>
      </c>
      <c r="M404" s="32"/>
      <c r="N404" s="33"/>
      <c r="O404" s="42"/>
      <c r="R404" s="42">
        <v>2.5000000000000001E-2</v>
      </c>
      <c r="S404" s="84"/>
    </row>
    <row r="405" spans="3:19" customFormat="1" ht="28.5" x14ac:dyDescent="0.35">
      <c r="C405" s="193" t="s">
        <v>267</v>
      </c>
      <c r="D405" s="149"/>
      <c r="E405" s="179" t="s">
        <v>444</v>
      </c>
      <c r="F405" s="180" t="str">
        <f>_xlfn.IFNA(IF(MATCH(E405,'DEQ Pollutant List'!$A$7:$A$611, 0)&gt;0, "Yes"), "No")</f>
        <v>No</v>
      </c>
      <c r="G405" s="181" t="s">
        <v>445</v>
      </c>
      <c r="H405" s="182">
        <v>1.4999999999999999E-2</v>
      </c>
      <c r="I405" s="165"/>
      <c r="J405" s="149"/>
      <c r="K405" s="166"/>
      <c r="M405" s="32"/>
      <c r="N405" s="33"/>
      <c r="O405" s="42"/>
      <c r="R405" s="33">
        <v>0.10489999999999999</v>
      </c>
    </row>
    <row r="406" spans="3:19" customFormat="1" ht="43.5" x14ac:dyDescent="0.35">
      <c r="C406" s="191" t="s">
        <v>446</v>
      </c>
      <c r="D406" s="79"/>
      <c r="E406" s="179" t="s">
        <v>444</v>
      </c>
      <c r="F406" s="180" t="str">
        <f>_xlfn.IFNA(IF(MATCH(E406,'DEQ Pollutant List'!$A$7:$A$611, 0)&gt;0, "Yes"), "No")</f>
        <v>No</v>
      </c>
      <c r="G406" s="181" t="s">
        <v>445</v>
      </c>
      <c r="H406" s="182">
        <v>0.7</v>
      </c>
      <c r="I406" s="165"/>
      <c r="J406" s="79"/>
      <c r="K406" s="166"/>
      <c r="M406" s="32"/>
      <c r="N406" s="33"/>
      <c r="O406" s="42"/>
      <c r="P406" s="48" t="s">
        <v>383</v>
      </c>
      <c r="R406" s="33">
        <v>0.99</v>
      </c>
    </row>
    <row r="407" spans="3:19" customFormat="1" x14ac:dyDescent="0.35">
      <c r="C407" s="190" t="s">
        <v>161</v>
      </c>
      <c r="D407" s="147"/>
      <c r="E407" s="179" t="s">
        <v>447</v>
      </c>
      <c r="F407" s="180" t="str">
        <f>_xlfn.IFNA(IF(MATCH(E407,'DEQ Pollutant List'!$A$7:$A$611, 0)&gt;0, "Yes"), "No")</f>
        <v>No</v>
      </c>
      <c r="G407" s="181" t="s">
        <v>448</v>
      </c>
      <c r="H407" s="182">
        <v>5.0000000000000001E-3</v>
      </c>
      <c r="I407" s="165"/>
      <c r="J407" s="147"/>
      <c r="K407" s="166"/>
      <c r="M407" s="32"/>
      <c r="N407" s="33"/>
      <c r="O407" s="42"/>
      <c r="R407" s="33">
        <v>1.6990000000000002E-2</v>
      </c>
    </row>
    <row r="408" spans="3:19" customFormat="1" ht="28.5" x14ac:dyDescent="0.35">
      <c r="C408" s="190" t="s">
        <v>449</v>
      </c>
      <c r="D408" s="147"/>
      <c r="E408" s="179" t="s">
        <v>450</v>
      </c>
      <c r="F408" s="180" t="str">
        <f>_xlfn.IFNA(IF(MATCH(E408,'DEQ Pollutant List'!$A$7:$A$611, 0)&gt;0, "Yes"), "No")</f>
        <v>No</v>
      </c>
      <c r="G408" s="181" t="s">
        <v>451</v>
      </c>
      <c r="H408" s="182">
        <v>0.4</v>
      </c>
      <c r="I408" s="165"/>
      <c r="J408" s="147"/>
      <c r="K408" s="166"/>
      <c r="M408" s="32"/>
      <c r="N408" s="33"/>
      <c r="O408" s="42"/>
      <c r="R408" s="33">
        <v>3.5999999999999997E-2</v>
      </c>
    </row>
    <row r="409" spans="3:19" customFormat="1" ht="28.5" x14ac:dyDescent="0.35">
      <c r="C409" s="191" t="s">
        <v>452</v>
      </c>
      <c r="D409" s="79"/>
      <c r="E409" s="179" t="s">
        <v>453</v>
      </c>
      <c r="F409" s="180" t="str">
        <f>_xlfn.IFNA(IF(MATCH(E409,'DEQ Pollutant List'!$A$7:$A$611, 0)&gt;0, "Yes"), "No")</f>
        <v>No</v>
      </c>
      <c r="G409" s="181" t="s">
        <v>454</v>
      </c>
      <c r="H409" s="182">
        <v>7.0000000000000007E-2</v>
      </c>
      <c r="I409" s="165"/>
      <c r="J409" s="79"/>
      <c r="K409" s="166"/>
      <c r="L409" t="s">
        <v>455</v>
      </c>
      <c r="M409" s="32"/>
      <c r="N409" s="33"/>
      <c r="O409" s="42"/>
      <c r="R409" s="33">
        <v>2.5000000000000001E-2</v>
      </c>
    </row>
    <row r="410" spans="3:19" customFormat="1" x14ac:dyDescent="0.35">
      <c r="C410" s="191" t="s">
        <v>266</v>
      </c>
      <c r="D410" s="79"/>
      <c r="E410" s="179" t="s">
        <v>456</v>
      </c>
      <c r="F410" s="180" t="str">
        <f>_xlfn.IFNA(IF(MATCH(E410,'DEQ Pollutant List'!$A$7:$A$611, 0)&gt;0, "Yes"), "No")</f>
        <v>No</v>
      </c>
      <c r="G410" s="181" t="s">
        <v>457</v>
      </c>
      <c r="H410" s="182">
        <v>0.05</v>
      </c>
      <c r="I410" s="165"/>
      <c r="J410" s="79"/>
      <c r="K410" s="166"/>
      <c r="M410" s="32"/>
      <c r="N410" s="33"/>
      <c r="O410" s="42"/>
      <c r="R410" s="33">
        <v>2.5000000000000001E-2</v>
      </c>
    </row>
    <row r="411" spans="3:19" customFormat="1" x14ac:dyDescent="0.35">
      <c r="C411" s="190" t="s">
        <v>12</v>
      </c>
      <c r="D411" s="147"/>
      <c r="E411" s="186" t="s">
        <v>458</v>
      </c>
      <c r="F411" s="180" t="str">
        <f>_xlfn.IFNA(IF(MATCH(E411,'DEQ Pollutant List'!$A$7:$A$611, 0)&gt;0, "Yes"), "No")</f>
        <v>No</v>
      </c>
      <c r="G411" s="181" t="s">
        <v>459</v>
      </c>
      <c r="H411" s="182"/>
      <c r="I411" s="165"/>
      <c r="J411" s="147"/>
      <c r="K411" s="166"/>
      <c r="M411" s="32"/>
      <c r="N411" s="33"/>
      <c r="O411" s="42"/>
      <c r="R411" s="33">
        <v>0.1</v>
      </c>
    </row>
    <row r="412" spans="3:19" customFormat="1" ht="26" x14ac:dyDescent="0.35">
      <c r="C412" s="190" t="s">
        <v>66</v>
      </c>
      <c r="D412" s="147"/>
      <c r="E412" s="179" t="s">
        <v>460</v>
      </c>
      <c r="F412" s="180" t="str">
        <f>_xlfn.IFNA(IF(MATCH(E412,'DEQ Pollutant List'!$A$7:$A$611, 0)&gt;0, "Yes"), "No")</f>
        <v>No</v>
      </c>
      <c r="G412" s="181" t="s">
        <v>461</v>
      </c>
      <c r="H412" s="182"/>
      <c r="I412" s="165"/>
      <c r="J412" s="147"/>
      <c r="K412" s="166"/>
      <c r="M412" s="32"/>
      <c r="N412" s="33"/>
      <c r="O412" s="42"/>
      <c r="R412" s="33">
        <v>0.04</v>
      </c>
    </row>
    <row r="413" spans="3:19" customFormat="1" x14ac:dyDescent="0.35">
      <c r="C413" s="191" t="s">
        <v>95</v>
      </c>
      <c r="D413" s="79"/>
      <c r="E413" s="179" t="s">
        <v>460</v>
      </c>
      <c r="F413" s="180" t="str">
        <f>_xlfn.IFNA(IF(MATCH(E413,'DEQ Pollutant List'!$A$7:$A$611, 0)&gt;0, "Yes"), "No")</f>
        <v>No</v>
      </c>
      <c r="G413" s="181" t="s">
        <v>461</v>
      </c>
      <c r="H413" s="182">
        <v>0.01</v>
      </c>
      <c r="I413" s="165"/>
      <c r="J413" s="79"/>
      <c r="K413" s="166"/>
      <c r="M413" s="32"/>
      <c r="N413" s="33"/>
      <c r="O413" s="42"/>
      <c r="R413" s="33">
        <v>3.2000000000000001E-2</v>
      </c>
    </row>
    <row r="414" spans="3:19" ht="28.5" customHeight="1" x14ac:dyDescent="0.35">
      <c r="C414" s="143" t="s">
        <v>12</v>
      </c>
      <c r="D414" s="142">
        <v>0</v>
      </c>
      <c r="E414" s="167" t="s">
        <v>406</v>
      </c>
      <c r="F414" s="98" t="str">
        <f>_xlfn.IFNA(IF(MATCH(E414,'DEQ Pollutant List'!$A$7:$A$611, 0)&gt;0, "Yes"), "No")</f>
        <v>Yes</v>
      </c>
      <c r="G414" s="99" t="s">
        <v>407</v>
      </c>
      <c r="H414" s="100">
        <v>0.2</v>
      </c>
      <c r="I414" s="119">
        <f>D414*H414</f>
        <v>0</v>
      </c>
      <c r="J414" s="144">
        <v>1000</v>
      </c>
      <c r="K414" s="122"/>
      <c r="M414" s="32"/>
      <c r="N414" s="33"/>
      <c r="O414" s="42"/>
      <c r="R414" s="42">
        <v>0.1</v>
      </c>
      <c r="S414" s="84"/>
    </row>
    <row r="415" spans="3:19" customFormat="1" ht="28" x14ac:dyDescent="0.35">
      <c r="C415" s="192" t="s">
        <v>102</v>
      </c>
      <c r="D415" s="148"/>
      <c r="E415" s="183" t="s">
        <v>460</v>
      </c>
      <c r="F415" s="180" t="str">
        <f>_xlfn.IFNA(IF(MATCH(E415,'DEQ Pollutant List'!$A$7:$A$611, 0)&gt;0, "Yes"), "No")</f>
        <v>No</v>
      </c>
      <c r="G415" s="184" t="s">
        <v>461</v>
      </c>
      <c r="H415" s="185">
        <v>0.01</v>
      </c>
      <c r="I415" s="168"/>
      <c r="J415" s="148"/>
      <c r="K415" s="169"/>
      <c r="L415" s="57"/>
      <c r="M415" s="54"/>
      <c r="N415" s="33"/>
      <c r="O415" s="42"/>
      <c r="R415" s="33">
        <v>3.7999999999999999E-2</v>
      </c>
    </row>
    <row r="416" spans="3:19" customFormat="1" x14ac:dyDescent="0.35">
      <c r="C416" s="194" t="s">
        <v>462</v>
      </c>
      <c r="D416" s="150"/>
      <c r="E416" s="183" t="s">
        <v>463</v>
      </c>
      <c r="F416" s="180" t="str">
        <f>_xlfn.IFNA(IF(MATCH(E416,'DEQ Pollutant List'!$A$7:$A$611, 0)&gt;0, "Yes"), "No")</f>
        <v>No</v>
      </c>
      <c r="G416" s="184" t="s">
        <v>464</v>
      </c>
      <c r="H416" s="185">
        <v>0.03</v>
      </c>
      <c r="I416" s="168"/>
      <c r="J416" s="150"/>
      <c r="K416" s="169"/>
      <c r="L416" s="57"/>
      <c r="M416" s="54"/>
      <c r="N416" s="33"/>
      <c r="O416" s="42"/>
      <c r="R416" s="33">
        <v>8.4000000000000005E-2</v>
      </c>
    </row>
    <row r="417" spans="3:19" customFormat="1" x14ac:dyDescent="0.35">
      <c r="C417" s="191" t="s">
        <v>266</v>
      </c>
      <c r="D417" s="79"/>
      <c r="E417" s="179" t="s">
        <v>465</v>
      </c>
      <c r="F417" s="180" t="str">
        <f>_xlfn.IFNA(IF(MATCH(E417,'DEQ Pollutant List'!$A$7:$A$611, 0)&gt;0, "Yes"), "No")</f>
        <v>No</v>
      </c>
      <c r="G417" s="181" t="s">
        <v>466</v>
      </c>
      <c r="H417" s="182" t="s">
        <v>467</v>
      </c>
      <c r="I417" s="165"/>
      <c r="J417" s="79"/>
      <c r="K417" s="166"/>
      <c r="M417" s="32"/>
      <c r="N417" s="33"/>
      <c r="O417" s="42"/>
      <c r="R417" s="33">
        <v>3.4000000000000002E-2</v>
      </c>
    </row>
    <row r="418" spans="3:19" customFormat="1" x14ac:dyDescent="0.35">
      <c r="C418" s="190" t="s">
        <v>468</v>
      </c>
      <c r="D418" s="147"/>
      <c r="E418" s="179" t="s">
        <v>469</v>
      </c>
      <c r="F418" s="180" t="str">
        <f>_xlfn.IFNA(IF(MATCH(E418,'DEQ Pollutant List'!$A$7:$A$611, 0)&gt;0, "Yes"), "No")</f>
        <v>No</v>
      </c>
      <c r="G418" s="181" t="s">
        <v>470</v>
      </c>
      <c r="H418" s="182"/>
      <c r="I418" s="165"/>
      <c r="J418" s="147"/>
      <c r="K418" s="166"/>
      <c r="M418" s="32"/>
      <c r="N418" s="33"/>
      <c r="O418" s="42"/>
      <c r="R418" s="33">
        <v>8.3000000000000004E-2</v>
      </c>
    </row>
    <row r="419" spans="3:19" customFormat="1" x14ac:dyDescent="0.35">
      <c r="C419" s="190" t="s">
        <v>194</v>
      </c>
      <c r="D419" s="147"/>
      <c r="E419" s="179" t="s">
        <v>471</v>
      </c>
      <c r="F419" s="180" t="str">
        <f>_xlfn.IFNA(IF(MATCH(E419,'DEQ Pollutant List'!$A$7:$A$611, 0)&gt;0, "Yes"), "No")</f>
        <v>No</v>
      </c>
      <c r="G419" s="181" t="s">
        <v>472</v>
      </c>
      <c r="H419" s="182">
        <v>0.75</v>
      </c>
      <c r="I419" s="165"/>
      <c r="J419" s="147"/>
      <c r="K419" s="166"/>
      <c r="M419" s="32"/>
      <c r="N419" s="33"/>
      <c r="O419" s="42"/>
      <c r="P419" t="s">
        <v>473</v>
      </c>
      <c r="R419" s="33">
        <v>1</v>
      </c>
    </row>
    <row r="420" spans="3:19" ht="28.5" customHeight="1" x14ac:dyDescent="0.35">
      <c r="C420" s="141" t="s">
        <v>43</v>
      </c>
      <c r="D420" s="142">
        <v>0</v>
      </c>
      <c r="E420" s="164" t="s">
        <v>406</v>
      </c>
      <c r="F420" s="98" t="str">
        <f>_xlfn.IFNA(IF(MATCH(E420,'DEQ Pollutant List'!$A$7:$A$611, 0)&gt;0, "Yes"), "No")</f>
        <v>Yes</v>
      </c>
      <c r="G420" s="99" t="s">
        <v>474</v>
      </c>
      <c r="H420" s="100">
        <v>4.1000000000000002E-2</v>
      </c>
      <c r="I420" s="119">
        <f>D420*H420</f>
        <v>0</v>
      </c>
      <c r="J420" s="142">
        <v>1000</v>
      </c>
      <c r="K420" s="122"/>
      <c r="M420" s="32"/>
      <c r="N420" s="33"/>
      <c r="O420" s="42"/>
      <c r="R420" s="42">
        <v>8.9999999999999998E-4</v>
      </c>
      <c r="S420" s="84"/>
    </row>
    <row r="421" spans="3:19" customFormat="1" x14ac:dyDescent="0.35">
      <c r="C421" s="145" t="s">
        <v>56</v>
      </c>
      <c r="D421" s="142">
        <v>0</v>
      </c>
      <c r="E421" s="164" t="s">
        <v>406</v>
      </c>
      <c r="F421" s="98" t="str">
        <f>_xlfn.IFNA(IF(MATCH(E421,'DEQ Pollutant List'!$A$7:$A$611, 0)&gt;0, "Yes"), "No")</f>
        <v>Yes</v>
      </c>
      <c r="G421" s="99" t="s">
        <v>474</v>
      </c>
      <c r="H421" s="100">
        <v>5.8999999999999997E-2</v>
      </c>
      <c r="I421" s="119">
        <f>D421*H421</f>
        <v>0</v>
      </c>
      <c r="J421" s="146">
        <v>1000</v>
      </c>
      <c r="K421" s="122"/>
      <c r="M421" s="32"/>
      <c r="N421" s="33"/>
      <c r="O421" s="42"/>
      <c r="R421" s="33">
        <v>9.9999999999999995E-7</v>
      </c>
    </row>
    <row r="422" spans="3:19" customFormat="1" ht="28.5" x14ac:dyDescent="0.35">
      <c r="C422" s="191" t="s">
        <v>304</v>
      </c>
      <c r="D422" s="79"/>
      <c r="E422" s="179" t="s">
        <v>475</v>
      </c>
      <c r="F422" s="180" t="str">
        <f>_xlfn.IFNA(IF(MATCH(E422,'DEQ Pollutant List'!$A$7:$A$611, 0)&gt;0, "Yes"), "No")</f>
        <v>No</v>
      </c>
      <c r="G422" s="181" t="s">
        <v>476</v>
      </c>
      <c r="H422" s="182">
        <v>0.1</v>
      </c>
      <c r="I422" s="165"/>
      <c r="J422" s="79"/>
      <c r="K422" s="166"/>
      <c r="M422" s="32"/>
      <c r="N422" s="55"/>
      <c r="O422" s="56"/>
      <c r="P422" s="57"/>
      <c r="R422" s="55">
        <v>1E-3</v>
      </c>
    </row>
    <row r="423" spans="3:19" customFormat="1" x14ac:dyDescent="0.35">
      <c r="C423" s="193" t="s">
        <v>83</v>
      </c>
      <c r="D423" s="149"/>
      <c r="E423" s="179" t="s">
        <v>475</v>
      </c>
      <c r="F423" s="180" t="str">
        <f>_xlfn.IFNA(IF(MATCH(E423,'DEQ Pollutant List'!$A$7:$A$611, 0)&gt;0, "Yes"), "No")</f>
        <v>No</v>
      </c>
      <c r="G423" s="181" t="s">
        <v>477</v>
      </c>
      <c r="H423" s="182">
        <v>0.41959999999999997</v>
      </c>
      <c r="I423" s="165"/>
      <c r="J423" s="149"/>
      <c r="K423" s="166"/>
      <c r="M423" s="32"/>
      <c r="N423" s="33"/>
      <c r="O423" s="42"/>
      <c r="R423" s="33">
        <v>9.9999999999999995E-7</v>
      </c>
    </row>
    <row r="424" spans="3:19" customFormat="1" x14ac:dyDescent="0.35">
      <c r="C424" s="193" t="s">
        <v>34</v>
      </c>
      <c r="D424" s="149"/>
      <c r="E424" s="179" t="s">
        <v>478</v>
      </c>
      <c r="F424" s="180" t="str">
        <f>_xlfn.IFNA(IF(MATCH(E424,'DEQ Pollutant List'!$A$7:$A$611, 0)&gt;0, "Yes"), "No")</f>
        <v>No</v>
      </c>
      <c r="G424" s="181" t="s">
        <v>479</v>
      </c>
      <c r="H424" s="182">
        <v>0.2</v>
      </c>
      <c r="I424" s="165"/>
      <c r="J424" s="149"/>
      <c r="K424" s="166"/>
      <c r="M424" s="32"/>
      <c r="N424" s="33"/>
      <c r="O424" s="42"/>
      <c r="R424" s="33">
        <v>1E-3</v>
      </c>
    </row>
    <row r="425" spans="3:19" customFormat="1" x14ac:dyDescent="0.35">
      <c r="C425" s="190" t="s">
        <v>194</v>
      </c>
      <c r="D425" s="147"/>
      <c r="E425" s="179" t="s">
        <v>478</v>
      </c>
      <c r="F425" s="180" t="str">
        <f>_xlfn.IFNA(IF(MATCH(E425,'DEQ Pollutant List'!$A$7:$A$611, 0)&gt;0, "Yes"), "No")</f>
        <v>No</v>
      </c>
      <c r="G425" s="181" t="s">
        <v>274</v>
      </c>
      <c r="H425" s="182">
        <v>0.1</v>
      </c>
      <c r="I425" s="165"/>
      <c r="J425" s="147"/>
      <c r="K425" s="166"/>
      <c r="M425" s="32"/>
      <c r="N425" s="33"/>
      <c r="O425" s="42"/>
      <c r="R425" s="33">
        <v>9.9999999999999995E-7</v>
      </c>
    </row>
    <row r="426" spans="3:19" customFormat="1" x14ac:dyDescent="0.35">
      <c r="C426" s="190" t="s">
        <v>37</v>
      </c>
      <c r="D426" s="147"/>
      <c r="E426" s="179" t="s">
        <v>478</v>
      </c>
      <c r="F426" s="180" t="str">
        <f>_xlfn.IFNA(IF(MATCH(E426,'DEQ Pollutant List'!$A$7:$A$611, 0)&gt;0, "Yes"), "No")</f>
        <v>No</v>
      </c>
      <c r="G426" s="181" t="s">
        <v>274</v>
      </c>
      <c r="H426" s="182">
        <v>0.3</v>
      </c>
      <c r="I426" s="165"/>
      <c r="J426" s="147"/>
      <c r="K426" s="166"/>
      <c r="L426">
        <v>1.1000000000000001</v>
      </c>
      <c r="M426" s="32"/>
      <c r="N426" s="33"/>
      <c r="O426" s="42"/>
      <c r="R426" s="33">
        <v>0.4</v>
      </c>
    </row>
    <row r="427" spans="3:19" customFormat="1" x14ac:dyDescent="0.35">
      <c r="C427" s="191" t="s">
        <v>174</v>
      </c>
      <c r="D427" s="79"/>
      <c r="E427" s="179" t="s">
        <v>480</v>
      </c>
      <c r="F427" s="180" t="str">
        <f>_xlfn.IFNA(IF(MATCH(E427,'DEQ Pollutant List'!$A$7:$A$611, 0)&gt;0, "Yes"), "No")</f>
        <v>No</v>
      </c>
      <c r="G427" s="181" t="s">
        <v>481</v>
      </c>
      <c r="H427" s="182">
        <v>0.05</v>
      </c>
      <c r="I427" s="165"/>
      <c r="J427" s="79"/>
      <c r="K427" s="166"/>
      <c r="M427" s="32"/>
      <c r="N427" s="33"/>
      <c r="O427" s="42"/>
      <c r="R427" s="33">
        <v>1E-3</v>
      </c>
    </row>
    <row r="428" spans="3:19" customFormat="1" ht="28.5" x14ac:dyDescent="0.35">
      <c r="C428" s="191" t="s">
        <v>70</v>
      </c>
      <c r="D428" s="79"/>
      <c r="E428" s="179" t="s">
        <v>482</v>
      </c>
      <c r="F428" s="180" t="str">
        <f>_xlfn.IFNA(IF(MATCH(E428,'DEQ Pollutant List'!$A$7:$A$611, 0)&gt;0, "Yes"), "No")</f>
        <v>No</v>
      </c>
      <c r="G428" s="181" t="s">
        <v>483</v>
      </c>
      <c r="H428" s="182">
        <v>0.04</v>
      </c>
      <c r="I428" s="165"/>
      <c r="J428" s="79"/>
      <c r="K428" s="166"/>
      <c r="M428" s="32"/>
      <c r="N428" s="33"/>
      <c r="O428" s="42"/>
      <c r="R428" s="33">
        <v>0.2</v>
      </c>
    </row>
    <row r="429" spans="3:19" customFormat="1" x14ac:dyDescent="0.35">
      <c r="C429" s="191" t="s">
        <v>264</v>
      </c>
      <c r="D429" s="79"/>
      <c r="E429" s="179" t="s">
        <v>482</v>
      </c>
      <c r="F429" s="180" t="str">
        <f>_xlfn.IFNA(IF(MATCH(E429,'DEQ Pollutant List'!$A$7:$A$611, 0)&gt;0, "Yes"), "No")</f>
        <v>No</v>
      </c>
      <c r="G429" s="181" t="s">
        <v>483</v>
      </c>
      <c r="H429" s="182">
        <v>0.04</v>
      </c>
      <c r="I429" s="165"/>
      <c r="J429" s="79"/>
      <c r="K429" s="166"/>
      <c r="M429" s="32"/>
      <c r="N429" s="33"/>
      <c r="O429" s="42"/>
      <c r="R429" s="33" t="s">
        <v>96</v>
      </c>
    </row>
    <row r="430" spans="3:19" customFormat="1" ht="28.5" x14ac:dyDescent="0.35">
      <c r="C430" s="190" t="s">
        <v>116</v>
      </c>
      <c r="D430" s="147"/>
      <c r="E430" s="179" t="s">
        <v>484</v>
      </c>
      <c r="F430" s="180" t="str">
        <f>_xlfn.IFNA(IF(MATCH(E430,'DEQ Pollutant List'!$A$7:$A$611, 0)&gt;0, "Yes"), "No")</f>
        <v>No</v>
      </c>
      <c r="G430" s="181" t="s">
        <v>485</v>
      </c>
      <c r="H430" s="182"/>
      <c r="I430" s="165"/>
      <c r="J430" s="147"/>
      <c r="K430" s="166"/>
      <c r="M430" s="32"/>
      <c r="N430" s="33"/>
      <c r="O430" s="42"/>
      <c r="R430" s="33">
        <v>0.15</v>
      </c>
    </row>
    <row r="431" spans="3:19" ht="28.5" customHeight="1" x14ac:dyDescent="0.35">
      <c r="C431" s="143" t="s">
        <v>69</v>
      </c>
      <c r="D431" s="142">
        <v>0</v>
      </c>
      <c r="E431" s="164" t="s">
        <v>406</v>
      </c>
      <c r="F431" s="98" t="str">
        <f>_xlfn.IFNA(IF(MATCH(E431,'DEQ Pollutant List'!$A$7:$A$611, 0)&gt;0, "Yes"), "No")</f>
        <v>Yes</v>
      </c>
      <c r="G431" s="99" t="s">
        <v>474</v>
      </c>
      <c r="H431" s="100">
        <v>3.6999999999999998E-2</v>
      </c>
      <c r="I431" s="119">
        <f>D431*H431</f>
        <v>0</v>
      </c>
      <c r="J431" s="144">
        <v>1000</v>
      </c>
      <c r="K431" s="122"/>
      <c r="M431" s="32"/>
      <c r="N431" s="33"/>
      <c r="O431" s="42"/>
      <c r="R431" s="42">
        <v>1E-3</v>
      </c>
      <c r="S431" s="84"/>
    </row>
    <row r="432" spans="3:19" customFormat="1" ht="28.5" x14ac:dyDescent="0.35">
      <c r="C432" s="191" t="s">
        <v>128</v>
      </c>
      <c r="D432" s="79"/>
      <c r="E432" s="179" t="s">
        <v>484</v>
      </c>
      <c r="F432" s="180" t="str">
        <f>_xlfn.IFNA(IF(MATCH(E432,'DEQ Pollutant List'!$A$7:$A$611, 0)&gt;0, "Yes"), "No")</f>
        <v>No</v>
      </c>
      <c r="G432" s="181" t="s">
        <v>485</v>
      </c>
      <c r="H432" s="182">
        <v>2.5000000000000001E-2</v>
      </c>
      <c r="I432" s="165"/>
      <c r="J432" s="79"/>
      <c r="K432" s="166"/>
      <c r="M432" s="32"/>
      <c r="N432" s="33"/>
      <c r="O432" s="42"/>
      <c r="P432">
        <v>0.91</v>
      </c>
      <c r="R432" s="33">
        <v>0.94825099999999996</v>
      </c>
    </row>
    <row r="433" spans="3:19" customFormat="1" ht="28.5" x14ac:dyDescent="0.35">
      <c r="C433" s="191" t="s">
        <v>132</v>
      </c>
      <c r="D433" s="79"/>
      <c r="E433" s="179" t="s">
        <v>484</v>
      </c>
      <c r="F433" s="180" t="str">
        <f>_xlfn.IFNA(IF(MATCH(E433,'DEQ Pollutant List'!$A$7:$A$611, 0)&gt;0, "Yes"), "No")</f>
        <v>No</v>
      </c>
      <c r="G433" s="181" t="s">
        <v>485</v>
      </c>
      <c r="H433" s="182">
        <v>2.5000000000000001E-2</v>
      </c>
      <c r="I433" s="165"/>
      <c r="J433" s="79"/>
      <c r="K433" s="166"/>
      <c r="M433" s="32"/>
      <c r="N433" s="33"/>
      <c r="O433" s="42"/>
      <c r="R433" s="33">
        <v>0.5</v>
      </c>
    </row>
    <row r="434" spans="3:19" customFormat="1" ht="28.5" x14ac:dyDescent="0.35">
      <c r="C434" s="191" t="s">
        <v>133</v>
      </c>
      <c r="D434" s="79"/>
      <c r="E434" s="179" t="s">
        <v>484</v>
      </c>
      <c r="F434" s="180" t="str">
        <f>_xlfn.IFNA(IF(MATCH(E434,'DEQ Pollutant List'!$A$7:$A$611, 0)&gt;0, "Yes"), "No")</f>
        <v>No</v>
      </c>
      <c r="G434" s="181" t="s">
        <v>485</v>
      </c>
      <c r="H434" s="182">
        <v>2.5000000000000001E-2</v>
      </c>
      <c r="I434" s="165"/>
      <c r="J434" s="79"/>
      <c r="K434" s="166"/>
      <c r="M434" s="32"/>
      <c r="N434" s="33"/>
      <c r="O434" s="42"/>
      <c r="R434" s="33">
        <v>1E-3</v>
      </c>
    </row>
    <row r="435" spans="3:19" customFormat="1" ht="28.5" x14ac:dyDescent="0.35">
      <c r="C435" s="191" t="s">
        <v>134</v>
      </c>
      <c r="D435" s="79"/>
      <c r="E435" s="179" t="s">
        <v>484</v>
      </c>
      <c r="F435" s="180" t="str">
        <f>_xlfn.IFNA(IF(MATCH(E435,'DEQ Pollutant List'!$A$7:$A$611, 0)&gt;0, "Yes"), "No")</f>
        <v>No</v>
      </c>
      <c r="G435" s="181" t="s">
        <v>485</v>
      </c>
      <c r="H435" s="182">
        <v>2.5000000000000001E-2</v>
      </c>
      <c r="I435" s="165"/>
      <c r="J435" s="79"/>
      <c r="K435" s="166"/>
      <c r="M435" s="32"/>
      <c r="N435" s="33"/>
      <c r="O435" s="42"/>
      <c r="R435" s="33">
        <v>0.05</v>
      </c>
    </row>
    <row r="436" spans="3:19" customFormat="1" ht="28.5" x14ac:dyDescent="0.35">
      <c r="C436" s="190" t="s">
        <v>103</v>
      </c>
      <c r="D436" s="147"/>
      <c r="E436" s="179" t="s">
        <v>484</v>
      </c>
      <c r="F436" s="180" t="str">
        <f>_xlfn.IFNA(IF(MATCH(E436,'DEQ Pollutant List'!$A$7:$A$611, 0)&gt;0, "Yes"), "No")</f>
        <v>No</v>
      </c>
      <c r="G436" s="181" t="s">
        <v>485</v>
      </c>
      <c r="H436" s="182"/>
      <c r="I436" s="165"/>
      <c r="J436" s="147"/>
      <c r="K436" s="166"/>
      <c r="M436" s="32"/>
      <c r="N436" s="33"/>
      <c r="O436" s="42"/>
      <c r="R436" s="33">
        <v>0.01</v>
      </c>
    </row>
    <row r="437" spans="3:19" customFormat="1" x14ac:dyDescent="0.35">
      <c r="C437" s="191" t="s">
        <v>280</v>
      </c>
      <c r="D437" s="79"/>
      <c r="E437" s="179" t="s">
        <v>486</v>
      </c>
      <c r="F437" s="180" t="str">
        <f>_xlfn.IFNA(IF(MATCH(E437,'DEQ Pollutant List'!$A$7:$A$611, 0)&gt;0, "Yes"), "No")</f>
        <v>No</v>
      </c>
      <c r="G437" s="181" t="s">
        <v>487</v>
      </c>
      <c r="H437" s="182">
        <v>0.01</v>
      </c>
      <c r="I437" s="165"/>
      <c r="J437" s="79"/>
      <c r="K437" s="166"/>
      <c r="M437" s="32"/>
      <c r="N437" s="33"/>
      <c r="O437" s="42"/>
      <c r="R437" s="33">
        <v>0.01</v>
      </c>
    </row>
    <row r="438" spans="3:19" customFormat="1" x14ac:dyDescent="0.35">
      <c r="C438" s="191" t="s">
        <v>15</v>
      </c>
      <c r="D438" s="79"/>
      <c r="E438" s="179" t="s">
        <v>488</v>
      </c>
      <c r="F438" s="180" t="str">
        <f>_xlfn.IFNA(IF(MATCH(E438,'DEQ Pollutant List'!$A$7:$A$611, 0)&gt;0, "Yes"), "No")</f>
        <v>No</v>
      </c>
      <c r="G438" s="181" t="s">
        <v>489</v>
      </c>
      <c r="H438" s="182">
        <v>0.1</v>
      </c>
      <c r="I438" s="165"/>
      <c r="J438" s="79"/>
      <c r="K438" s="166"/>
      <c r="M438" s="32"/>
      <c r="N438" s="55"/>
      <c r="O438" s="56"/>
      <c r="P438" s="57"/>
      <c r="R438" s="55">
        <v>1E-3</v>
      </c>
    </row>
    <row r="439" spans="3:19" customFormat="1" x14ac:dyDescent="0.35">
      <c r="C439" s="190" t="s">
        <v>230</v>
      </c>
      <c r="D439" s="147"/>
      <c r="E439" s="179" t="s">
        <v>490</v>
      </c>
      <c r="F439" s="180" t="str">
        <f>_xlfn.IFNA(IF(MATCH(E439,'DEQ Pollutant List'!$A$7:$A$611, 0)&gt;0, "Yes"), "No")</f>
        <v>No</v>
      </c>
      <c r="G439" s="181" t="s">
        <v>491</v>
      </c>
      <c r="H439" s="182">
        <v>0.1</v>
      </c>
      <c r="I439" s="165"/>
      <c r="J439" s="147"/>
      <c r="K439" s="166"/>
      <c r="M439" s="32"/>
      <c r="N439" s="33"/>
      <c r="O439" s="42"/>
      <c r="R439" s="33" t="s">
        <v>96</v>
      </c>
    </row>
    <row r="440" spans="3:19" customFormat="1" x14ac:dyDescent="0.35">
      <c r="C440" s="191" t="s">
        <v>141</v>
      </c>
      <c r="D440" s="79"/>
      <c r="E440" s="179" t="s">
        <v>492</v>
      </c>
      <c r="F440" s="180" t="str">
        <f>_xlfn.IFNA(IF(MATCH(E440,'DEQ Pollutant List'!$A$7:$A$611, 0)&gt;0, "Yes"), "No")</f>
        <v>No</v>
      </c>
      <c r="G440" s="181" t="s">
        <v>493</v>
      </c>
      <c r="H440" s="182">
        <v>0.03</v>
      </c>
      <c r="I440" s="165"/>
      <c r="J440" s="79"/>
      <c r="K440" s="166"/>
      <c r="M440" s="32"/>
      <c r="N440" s="33"/>
      <c r="O440" s="42"/>
      <c r="R440" s="33" t="s">
        <v>96</v>
      </c>
    </row>
    <row r="441" spans="3:19" customFormat="1" x14ac:dyDescent="0.35">
      <c r="C441" s="193" t="s">
        <v>150</v>
      </c>
      <c r="D441" s="149"/>
      <c r="E441" s="179" t="s">
        <v>494</v>
      </c>
      <c r="F441" s="180" t="str">
        <f>_xlfn.IFNA(IF(MATCH(E441,'DEQ Pollutant List'!$A$7:$A$611, 0)&gt;0, "Yes"), "No")</f>
        <v>No</v>
      </c>
      <c r="G441" s="181" t="s">
        <v>495</v>
      </c>
      <c r="H441" s="182"/>
      <c r="I441" s="165"/>
      <c r="J441" s="149"/>
      <c r="K441" s="166"/>
      <c r="M441" s="32"/>
      <c r="N441" s="33"/>
      <c r="O441" s="42"/>
      <c r="R441" s="33" t="s">
        <v>96</v>
      </c>
    </row>
    <row r="442" spans="3:19" customFormat="1" ht="28.5" x14ac:dyDescent="0.35">
      <c r="C442" s="190" t="s">
        <v>228</v>
      </c>
      <c r="D442" s="147"/>
      <c r="E442" s="179" t="s">
        <v>496</v>
      </c>
      <c r="F442" s="180" t="str">
        <f>_xlfn.IFNA(IF(MATCH(E442,'DEQ Pollutant List'!$A$7:$A$611, 0)&gt;0, "Yes"), "No")</f>
        <v>No</v>
      </c>
      <c r="G442" s="181" t="s">
        <v>497</v>
      </c>
      <c r="H442" s="182">
        <v>0.3</v>
      </c>
      <c r="I442" s="165"/>
      <c r="J442" s="147"/>
      <c r="K442" s="166"/>
      <c r="M442" s="32"/>
      <c r="N442" s="33"/>
      <c r="O442" s="42"/>
      <c r="R442" s="33">
        <v>1.1999999999999999E-3</v>
      </c>
    </row>
    <row r="443" spans="3:19" customFormat="1" x14ac:dyDescent="0.35">
      <c r="C443" s="191" t="s">
        <v>304</v>
      </c>
      <c r="D443" s="79"/>
      <c r="E443" s="179" t="s">
        <v>498</v>
      </c>
      <c r="F443" s="180" t="str">
        <f>_xlfn.IFNA(IF(MATCH(E443,'DEQ Pollutant List'!$A$7:$A$611, 0)&gt;0, "Yes"), "No")</f>
        <v>No</v>
      </c>
      <c r="G443" s="181" t="s">
        <v>499</v>
      </c>
      <c r="H443" s="182">
        <v>1.9E-3</v>
      </c>
      <c r="I443" s="165"/>
      <c r="J443" s="79"/>
      <c r="K443" s="166"/>
      <c r="M443" s="32"/>
      <c r="N443" s="33"/>
      <c r="O443" s="42"/>
      <c r="R443" s="33" t="s">
        <v>96</v>
      </c>
    </row>
    <row r="444" spans="3:19" customFormat="1" x14ac:dyDescent="0.35">
      <c r="C444" s="193" t="s">
        <v>150</v>
      </c>
      <c r="D444" s="149"/>
      <c r="E444" s="179" t="s">
        <v>498</v>
      </c>
      <c r="F444" s="180" t="str">
        <f>_xlfn.IFNA(IF(MATCH(E444,'DEQ Pollutant List'!$A$7:$A$611, 0)&gt;0, "Yes"), "No")</f>
        <v>No</v>
      </c>
      <c r="G444" s="181" t="s">
        <v>500</v>
      </c>
      <c r="H444" s="182">
        <v>0.03</v>
      </c>
      <c r="I444" s="165"/>
      <c r="J444" s="149"/>
      <c r="K444" s="166"/>
      <c r="M444" s="32"/>
      <c r="N444" s="33"/>
      <c r="O444" s="42"/>
      <c r="R444" s="33" t="s">
        <v>96</v>
      </c>
    </row>
    <row r="445" spans="3:19" customFormat="1" x14ac:dyDescent="0.35">
      <c r="C445" s="190" t="s">
        <v>449</v>
      </c>
      <c r="D445" s="147"/>
      <c r="E445" s="179" t="s">
        <v>501</v>
      </c>
      <c r="F445" s="180" t="str">
        <f>_xlfn.IFNA(IF(MATCH(E445,'DEQ Pollutant List'!$A$7:$A$611, 0)&gt;0, "Yes"), "No")</f>
        <v>No</v>
      </c>
      <c r="G445" s="181" t="s">
        <v>502</v>
      </c>
      <c r="H445" s="182"/>
      <c r="I445" s="165"/>
      <c r="J445" s="147"/>
      <c r="K445" s="166"/>
      <c r="M445" s="32"/>
      <c r="N445" s="33"/>
      <c r="O445" s="42"/>
      <c r="R445" s="33">
        <v>1.1999999999999999E-3</v>
      </c>
    </row>
    <row r="446" spans="3:19" customFormat="1" x14ac:dyDescent="0.35">
      <c r="C446" s="191" t="s">
        <v>503</v>
      </c>
      <c r="D446" s="79"/>
      <c r="E446" s="179" t="s">
        <v>504</v>
      </c>
      <c r="F446" s="180" t="str">
        <f>_xlfn.IFNA(IF(MATCH(E446,'DEQ Pollutant List'!$A$7:$A$611, 0)&gt;0, "Yes"), "No")</f>
        <v>No</v>
      </c>
      <c r="G446" s="181" t="s">
        <v>505</v>
      </c>
      <c r="H446" s="182">
        <v>0.15</v>
      </c>
      <c r="I446" s="165"/>
      <c r="J446" s="79"/>
      <c r="K446" s="166"/>
      <c r="M446" s="32"/>
      <c r="N446" s="33"/>
      <c r="O446" s="42"/>
      <c r="R446" s="33">
        <v>1.9E-3</v>
      </c>
    </row>
    <row r="447" spans="3:19" customFormat="1" x14ac:dyDescent="0.35">
      <c r="C447" s="190" t="s">
        <v>402</v>
      </c>
      <c r="D447" s="147"/>
      <c r="E447" s="179" t="s">
        <v>504</v>
      </c>
      <c r="F447" s="180" t="str">
        <f>_xlfn.IFNA(IF(MATCH(E447,'DEQ Pollutant List'!$A$7:$A$611, 0)&gt;0, "Yes"), "No")</f>
        <v>No</v>
      </c>
      <c r="G447" s="181" t="s">
        <v>506</v>
      </c>
      <c r="H447" s="182"/>
      <c r="I447" s="165"/>
      <c r="J447" s="147"/>
      <c r="K447" s="166"/>
      <c r="M447" s="32"/>
      <c r="N447" s="33"/>
      <c r="O447" s="42"/>
      <c r="R447" s="33">
        <v>1</v>
      </c>
    </row>
    <row r="448" spans="3:19" ht="28.5" customHeight="1" x14ac:dyDescent="0.35">
      <c r="C448" s="141" t="s">
        <v>107</v>
      </c>
      <c r="D448" s="142">
        <v>0</v>
      </c>
      <c r="E448" s="164" t="s">
        <v>406</v>
      </c>
      <c r="F448" s="98" t="str">
        <f>_xlfn.IFNA(IF(MATCH(E448,'DEQ Pollutant List'!$A$7:$A$611, 0)&gt;0, "Yes"), "No")</f>
        <v>Yes</v>
      </c>
      <c r="G448" s="99" t="s">
        <v>474</v>
      </c>
      <c r="H448" s="100">
        <v>3.5999999999999997E-2</v>
      </c>
      <c r="I448" s="119">
        <f>D448*H448</f>
        <v>0</v>
      </c>
      <c r="J448" s="142">
        <v>1000</v>
      </c>
      <c r="K448" s="122"/>
      <c r="M448" s="32"/>
      <c r="N448" s="33"/>
      <c r="O448" s="42"/>
      <c r="R448" s="42">
        <v>0.25</v>
      </c>
      <c r="S448" s="84"/>
    </row>
    <row r="449" spans="3:19" ht="28.5" customHeight="1" x14ac:dyDescent="0.35">
      <c r="C449" s="141" t="s">
        <v>111</v>
      </c>
      <c r="D449" s="142">
        <v>0</v>
      </c>
      <c r="E449" s="164" t="s">
        <v>406</v>
      </c>
      <c r="F449" s="98" t="str">
        <f>_xlfn.IFNA(IF(MATCH(E449,'DEQ Pollutant List'!$A$7:$A$611, 0)&gt;0, "Yes"), "No")</f>
        <v>Yes</v>
      </c>
      <c r="G449" s="99" t="s">
        <v>474</v>
      </c>
      <c r="H449" s="100">
        <v>0.04</v>
      </c>
      <c r="I449" s="119">
        <f>D449*H449</f>
        <v>0</v>
      </c>
      <c r="J449" s="142">
        <v>1000</v>
      </c>
      <c r="K449" s="122"/>
      <c r="M449" s="32"/>
      <c r="N449" s="33"/>
      <c r="O449" s="42"/>
      <c r="R449" s="42">
        <v>0.01</v>
      </c>
      <c r="S449" s="84"/>
    </row>
    <row r="450" spans="3:19" ht="28.5" customHeight="1" x14ac:dyDescent="0.35">
      <c r="C450" s="143" t="s">
        <v>112</v>
      </c>
      <c r="D450" s="142">
        <v>0</v>
      </c>
      <c r="E450" s="164" t="s">
        <v>406</v>
      </c>
      <c r="F450" s="98" t="str">
        <f>_xlfn.IFNA(IF(MATCH(E450,'DEQ Pollutant List'!$A$7:$A$611, 0)&gt;0, "Yes"), "No")</f>
        <v>Yes</v>
      </c>
      <c r="G450" s="99" t="s">
        <v>507</v>
      </c>
      <c r="H450" s="100">
        <v>3.5000000000000003E-2</v>
      </c>
      <c r="I450" s="119">
        <f>D450*H450</f>
        <v>0</v>
      </c>
      <c r="J450" s="144">
        <v>1000</v>
      </c>
      <c r="K450" s="122"/>
      <c r="M450" s="32"/>
      <c r="N450" s="33"/>
      <c r="O450" s="42"/>
      <c r="R450" s="42">
        <v>7.0000000000000007E-2</v>
      </c>
      <c r="S450" s="84"/>
    </row>
    <row r="451" spans="3:19" customFormat="1" x14ac:dyDescent="0.35">
      <c r="C451" s="191" t="s">
        <v>304</v>
      </c>
      <c r="D451" s="79"/>
      <c r="E451" s="179" t="s">
        <v>508</v>
      </c>
      <c r="F451" s="180" t="str">
        <f>_xlfn.IFNA(IF(MATCH(E451,'DEQ Pollutant List'!$A$7:$A$611, 0)&gt;0, "Yes"), "No")</f>
        <v>No</v>
      </c>
      <c r="G451" s="181" t="s">
        <v>509</v>
      </c>
      <c r="H451" s="182">
        <v>1.9E-3</v>
      </c>
      <c r="I451" s="165"/>
      <c r="J451" s="79"/>
      <c r="K451" s="166"/>
      <c r="M451" s="32"/>
      <c r="N451" s="33"/>
      <c r="O451" s="42"/>
      <c r="R451" s="33">
        <v>0.01</v>
      </c>
    </row>
    <row r="452" spans="3:19" ht="28.5" customHeight="1" x14ac:dyDescent="0.35">
      <c r="C452" s="143" t="s">
        <v>114</v>
      </c>
      <c r="D452" s="142">
        <v>0</v>
      </c>
      <c r="E452" s="164" t="s">
        <v>406</v>
      </c>
      <c r="F452" s="98" t="str">
        <f>_xlfn.IFNA(IF(MATCH(E452,'DEQ Pollutant List'!$A$7:$A$611, 0)&gt;0, "Yes"), "No")</f>
        <v>Yes</v>
      </c>
      <c r="G452" s="99" t="s">
        <v>507</v>
      </c>
      <c r="H452" s="100">
        <v>4.8000000000000001E-2</v>
      </c>
      <c r="I452" s="119">
        <f>D452*H452</f>
        <v>0</v>
      </c>
      <c r="J452" s="144">
        <v>1000</v>
      </c>
      <c r="K452" s="122"/>
      <c r="M452" s="32"/>
      <c r="N452" s="33"/>
      <c r="O452" s="42"/>
      <c r="R452" s="42">
        <v>5.0000000000000001E-4</v>
      </c>
      <c r="S452" s="84"/>
    </row>
    <row r="453" spans="3:19" customFormat="1" x14ac:dyDescent="0.35">
      <c r="C453" s="193" t="s">
        <v>150</v>
      </c>
      <c r="D453" s="149"/>
      <c r="E453" s="179" t="s">
        <v>508</v>
      </c>
      <c r="F453" s="180" t="str">
        <f>_xlfn.IFNA(IF(MATCH(E453,'DEQ Pollutant List'!$A$7:$A$611, 0)&gt;0, "Yes"), "No")</f>
        <v>No</v>
      </c>
      <c r="G453" s="181" t="s">
        <v>509</v>
      </c>
      <c r="H453" s="182">
        <v>0.1</v>
      </c>
      <c r="I453" s="165"/>
      <c r="J453" s="149"/>
      <c r="K453" s="166"/>
      <c r="M453" s="32"/>
      <c r="N453" s="33"/>
      <c r="O453" s="42"/>
      <c r="R453" s="33">
        <v>2.24E-2</v>
      </c>
    </row>
    <row r="454" spans="3:19" ht="28.5" customHeight="1" x14ac:dyDescent="0.35">
      <c r="C454" s="143" t="s">
        <v>115</v>
      </c>
      <c r="D454" s="142">
        <v>0</v>
      </c>
      <c r="E454" s="164" t="s">
        <v>406</v>
      </c>
      <c r="F454" s="98" t="str">
        <f>_xlfn.IFNA(IF(MATCH(E454,'DEQ Pollutant List'!$A$7:$A$611, 0)&gt;0, "Yes"), "No")</f>
        <v>Yes</v>
      </c>
      <c r="G454" s="99" t="s">
        <v>507</v>
      </c>
      <c r="H454" s="100">
        <v>4.5999999999999999E-2</v>
      </c>
      <c r="I454" s="119">
        <f>D454*H454</f>
        <v>0</v>
      </c>
      <c r="J454" s="144">
        <v>1000</v>
      </c>
      <c r="K454" s="122"/>
      <c r="M454" s="32"/>
      <c r="N454" s="33"/>
      <c r="O454" s="42"/>
      <c r="R454" s="42">
        <v>0.4</v>
      </c>
      <c r="S454" s="84"/>
    </row>
    <row r="455" spans="3:19" ht="28.5" customHeight="1" x14ac:dyDescent="0.35">
      <c r="C455" s="141" t="s">
        <v>128</v>
      </c>
      <c r="D455" s="142">
        <v>0</v>
      </c>
      <c r="E455" s="164" t="s">
        <v>406</v>
      </c>
      <c r="F455" s="98" t="str">
        <f>_xlfn.IFNA(IF(MATCH(E455,'DEQ Pollutant List'!$A$7:$A$611, 0)&gt;0, "Yes"), "No")</f>
        <v>Yes</v>
      </c>
      <c r="G455" s="99" t="s">
        <v>474</v>
      </c>
      <c r="H455" s="100">
        <v>0.1</v>
      </c>
      <c r="I455" s="119">
        <f>D455*H455</f>
        <v>0</v>
      </c>
      <c r="J455" s="142">
        <v>1000</v>
      </c>
      <c r="K455" s="122"/>
      <c r="M455" s="32"/>
      <c r="N455" s="33"/>
      <c r="O455" s="42"/>
      <c r="R455" s="42">
        <v>5.0000000000000001E-3</v>
      </c>
      <c r="S455" s="84"/>
    </row>
    <row r="456" spans="3:19" customFormat="1" x14ac:dyDescent="0.35">
      <c r="C456" s="191" t="s">
        <v>304</v>
      </c>
      <c r="D456" s="79"/>
      <c r="E456" s="179" t="s">
        <v>510</v>
      </c>
      <c r="F456" s="180" t="str">
        <f>_xlfn.IFNA(IF(MATCH(E456,'DEQ Pollutant List'!$A$7:$A$611, 0)&gt;0, "Yes"), "No")</f>
        <v>No</v>
      </c>
      <c r="G456" s="181" t="s">
        <v>511</v>
      </c>
      <c r="H456" s="182">
        <v>1.9E-3</v>
      </c>
      <c r="I456" s="165"/>
      <c r="J456" s="79"/>
      <c r="K456" s="166"/>
      <c r="M456" s="32"/>
      <c r="N456" s="33"/>
      <c r="O456" s="42"/>
      <c r="R456" s="33" t="s">
        <v>215</v>
      </c>
    </row>
    <row r="457" spans="3:19" customFormat="1" x14ac:dyDescent="0.35">
      <c r="C457" s="193" t="s">
        <v>150</v>
      </c>
      <c r="D457" s="149"/>
      <c r="E457" s="179" t="s">
        <v>510</v>
      </c>
      <c r="F457" s="180" t="str">
        <f>_xlfn.IFNA(IF(MATCH(E457,'DEQ Pollutant List'!$A$7:$A$611, 0)&gt;0, "Yes"), "No")</f>
        <v>No</v>
      </c>
      <c r="G457" s="181" t="s">
        <v>511</v>
      </c>
      <c r="H457" s="182">
        <v>0.05</v>
      </c>
      <c r="I457" s="165"/>
      <c r="J457" s="149"/>
      <c r="K457" s="166"/>
      <c r="M457" s="32"/>
      <c r="N457" s="33"/>
      <c r="O457" s="42"/>
      <c r="R457" s="33">
        <v>0.2</v>
      </c>
    </row>
    <row r="458" spans="3:19" customFormat="1" x14ac:dyDescent="0.35">
      <c r="C458" s="190" t="s">
        <v>194</v>
      </c>
      <c r="D458" s="147"/>
      <c r="E458" s="179" t="s">
        <v>512</v>
      </c>
      <c r="F458" s="180" t="str">
        <f>_xlfn.IFNA(IF(MATCH(E458,'DEQ Pollutant List'!$A$7:$A$611, 0)&gt;0, "Yes"), "No")</f>
        <v>No</v>
      </c>
      <c r="G458" s="181" t="s">
        <v>513</v>
      </c>
      <c r="H458" s="182">
        <v>0.15</v>
      </c>
      <c r="I458" s="165"/>
      <c r="J458" s="147"/>
      <c r="K458" s="166"/>
      <c r="M458" s="32"/>
      <c r="N458" s="33"/>
      <c r="O458" s="42"/>
      <c r="P458" t="s">
        <v>455</v>
      </c>
      <c r="R458" s="33">
        <v>0.03</v>
      </c>
    </row>
    <row r="459" spans="3:19" customFormat="1" x14ac:dyDescent="0.35">
      <c r="C459" s="190" t="s">
        <v>341</v>
      </c>
      <c r="D459" s="147"/>
      <c r="E459" s="179" t="s">
        <v>514</v>
      </c>
      <c r="F459" s="180" t="str">
        <f>_xlfn.IFNA(IF(MATCH(E459,'DEQ Pollutant List'!$A$7:$A$611, 0)&gt;0, "Yes"), "No")</f>
        <v>No</v>
      </c>
      <c r="G459" s="181" t="s">
        <v>515</v>
      </c>
      <c r="H459" s="182">
        <v>0.1</v>
      </c>
      <c r="I459" s="165"/>
      <c r="J459" s="147"/>
      <c r="K459" s="166"/>
      <c r="M459" s="32"/>
      <c r="N459" s="33"/>
      <c r="O459" s="42"/>
      <c r="R459" s="33">
        <v>0.01</v>
      </c>
    </row>
    <row r="460" spans="3:19" customFormat="1" x14ac:dyDescent="0.35">
      <c r="C460" s="190" t="s">
        <v>94</v>
      </c>
      <c r="D460" s="147"/>
      <c r="E460" s="179" t="s">
        <v>516</v>
      </c>
      <c r="F460" s="180" t="str">
        <f>_xlfn.IFNA(IF(MATCH(E460,'DEQ Pollutant List'!$A$7:$A$611, 0)&gt;0, "Yes"), "No")</f>
        <v>No</v>
      </c>
      <c r="G460" s="181" t="s">
        <v>517</v>
      </c>
      <c r="H460" s="182"/>
      <c r="I460" s="165"/>
      <c r="J460" s="147"/>
      <c r="K460" s="166"/>
      <c r="M460" s="32"/>
      <c r="N460" s="33"/>
      <c r="O460" s="42"/>
      <c r="R460" s="33">
        <v>10</v>
      </c>
    </row>
    <row r="461" spans="3:19" customFormat="1" x14ac:dyDescent="0.35">
      <c r="C461" s="193" t="s">
        <v>56</v>
      </c>
      <c r="D461" s="149"/>
      <c r="E461" s="179" t="s">
        <v>516</v>
      </c>
      <c r="F461" s="180" t="str">
        <f>_xlfn.IFNA(IF(MATCH(E461,'DEQ Pollutant List'!$A$7:$A$611, 0)&gt;0, "Yes"), "No")</f>
        <v>No</v>
      </c>
      <c r="G461" s="181" t="s">
        <v>517</v>
      </c>
      <c r="H461" s="182"/>
      <c r="I461" s="165"/>
      <c r="J461" s="149"/>
      <c r="K461" s="166"/>
      <c r="M461" s="32"/>
      <c r="N461" s="33"/>
      <c r="O461" s="42"/>
      <c r="R461" s="33">
        <v>2.5000000000000001E-2</v>
      </c>
    </row>
    <row r="462" spans="3:19" customFormat="1" x14ac:dyDescent="0.35">
      <c r="C462" s="191" t="s">
        <v>104</v>
      </c>
      <c r="D462" s="79"/>
      <c r="E462" s="179" t="s">
        <v>516</v>
      </c>
      <c r="F462" s="180" t="str">
        <f>_xlfn.IFNA(IF(MATCH(E462,'DEQ Pollutant List'!$A$7:$A$611, 0)&gt;0, "Yes"), "No")</f>
        <v>No</v>
      </c>
      <c r="G462" s="181" t="s">
        <v>518</v>
      </c>
      <c r="H462" s="182">
        <v>2.5000000000000001E-2</v>
      </c>
      <c r="I462" s="165"/>
      <c r="J462" s="79"/>
      <c r="K462" s="166"/>
      <c r="M462" s="32"/>
      <c r="N462" s="33"/>
      <c r="O462" s="42"/>
      <c r="R462" s="33">
        <v>1E-3</v>
      </c>
    </row>
    <row r="463" spans="3:19" customFormat="1" x14ac:dyDescent="0.35">
      <c r="C463" s="190" t="s">
        <v>108</v>
      </c>
      <c r="D463" s="147"/>
      <c r="E463" s="179" t="s">
        <v>516</v>
      </c>
      <c r="F463" s="180" t="str">
        <f>_xlfn.IFNA(IF(MATCH(E463,'DEQ Pollutant List'!$A$7:$A$611, 0)&gt;0, "Yes"), "No")</f>
        <v>No</v>
      </c>
      <c r="G463" s="181" t="s">
        <v>517</v>
      </c>
      <c r="H463" s="182"/>
      <c r="I463" s="165"/>
      <c r="J463" s="147"/>
      <c r="K463" s="166"/>
      <c r="M463" s="32"/>
      <c r="N463" s="33"/>
      <c r="O463" s="42"/>
      <c r="R463" s="33">
        <v>0.03</v>
      </c>
    </row>
    <row r="464" spans="3:19" customFormat="1" x14ac:dyDescent="0.35">
      <c r="C464" s="191" t="s">
        <v>128</v>
      </c>
      <c r="D464" s="79"/>
      <c r="E464" s="179" t="s">
        <v>516</v>
      </c>
      <c r="F464" s="180" t="str">
        <f>_xlfn.IFNA(IF(MATCH(E464,'DEQ Pollutant List'!$A$7:$A$611, 0)&gt;0, "Yes"), "No")</f>
        <v>No</v>
      </c>
      <c r="G464" s="181" t="s">
        <v>517</v>
      </c>
      <c r="H464" s="182">
        <v>2.5000000000000001E-2</v>
      </c>
      <c r="I464" s="165"/>
      <c r="J464" s="79"/>
      <c r="K464" s="166"/>
      <c r="M464" s="32"/>
      <c r="N464" s="33"/>
      <c r="O464" s="42"/>
      <c r="R464" s="33">
        <v>1E-3</v>
      </c>
    </row>
    <row r="465" spans="3:19" customFormat="1" x14ac:dyDescent="0.35">
      <c r="C465" s="191" t="s">
        <v>132</v>
      </c>
      <c r="D465" s="79"/>
      <c r="E465" s="179" t="s">
        <v>516</v>
      </c>
      <c r="F465" s="180" t="str">
        <f>_xlfn.IFNA(IF(MATCH(E465,'DEQ Pollutant List'!$A$7:$A$611, 0)&gt;0, "Yes"), "No")</f>
        <v>No</v>
      </c>
      <c r="G465" s="181" t="s">
        <v>517</v>
      </c>
      <c r="H465" s="182">
        <v>0.1</v>
      </c>
      <c r="I465" s="165"/>
      <c r="J465" s="79"/>
      <c r="K465" s="166"/>
      <c r="M465" s="32"/>
      <c r="N465" s="55"/>
      <c r="O465" s="56"/>
      <c r="P465" s="57"/>
      <c r="R465" s="55">
        <v>1E-3</v>
      </c>
    </row>
    <row r="466" spans="3:19" customFormat="1" x14ac:dyDescent="0.35">
      <c r="C466" s="191" t="s">
        <v>133</v>
      </c>
      <c r="D466" s="79"/>
      <c r="E466" s="179" t="s">
        <v>516</v>
      </c>
      <c r="F466" s="180" t="str">
        <f>_xlfn.IFNA(IF(MATCH(E466,'DEQ Pollutant List'!$A$7:$A$611, 0)&gt;0, "Yes"), "No")</f>
        <v>No</v>
      </c>
      <c r="G466" s="181" t="s">
        <v>517</v>
      </c>
      <c r="H466" s="182">
        <v>0.1</v>
      </c>
      <c r="I466" s="165"/>
      <c r="J466" s="79"/>
      <c r="K466" s="166"/>
      <c r="M466" s="32"/>
      <c r="N466" s="33"/>
      <c r="O466" s="42"/>
      <c r="R466" s="33">
        <v>3.0000000000000001E-3</v>
      </c>
    </row>
    <row r="467" spans="3:19" ht="28.5" customHeight="1" x14ac:dyDescent="0.35">
      <c r="C467" s="145" t="s">
        <v>33</v>
      </c>
      <c r="D467" s="142">
        <v>0</v>
      </c>
      <c r="E467" s="164" t="s">
        <v>406</v>
      </c>
      <c r="F467" s="98" t="str">
        <f>_xlfn.IFNA(IF(MATCH(E467,'DEQ Pollutant List'!$A$7:$A$611, 0)&gt;0, "Yes"), "No")</f>
        <v>Yes</v>
      </c>
      <c r="G467" s="99" t="s">
        <v>519</v>
      </c>
      <c r="H467" s="100">
        <v>2.1000000000000001E-2</v>
      </c>
      <c r="I467" s="119">
        <f>D467*H467</f>
        <v>0</v>
      </c>
      <c r="J467" s="146">
        <v>1000</v>
      </c>
      <c r="K467" s="122"/>
      <c r="M467" s="32"/>
      <c r="N467" s="55"/>
      <c r="O467" s="56"/>
      <c r="P467" s="57"/>
      <c r="R467" s="56">
        <v>0.01</v>
      </c>
      <c r="S467" s="84"/>
    </row>
    <row r="468" spans="3:19" ht="28.5" customHeight="1" x14ac:dyDescent="0.35">
      <c r="C468" s="141" t="s">
        <v>57</v>
      </c>
      <c r="D468" s="142">
        <v>0</v>
      </c>
      <c r="E468" s="164" t="s">
        <v>406</v>
      </c>
      <c r="F468" s="98" t="str">
        <f>_xlfn.IFNA(IF(MATCH(E468,'DEQ Pollutant List'!$A$7:$A$611, 0)&gt;0, "Yes"), "No")</f>
        <v>Yes</v>
      </c>
      <c r="G468" s="99" t="s">
        <v>519</v>
      </c>
      <c r="H468" s="100">
        <v>5.0999999999999997E-2</v>
      </c>
      <c r="I468" s="119">
        <f>D468*H468</f>
        <v>0</v>
      </c>
      <c r="J468" s="142">
        <v>1000</v>
      </c>
      <c r="K468" s="122"/>
      <c r="M468" s="32"/>
      <c r="N468" s="33"/>
      <c r="O468" s="42"/>
      <c r="R468" s="42" t="s">
        <v>520</v>
      </c>
      <c r="S468" s="84"/>
    </row>
    <row r="469" spans="3:19" customFormat="1" x14ac:dyDescent="0.35">
      <c r="C469" s="191" t="s">
        <v>134</v>
      </c>
      <c r="D469" s="79"/>
      <c r="E469" s="179" t="s">
        <v>516</v>
      </c>
      <c r="F469" s="180" t="str">
        <f>_xlfn.IFNA(IF(MATCH(E469,'DEQ Pollutant List'!$A$7:$A$611, 0)&gt;0, "Yes"), "No")</f>
        <v>No</v>
      </c>
      <c r="G469" s="181" t="s">
        <v>517</v>
      </c>
      <c r="H469" s="182">
        <v>0.1</v>
      </c>
      <c r="I469" s="165"/>
      <c r="J469" s="79"/>
      <c r="K469" s="166"/>
      <c r="M469" s="32"/>
      <c r="N469" s="33"/>
      <c r="O469" s="42"/>
      <c r="R469" s="33">
        <v>0.502</v>
      </c>
    </row>
    <row r="470" spans="3:19" customFormat="1" x14ac:dyDescent="0.35">
      <c r="C470" s="191" t="s">
        <v>304</v>
      </c>
      <c r="D470" s="79"/>
      <c r="E470" s="179" t="s">
        <v>521</v>
      </c>
      <c r="F470" s="180" t="str">
        <f>_xlfn.IFNA(IF(MATCH(E470,'DEQ Pollutant List'!$A$7:$A$611, 0)&gt;0, "Yes"), "No")</f>
        <v>No</v>
      </c>
      <c r="G470" s="181" t="s">
        <v>522</v>
      </c>
      <c r="H470" s="182">
        <v>1.9E-3</v>
      </c>
      <c r="I470" s="165"/>
      <c r="J470" s="79"/>
      <c r="K470" s="166"/>
      <c r="M470" s="32"/>
      <c r="N470" s="33"/>
      <c r="O470" s="42"/>
      <c r="R470" s="33">
        <v>0</v>
      </c>
    </row>
    <row r="471" spans="3:19" customFormat="1" x14ac:dyDescent="0.35">
      <c r="C471" s="193" t="s">
        <v>150</v>
      </c>
      <c r="D471" s="149"/>
      <c r="E471" s="179" t="s">
        <v>521</v>
      </c>
      <c r="F471" s="180" t="str">
        <f>_xlfn.IFNA(IF(MATCH(E471,'DEQ Pollutant List'!$A$7:$A$611, 0)&gt;0, "Yes"), "No")</f>
        <v>No</v>
      </c>
      <c r="G471" s="181" t="s">
        <v>522</v>
      </c>
      <c r="H471" s="182">
        <v>0.03</v>
      </c>
      <c r="I471" s="165"/>
      <c r="J471" s="149"/>
      <c r="K471" s="166"/>
      <c r="M471" s="32"/>
      <c r="N471" s="33"/>
      <c r="O471" s="42"/>
      <c r="R471" s="33">
        <v>1E-3</v>
      </c>
    </row>
    <row r="472" spans="3:19" ht="28.5" customHeight="1" x14ac:dyDescent="0.35">
      <c r="C472" s="143" t="s">
        <v>62</v>
      </c>
      <c r="D472" s="142">
        <v>0</v>
      </c>
      <c r="E472" s="164" t="s">
        <v>406</v>
      </c>
      <c r="F472" s="98" t="str">
        <f>_xlfn.IFNA(IF(MATCH(E472,'DEQ Pollutant List'!$A$7:$A$611, 0)&gt;0, "Yes"), "No")</f>
        <v>Yes</v>
      </c>
      <c r="G472" s="99" t="s">
        <v>523</v>
      </c>
      <c r="H472" s="100">
        <v>2.3E-2</v>
      </c>
      <c r="I472" s="119">
        <f>D472*H472</f>
        <v>0</v>
      </c>
      <c r="J472" s="144">
        <v>1000</v>
      </c>
      <c r="K472" s="122"/>
      <c r="M472" s="32"/>
      <c r="N472" s="33"/>
      <c r="O472" s="42"/>
      <c r="R472" s="42">
        <v>0.05</v>
      </c>
      <c r="S472" s="84"/>
    </row>
    <row r="473" spans="3:19" ht="28.5" customHeight="1" x14ac:dyDescent="0.35">
      <c r="C473" s="143" t="s">
        <v>66</v>
      </c>
      <c r="D473" s="142">
        <v>0</v>
      </c>
      <c r="E473" s="164" t="s">
        <v>406</v>
      </c>
      <c r="F473" s="98" t="str">
        <f>_xlfn.IFNA(IF(MATCH(E473,'DEQ Pollutant List'!$A$7:$A$611, 0)&gt;0, "Yes"), "No")</f>
        <v>Yes</v>
      </c>
      <c r="G473" s="99" t="s">
        <v>519</v>
      </c>
      <c r="H473" s="100">
        <v>2.7E-2</v>
      </c>
      <c r="I473" s="119">
        <f>D473*H473</f>
        <v>0</v>
      </c>
      <c r="J473" s="144">
        <v>1000</v>
      </c>
      <c r="K473" s="122"/>
      <c r="M473" s="32"/>
      <c r="N473" s="33"/>
      <c r="O473" s="42"/>
      <c r="R473" s="42">
        <v>0.40281600000000001</v>
      </c>
      <c r="S473" s="84"/>
    </row>
    <row r="474" spans="3:19" customFormat="1" ht="28.5" x14ac:dyDescent="0.35">
      <c r="C474" s="190" t="s">
        <v>421</v>
      </c>
      <c r="D474" s="147"/>
      <c r="E474" s="179" t="s">
        <v>524</v>
      </c>
      <c r="F474" s="180" t="str">
        <f>_xlfn.IFNA(IF(MATCH(E474,'DEQ Pollutant List'!$A$7:$A$611, 0)&gt;0, "Yes"), "No")</f>
        <v>No</v>
      </c>
      <c r="G474" s="181" t="s">
        <v>525</v>
      </c>
      <c r="H474" s="182"/>
      <c r="I474" s="165"/>
      <c r="J474" s="147"/>
      <c r="K474" s="166"/>
      <c r="M474" s="32"/>
      <c r="N474" s="33"/>
      <c r="O474" s="42"/>
      <c r="R474" s="33">
        <v>0.14000000000000001</v>
      </c>
    </row>
    <row r="475" spans="3:19" customFormat="1" ht="26" x14ac:dyDescent="0.35">
      <c r="C475" s="190" t="s">
        <v>526</v>
      </c>
      <c r="D475" s="147"/>
      <c r="E475" s="179" t="s">
        <v>527</v>
      </c>
      <c r="F475" s="180" t="str">
        <f>_xlfn.IFNA(IF(MATCH(E475,'DEQ Pollutant List'!$A$7:$A$611, 0)&gt;0, "Yes"), "No")</f>
        <v>No</v>
      </c>
      <c r="G475" s="181" t="s">
        <v>528</v>
      </c>
      <c r="H475" s="182">
        <v>0.01</v>
      </c>
      <c r="I475" s="165"/>
      <c r="J475" s="147"/>
      <c r="K475" s="166"/>
      <c r="M475" s="32"/>
      <c r="N475" s="33"/>
      <c r="O475" s="42"/>
      <c r="P475">
        <v>1.1000000000000001</v>
      </c>
      <c r="R475" s="33">
        <v>0.2</v>
      </c>
    </row>
    <row r="476" spans="3:19" customFormat="1" x14ac:dyDescent="0.35">
      <c r="C476" s="190" t="s">
        <v>77</v>
      </c>
      <c r="D476" s="147"/>
      <c r="E476" s="179" t="s">
        <v>527</v>
      </c>
      <c r="F476" s="180" t="str">
        <f>_xlfn.IFNA(IF(MATCH(E476,'DEQ Pollutant List'!$A$7:$A$611, 0)&gt;0, "Yes"), "No")</f>
        <v>No</v>
      </c>
      <c r="G476" s="181" t="s">
        <v>528</v>
      </c>
      <c r="H476" s="182">
        <v>9.9989999999999996E-4</v>
      </c>
      <c r="I476" s="165"/>
      <c r="J476" s="147"/>
      <c r="K476" s="166"/>
      <c r="M476" s="32"/>
      <c r="N476" s="33"/>
      <c r="O476" s="42"/>
      <c r="R476" s="33">
        <v>0</v>
      </c>
    </row>
    <row r="477" spans="3:19" customFormat="1" x14ac:dyDescent="0.35">
      <c r="C477" s="190" t="s">
        <v>529</v>
      </c>
      <c r="D477" s="147"/>
      <c r="E477" s="179" t="s">
        <v>527</v>
      </c>
      <c r="F477" s="180" t="str">
        <f>_xlfn.IFNA(IF(MATCH(E477,'DEQ Pollutant List'!$A$7:$A$611, 0)&gt;0, "Yes"), "No")</f>
        <v>No</v>
      </c>
      <c r="G477" s="181" t="s">
        <v>528</v>
      </c>
      <c r="H477" s="182">
        <v>9.990000000000001E-4</v>
      </c>
      <c r="I477" s="165"/>
      <c r="J477" s="147"/>
      <c r="K477" s="166"/>
      <c r="M477" s="32"/>
      <c r="N477" s="33"/>
      <c r="O477" s="42"/>
      <c r="R477" s="33">
        <v>0.01</v>
      </c>
    </row>
    <row r="478" spans="3:19" customFormat="1" x14ac:dyDescent="0.35">
      <c r="C478" s="190" t="s">
        <v>530</v>
      </c>
      <c r="D478" s="147"/>
      <c r="E478" s="179" t="s">
        <v>527</v>
      </c>
      <c r="F478" s="180" t="str">
        <f>_xlfn.IFNA(IF(MATCH(E478,'DEQ Pollutant List'!$A$7:$A$611, 0)&gt;0, "Yes"), "No")</f>
        <v>No</v>
      </c>
      <c r="G478" s="181" t="s">
        <v>528</v>
      </c>
      <c r="H478" s="182">
        <v>9.990000000000001E-4</v>
      </c>
      <c r="I478" s="165"/>
      <c r="J478" s="147"/>
      <c r="K478" s="166"/>
      <c r="M478" s="32"/>
      <c r="N478" s="33"/>
      <c r="O478" s="42"/>
      <c r="R478" s="33" t="s">
        <v>101</v>
      </c>
    </row>
    <row r="479" spans="3:19" customFormat="1" x14ac:dyDescent="0.35">
      <c r="C479" s="190" t="s">
        <v>374</v>
      </c>
      <c r="D479" s="147"/>
      <c r="E479" s="179" t="s">
        <v>531</v>
      </c>
      <c r="F479" s="180" t="str">
        <f>_xlfn.IFNA(IF(MATCH(E479,'DEQ Pollutant List'!$A$7:$A$611, 0)&gt;0, "Yes"), "No")</f>
        <v>No</v>
      </c>
      <c r="G479" s="181" t="s">
        <v>532</v>
      </c>
      <c r="H479" s="182"/>
      <c r="I479" s="165"/>
      <c r="J479" s="147"/>
      <c r="K479" s="166"/>
      <c r="M479" s="32"/>
      <c r="N479" s="33"/>
      <c r="O479" s="42"/>
      <c r="P479">
        <v>1.002</v>
      </c>
      <c r="R479" s="33" t="s">
        <v>25</v>
      </c>
    </row>
    <row r="480" spans="3:19" customFormat="1" x14ac:dyDescent="0.35">
      <c r="C480" s="190" t="s">
        <v>533</v>
      </c>
      <c r="D480" s="147"/>
      <c r="E480" s="179" t="s">
        <v>531</v>
      </c>
      <c r="F480" s="180" t="str">
        <f>_xlfn.IFNA(IF(MATCH(E480,'DEQ Pollutant List'!$A$7:$A$611, 0)&gt;0, "Yes"), "No")</f>
        <v>No</v>
      </c>
      <c r="G480" s="181" t="s">
        <v>532</v>
      </c>
      <c r="H480" s="182">
        <v>0.05</v>
      </c>
      <c r="I480" s="165"/>
      <c r="J480" s="147"/>
      <c r="K480" s="166"/>
      <c r="L480">
        <v>1.0169999999999999</v>
      </c>
      <c r="M480" s="32"/>
      <c r="N480" s="33"/>
      <c r="O480" s="42"/>
      <c r="R480" s="33" t="s">
        <v>25</v>
      </c>
    </row>
    <row r="481" spans="3:19" customFormat="1" ht="28.5" x14ac:dyDescent="0.35">
      <c r="C481" s="191" t="s">
        <v>377</v>
      </c>
      <c r="D481" s="79"/>
      <c r="E481" s="179" t="s">
        <v>531</v>
      </c>
      <c r="F481" s="180" t="str">
        <f>_xlfn.IFNA(IF(MATCH(E481,'DEQ Pollutant List'!$A$7:$A$611, 0)&gt;0, "Yes"), "No")</f>
        <v>No</v>
      </c>
      <c r="G481" s="181" t="s">
        <v>534</v>
      </c>
      <c r="H481" s="182" t="s">
        <v>122</v>
      </c>
      <c r="I481" s="165"/>
      <c r="J481" s="79"/>
      <c r="K481" s="166"/>
      <c r="M481" s="32"/>
      <c r="N481" s="33"/>
      <c r="O481" s="42"/>
      <c r="R481" s="33">
        <v>0.01</v>
      </c>
    </row>
    <row r="482" spans="3:19" customFormat="1" ht="28.5" x14ac:dyDescent="0.35">
      <c r="C482" s="193" t="s">
        <v>267</v>
      </c>
      <c r="D482" s="149"/>
      <c r="E482" s="179" t="s">
        <v>535</v>
      </c>
      <c r="F482" s="180" t="str">
        <f>_xlfn.IFNA(IF(MATCH(E482,'DEQ Pollutant List'!$A$7:$A$611, 0)&gt;0, "Yes"), "No")</f>
        <v>No</v>
      </c>
      <c r="G482" s="181" t="s">
        <v>536</v>
      </c>
      <c r="H482" s="182">
        <v>0.01</v>
      </c>
      <c r="I482" s="165"/>
      <c r="J482" s="149"/>
      <c r="K482" s="166"/>
      <c r="L482" t="s">
        <v>537</v>
      </c>
      <c r="M482" s="32"/>
      <c r="N482" s="33"/>
      <c r="O482" s="42"/>
      <c r="R482" s="33">
        <v>0.02</v>
      </c>
    </row>
    <row r="483" spans="3:19" ht="28.5" customHeight="1" x14ac:dyDescent="0.35">
      <c r="C483" s="141" t="s">
        <v>95</v>
      </c>
      <c r="D483" s="142">
        <v>0</v>
      </c>
      <c r="E483" s="164" t="s">
        <v>406</v>
      </c>
      <c r="F483" s="98" t="str">
        <f>_xlfn.IFNA(IF(MATCH(E483,'DEQ Pollutant List'!$A$7:$A$611, 0)&gt;0, "Yes"), "No")</f>
        <v>Yes</v>
      </c>
      <c r="G483" s="99" t="s">
        <v>519</v>
      </c>
      <c r="H483" s="100">
        <v>0.1</v>
      </c>
      <c r="I483" s="119">
        <f>D483*H483</f>
        <v>0</v>
      </c>
      <c r="J483" s="142">
        <v>1000</v>
      </c>
      <c r="K483" s="122"/>
      <c r="M483" s="32"/>
      <c r="N483" s="33"/>
      <c r="O483" s="42"/>
      <c r="R483" s="42">
        <v>0.01</v>
      </c>
      <c r="S483" s="84"/>
    </row>
    <row r="484" spans="3:19" ht="28.5" customHeight="1" x14ac:dyDescent="0.35">
      <c r="C484" s="141" t="s">
        <v>102</v>
      </c>
      <c r="D484" s="142">
        <v>0</v>
      </c>
      <c r="E484" s="164" t="s">
        <v>406</v>
      </c>
      <c r="F484" s="98" t="str">
        <f>_xlfn.IFNA(IF(MATCH(E484,'DEQ Pollutant List'!$A$7:$A$611, 0)&gt;0, "Yes"), "No")</f>
        <v>Yes</v>
      </c>
      <c r="G484" s="99" t="s">
        <v>523</v>
      </c>
      <c r="H484" s="100">
        <v>0.1</v>
      </c>
      <c r="I484" s="119">
        <f>D484*H484</f>
        <v>0</v>
      </c>
      <c r="J484" s="142">
        <v>1000</v>
      </c>
      <c r="K484" s="122"/>
      <c r="L484" s="57"/>
      <c r="M484" s="54"/>
      <c r="N484" s="33"/>
      <c r="O484" s="42"/>
      <c r="R484" s="42">
        <v>0.01</v>
      </c>
      <c r="S484" s="84"/>
    </row>
    <row r="485" spans="3:19" ht="28.5" customHeight="1" x14ac:dyDescent="0.35">
      <c r="C485" s="143" t="s">
        <v>103</v>
      </c>
      <c r="D485" s="142">
        <v>0</v>
      </c>
      <c r="E485" s="164" t="s">
        <v>406</v>
      </c>
      <c r="F485" s="98" t="str">
        <f>_xlfn.IFNA(IF(MATCH(E485,'DEQ Pollutant List'!$A$7:$A$611, 0)&gt;0, "Yes"), "No")</f>
        <v>Yes</v>
      </c>
      <c r="G485" s="99" t="s">
        <v>519</v>
      </c>
      <c r="H485" s="100">
        <v>3.9E-2</v>
      </c>
      <c r="I485" s="119">
        <f>D485*H485</f>
        <v>0</v>
      </c>
      <c r="J485" s="144">
        <v>1000</v>
      </c>
      <c r="K485" s="122"/>
      <c r="M485" s="32"/>
      <c r="N485" s="33"/>
      <c r="O485" s="42"/>
      <c r="R485" s="42">
        <v>0.01</v>
      </c>
      <c r="S485" s="84"/>
    </row>
    <row r="486" spans="3:19" customFormat="1" ht="28.5" x14ac:dyDescent="0.35">
      <c r="C486" s="193" t="s">
        <v>53</v>
      </c>
      <c r="D486" s="149"/>
      <c r="E486" s="179" t="s">
        <v>535</v>
      </c>
      <c r="F486" s="180" t="str">
        <f>_xlfn.IFNA(IF(MATCH(E486,'DEQ Pollutant List'!$A$7:$A$611, 0)&gt;0, "Yes"), "No")</f>
        <v>No</v>
      </c>
      <c r="G486" s="181" t="s">
        <v>536</v>
      </c>
      <c r="H486" s="182"/>
      <c r="I486" s="165"/>
      <c r="J486" s="149"/>
      <c r="K486" s="166"/>
      <c r="M486" s="32"/>
      <c r="N486" s="33"/>
      <c r="O486" s="42"/>
      <c r="R486" s="33">
        <v>0.01</v>
      </c>
    </row>
    <row r="487" spans="3:19" customFormat="1" x14ac:dyDescent="0.35">
      <c r="C487" s="190" t="s">
        <v>138</v>
      </c>
      <c r="D487" s="147"/>
      <c r="E487" s="179" t="s">
        <v>538</v>
      </c>
      <c r="F487" s="180" t="str">
        <f>_xlfn.IFNA(IF(MATCH(E487,'DEQ Pollutant List'!$A$7:$A$611, 0)&gt;0, "Yes"), "No")</f>
        <v>No</v>
      </c>
      <c r="G487" s="181" t="s">
        <v>539</v>
      </c>
      <c r="H487" s="182">
        <v>0.05</v>
      </c>
      <c r="I487" s="165"/>
      <c r="J487" s="147"/>
      <c r="K487" s="166"/>
      <c r="M487" s="32"/>
      <c r="N487" s="33"/>
      <c r="O487" s="42"/>
      <c r="R487" s="33">
        <v>1.2E-2</v>
      </c>
    </row>
    <row r="488" spans="3:19" customFormat="1" x14ac:dyDescent="0.35">
      <c r="C488" s="193" t="s">
        <v>240</v>
      </c>
      <c r="D488" s="149"/>
      <c r="E488" s="179" t="s">
        <v>538</v>
      </c>
      <c r="F488" s="180" t="str">
        <f>_xlfn.IFNA(IF(MATCH(E488,'DEQ Pollutant List'!$A$7:$A$611, 0)&gt;0, "Yes"), "No")</f>
        <v>No</v>
      </c>
      <c r="G488" s="181" t="s">
        <v>539</v>
      </c>
      <c r="H488" s="182">
        <v>7.0000000000000007E-2</v>
      </c>
      <c r="I488" s="165"/>
      <c r="J488" s="149"/>
      <c r="K488" s="166"/>
      <c r="M488" s="32"/>
      <c r="N488" s="33"/>
      <c r="O488" s="42"/>
      <c r="R488" s="33">
        <v>3.1E-2</v>
      </c>
    </row>
    <row r="489" spans="3:19" customFormat="1" x14ac:dyDescent="0.35">
      <c r="C489" s="190" t="s">
        <v>540</v>
      </c>
      <c r="D489" s="147"/>
      <c r="E489" s="179" t="s">
        <v>541</v>
      </c>
      <c r="F489" s="180" t="str">
        <f>_xlfn.IFNA(IF(MATCH(E489,'DEQ Pollutant List'!$A$7:$A$611, 0)&gt;0, "Yes"), "No")</f>
        <v>No</v>
      </c>
      <c r="G489" s="181" t="s">
        <v>542</v>
      </c>
      <c r="H489" s="182">
        <v>1</v>
      </c>
      <c r="I489" s="165"/>
      <c r="J489" s="147"/>
      <c r="K489" s="166"/>
      <c r="M489" s="32"/>
      <c r="N489" s="33"/>
      <c r="O489" s="42"/>
      <c r="R489" s="33">
        <v>1E-3</v>
      </c>
    </row>
    <row r="490" spans="3:19" customFormat="1" x14ac:dyDescent="0.35">
      <c r="C490" s="193" t="s">
        <v>267</v>
      </c>
      <c r="D490" s="149"/>
      <c r="E490" s="179" t="s">
        <v>543</v>
      </c>
      <c r="F490" s="180" t="str">
        <f>_xlfn.IFNA(IF(MATCH(E490,'DEQ Pollutant List'!$A$7:$A$611, 0)&gt;0, "Yes"), "No")</f>
        <v>No</v>
      </c>
      <c r="G490" s="181" t="s">
        <v>544</v>
      </c>
      <c r="H490" s="182">
        <v>0.05</v>
      </c>
      <c r="I490" s="165"/>
      <c r="J490" s="149"/>
      <c r="K490" s="166"/>
      <c r="M490" s="32"/>
      <c r="N490" s="33"/>
      <c r="O490" s="42"/>
      <c r="R490" s="33">
        <v>0.03</v>
      </c>
    </row>
    <row r="491" spans="3:19" ht="28.5" customHeight="1" x14ac:dyDescent="0.35">
      <c r="C491" s="143" t="s">
        <v>109</v>
      </c>
      <c r="D491" s="142">
        <v>0</v>
      </c>
      <c r="E491" s="164" t="s">
        <v>406</v>
      </c>
      <c r="F491" s="98" t="str">
        <f>_xlfn.IFNA(IF(MATCH(E491,'DEQ Pollutant List'!$A$7:$A$611, 0)&gt;0, "Yes"), "No")</f>
        <v>Yes</v>
      </c>
      <c r="G491" s="99" t="s">
        <v>523</v>
      </c>
      <c r="H491" s="100">
        <v>6.7000000000000004E-2</v>
      </c>
      <c r="I491" s="119">
        <f>D491*H491</f>
        <v>0</v>
      </c>
      <c r="J491" s="144">
        <v>1000</v>
      </c>
      <c r="K491" s="122"/>
      <c r="M491" s="32"/>
      <c r="N491" s="33"/>
      <c r="O491" s="42"/>
      <c r="R491" s="42">
        <v>0.03</v>
      </c>
      <c r="S491" s="84"/>
    </row>
    <row r="492" spans="3:19" customFormat="1" ht="28.5" x14ac:dyDescent="0.35">
      <c r="C492" s="191" t="s">
        <v>545</v>
      </c>
      <c r="D492" s="79"/>
      <c r="E492" s="179" t="s">
        <v>546</v>
      </c>
      <c r="F492" s="180" t="str">
        <f>_xlfn.IFNA(IF(MATCH(E492,'DEQ Pollutant List'!$A$7:$A$611, 0)&gt;0, "Yes"), "No")</f>
        <v>No</v>
      </c>
      <c r="G492" s="181" t="s">
        <v>547</v>
      </c>
      <c r="H492" s="182">
        <v>0.3</v>
      </c>
      <c r="I492" s="165"/>
      <c r="J492" s="79"/>
      <c r="K492" s="166"/>
      <c r="M492" s="32"/>
      <c r="N492" s="33"/>
      <c r="O492" s="42"/>
      <c r="R492" s="33">
        <v>2.5000000000000001E-2</v>
      </c>
    </row>
    <row r="493" spans="3:19" customFormat="1" ht="56" x14ac:dyDescent="0.35">
      <c r="C493" s="192" t="s">
        <v>360</v>
      </c>
      <c r="D493" s="148"/>
      <c r="E493" s="183" t="s">
        <v>548</v>
      </c>
      <c r="F493" s="180" t="str">
        <f>_xlfn.IFNA(IF(MATCH(E493,'DEQ Pollutant List'!$A$7:$A$611, 0)&gt;0, "Yes"), "No")</f>
        <v>No</v>
      </c>
      <c r="G493" s="184" t="s">
        <v>549</v>
      </c>
      <c r="H493" s="185">
        <v>0.5</v>
      </c>
      <c r="I493" s="168"/>
      <c r="J493" s="148"/>
      <c r="K493" s="169"/>
      <c r="L493" s="57" t="s">
        <v>550</v>
      </c>
      <c r="M493" s="54"/>
      <c r="N493" s="33"/>
      <c r="O493" s="42"/>
      <c r="R493" s="33">
        <v>0.01</v>
      </c>
    </row>
    <row r="494" spans="3:19" customFormat="1" x14ac:dyDescent="0.35">
      <c r="C494" s="190" t="s">
        <v>138</v>
      </c>
      <c r="D494" s="147"/>
      <c r="E494" s="179" t="s">
        <v>551</v>
      </c>
      <c r="F494" s="180" t="str">
        <f>_xlfn.IFNA(IF(MATCH(E494,'DEQ Pollutant List'!$A$7:$A$611, 0)&gt;0, "Yes"), "No")</f>
        <v>No</v>
      </c>
      <c r="G494" s="181" t="s">
        <v>552</v>
      </c>
      <c r="H494" s="182"/>
      <c r="I494" s="165"/>
      <c r="J494" s="147"/>
      <c r="K494" s="166"/>
      <c r="M494" s="32"/>
      <c r="N494" s="33"/>
      <c r="O494" s="42"/>
      <c r="R494" s="33" t="s">
        <v>101</v>
      </c>
    </row>
    <row r="495" spans="3:19" customFormat="1" x14ac:dyDescent="0.35">
      <c r="C495" s="191" t="s">
        <v>553</v>
      </c>
      <c r="D495" s="79"/>
      <c r="E495" s="179" t="s">
        <v>554</v>
      </c>
      <c r="F495" s="180" t="str">
        <f>_xlfn.IFNA(IF(MATCH(E495,'DEQ Pollutant List'!$A$7:$A$611, 0)&gt;0, "Yes"), "No")</f>
        <v>No</v>
      </c>
      <c r="G495" s="181" t="s">
        <v>555</v>
      </c>
      <c r="H495" s="182">
        <v>0.4</v>
      </c>
      <c r="I495" s="165"/>
      <c r="J495" s="79"/>
      <c r="K495" s="166"/>
      <c r="M495" s="32"/>
      <c r="N495" s="33"/>
      <c r="O495" s="42"/>
      <c r="R495" s="33">
        <v>0.2</v>
      </c>
    </row>
    <row r="496" spans="3:19" customFormat="1" ht="28.5" x14ac:dyDescent="0.35">
      <c r="C496" s="190" t="s">
        <v>230</v>
      </c>
      <c r="D496" s="147"/>
      <c r="E496" s="179" t="s">
        <v>554</v>
      </c>
      <c r="F496" s="180" t="str">
        <f>_xlfn.IFNA(IF(MATCH(E496,'DEQ Pollutant List'!$A$7:$A$611, 0)&gt;0, "Yes"), "No")</f>
        <v>No</v>
      </c>
      <c r="G496" s="181" t="s">
        <v>556</v>
      </c>
      <c r="H496" s="182">
        <v>0.4</v>
      </c>
      <c r="I496" s="165"/>
      <c r="J496" s="147"/>
      <c r="K496" s="166"/>
      <c r="L496" t="s">
        <v>557</v>
      </c>
      <c r="M496" s="32"/>
      <c r="N496" s="33"/>
      <c r="O496" s="42"/>
      <c r="R496" s="33" t="s">
        <v>558</v>
      </c>
    </row>
    <row r="497" spans="3:19" customFormat="1" ht="28.5" x14ac:dyDescent="0.35">
      <c r="C497" s="191" t="s">
        <v>559</v>
      </c>
      <c r="D497" s="79"/>
      <c r="E497" s="179" t="s">
        <v>554</v>
      </c>
      <c r="F497" s="180" t="str">
        <f>_xlfn.IFNA(IF(MATCH(E497,'DEQ Pollutant List'!$A$7:$A$611, 0)&gt;0, "Yes"), "No")</f>
        <v>No</v>
      </c>
      <c r="G497" s="181" t="s">
        <v>560</v>
      </c>
      <c r="H497" s="182">
        <v>0.13</v>
      </c>
      <c r="I497" s="165"/>
      <c r="J497" s="79"/>
      <c r="K497" s="166"/>
      <c r="M497" s="32"/>
      <c r="N497" s="33"/>
      <c r="O497" s="42"/>
      <c r="R497" s="33">
        <v>0.01</v>
      </c>
    </row>
    <row r="498" spans="3:19" customFormat="1" ht="28.5" x14ac:dyDescent="0.35">
      <c r="C498" s="193" t="s">
        <v>220</v>
      </c>
      <c r="D498" s="149"/>
      <c r="E498" s="179" t="s">
        <v>561</v>
      </c>
      <c r="F498" s="180" t="str">
        <f>_xlfn.IFNA(IF(MATCH(E498,'DEQ Pollutant List'!$A$7:$A$611, 0)&gt;0, "Yes"), "No")</f>
        <v>No</v>
      </c>
      <c r="G498" s="181" t="s">
        <v>562</v>
      </c>
      <c r="H498" s="182">
        <v>0.7</v>
      </c>
      <c r="I498" s="165"/>
      <c r="J498" s="149"/>
      <c r="K498" s="166"/>
      <c r="M498" s="32"/>
      <c r="N498" s="33"/>
      <c r="O498" s="42"/>
      <c r="R498" s="33" t="s">
        <v>122</v>
      </c>
    </row>
    <row r="499" spans="3:19" customFormat="1" x14ac:dyDescent="0.35">
      <c r="C499" s="190" t="s">
        <v>31</v>
      </c>
      <c r="D499" s="147"/>
      <c r="E499" s="179" t="s">
        <v>561</v>
      </c>
      <c r="F499" s="180" t="str">
        <f>_xlfn.IFNA(IF(MATCH(E499,'DEQ Pollutant List'!$A$7:$A$611, 0)&gt;0, "Yes"), "No")</f>
        <v>No</v>
      </c>
      <c r="G499" s="181" t="s">
        <v>563</v>
      </c>
      <c r="H499" s="182"/>
      <c r="I499" s="165"/>
      <c r="J499" s="147"/>
      <c r="K499" s="166"/>
      <c r="M499" s="32"/>
      <c r="N499" s="33"/>
      <c r="O499" s="42"/>
      <c r="R499" s="33">
        <v>0.1</v>
      </c>
    </row>
    <row r="500" spans="3:19" customFormat="1" x14ac:dyDescent="0.35">
      <c r="C500" s="193" t="s">
        <v>33</v>
      </c>
      <c r="D500" s="149"/>
      <c r="E500" s="179" t="s">
        <v>561</v>
      </c>
      <c r="F500" s="180" t="str">
        <f>_xlfn.IFNA(IF(MATCH(E500,'DEQ Pollutant List'!$A$7:$A$611, 0)&gt;0, "Yes"), "No")</f>
        <v>No</v>
      </c>
      <c r="G500" s="181" t="s">
        <v>564</v>
      </c>
      <c r="H500" s="182"/>
      <c r="I500" s="165"/>
      <c r="J500" s="149"/>
      <c r="K500" s="166"/>
      <c r="M500" s="32"/>
      <c r="N500" s="33"/>
      <c r="O500" s="42"/>
      <c r="R500" s="33" t="s">
        <v>340</v>
      </c>
    </row>
    <row r="501" spans="3:19" customFormat="1" x14ac:dyDescent="0.35">
      <c r="C501" s="191" t="s">
        <v>43</v>
      </c>
      <c r="D501" s="79"/>
      <c r="E501" s="179" t="s">
        <v>561</v>
      </c>
      <c r="F501" s="180" t="str">
        <f>_xlfn.IFNA(IF(MATCH(E501,'DEQ Pollutant List'!$A$7:$A$611, 0)&gt;0, "Yes"), "No")</f>
        <v>No</v>
      </c>
      <c r="G501" s="181" t="s">
        <v>565</v>
      </c>
      <c r="H501" s="182"/>
      <c r="I501" s="165"/>
      <c r="J501" s="79"/>
      <c r="K501" s="166"/>
      <c r="M501" s="32"/>
      <c r="N501" s="33"/>
      <c r="O501" s="42"/>
      <c r="R501" s="33" t="s">
        <v>101</v>
      </c>
    </row>
    <row r="502" spans="3:19" customFormat="1" x14ac:dyDescent="0.35">
      <c r="C502" s="191" t="s">
        <v>57</v>
      </c>
      <c r="D502" s="79"/>
      <c r="E502" s="179" t="s">
        <v>561</v>
      </c>
      <c r="F502" s="180" t="str">
        <f>_xlfn.IFNA(IF(MATCH(E502,'DEQ Pollutant List'!$A$7:$A$611, 0)&gt;0, "Yes"), "No")</f>
        <v>No</v>
      </c>
      <c r="G502" s="181" t="s">
        <v>565</v>
      </c>
      <c r="H502" s="182"/>
      <c r="I502" s="165"/>
      <c r="J502" s="79"/>
      <c r="K502" s="166"/>
      <c r="M502" s="32"/>
      <c r="N502" s="33"/>
      <c r="O502" s="42"/>
      <c r="R502" s="33">
        <v>0.05</v>
      </c>
    </row>
    <row r="503" spans="3:19" customFormat="1" ht="26" x14ac:dyDescent="0.35">
      <c r="C503" s="190" t="s">
        <v>66</v>
      </c>
      <c r="D503" s="147"/>
      <c r="E503" s="179" t="s">
        <v>561</v>
      </c>
      <c r="F503" s="180" t="str">
        <f>_xlfn.IFNA(IF(MATCH(E503,'DEQ Pollutant List'!$A$7:$A$611, 0)&gt;0, "Yes"), "No")</f>
        <v>No</v>
      </c>
      <c r="G503" s="181" t="s">
        <v>564</v>
      </c>
      <c r="H503" s="182"/>
      <c r="I503" s="165"/>
      <c r="J503" s="147"/>
      <c r="K503" s="166"/>
      <c r="M503" s="32"/>
      <c r="N503" s="33"/>
      <c r="O503" s="42"/>
      <c r="R503" s="33" t="s">
        <v>101</v>
      </c>
    </row>
    <row r="504" spans="3:19" customFormat="1" ht="28.5" x14ac:dyDescent="0.35">
      <c r="C504" s="191" t="s">
        <v>70</v>
      </c>
      <c r="D504" s="79"/>
      <c r="E504" s="179" t="s">
        <v>561</v>
      </c>
      <c r="F504" s="180" t="str">
        <f>_xlfn.IFNA(IF(MATCH(E504,'DEQ Pollutant List'!$A$7:$A$611, 0)&gt;0, "Yes"), "No")</f>
        <v>No</v>
      </c>
      <c r="G504" s="181" t="s">
        <v>566</v>
      </c>
      <c r="H504" s="182">
        <v>0.28000000000000003</v>
      </c>
      <c r="I504" s="165"/>
      <c r="J504" s="79"/>
      <c r="K504" s="166"/>
      <c r="M504" s="32"/>
      <c r="N504" s="33"/>
      <c r="O504" s="42"/>
      <c r="R504" s="33">
        <v>0.03</v>
      </c>
    </row>
    <row r="505" spans="3:19" customFormat="1" ht="28.5" x14ac:dyDescent="0.35">
      <c r="C505" s="191" t="s">
        <v>90</v>
      </c>
      <c r="D505" s="79"/>
      <c r="E505" s="179" t="s">
        <v>561</v>
      </c>
      <c r="F505" s="180" t="str">
        <f>_xlfn.IFNA(IF(MATCH(E505,'DEQ Pollutant List'!$A$7:$A$611, 0)&gt;0, "Yes"), "No")</f>
        <v>No</v>
      </c>
      <c r="G505" s="181" t="s">
        <v>567</v>
      </c>
      <c r="H505" s="182">
        <v>0.01</v>
      </c>
      <c r="I505" s="165"/>
      <c r="J505" s="79"/>
      <c r="K505" s="166"/>
      <c r="M505" s="32"/>
      <c r="N505" s="33"/>
      <c r="O505" s="42"/>
      <c r="R505" s="33">
        <v>0</v>
      </c>
    </row>
    <row r="506" spans="3:19" customFormat="1" x14ac:dyDescent="0.35">
      <c r="C506" s="190" t="s">
        <v>88</v>
      </c>
      <c r="D506" s="147"/>
      <c r="E506" s="179" t="s">
        <v>561</v>
      </c>
      <c r="F506" s="180" t="s">
        <v>89</v>
      </c>
      <c r="G506" s="181" t="s">
        <v>563</v>
      </c>
      <c r="H506" s="182"/>
      <c r="I506" s="165"/>
      <c r="J506" s="147"/>
      <c r="K506" s="166"/>
      <c r="M506" s="32"/>
      <c r="N506" s="33"/>
      <c r="O506" s="42"/>
      <c r="R506" s="33">
        <v>0.05</v>
      </c>
    </row>
    <row r="507" spans="3:19" customFormat="1" x14ac:dyDescent="0.35">
      <c r="C507" s="191" t="s">
        <v>95</v>
      </c>
      <c r="D507" s="79"/>
      <c r="E507" s="179" t="s">
        <v>561</v>
      </c>
      <c r="F507" s="180" t="str">
        <f>_xlfn.IFNA(IF(MATCH(E507,'DEQ Pollutant List'!$A$7:$A$611, 0)&gt;0, "Yes"), "No")</f>
        <v>No</v>
      </c>
      <c r="G507" s="181" t="s">
        <v>564</v>
      </c>
      <c r="H507" s="182">
        <v>0.1</v>
      </c>
      <c r="I507" s="165"/>
      <c r="J507" s="79"/>
      <c r="K507" s="166"/>
      <c r="M507" s="32"/>
      <c r="N507" s="33"/>
      <c r="O507" s="42"/>
      <c r="R507" s="33">
        <v>0.01</v>
      </c>
    </row>
    <row r="508" spans="3:19" customFormat="1" ht="28" x14ac:dyDescent="0.35">
      <c r="C508" s="192" t="s">
        <v>102</v>
      </c>
      <c r="D508" s="148"/>
      <c r="E508" s="183" t="s">
        <v>561</v>
      </c>
      <c r="F508" s="180" t="str">
        <f>_xlfn.IFNA(IF(MATCH(E508,'DEQ Pollutant List'!$A$7:$A$611, 0)&gt;0, "Yes"), "No")</f>
        <v>No</v>
      </c>
      <c r="G508" s="184" t="s">
        <v>564</v>
      </c>
      <c r="H508" s="185">
        <v>0.1</v>
      </c>
      <c r="I508" s="168"/>
      <c r="J508" s="148"/>
      <c r="K508" s="169"/>
      <c r="L508" s="57"/>
      <c r="M508" s="54"/>
      <c r="N508" s="33"/>
      <c r="O508" s="42"/>
      <c r="R508" s="33">
        <v>2.5000000000000001E-2</v>
      </c>
    </row>
    <row r="509" spans="3:19" customFormat="1" x14ac:dyDescent="0.35">
      <c r="C509" s="191" t="s">
        <v>104</v>
      </c>
      <c r="D509" s="79"/>
      <c r="E509" s="179" t="s">
        <v>561</v>
      </c>
      <c r="F509" s="180" t="str">
        <f>_xlfn.IFNA(IF(MATCH(E509,'DEQ Pollutant List'!$A$7:$A$611, 0)&gt;0, "Yes"), "No")</f>
        <v>No</v>
      </c>
      <c r="G509" s="181" t="s">
        <v>564</v>
      </c>
      <c r="H509" s="182">
        <v>0.1</v>
      </c>
      <c r="I509" s="165"/>
      <c r="J509" s="79"/>
      <c r="K509" s="166"/>
      <c r="M509" s="32"/>
      <c r="N509" s="33"/>
      <c r="O509" s="42"/>
      <c r="R509" s="33">
        <v>2.5000000000000001E-2</v>
      </c>
    </row>
    <row r="510" spans="3:19" ht="28.5" customHeight="1" x14ac:dyDescent="0.35">
      <c r="C510" s="141" t="s">
        <v>110</v>
      </c>
      <c r="D510" s="142">
        <v>0</v>
      </c>
      <c r="E510" s="164" t="s">
        <v>406</v>
      </c>
      <c r="F510" s="98" t="str">
        <f>_xlfn.IFNA(IF(MATCH(E510,'DEQ Pollutant List'!$A$7:$A$611, 0)&gt;0, "Yes"), "No")</f>
        <v>Yes</v>
      </c>
      <c r="G510" s="99" t="s">
        <v>519</v>
      </c>
      <c r="H510" s="100">
        <v>7.5999999999999998E-2</v>
      </c>
      <c r="I510" s="119">
        <f>D510*H510</f>
        <v>0</v>
      </c>
      <c r="J510" s="142">
        <v>1000</v>
      </c>
      <c r="K510" s="122"/>
      <c r="M510" s="32"/>
      <c r="N510" s="33"/>
      <c r="O510" s="42"/>
      <c r="R510" s="42">
        <v>0.01</v>
      </c>
      <c r="S510" s="84"/>
    </row>
    <row r="511" spans="3:19" ht="28.5" customHeight="1" x14ac:dyDescent="0.35">
      <c r="C511" s="143" t="s">
        <v>113</v>
      </c>
      <c r="D511" s="142">
        <v>0</v>
      </c>
      <c r="E511" s="164" t="s">
        <v>406</v>
      </c>
      <c r="F511" s="98" t="str">
        <f>_xlfn.IFNA(IF(MATCH(E511,'DEQ Pollutant List'!$A$7:$A$611, 0)&gt;0, "Yes"), "No")</f>
        <v>Yes</v>
      </c>
      <c r="G511" s="99" t="s">
        <v>523</v>
      </c>
      <c r="H511" s="100">
        <v>5.0999999999999997E-2</v>
      </c>
      <c r="I511" s="119">
        <f>D511*H511</f>
        <v>0</v>
      </c>
      <c r="J511" s="144">
        <v>1000</v>
      </c>
      <c r="K511" s="122"/>
      <c r="M511" s="32"/>
      <c r="N511" s="33"/>
      <c r="O511" s="42"/>
      <c r="R511" s="42">
        <v>4.4999999999999998E-2</v>
      </c>
      <c r="S511" s="84"/>
    </row>
    <row r="512" spans="3:19" ht="28.5" customHeight="1" x14ac:dyDescent="0.35">
      <c r="C512" s="143" t="s">
        <v>116</v>
      </c>
      <c r="D512" s="142">
        <v>0</v>
      </c>
      <c r="E512" s="164" t="s">
        <v>406</v>
      </c>
      <c r="F512" s="98" t="str">
        <f>_xlfn.IFNA(IF(MATCH(E512,'DEQ Pollutant List'!$A$7:$A$611, 0)&gt;0, "Yes"), "No")</f>
        <v>Yes</v>
      </c>
      <c r="G512" s="99" t="s">
        <v>523</v>
      </c>
      <c r="H512" s="100">
        <v>5.5E-2</v>
      </c>
      <c r="I512" s="119">
        <f>D512*H512</f>
        <v>0</v>
      </c>
      <c r="J512" s="144">
        <v>1000</v>
      </c>
      <c r="K512" s="122"/>
      <c r="M512" s="32"/>
      <c r="N512" s="33"/>
      <c r="O512" s="42"/>
      <c r="R512" s="42">
        <v>2.5000000000000001E-2</v>
      </c>
      <c r="S512" s="84"/>
    </row>
    <row r="513" spans="3:18" customFormat="1" ht="28.5" x14ac:dyDescent="0.35">
      <c r="C513" s="191" t="s">
        <v>107</v>
      </c>
      <c r="D513" s="79"/>
      <c r="E513" s="179" t="s">
        <v>561</v>
      </c>
      <c r="F513" s="180" t="str">
        <f>_xlfn.IFNA(IF(MATCH(E513,'DEQ Pollutant List'!$A$7:$A$611, 0)&gt;0, "Yes"), "No")</f>
        <v>No</v>
      </c>
      <c r="G513" s="181" t="s">
        <v>564</v>
      </c>
      <c r="H513" s="182"/>
      <c r="I513" s="165"/>
      <c r="J513" s="79"/>
      <c r="K513" s="166"/>
      <c r="M513" s="32"/>
      <c r="N513" s="33"/>
      <c r="O513" s="42"/>
      <c r="R513" s="33">
        <v>8.1000000000000003E-2</v>
      </c>
    </row>
    <row r="514" spans="3:18" customFormat="1" x14ac:dyDescent="0.35">
      <c r="C514" s="190" t="s">
        <v>108</v>
      </c>
      <c r="D514" s="147"/>
      <c r="E514" s="179" t="s">
        <v>561</v>
      </c>
      <c r="F514" s="180" t="str">
        <f>_xlfn.IFNA(IF(MATCH(E514,'DEQ Pollutant List'!$A$7:$A$611, 0)&gt;0, "Yes"), "No")</f>
        <v>No</v>
      </c>
      <c r="G514" s="181" t="s">
        <v>564</v>
      </c>
      <c r="H514" s="182"/>
      <c r="I514" s="165"/>
      <c r="J514" s="147"/>
      <c r="K514" s="166"/>
      <c r="M514" s="32"/>
      <c r="N514" s="33"/>
      <c r="O514" s="42"/>
      <c r="R514" s="33">
        <v>8.7999999999999995E-2</v>
      </c>
    </row>
    <row r="515" spans="3:18" customFormat="1" ht="28.5" x14ac:dyDescent="0.35">
      <c r="C515" s="191" t="s">
        <v>110</v>
      </c>
      <c r="D515" s="79"/>
      <c r="E515" s="179" t="s">
        <v>561</v>
      </c>
      <c r="F515" s="180" t="str">
        <f>_xlfn.IFNA(IF(MATCH(E515,'DEQ Pollutant List'!$A$7:$A$611, 0)&gt;0, "Yes"), "No")</f>
        <v>No</v>
      </c>
      <c r="G515" s="181" t="s">
        <v>564</v>
      </c>
      <c r="H515" s="182"/>
      <c r="I515" s="165"/>
      <c r="J515" s="79"/>
      <c r="K515" s="166"/>
      <c r="M515" s="32"/>
      <c r="N515" s="33"/>
      <c r="O515" s="42"/>
      <c r="R515" s="33" t="s">
        <v>558</v>
      </c>
    </row>
    <row r="516" spans="3:18" customFormat="1" ht="28.5" x14ac:dyDescent="0.35">
      <c r="C516" s="190" t="s">
        <v>568</v>
      </c>
      <c r="D516" s="147"/>
      <c r="E516" s="179" t="s">
        <v>561</v>
      </c>
      <c r="F516" s="180" t="str">
        <f>_xlfn.IFNA(IF(MATCH(E516,'DEQ Pollutant List'!$A$7:$A$611, 0)&gt;0, "Yes"), "No")</f>
        <v>No</v>
      </c>
      <c r="G516" s="181" t="s">
        <v>569</v>
      </c>
      <c r="H516" s="182"/>
      <c r="I516" s="165"/>
      <c r="J516" s="147"/>
      <c r="K516" s="166"/>
      <c r="M516" s="32"/>
      <c r="N516" s="33"/>
      <c r="O516" s="42"/>
      <c r="R516" s="33">
        <v>0.01</v>
      </c>
    </row>
    <row r="517" spans="3:18" customFormat="1" x14ac:dyDescent="0.35">
      <c r="C517" s="193" t="s">
        <v>131</v>
      </c>
      <c r="D517" s="149"/>
      <c r="E517" s="179" t="s">
        <v>561</v>
      </c>
      <c r="F517" s="180" t="str">
        <f>_xlfn.IFNA(IF(MATCH(E517,'DEQ Pollutant List'!$A$7:$A$611, 0)&gt;0, "Yes"), "No")</f>
        <v>No</v>
      </c>
      <c r="G517" s="181" t="s">
        <v>564</v>
      </c>
      <c r="H517" s="182">
        <v>0.25</v>
      </c>
      <c r="I517" s="165"/>
      <c r="J517" s="149"/>
      <c r="K517" s="166"/>
      <c r="M517" s="32"/>
      <c r="N517" s="33"/>
      <c r="O517" s="42"/>
      <c r="P517">
        <v>2.2000000000000002</v>
      </c>
      <c r="R517" s="33">
        <v>1</v>
      </c>
    </row>
    <row r="518" spans="3:18" customFormat="1" ht="28.5" x14ac:dyDescent="0.35">
      <c r="C518" s="191" t="s">
        <v>570</v>
      </c>
      <c r="D518" s="79"/>
      <c r="E518" s="179" t="s">
        <v>561</v>
      </c>
      <c r="F518" s="180" t="str">
        <f>_xlfn.IFNA(IF(MATCH(E518,'DEQ Pollutant List'!$A$7:$A$611, 0)&gt;0, "Yes"), "No")</f>
        <v>No</v>
      </c>
      <c r="G518" s="181" t="s">
        <v>569</v>
      </c>
      <c r="H518" s="182"/>
      <c r="I518" s="165"/>
      <c r="J518" s="79"/>
      <c r="K518" s="166"/>
      <c r="M518" s="32"/>
      <c r="N518" s="33"/>
      <c r="O518" s="42"/>
      <c r="R518" s="33" t="s">
        <v>249</v>
      </c>
    </row>
    <row r="519" spans="3:18" customFormat="1" ht="28.5" x14ac:dyDescent="0.35">
      <c r="C519" s="191" t="s">
        <v>571</v>
      </c>
      <c r="D519" s="79"/>
      <c r="E519" s="179" t="s">
        <v>561</v>
      </c>
      <c r="F519" s="180" t="str">
        <f>_xlfn.IFNA(IF(MATCH(E519,'DEQ Pollutant List'!$A$7:$A$611, 0)&gt;0, "Yes"), "No")</f>
        <v>No</v>
      </c>
      <c r="G519" s="181" t="s">
        <v>569</v>
      </c>
      <c r="H519" s="182"/>
      <c r="I519" s="165"/>
      <c r="J519" s="79"/>
      <c r="K519" s="166"/>
      <c r="L519" t="s">
        <v>572</v>
      </c>
      <c r="M519" s="32"/>
      <c r="N519" s="33"/>
      <c r="O519" s="42"/>
      <c r="R519" s="33">
        <v>5.0000000000000004E-6</v>
      </c>
    </row>
    <row r="520" spans="3:18" customFormat="1" x14ac:dyDescent="0.35">
      <c r="C520" s="190" t="s">
        <v>161</v>
      </c>
      <c r="D520" s="147"/>
      <c r="E520" s="179" t="s">
        <v>573</v>
      </c>
      <c r="F520" s="180" t="str">
        <f>_xlfn.IFNA(IF(MATCH(E520,'DEQ Pollutant List'!$A$7:$A$611, 0)&gt;0, "Yes"), "No")</f>
        <v>No</v>
      </c>
      <c r="G520" s="181" t="s">
        <v>574</v>
      </c>
      <c r="H520" s="182">
        <v>0.03</v>
      </c>
      <c r="I520" s="165"/>
      <c r="J520" s="147"/>
      <c r="K520" s="166"/>
      <c r="M520" s="32"/>
      <c r="N520" s="33"/>
      <c r="O520" s="42"/>
      <c r="R520" s="33">
        <v>9.9999999999999995E-7</v>
      </c>
    </row>
    <row r="521" spans="3:18" customFormat="1" ht="28.5" x14ac:dyDescent="0.35">
      <c r="C521" s="190" t="s">
        <v>97</v>
      </c>
      <c r="D521" s="147"/>
      <c r="E521" s="179" t="s">
        <v>573</v>
      </c>
      <c r="F521" s="180" t="str">
        <f>_xlfn.IFNA(IF(MATCH(E521,'DEQ Pollutant List'!$A$7:$A$611, 0)&gt;0, "Yes"), "No")</f>
        <v>No</v>
      </c>
      <c r="G521" s="181" t="s">
        <v>575</v>
      </c>
      <c r="H521" s="182"/>
      <c r="I521" s="165"/>
      <c r="J521" s="147"/>
      <c r="K521" s="166"/>
      <c r="M521" s="32"/>
      <c r="N521" s="33"/>
      <c r="O521" s="42"/>
      <c r="R521" s="33">
        <v>0</v>
      </c>
    </row>
    <row r="522" spans="3:18" customFormat="1" ht="28.5" x14ac:dyDescent="0.35">
      <c r="C522" s="190" t="s">
        <v>228</v>
      </c>
      <c r="D522" s="147"/>
      <c r="E522" s="179" t="s">
        <v>573</v>
      </c>
      <c r="F522" s="180" t="str">
        <f>_xlfn.IFNA(IF(MATCH(E522,'DEQ Pollutant List'!$A$7:$A$611, 0)&gt;0, "Yes"), "No")</f>
        <v>No</v>
      </c>
      <c r="G522" s="181" t="s">
        <v>576</v>
      </c>
      <c r="H522" s="182">
        <v>0.8</v>
      </c>
      <c r="I522" s="165"/>
      <c r="J522" s="147"/>
      <c r="K522" s="166"/>
      <c r="L522" t="s">
        <v>577</v>
      </c>
      <c r="M522" s="32"/>
      <c r="N522" s="33"/>
      <c r="O522" s="42"/>
      <c r="R522" s="33">
        <v>9.9999999999999995E-8</v>
      </c>
    </row>
    <row r="523" spans="3:18" customFormat="1" ht="28.5" x14ac:dyDescent="0.35">
      <c r="C523" s="190" t="s">
        <v>88</v>
      </c>
      <c r="D523" s="147"/>
      <c r="E523" s="179" t="s">
        <v>573</v>
      </c>
      <c r="F523" s="180" t="s">
        <v>89</v>
      </c>
      <c r="G523" s="181" t="s">
        <v>575</v>
      </c>
      <c r="H523" s="182"/>
      <c r="I523" s="165"/>
      <c r="J523" s="147"/>
      <c r="K523" s="166"/>
      <c r="M523" s="32"/>
      <c r="N523" s="33"/>
      <c r="O523" s="42"/>
      <c r="R523" s="33">
        <v>1.6E-2</v>
      </c>
    </row>
    <row r="524" spans="3:18" customFormat="1" ht="28.5" x14ac:dyDescent="0.35">
      <c r="C524" s="190" t="s">
        <v>119</v>
      </c>
      <c r="D524" s="147"/>
      <c r="E524" s="179" t="s">
        <v>573</v>
      </c>
      <c r="F524" s="180" t="str">
        <f>_xlfn.IFNA(IF(MATCH(E524,'DEQ Pollutant List'!$A$7:$A$611, 0)&gt;0, "Yes"), "No")</f>
        <v>No</v>
      </c>
      <c r="G524" s="181" t="s">
        <v>575</v>
      </c>
      <c r="H524" s="182"/>
      <c r="I524" s="165"/>
      <c r="J524" s="147"/>
      <c r="K524" s="166"/>
      <c r="M524" s="32"/>
      <c r="N524" s="33"/>
      <c r="O524" s="42"/>
      <c r="R524" s="33" t="s">
        <v>578</v>
      </c>
    </row>
    <row r="525" spans="3:18" customFormat="1" ht="28.5" x14ac:dyDescent="0.35">
      <c r="C525" s="190" t="s">
        <v>120</v>
      </c>
      <c r="D525" s="147"/>
      <c r="E525" s="179" t="s">
        <v>573</v>
      </c>
      <c r="F525" s="180" t="str">
        <f>_xlfn.IFNA(IF(MATCH(E525,'DEQ Pollutant List'!$A$7:$A$611, 0)&gt;0, "Yes"), "No")</f>
        <v>No</v>
      </c>
      <c r="G525" s="181" t="s">
        <v>575</v>
      </c>
      <c r="H525" s="182"/>
      <c r="I525" s="165"/>
      <c r="J525" s="147"/>
      <c r="K525" s="166"/>
      <c r="M525" s="32"/>
      <c r="N525" s="33"/>
      <c r="O525" s="42"/>
      <c r="P525">
        <v>1.0169999999999999</v>
      </c>
      <c r="R525" s="33">
        <v>0.01</v>
      </c>
    </row>
    <row r="526" spans="3:18" customFormat="1" ht="28.5" x14ac:dyDescent="0.35">
      <c r="C526" s="190" t="s">
        <v>121</v>
      </c>
      <c r="D526" s="147"/>
      <c r="E526" s="179" t="s">
        <v>573</v>
      </c>
      <c r="F526" s="180" t="str">
        <f>_xlfn.IFNA(IF(MATCH(E526,'DEQ Pollutant List'!$A$7:$A$611, 0)&gt;0, "Yes"), "No")</f>
        <v>No</v>
      </c>
      <c r="G526" s="181" t="s">
        <v>575</v>
      </c>
      <c r="H526" s="182"/>
      <c r="I526" s="165"/>
      <c r="J526" s="147"/>
      <c r="K526" s="166"/>
      <c r="M526" s="32"/>
      <c r="N526" s="33"/>
      <c r="O526" s="42"/>
      <c r="R526" s="33">
        <v>3.2000000000000001E-2</v>
      </c>
    </row>
    <row r="527" spans="3:18" customFormat="1" ht="28.5" x14ac:dyDescent="0.35">
      <c r="C527" s="190" t="s">
        <v>123</v>
      </c>
      <c r="D527" s="147"/>
      <c r="E527" s="179" t="s">
        <v>573</v>
      </c>
      <c r="F527" s="180" t="str">
        <f>_xlfn.IFNA(IF(MATCH(E527,'DEQ Pollutant List'!$A$7:$A$611, 0)&gt;0, "Yes"), "No")</f>
        <v>No</v>
      </c>
      <c r="G527" s="181" t="s">
        <v>575</v>
      </c>
      <c r="H527" s="182"/>
      <c r="I527" s="165"/>
      <c r="J527" s="147"/>
      <c r="K527" s="166"/>
      <c r="M527" s="32"/>
      <c r="N527" s="33"/>
      <c r="O527" s="42"/>
      <c r="P527" t="s">
        <v>537</v>
      </c>
      <c r="R527" s="33">
        <v>1E-3</v>
      </c>
    </row>
    <row r="528" spans="3:18" customFormat="1" ht="28.5" x14ac:dyDescent="0.35">
      <c r="C528" s="190" t="s">
        <v>124</v>
      </c>
      <c r="D528" s="147"/>
      <c r="E528" s="179" t="s">
        <v>573</v>
      </c>
      <c r="F528" s="180" t="str">
        <f>_xlfn.IFNA(IF(MATCH(E528,'DEQ Pollutant List'!$A$7:$A$611, 0)&gt;0, "Yes"), "No")</f>
        <v>No</v>
      </c>
      <c r="G528" s="181" t="s">
        <v>575</v>
      </c>
      <c r="H528" s="182"/>
      <c r="I528" s="165"/>
      <c r="J528" s="147"/>
      <c r="K528" s="166"/>
      <c r="M528" s="32"/>
      <c r="N528" s="33"/>
      <c r="O528" s="42"/>
      <c r="R528" s="33">
        <v>0.01</v>
      </c>
    </row>
    <row r="529" spans="3:19" customFormat="1" ht="28.5" x14ac:dyDescent="0.35">
      <c r="C529" s="190" t="s">
        <v>125</v>
      </c>
      <c r="D529" s="147"/>
      <c r="E529" s="179" t="s">
        <v>573</v>
      </c>
      <c r="F529" s="180" t="str">
        <f>_xlfn.IFNA(IF(MATCH(E529,'DEQ Pollutant List'!$A$7:$A$611, 0)&gt;0, "Yes"), "No")</f>
        <v>No</v>
      </c>
      <c r="G529" s="181" t="s">
        <v>575</v>
      </c>
      <c r="H529" s="182"/>
      <c r="I529" s="165"/>
      <c r="J529" s="147"/>
      <c r="K529" s="166"/>
      <c r="M529" s="32"/>
      <c r="N529" s="33"/>
      <c r="O529" s="42"/>
      <c r="R529" s="33">
        <v>0.03</v>
      </c>
    </row>
    <row r="530" spans="3:19" customFormat="1" ht="28.5" x14ac:dyDescent="0.35">
      <c r="C530" s="190" t="s">
        <v>126</v>
      </c>
      <c r="D530" s="147"/>
      <c r="E530" s="179" t="s">
        <v>573</v>
      </c>
      <c r="F530" s="180" t="str">
        <f>_xlfn.IFNA(IF(MATCH(E530,'DEQ Pollutant List'!$A$7:$A$611, 0)&gt;0, "Yes"), "No")</f>
        <v>No</v>
      </c>
      <c r="G530" s="181" t="s">
        <v>575</v>
      </c>
      <c r="H530" s="182"/>
      <c r="I530" s="165"/>
      <c r="J530" s="147"/>
      <c r="K530" s="166"/>
      <c r="M530" s="32"/>
      <c r="N530" s="33"/>
      <c r="O530" s="42"/>
      <c r="R530" s="33">
        <v>0.99</v>
      </c>
    </row>
    <row r="531" spans="3:19" customFormat="1" ht="28.5" x14ac:dyDescent="0.35">
      <c r="C531" s="190" t="s">
        <v>127</v>
      </c>
      <c r="D531" s="147"/>
      <c r="E531" s="179" t="s">
        <v>573</v>
      </c>
      <c r="F531" s="180" t="str">
        <f>_xlfn.IFNA(IF(MATCH(E531,'DEQ Pollutant List'!$A$7:$A$611, 0)&gt;0, "Yes"), "No")</f>
        <v>No</v>
      </c>
      <c r="G531" s="181" t="s">
        <v>575</v>
      </c>
      <c r="H531" s="182"/>
      <c r="I531" s="165"/>
      <c r="J531" s="147"/>
      <c r="K531" s="166"/>
      <c r="M531" s="32"/>
      <c r="N531" s="33"/>
      <c r="O531" s="42"/>
      <c r="R531" s="33">
        <v>0.01</v>
      </c>
    </row>
    <row r="532" spans="3:19" ht="28.5" customHeight="1" x14ac:dyDescent="0.35">
      <c r="C532" s="145" t="s">
        <v>129</v>
      </c>
      <c r="D532" s="142">
        <v>0</v>
      </c>
      <c r="E532" s="164" t="s">
        <v>406</v>
      </c>
      <c r="F532" s="98" t="str">
        <f>_xlfn.IFNA(IF(MATCH(E532,'DEQ Pollutant List'!$A$7:$A$611, 0)&gt;0, "Yes"), "No")</f>
        <v>Yes</v>
      </c>
      <c r="G532" s="99" t="s">
        <v>519</v>
      </c>
      <c r="H532" s="100">
        <v>0.25</v>
      </c>
      <c r="I532" s="119">
        <f>D532*H532</f>
        <v>0</v>
      </c>
      <c r="J532" s="146">
        <v>1000</v>
      </c>
      <c r="K532" s="122"/>
      <c r="M532" s="32"/>
      <c r="N532" s="33"/>
      <c r="O532" s="42"/>
      <c r="R532" s="42">
        <v>0.1</v>
      </c>
      <c r="S532" s="84"/>
    </row>
    <row r="533" spans="3:19" ht="28.5" customHeight="1" x14ac:dyDescent="0.35">
      <c r="C533" s="145" t="s">
        <v>130</v>
      </c>
      <c r="D533" s="142">
        <v>0</v>
      </c>
      <c r="E533" s="164" t="s">
        <v>406</v>
      </c>
      <c r="F533" s="98" t="str">
        <f>_xlfn.IFNA(IF(MATCH(E533,'DEQ Pollutant List'!$A$7:$A$611, 0)&gt;0, "Yes"), "No")</f>
        <v>Yes</v>
      </c>
      <c r="G533" s="99" t="s">
        <v>519</v>
      </c>
      <c r="H533" s="100">
        <v>0.1</v>
      </c>
      <c r="I533" s="119">
        <f>D533*H533</f>
        <v>0</v>
      </c>
      <c r="J533" s="146">
        <v>1000</v>
      </c>
      <c r="K533" s="122"/>
      <c r="M533" s="32"/>
      <c r="N533" s="55"/>
      <c r="O533" s="56"/>
      <c r="P533" s="57" t="s">
        <v>550</v>
      </c>
      <c r="R533" s="56">
        <v>0.4</v>
      </c>
      <c r="S533" s="84"/>
    </row>
    <row r="534" spans="3:19" customFormat="1" ht="28.5" x14ac:dyDescent="0.35">
      <c r="C534" s="191" t="s">
        <v>304</v>
      </c>
      <c r="D534" s="79"/>
      <c r="E534" s="179" t="s">
        <v>579</v>
      </c>
      <c r="F534" s="180" t="str">
        <f>_xlfn.IFNA(IF(MATCH(E534,'DEQ Pollutant List'!$A$7:$A$611, 0)&gt;0, "Yes"), "No")</f>
        <v>No</v>
      </c>
      <c r="G534" s="181" t="s">
        <v>580</v>
      </c>
      <c r="H534" s="182">
        <v>0.05</v>
      </c>
      <c r="I534" s="165"/>
      <c r="J534" s="79"/>
      <c r="K534" s="166"/>
      <c r="M534" s="32"/>
      <c r="N534" s="33"/>
      <c r="O534" s="42"/>
      <c r="R534" s="33" t="s">
        <v>122</v>
      </c>
    </row>
    <row r="535" spans="3:19" customFormat="1" ht="28.5" x14ac:dyDescent="0.35">
      <c r="C535" s="191" t="s">
        <v>141</v>
      </c>
      <c r="D535" s="79"/>
      <c r="E535" s="179" t="s">
        <v>579</v>
      </c>
      <c r="F535" s="180" t="str">
        <f>_xlfn.IFNA(IF(MATCH(E535,'DEQ Pollutant List'!$A$7:$A$611, 0)&gt;0, "Yes"), "No")</f>
        <v>No</v>
      </c>
      <c r="G535" s="181" t="s">
        <v>581</v>
      </c>
      <c r="H535" s="182">
        <v>0.2</v>
      </c>
      <c r="I535" s="165"/>
      <c r="J535" s="79"/>
      <c r="K535" s="166"/>
      <c r="M535" s="32"/>
      <c r="N535" s="33"/>
      <c r="O535" s="42"/>
      <c r="R535" s="33">
        <v>0</v>
      </c>
    </row>
    <row r="536" spans="3:19" ht="28.5" customHeight="1" x14ac:dyDescent="0.35">
      <c r="C536" s="145" t="s">
        <v>131</v>
      </c>
      <c r="D536" s="142">
        <v>0</v>
      </c>
      <c r="E536" s="164" t="s">
        <v>406</v>
      </c>
      <c r="F536" s="98" t="str">
        <f>_xlfn.IFNA(IF(MATCH(E536,'DEQ Pollutant List'!$A$7:$A$611, 0)&gt;0, "Yes"), "No")</f>
        <v>Yes</v>
      </c>
      <c r="G536" s="99" t="s">
        <v>523</v>
      </c>
      <c r="H536" s="100">
        <v>0.1</v>
      </c>
      <c r="I536" s="119">
        <f>D536*H536</f>
        <v>0</v>
      </c>
      <c r="J536" s="146">
        <v>1000</v>
      </c>
      <c r="K536" s="122"/>
      <c r="M536" s="32"/>
      <c r="N536" s="33"/>
      <c r="O536" s="42"/>
      <c r="P536" t="s">
        <v>557</v>
      </c>
      <c r="R536" s="42">
        <v>0.2</v>
      </c>
      <c r="S536" s="84"/>
    </row>
    <row r="537" spans="3:19" ht="28.5" customHeight="1" x14ac:dyDescent="0.35">
      <c r="C537" s="141" t="s">
        <v>132</v>
      </c>
      <c r="D537" s="142">
        <v>0</v>
      </c>
      <c r="E537" s="164" t="s">
        <v>406</v>
      </c>
      <c r="F537" s="98" t="str">
        <f>_xlfn.IFNA(IF(MATCH(E537,'DEQ Pollutant List'!$A$7:$A$611, 0)&gt;0, "Yes"), "No")</f>
        <v>Yes</v>
      </c>
      <c r="G537" s="99" t="s">
        <v>519</v>
      </c>
      <c r="H537" s="100">
        <v>0.1</v>
      </c>
      <c r="I537" s="119">
        <f>D537*H537</f>
        <v>0</v>
      </c>
      <c r="J537" s="142">
        <v>1000</v>
      </c>
      <c r="K537" s="122"/>
      <c r="M537" s="32"/>
      <c r="N537" s="33"/>
      <c r="O537" s="42"/>
      <c r="R537" s="42">
        <v>7.0000000000000007E-2</v>
      </c>
      <c r="S537" s="84"/>
    </row>
    <row r="538" spans="3:19" ht="28.5" customHeight="1" x14ac:dyDescent="0.35">
      <c r="C538" s="141" t="s">
        <v>133</v>
      </c>
      <c r="D538" s="142">
        <v>0</v>
      </c>
      <c r="E538" s="164" t="s">
        <v>406</v>
      </c>
      <c r="F538" s="98" t="str">
        <f>_xlfn.IFNA(IF(MATCH(E538,'DEQ Pollutant List'!$A$7:$A$611, 0)&gt;0, "Yes"), "No")</f>
        <v>Yes</v>
      </c>
      <c r="G538" s="99" t="s">
        <v>519</v>
      </c>
      <c r="H538" s="100">
        <v>0.1</v>
      </c>
      <c r="I538" s="119">
        <f>D538*H538</f>
        <v>0</v>
      </c>
      <c r="J538" s="142">
        <v>1000</v>
      </c>
      <c r="K538" s="122"/>
      <c r="M538" s="32"/>
      <c r="N538" s="33"/>
      <c r="O538" s="42"/>
      <c r="R538" s="42">
        <v>0.17</v>
      </c>
      <c r="S538" s="84"/>
    </row>
    <row r="539" spans="3:19" customFormat="1" ht="28.5" x14ac:dyDescent="0.35">
      <c r="C539" s="193" t="s">
        <v>33</v>
      </c>
      <c r="D539" s="149"/>
      <c r="E539" s="179" t="s">
        <v>579</v>
      </c>
      <c r="F539" s="180" t="str">
        <f>_xlfn.IFNA(IF(MATCH(E539,'DEQ Pollutant List'!$A$7:$A$611, 0)&gt;0, "Yes"), "No")</f>
        <v>No</v>
      </c>
      <c r="G539" s="181" t="s">
        <v>582</v>
      </c>
      <c r="H539" s="182"/>
      <c r="I539" s="165"/>
      <c r="J539" s="149"/>
      <c r="K539" s="166"/>
      <c r="M539" s="32"/>
      <c r="N539" s="33"/>
      <c r="O539" s="42"/>
      <c r="R539" s="33">
        <v>2.5000000000000001E-2</v>
      </c>
    </row>
    <row r="540" spans="3:19" ht="28.5" customHeight="1" x14ac:dyDescent="0.35">
      <c r="C540" s="141" t="s">
        <v>134</v>
      </c>
      <c r="D540" s="142">
        <v>0</v>
      </c>
      <c r="E540" s="164" t="s">
        <v>406</v>
      </c>
      <c r="F540" s="98" t="str">
        <f>_xlfn.IFNA(IF(MATCH(E540,'DEQ Pollutant List'!$A$7:$A$611, 0)&gt;0, "Yes"), "No")</f>
        <v>Yes</v>
      </c>
      <c r="G540" s="99" t="s">
        <v>519</v>
      </c>
      <c r="H540" s="100">
        <v>0.1</v>
      </c>
      <c r="I540" s="119">
        <f>D540*H540</f>
        <v>0</v>
      </c>
      <c r="J540" s="142">
        <v>1000</v>
      </c>
      <c r="K540" s="122"/>
      <c r="M540" s="32"/>
      <c r="N540" s="33"/>
      <c r="O540" s="42"/>
      <c r="R540" s="42">
        <v>1E-3</v>
      </c>
      <c r="S540" s="84"/>
    </row>
    <row r="541" spans="3:19" ht="28.5" customHeight="1" x14ac:dyDescent="0.35">
      <c r="C541" s="143" t="s">
        <v>94</v>
      </c>
      <c r="D541" s="142">
        <v>0</v>
      </c>
      <c r="E541" s="164" t="s">
        <v>406</v>
      </c>
      <c r="F541" s="98" t="str">
        <f>_xlfn.IFNA(IF(MATCH(E541,'DEQ Pollutant List'!$A$7:$A$611, 0)&gt;0, "Yes"), "No")</f>
        <v>Yes</v>
      </c>
      <c r="G541" s="99" t="s">
        <v>519</v>
      </c>
      <c r="H541" s="100">
        <v>2.7E-2</v>
      </c>
      <c r="I541" s="119">
        <f>D541*H541</f>
        <v>0</v>
      </c>
      <c r="J541" s="144">
        <v>1000</v>
      </c>
      <c r="K541" s="122"/>
      <c r="M541" s="32"/>
      <c r="N541" s="33"/>
      <c r="O541" s="42"/>
      <c r="R541" s="42">
        <v>3.2000000000000001E-2</v>
      </c>
      <c r="S541" s="84"/>
    </row>
    <row r="542" spans="3:19" ht="28.5" customHeight="1" x14ac:dyDescent="0.35">
      <c r="C542" s="141" t="s">
        <v>414</v>
      </c>
      <c r="D542" s="142">
        <v>0</v>
      </c>
      <c r="E542" s="164" t="s">
        <v>583</v>
      </c>
      <c r="F542" s="98" t="str">
        <f>_xlfn.IFNA(IF(MATCH(E542,'DEQ Pollutant List'!$A$7:$A$611, 0)&gt;0, "Yes"), "No")</f>
        <v>Yes</v>
      </c>
      <c r="G542" s="99" t="s">
        <v>584</v>
      </c>
      <c r="H542" s="100">
        <v>0.01</v>
      </c>
      <c r="I542" s="119">
        <f>D542*H542</f>
        <v>0</v>
      </c>
      <c r="J542" s="142">
        <v>20</v>
      </c>
      <c r="K542" s="122"/>
      <c r="M542" s="32"/>
      <c r="N542" s="33"/>
      <c r="O542" s="42"/>
      <c r="R542" s="42">
        <v>5.7000000000000002E-2</v>
      </c>
      <c r="S542" s="84"/>
    </row>
    <row r="543" spans="3:19" customFormat="1" ht="28.5" x14ac:dyDescent="0.35">
      <c r="C543" s="191" t="s">
        <v>43</v>
      </c>
      <c r="D543" s="79"/>
      <c r="E543" s="179" t="s">
        <v>579</v>
      </c>
      <c r="F543" s="180" t="str">
        <f>_xlfn.IFNA(IF(MATCH(E543,'DEQ Pollutant List'!$A$7:$A$611, 0)&gt;0, "Yes"), "No")</f>
        <v>No</v>
      </c>
      <c r="G543" s="181" t="s">
        <v>582</v>
      </c>
      <c r="H543" s="182"/>
      <c r="I543" s="165"/>
      <c r="J543" s="79"/>
      <c r="K543" s="166"/>
      <c r="M543" s="32"/>
      <c r="N543" s="33"/>
      <c r="O543" s="42"/>
      <c r="R543" s="33">
        <v>0.6</v>
      </c>
    </row>
    <row r="544" spans="3:19" customFormat="1" ht="28.5" x14ac:dyDescent="0.35">
      <c r="C544" s="190" t="s">
        <v>94</v>
      </c>
      <c r="D544" s="147"/>
      <c r="E544" s="179" t="s">
        <v>579</v>
      </c>
      <c r="F544" s="180" t="str">
        <f>_xlfn.IFNA(IF(MATCH(E544,'DEQ Pollutant List'!$A$7:$A$611, 0)&gt;0, "Yes"), "No")</f>
        <v>No</v>
      </c>
      <c r="G544" s="181" t="s">
        <v>582</v>
      </c>
      <c r="H544" s="182"/>
      <c r="I544" s="165"/>
      <c r="J544" s="147"/>
      <c r="K544" s="166"/>
      <c r="M544" s="32"/>
      <c r="N544" s="33"/>
      <c r="O544" s="42"/>
      <c r="R544" s="33">
        <v>2.1000000000000001E-2</v>
      </c>
    </row>
    <row r="545" spans="3:19" customFormat="1" ht="28.5" x14ac:dyDescent="0.35">
      <c r="C545" s="193" t="s">
        <v>56</v>
      </c>
      <c r="D545" s="149"/>
      <c r="E545" s="179" t="s">
        <v>579</v>
      </c>
      <c r="F545" s="180" t="str">
        <f>_xlfn.IFNA(IF(MATCH(E545,'DEQ Pollutant List'!$A$7:$A$611, 0)&gt;0, "Yes"), "No")</f>
        <v>No</v>
      </c>
      <c r="G545" s="181" t="s">
        <v>582</v>
      </c>
      <c r="H545" s="182"/>
      <c r="I545" s="165"/>
      <c r="J545" s="149"/>
      <c r="K545" s="166"/>
      <c r="M545" s="32"/>
      <c r="N545" s="33"/>
      <c r="O545" s="42"/>
      <c r="R545" s="33">
        <v>2.5000000000000001E-2</v>
      </c>
    </row>
    <row r="546" spans="3:19" ht="28.5" customHeight="1" x14ac:dyDescent="0.35">
      <c r="C546" s="143" t="s">
        <v>194</v>
      </c>
      <c r="D546" s="142">
        <v>0</v>
      </c>
      <c r="E546" s="164" t="s">
        <v>583</v>
      </c>
      <c r="F546" s="98" t="str">
        <f>_xlfn.IFNA(IF(MATCH(E546,'DEQ Pollutant List'!$A$7:$A$611, 0)&gt;0, "Yes"), "No")</f>
        <v>Yes</v>
      </c>
      <c r="G546" s="99" t="s">
        <v>584</v>
      </c>
      <c r="H546" s="100">
        <v>0.8</v>
      </c>
      <c r="I546" s="119">
        <f>D546*H546</f>
        <v>0</v>
      </c>
      <c r="J546" s="144">
        <v>20</v>
      </c>
      <c r="K546" s="122"/>
      <c r="M546" s="32"/>
      <c r="N546" s="33"/>
      <c r="O546" s="42"/>
      <c r="R546" s="42">
        <v>8.8999999999999996E-2</v>
      </c>
      <c r="S546" s="84"/>
    </row>
    <row r="547" spans="3:19" ht="28.5" customHeight="1" x14ac:dyDescent="0.35">
      <c r="C547" s="143" t="s">
        <v>341</v>
      </c>
      <c r="D547" s="142">
        <v>0</v>
      </c>
      <c r="E547" s="164" t="s">
        <v>583</v>
      </c>
      <c r="F547" s="98" t="str">
        <f>_xlfn.IFNA(IF(MATCH(E547,'DEQ Pollutant List'!$A$7:$A$611, 0)&gt;0, "Yes"), "No")</f>
        <v>Yes</v>
      </c>
      <c r="G547" s="99" t="s">
        <v>585</v>
      </c>
      <c r="H547" s="100">
        <v>1</v>
      </c>
      <c r="I547" s="119">
        <f>D547*H547</f>
        <v>0</v>
      </c>
      <c r="J547" s="144">
        <v>20</v>
      </c>
      <c r="K547" s="122"/>
      <c r="M547" s="32"/>
      <c r="N547" s="33"/>
      <c r="O547" s="42"/>
      <c r="R547" s="42">
        <v>0.04</v>
      </c>
      <c r="S547" s="84"/>
    </row>
    <row r="548" spans="3:19" ht="28.5" customHeight="1" x14ac:dyDescent="0.35">
      <c r="C548" s="143" t="s">
        <v>88</v>
      </c>
      <c r="D548" s="142">
        <v>0</v>
      </c>
      <c r="E548" s="164" t="s">
        <v>586</v>
      </c>
      <c r="F548" s="128" t="s">
        <v>17</v>
      </c>
      <c r="G548" s="99" t="s">
        <v>587</v>
      </c>
      <c r="H548" s="100">
        <v>1.1999999999999999E-3</v>
      </c>
      <c r="I548" s="119">
        <f>D548*H548</f>
        <v>0</v>
      </c>
      <c r="J548" s="144" t="s">
        <v>231</v>
      </c>
      <c r="K548" s="121"/>
      <c r="M548" s="32"/>
      <c r="N548" s="55"/>
      <c r="O548" s="56"/>
      <c r="P548" s="57"/>
      <c r="R548" s="56">
        <v>2.5000000000000001E-2</v>
      </c>
      <c r="S548" s="84"/>
    </row>
    <row r="549" spans="3:19" customFormat="1" ht="28.5" x14ac:dyDescent="0.35">
      <c r="C549" s="190" t="s">
        <v>62</v>
      </c>
      <c r="D549" s="147"/>
      <c r="E549" s="179" t="s">
        <v>579</v>
      </c>
      <c r="F549" s="180" t="str">
        <f>_xlfn.IFNA(IF(MATCH(E549,'DEQ Pollutant List'!$A$7:$A$611, 0)&gt;0, "Yes"), "No")</f>
        <v>No</v>
      </c>
      <c r="G549" s="181" t="s">
        <v>582</v>
      </c>
      <c r="H549" s="182"/>
      <c r="I549" s="165"/>
      <c r="J549" s="147"/>
      <c r="K549" s="166"/>
      <c r="M549" s="32"/>
      <c r="N549" s="33"/>
      <c r="O549" s="42"/>
      <c r="R549" s="33">
        <v>0.1</v>
      </c>
    </row>
    <row r="550" spans="3:19" customFormat="1" ht="28.5" x14ac:dyDescent="0.35">
      <c r="C550" s="190" t="s">
        <v>66</v>
      </c>
      <c r="D550" s="147"/>
      <c r="E550" s="179" t="s">
        <v>579</v>
      </c>
      <c r="F550" s="180" t="str">
        <f>_xlfn.IFNA(IF(MATCH(E550,'DEQ Pollutant List'!$A$7:$A$611, 0)&gt;0, "Yes"), "No")</f>
        <v>No</v>
      </c>
      <c r="G550" s="181" t="s">
        <v>582</v>
      </c>
      <c r="H550" s="182"/>
      <c r="I550" s="165"/>
      <c r="J550" s="147"/>
      <c r="K550" s="166"/>
      <c r="M550" s="32"/>
      <c r="N550" s="33"/>
      <c r="O550" s="42"/>
      <c r="R550" s="33" t="s">
        <v>96</v>
      </c>
    </row>
    <row r="551" spans="3:19" customFormat="1" ht="28.5" x14ac:dyDescent="0.35">
      <c r="C551" s="190" t="s">
        <v>69</v>
      </c>
      <c r="D551" s="147"/>
      <c r="E551" s="179" t="s">
        <v>579</v>
      </c>
      <c r="F551" s="180" t="str">
        <f>_xlfn.IFNA(IF(MATCH(E551,'DEQ Pollutant List'!$A$7:$A$611, 0)&gt;0, "Yes"), "No")</f>
        <v>No</v>
      </c>
      <c r="G551" s="181" t="s">
        <v>582</v>
      </c>
      <c r="H551" s="182"/>
      <c r="I551" s="165"/>
      <c r="J551" s="147"/>
      <c r="K551" s="166"/>
      <c r="M551" s="32"/>
      <c r="N551" s="33"/>
      <c r="O551" s="42"/>
      <c r="R551" s="33">
        <v>2.9000000000000001E-2</v>
      </c>
    </row>
    <row r="552" spans="3:19" customFormat="1" ht="28.5" x14ac:dyDescent="0.35">
      <c r="C552" s="191" t="s">
        <v>98</v>
      </c>
      <c r="D552" s="79"/>
      <c r="E552" s="179" t="s">
        <v>579</v>
      </c>
      <c r="F552" s="180" t="str">
        <f>_xlfn.IFNA(IF(MATCH(E552,'DEQ Pollutant List'!$A$7:$A$611, 0)&gt;0, "Yes"), "No")</f>
        <v>No</v>
      </c>
      <c r="G552" s="181" t="s">
        <v>588</v>
      </c>
      <c r="H552" s="182">
        <v>0.2</v>
      </c>
      <c r="I552" s="165"/>
      <c r="J552" s="79"/>
      <c r="K552" s="166"/>
      <c r="M552" s="32"/>
      <c r="N552" s="33"/>
      <c r="O552" s="42"/>
      <c r="R552" s="33">
        <v>0.3367</v>
      </c>
    </row>
    <row r="553" spans="3:19" customFormat="1" ht="28.5" x14ac:dyDescent="0.35">
      <c r="C553" s="190" t="s">
        <v>99</v>
      </c>
      <c r="D553" s="147"/>
      <c r="E553" s="179" t="s">
        <v>579</v>
      </c>
      <c r="F553" s="180" t="str">
        <f>_xlfn.IFNA(IF(MATCH(E553,'DEQ Pollutant List'!$A$7:$A$611, 0)&gt;0, "Yes"), "No")</f>
        <v>No</v>
      </c>
      <c r="G553" s="181" t="s">
        <v>589</v>
      </c>
      <c r="H553" s="182">
        <v>0.25</v>
      </c>
      <c r="I553" s="165"/>
      <c r="J553" s="147"/>
      <c r="K553" s="166"/>
      <c r="M553" s="32"/>
      <c r="N553" s="33"/>
      <c r="O553" s="42"/>
      <c r="R553" s="33">
        <v>4.5999999999999999E-2</v>
      </c>
    </row>
    <row r="554" spans="3:19" customFormat="1" ht="28.5" x14ac:dyDescent="0.35">
      <c r="C554" s="191" t="s">
        <v>95</v>
      </c>
      <c r="D554" s="79"/>
      <c r="E554" s="179" t="s">
        <v>579</v>
      </c>
      <c r="F554" s="180" t="str">
        <f>_xlfn.IFNA(IF(MATCH(E554,'DEQ Pollutant List'!$A$7:$A$611, 0)&gt;0, "Yes"), "No")</f>
        <v>No</v>
      </c>
      <c r="G554" s="181" t="s">
        <v>582</v>
      </c>
      <c r="H554" s="182">
        <v>0.1</v>
      </c>
      <c r="I554" s="165"/>
      <c r="J554" s="79"/>
      <c r="K554" s="166"/>
      <c r="M554" s="32"/>
      <c r="N554" s="33"/>
      <c r="O554" s="42"/>
      <c r="R554" s="33">
        <v>1.4E-3</v>
      </c>
    </row>
    <row r="555" spans="3:19" customFormat="1" ht="28" x14ac:dyDescent="0.35">
      <c r="C555" s="192" t="s">
        <v>102</v>
      </c>
      <c r="D555" s="148"/>
      <c r="E555" s="183" t="s">
        <v>579</v>
      </c>
      <c r="F555" s="180" t="str">
        <f>_xlfn.IFNA(IF(MATCH(E555,'DEQ Pollutant List'!$A$7:$A$611, 0)&gt;0, "Yes"), "No")</f>
        <v>No</v>
      </c>
      <c r="G555" s="184" t="s">
        <v>582</v>
      </c>
      <c r="H555" s="185">
        <v>0.1</v>
      </c>
      <c r="I555" s="168"/>
      <c r="J555" s="148"/>
      <c r="K555" s="169"/>
      <c r="L555" s="57"/>
      <c r="M555" s="54"/>
      <c r="N555" s="33"/>
      <c r="O555" s="42"/>
      <c r="R555" s="33">
        <v>0.06</v>
      </c>
    </row>
    <row r="556" spans="3:19" customFormat="1" ht="28.5" x14ac:dyDescent="0.35">
      <c r="C556" s="193" t="s">
        <v>150</v>
      </c>
      <c r="D556" s="149"/>
      <c r="E556" s="179" t="s">
        <v>579</v>
      </c>
      <c r="F556" s="180" t="str">
        <f>_xlfn.IFNA(IF(MATCH(E556,'DEQ Pollutant List'!$A$7:$A$611, 0)&gt;0, "Yes"), "No")</f>
        <v>No</v>
      </c>
      <c r="G556" s="181" t="s">
        <v>580</v>
      </c>
      <c r="H556" s="182">
        <v>0.4</v>
      </c>
      <c r="I556" s="165"/>
      <c r="J556" s="149"/>
      <c r="K556" s="166"/>
      <c r="M556" s="32"/>
      <c r="N556" s="33"/>
      <c r="O556" s="42"/>
      <c r="P556" t="s">
        <v>572</v>
      </c>
      <c r="R556" s="33">
        <v>1</v>
      </c>
    </row>
    <row r="557" spans="3:19" customFormat="1" ht="28.5" x14ac:dyDescent="0.35">
      <c r="C557" s="191" t="s">
        <v>128</v>
      </c>
      <c r="D557" s="79"/>
      <c r="E557" s="179" t="s">
        <v>579</v>
      </c>
      <c r="F557" s="180" t="str">
        <f>_xlfn.IFNA(IF(MATCH(E557,'DEQ Pollutant List'!$A$7:$A$611, 0)&gt;0, "Yes"), "No")</f>
        <v>No</v>
      </c>
      <c r="G557" s="181" t="s">
        <v>582</v>
      </c>
      <c r="H557" s="182">
        <v>0.1</v>
      </c>
      <c r="I557" s="165"/>
      <c r="J557" s="79"/>
      <c r="K557" s="166"/>
      <c r="M557" s="32"/>
      <c r="N557" s="33"/>
      <c r="O557" s="42"/>
      <c r="P557" t="s">
        <v>577</v>
      </c>
      <c r="R557" s="33">
        <v>0.7</v>
      </c>
    </row>
    <row r="558" spans="3:19" ht="28.5" customHeight="1" x14ac:dyDescent="0.35">
      <c r="C558" s="143" t="s">
        <v>113</v>
      </c>
      <c r="D558" s="142">
        <v>0</v>
      </c>
      <c r="E558" s="164" t="s">
        <v>586</v>
      </c>
      <c r="F558" s="128" t="s">
        <v>17</v>
      </c>
      <c r="G558" s="99" t="s">
        <v>587</v>
      </c>
      <c r="H558" s="100">
        <v>1E-3</v>
      </c>
      <c r="I558" s="119">
        <f>D558*H558</f>
        <v>0</v>
      </c>
      <c r="J558" s="144" t="s">
        <v>231</v>
      </c>
      <c r="K558" s="121"/>
      <c r="M558" s="32"/>
      <c r="N558" s="33"/>
      <c r="O558" s="42"/>
      <c r="R558" s="42">
        <v>0.01</v>
      </c>
      <c r="S558" s="84"/>
    </row>
    <row r="559" spans="3:19" ht="28.5" customHeight="1" x14ac:dyDescent="0.35">
      <c r="C559" s="141" t="s">
        <v>256</v>
      </c>
      <c r="D559" s="142">
        <v>0</v>
      </c>
      <c r="E559" s="164" t="s">
        <v>590</v>
      </c>
      <c r="F559" s="128" t="s">
        <v>17</v>
      </c>
      <c r="G559" s="99" t="s">
        <v>591</v>
      </c>
      <c r="H559" s="100">
        <v>0.01</v>
      </c>
      <c r="I559" s="119">
        <f>D559*H559</f>
        <v>0</v>
      </c>
      <c r="J559" s="142">
        <v>20</v>
      </c>
      <c r="K559" s="121"/>
      <c r="M559" s="32"/>
      <c r="N559" s="33"/>
      <c r="O559" s="42"/>
      <c r="R559" s="42" t="s">
        <v>96</v>
      </c>
      <c r="S559" s="84"/>
    </row>
    <row r="560" spans="3:19" ht="28.5" customHeight="1" x14ac:dyDescent="0.35">
      <c r="C560" s="143" t="s">
        <v>402</v>
      </c>
      <c r="D560" s="142">
        <v>0</v>
      </c>
      <c r="E560" s="164" t="s">
        <v>590</v>
      </c>
      <c r="F560" s="128" t="s">
        <v>17</v>
      </c>
      <c r="G560" s="99" t="s">
        <v>592</v>
      </c>
      <c r="H560" s="100">
        <v>3.0000000000000001E-3</v>
      </c>
      <c r="I560" s="119">
        <f>D560*H560</f>
        <v>0</v>
      </c>
      <c r="J560" s="144">
        <v>20</v>
      </c>
      <c r="K560" s="121"/>
      <c r="M560" s="32"/>
      <c r="N560" s="33"/>
      <c r="O560" s="42"/>
      <c r="R560" s="42" t="s">
        <v>96</v>
      </c>
      <c r="S560" s="84"/>
    </row>
    <row r="561" spans="3:19" customFormat="1" ht="28.5" x14ac:dyDescent="0.35">
      <c r="C561" s="191" t="s">
        <v>132</v>
      </c>
      <c r="D561" s="79"/>
      <c r="E561" s="179" t="s">
        <v>579</v>
      </c>
      <c r="F561" s="180" t="str">
        <f>_xlfn.IFNA(IF(MATCH(E561,'DEQ Pollutant List'!$A$7:$A$611, 0)&gt;0, "Yes"), "No")</f>
        <v>No</v>
      </c>
      <c r="G561" s="181" t="s">
        <v>582</v>
      </c>
      <c r="H561" s="182">
        <v>0.1</v>
      </c>
      <c r="I561" s="165"/>
      <c r="J561" s="79"/>
      <c r="K561" s="166"/>
      <c r="M561" s="32"/>
      <c r="N561" s="33"/>
      <c r="O561" s="42"/>
      <c r="R561" s="33" t="s">
        <v>96</v>
      </c>
    </row>
    <row r="562" spans="3:19" customFormat="1" ht="28.5" x14ac:dyDescent="0.35">
      <c r="C562" s="191" t="s">
        <v>133</v>
      </c>
      <c r="D562" s="79"/>
      <c r="E562" s="179" t="s">
        <v>579</v>
      </c>
      <c r="F562" s="180" t="str">
        <f>_xlfn.IFNA(IF(MATCH(E562,'DEQ Pollutant List'!$A$7:$A$611, 0)&gt;0, "Yes"), "No")</f>
        <v>No</v>
      </c>
      <c r="G562" s="181" t="s">
        <v>582</v>
      </c>
      <c r="H562" s="182">
        <v>0.1</v>
      </c>
      <c r="I562" s="165"/>
      <c r="J562" s="79"/>
      <c r="K562" s="166"/>
      <c r="M562" s="32"/>
      <c r="N562" s="33"/>
      <c r="O562" s="42"/>
      <c r="R562" s="33" t="s">
        <v>96</v>
      </c>
    </row>
    <row r="563" spans="3:19" customFormat="1" ht="28.5" x14ac:dyDescent="0.35">
      <c r="C563" s="191" t="s">
        <v>134</v>
      </c>
      <c r="D563" s="79"/>
      <c r="E563" s="179" t="s">
        <v>579</v>
      </c>
      <c r="F563" s="180" t="str">
        <f>_xlfn.IFNA(IF(MATCH(E563,'DEQ Pollutant List'!$A$7:$A$611, 0)&gt;0, "Yes"), "No")</f>
        <v>No</v>
      </c>
      <c r="G563" s="181" t="s">
        <v>582</v>
      </c>
      <c r="H563" s="182">
        <v>2.5000000000000001E-2</v>
      </c>
      <c r="I563" s="165"/>
      <c r="J563" s="79"/>
      <c r="K563" s="166"/>
      <c r="M563" s="32"/>
      <c r="N563" s="33"/>
      <c r="O563" s="42"/>
      <c r="R563" s="33">
        <v>1.4E-3</v>
      </c>
    </row>
    <row r="564" spans="3:19" customFormat="1" ht="28.5" x14ac:dyDescent="0.35">
      <c r="C564" s="191" t="s">
        <v>57</v>
      </c>
      <c r="D564" s="79"/>
      <c r="E564" s="179" t="s">
        <v>579</v>
      </c>
      <c r="F564" s="180" t="str">
        <f>_xlfn.IFNA(IF(MATCH(E564,'DEQ Pollutant List'!$A$7:$A$611, 0)&gt;0, "Yes"), "No")</f>
        <v>No</v>
      </c>
      <c r="G564" s="181" t="s">
        <v>582</v>
      </c>
      <c r="H564" s="182"/>
      <c r="I564" s="165"/>
      <c r="J564" s="79"/>
      <c r="K564" s="166"/>
      <c r="M564" s="32"/>
      <c r="N564" s="33"/>
      <c r="O564" s="42"/>
      <c r="R564" s="33" t="s">
        <v>96</v>
      </c>
    </row>
    <row r="565" spans="3:19" ht="28.5" customHeight="1" x14ac:dyDescent="0.35">
      <c r="C565" s="143" t="s">
        <v>253</v>
      </c>
      <c r="D565" s="142">
        <v>0</v>
      </c>
      <c r="E565" s="164" t="s">
        <v>590</v>
      </c>
      <c r="F565" s="128" t="s">
        <v>17</v>
      </c>
      <c r="G565" s="99" t="s">
        <v>591</v>
      </c>
      <c r="H565" s="100">
        <v>0.01</v>
      </c>
      <c r="I565" s="119">
        <f>D565*H565</f>
        <v>0</v>
      </c>
      <c r="J565" s="144">
        <v>20</v>
      </c>
      <c r="K565" s="121"/>
      <c r="M565" s="32"/>
      <c r="N565" s="33"/>
      <c r="O565" s="42"/>
      <c r="R565" s="42" t="s">
        <v>96</v>
      </c>
      <c r="S565" s="84"/>
    </row>
    <row r="566" spans="3:19" ht="28.5" customHeight="1" x14ac:dyDescent="0.35">
      <c r="C566" s="143" t="s">
        <v>259</v>
      </c>
      <c r="D566" s="142">
        <v>0</v>
      </c>
      <c r="E566" s="164" t="s">
        <v>590</v>
      </c>
      <c r="F566" s="128" t="s">
        <v>17</v>
      </c>
      <c r="G566" s="99" t="s">
        <v>591</v>
      </c>
      <c r="H566" s="100">
        <v>0.01</v>
      </c>
      <c r="I566" s="119">
        <f>D566*H566</f>
        <v>0</v>
      </c>
      <c r="J566" s="144">
        <v>20</v>
      </c>
      <c r="K566" s="121"/>
      <c r="M566" s="32"/>
      <c r="N566" s="33"/>
      <c r="O566" s="42"/>
      <c r="R566" s="42">
        <v>1.4E-3</v>
      </c>
      <c r="S566" s="84"/>
    </row>
    <row r="567" spans="3:19" customFormat="1" ht="28.5" x14ac:dyDescent="0.35">
      <c r="C567" s="191" t="s">
        <v>110</v>
      </c>
      <c r="D567" s="79"/>
      <c r="E567" s="179" t="s">
        <v>579</v>
      </c>
      <c r="F567" s="180" t="str">
        <f>_xlfn.IFNA(IF(MATCH(E567,'DEQ Pollutant List'!$A$7:$A$611, 0)&gt;0, "Yes"), "No")</f>
        <v>No</v>
      </c>
      <c r="G567" s="181" t="s">
        <v>582</v>
      </c>
      <c r="H567" s="182"/>
      <c r="I567" s="165"/>
      <c r="J567" s="79"/>
      <c r="K567" s="166"/>
      <c r="M567" s="32"/>
      <c r="N567" s="33"/>
      <c r="O567" s="42"/>
      <c r="R567" s="33" t="s">
        <v>96</v>
      </c>
    </row>
    <row r="568" spans="3:19" customFormat="1" ht="28.5" x14ac:dyDescent="0.35">
      <c r="C568" s="190" t="s">
        <v>40</v>
      </c>
      <c r="D568" s="147"/>
      <c r="E568" s="179" t="s">
        <v>593</v>
      </c>
      <c r="F568" s="180" t="str">
        <f>_xlfn.IFNA(IF(MATCH(E568,'DEQ Pollutant List'!$A$7:$A$611, 0)&gt;0, "Yes"), "No")</f>
        <v>No</v>
      </c>
      <c r="G568" s="181" t="s">
        <v>594</v>
      </c>
      <c r="H568" s="182">
        <v>0.69</v>
      </c>
      <c r="I568" s="165"/>
      <c r="J568" s="147"/>
      <c r="K568" s="166"/>
      <c r="M568" s="32"/>
      <c r="N568" s="33"/>
      <c r="O568" s="42"/>
      <c r="R568" s="33">
        <v>1E-3</v>
      </c>
    </row>
    <row r="569" spans="3:19" customFormat="1" ht="28.5" x14ac:dyDescent="0.35">
      <c r="C569" s="193" t="s">
        <v>83</v>
      </c>
      <c r="D569" s="149"/>
      <c r="E569" s="179" t="s">
        <v>593</v>
      </c>
      <c r="F569" s="180" t="str">
        <f>_xlfn.IFNA(IF(MATCH(E569,'DEQ Pollutant List'!$A$7:$A$611, 0)&gt;0, "Yes"), "No")</f>
        <v>No</v>
      </c>
      <c r="G569" s="181" t="s">
        <v>595</v>
      </c>
      <c r="H569" s="182"/>
      <c r="I569" s="165"/>
      <c r="J569" s="149"/>
      <c r="K569" s="166"/>
      <c r="M569" s="32"/>
      <c r="N569" s="33"/>
      <c r="O569" s="42"/>
      <c r="R569" s="33">
        <v>2.5000000000000001E-2</v>
      </c>
    </row>
    <row r="570" spans="3:19" customFormat="1" ht="42" x14ac:dyDescent="0.35">
      <c r="C570" s="194" t="s">
        <v>255</v>
      </c>
      <c r="D570" s="150"/>
      <c r="E570" s="183" t="s">
        <v>593</v>
      </c>
      <c r="F570" s="180" t="str">
        <f>_xlfn.IFNA(IF(MATCH(E570,'DEQ Pollutant List'!$A$7:$A$611, 0)&gt;0, "Yes"), "No")</f>
        <v>No</v>
      </c>
      <c r="G570" s="184" t="s">
        <v>596</v>
      </c>
      <c r="H570" s="185">
        <v>0.2</v>
      </c>
      <c r="I570" s="168"/>
      <c r="J570" s="150"/>
      <c r="K570" s="169"/>
      <c r="L570" s="57"/>
      <c r="M570" s="54"/>
      <c r="N570" s="33"/>
      <c r="O570" s="42"/>
      <c r="R570" s="33">
        <v>2.5000000000000001E-2</v>
      </c>
    </row>
    <row r="571" spans="3:19" customFormat="1" ht="28.5" x14ac:dyDescent="0.35">
      <c r="C571" s="193" t="s">
        <v>234</v>
      </c>
      <c r="D571" s="149"/>
      <c r="E571" s="179" t="s">
        <v>593</v>
      </c>
      <c r="F571" s="180" t="str">
        <f>_xlfn.IFNA(IF(MATCH(E571,'DEQ Pollutant List'!$A$7:$A$611, 0)&gt;0, "Yes"), "No")</f>
        <v>No</v>
      </c>
      <c r="G571" s="181" t="s">
        <v>597</v>
      </c>
      <c r="H571" s="182">
        <v>1</v>
      </c>
      <c r="I571" s="165"/>
      <c r="J571" s="149"/>
      <c r="K571" s="166"/>
      <c r="L571">
        <v>0.876</v>
      </c>
      <c r="M571" s="32"/>
      <c r="N571" s="33"/>
      <c r="O571" s="42"/>
      <c r="R571" s="33">
        <v>0.1</v>
      </c>
    </row>
    <row r="572" spans="3:19" customFormat="1" ht="42" x14ac:dyDescent="0.35">
      <c r="C572" s="194" t="s">
        <v>255</v>
      </c>
      <c r="D572" s="150"/>
      <c r="E572" s="183" t="s">
        <v>598</v>
      </c>
      <c r="F572" s="180" t="str">
        <f>_xlfn.IFNA(IF(MATCH(E572,'DEQ Pollutant List'!$A$7:$A$611, 0)&gt;0, "Yes"), "No")</f>
        <v>No</v>
      </c>
      <c r="G572" s="184" t="s">
        <v>599</v>
      </c>
      <c r="H572" s="185">
        <v>0.2</v>
      </c>
      <c r="I572" s="168"/>
      <c r="J572" s="150"/>
      <c r="K572" s="169"/>
      <c r="L572" s="57"/>
      <c r="M572" s="54"/>
      <c r="N572" s="33"/>
      <c r="O572" s="42"/>
      <c r="R572" s="33">
        <v>2.5000000000000001E-2</v>
      </c>
    </row>
    <row r="573" spans="3:19" customFormat="1" ht="28.5" x14ac:dyDescent="0.35">
      <c r="C573" s="190" t="s">
        <v>568</v>
      </c>
      <c r="D573" s="147"/>
      <c r="E573" s="179" t="s">
        <v>598</v>
      </c>
      <c r="F573" s="180" t="str">
        <f>_xlfn.IFNA(IF(MATCH(E573,'DEQ Pollutant List'!$A$7:$A$611, 0)&gt;0, "Yes"), "No")</f>
        <v>No</v>
      </c>
      <c r="G573" s="181" t="s">
        <v>600</v>
      </c>
      <c r="H573" s="182"/>
      <c r="I573" s="165"/>
      <c r="J573" s="147"/>
      <c r="K573" s="166"/>
      <c r="M573" s="32"/>
      <c r="N573" s="33"/>
      <c r="O573" s="42"/>
      <c r="R573" s="33">
        <v>0.3</v>
      </c>
    </row>
    <row r="574" spans="3:19" customFormat="1" ht="28.5" x14ac:dyDescent="0.35">
      <c r="C574" s="191" t="s">
        <v>601</v>
      </c>
      <c r="D574" s="79"/>
      <c r="E574" s="179" t="s">
        <v>602</v>
      </c>
      <c r="F574" s="180" t="str">
        <f>_xlfn.IFNA(IF(MATCH(E574,'DEQ Pollutant List'!$A$7:$A$611, 0)&gt;0, "Yes"), "No")</f>
        <v>No</v>
      </c>
      <c r="G574" s="181" t="s">
        <v>603</v>
      </c>
      <c r="H574" s="182"/>
      <c r="I574" s="165"/>
      <c r="J574" s="79"/>
      <c r="K574" s="166"/>
      <c r="M574" s="32"/>
      <c r="N574" s="33"/>
      <c r="O574" s="42"/>
      <c r="R574" s="33">
        <v>0.1</v>
      </c>
    </row>
    <row r="575" spans="3:19" customFormat="1" ht="28.5" x14ac:dyDescent="0.35">
      <c r="C575" s="190" t="s">
        <v>604</v>
      </c>
      <c r="D575" s="147"/>
      <c r="E575" s="179" t="s">
        <v>602</v>
      </c>
      <c r="F575" s="180" t="str">
        <f>_xlfn.IFNA(IF(MATCH(E575,'DEQ Pollutant List'!$A$7:$A$611, 0)&gt;0, "Yes"), "No")</f>
        <v>No</v>
      </c>
      <c r="G575" s="181" t="s">
        <v>605</v>
      </c>
      <c r="H575" s="182">
        <v>0.8</v>
      </c>
      <c r="I575" s="165"/>
      <c r="J575" s="147"/>
      <c r="K575" s="166"/>
      <c r="L575" t="s">
        <v>606</v>
      </c>
      <c r="M575" s="32"/>
      <c r="N575" s="33"/>
      <c r="O575" s="42"/>
      <c r="R575" s="33">
        <v>2.5000000000000001E-2</v>
      </c>
    </row>
    <row r="576" spans="3:19" customFormat="1" x14ac:dyDescent="0.35">
      <c r="C576" s="190" t="s">
        <v>230</v>
      </c>
      <c r="D576" s="147"/>
      <c r="E576" s="179" t="s">
        <v>602</v>
      </c>
      <c r="F576" s="180" t="str">
        <f>_xlfn.IFNA(IF(MATCH(E576,'DEQ Pollutant List'!$A$7:$A$611, 0)&gt;0, "Yes"), "No")</f>
        <v>No</v>
      </c>
      <c r="G576" s="181" t="s">
        <v>607</v>
      </c>
      <c r="H576" s="182">
        <v>0.01</v>
      </c>
      <c r="I576" s="165"/>
      <c r="J576" s="147"/>
      <c r="K576" s="166"/>
      <c r="M576" s="32"/>
      <c r="N576" s="33"/>
      <c r="O576" s="42"/>
      <c r="R576" s="33">
        <v>3.5000000000000003E-2</v>
      </c>
    </row>
    <row r="577" spans="3:19" ht="28.5" customHeight="1" x14ac:dyDescent="0.35">
      <c r="C577" s="143" t="s">
        <v>608</v>
      </c>
      <c r="D577" s="142">
        <v>0</v>
      </c>
      <c r="E577" s="164" t="s">
        <v>590</v>
      </c>
      <c r="F577" s="128" t="s">
        <v>17</v>
      </c>
      <c r="G577" s="99" t="s">
        <v>609</v>
      </c>
      <c r="H577" s="100">
        <v>1</v>
      </c>
      <c r="I577" s="119">
        <f>D577*H577</f>
        <v>0</v>
      </c>
      <c r="J577" s="144">
        <v>20</v>
      </c>
      <c r="K577" s="121"/>
      <c r="L577" t="s">
        <v>473</v>
      </c>
      <c r="M577" s="32"/>
      <c r="N577" s="33"/>
      <c r="O577" s="42"/>
      <c r="R577" s="42">
        <v>0.1</v>
      </c>
      <c r="S577" s="84"/>
    </row>
    <row r="578" spans="3:19" ht="28.5" customHeight="1" x14ac:dyDescent="0.35">
      <c r="C578" s="143" t="s">
        <v>255</v>
      </c>
      <c r="D578" s="142">
        <v>0</v>
      </c>
      <c r="E578" s="164" t="s">
        <v>590</v>
      </c>
      <c r="F578" s="128" t="s">
        <v>17</v>
      </c>
      <c r="G578" s="99" t="s">
        <v>610</v>
      </c>
      <c r="H578" s="100">
        <v>0.01</v>
      </c>
      <c r="I578" s="119">
        <f>D578*H578</f>
        <v>0</v>
      </c>
      <c r="J578" s="144">
        <v>20</v>
      </c>
      <c r="K578" s="121"/>
      <c r="M578" s="32"/>
      <c r="N578" s="33"/>
      <c r="O578" s="42"/>
      <c r="R578" s="42">
        <v>7.3999999999999996E-2</v>
      </c>
      <c r="S578" s="84"/>
    </row>
    <row r="579" spans="3:19" customFormat="1" x14ac:dyDescent="0.35">
      <c r="C579" s="193" t="s">
        <v>611</v>
      </c>
      <c r="D579" s="149"/>
      <c r="E579" s="179" t="s">
        <v>602</v>
      </c>
      <c r="F579" s="180" t="str">
        <f>_xlfn.IFNA(IF(MATCH(E579,'DEQ Pollutant List'!$A$7:$A$611, 0)&gt;0, "Yes"), "No")</f>
        <v>No</v>
      </c>
      <c r="G579" s="181" t="s">
        <v>612</v>
      </c>
      <c r="H579" s="182"/>
      <c r="I579" s="165"/>
      <c r="J579" s="149"/>
      <c r="K579" s="166"/>
      <c r="M579" s="32"/>
      <c r="N579" s="33"/>
      <c r="O579" s="42"/>
      <c r="R579" s="33">
        <v>7.1999999999999995E-2</v>
      </c>
    </row>
    <row r="580" spans="3:19" customFormat="1" ht="28" x14ac:dyDescent="0.35">
      <c r="C580" s="194" t="s">
        <v>426</v>
      </c>
      <c r="D580" s="150"/>
      <c r="E580" s="183" t="s">
        <v>613</v>
      </c>
      <c r="F580" s="180" t="str">
        <f>_xlfn.IFNA(IF(MATCH(E580,'DEQ Pollutant List'!$A$7:$A$611, 0)&gt;0, "Yes"), "No")</f>
        <v>No</v>
      </c>
      <c r="G580" s="184" t="s">
        <v>614</v>
      </c>
      <c r="H580" s="185" t="s">
        <v>122</v>
      </c>
      <c r="I580" s="168"/>
      <c r="J580" s="150"/>
      <c r="K580" s="169"/>
      <c r="L580" s="57"/>
      <c r="M580" s="54"/>
      <c r="N580" s="33"/>
      <c r="O580" s="42"/>
      <c r="R580" s="33">
        <v>0.01</v>
      </c>
    </row>
    <row r="581" spans="3:19" customFormat="1" ht="29" x14ac:dyDescent="0.35">
      <c r="C581" s="191" t="s">
        <v>615</v>
      </c>
      <c r="D581" s="79"/>
      <c r="E581" s="187" t="s">
        <v>616</v>
      </c>
      <c r="F581" s="180" t="str">
        <f>_xlfn.IFNA(IF(MATCH(E581,'DEQ Pollutant List'!$A$7:$A$611, 0)&gt;0, "Yes"), "No")</f>
        <v>No</v>
      </c>
      <c r="G581" s="180" t="s">
        <v>617</v>
      </c>
      <c r="H581" s="182">
        <v>1</v>
      </c>
      <c r="I581" s="165"/>
      <c r="J581" s="79"/>
      <c r="K581" s="166"/>
      <c r="L581" t="s">
        <v>618</v>
      </c>
      <c r="M581" s="32"/>
      <c r="N581" s="55"/>
      <c r="O581" s="56"/>
      <c r="P581" s="57"/>
      <c r="R581" s="55">
        <v>2.5000000000000001E-2</v>
      </c>
    </row>
    <row r="582" spans="3:19" customFormat="1" ht="28.5" x14ac:dyDescent="0.35">
      <c r="C582" s="191" t="s">
        <v>90</v>
      </c>
      <c r="D582" s="79"/>
      <c r="E582" s="179" t="s">
        <v>619</v>
      </c>
      <c r="F582" s="180" t="str">
        <f>_xlfn.IFNA(IF(MATCH(E582,'DEQ Pollutant List'!$A$7:$A$611, 0)&gt;0, "Yes"), "No")</f>
        <v>No</v>
      </c>
      <c r="G582" s="181" t="s">
        <v>620</v>
      </c>
      <c r="H582" s="182">
        <v>0.01</v>
      </c>
      <c r="I582" s="165"/>
      <c r="J582" s="79"/>
      <c r="K582" s="166"/>
      <c r="M582" s="32"/>
      <c r="N582" s="33"/>
      <c r="O582" s="42"/>
      <c r="R582" s="33">
        <v>0.06</v>
      </c>
    </row>
    <row r="583" spans="3:19" customFormat="1" ht="28.5" x14ac:dyDescent="0.35">
      <c r="C583" s="190" t="s">
        <v>32</v>
      </c>
      <c r="D583" s="147"/>
      <c r="E583" s="179" t="s">
        <v>621</v>
      </c>
      <c r="F583" s="180" t="str">
        <f>_xlfn.IFNA(IF(MATCH(E583,'DEQ Pollutant List'!$A$7:$A$611, 0)&gt;0, "Yes"), "No")</f>
        <v>No</v>
      </c>
      <c r="G583" s="181" t="s">
        <v>622</v>
      </c>
      <c r="H583" s="182">
        <v>1.2800000000000001E-2</v>
      </c>
      <c r="I583" s="165"/>
      <c r="J583" s="147"/>
      <c r="K583" s="166"/>
      <c r="M583" s="32"/>
      <c r="N583" s="33"/>
      <c r="O583" s="42"/>
      <c r="R583" s="33">
        <v>0.1</v>
      </c>
    </row>
    <row r="584" spans="3:19" customFormat="1" x14ac:dyDescent="0.35">
      <c r="C584" s="190" t="s">
        <v>69</v>
      </c>
      <c r="D584" s="147"/>
      <c r="E584" s="179" t="s">
        <v>621</v>
      </c>
      <c r="F584" s="180" t="str">
        <f>_xlfn.IFNA(IF(MATCH(E584,'DEQ Pollutant List'!$A$7:$A$611, 0)&gt;0, "Yes"), "No")</f>
        <v>No</v>
      </c>
      <c r="G584" s="181" t="s">
        <v>623</v>
      </c>
      <c r="H584" s="182"/>
      <c r="I584" s="165"/>
      <c r="J584" s="147"/>
      <c r="K584" s="166"/>
      <c r="M584" s="32"/>
      <c r="N584" s="33"/>
      <c r="O584" s="42"/>
      <c r="R584" s="33">
        <v>2.3E-2</v>
      </c>
    </row>
    <row r="585" spans="3:19" customFormat="1" x14ac:dyDescent="0.35">
      <c r="C585" s="193" t="s">
        <v>611</v>
      </c>
      <c r="D585" s="149"/>
      <c r="E585" s="179" t="s">
        <v>621</v>
      </c>
      <c r="F585" s="180" t="str">
        <f>_xlfn.IFNA(IF(MATCH(E585,'DEQ Pollutant List'!$A$7:$A$611, 0)&gt;0, "Yes"), "No")</f>
        <v>No</v>
      </c>
      <c r="G585" s="181" t="s">
        <v>624</v>
      </c>
      <c r="H585" s="182"/>
      <c r="I585" s="165"/>
      <c r="J585" s="149"/>
      <c r="K585" s="166"/>
      <c r="M585" s="32"/>
      <c r="N585" s="33"/>
      <c r="O585" s="42"/>
      <c r="R585" s="33">
        <v>3.1E-2</v>
      </c>
    </row>
    <row r="586" spans="3:19" customFormat="1" x14ac:dyDescent="0.35">
      <c r="C586" s="190" t="s">
        <v>99</v>
      </c>
      <c r="D586" s="147"/>
      <c r="E586" s="179" t="s">
        <v>621</v>
      </c>
      <c r="F586" s="180" t="str">
        <f>_xlfn.IFNA(IF(MATCH(E586,'DEQ Pollutant List'!$A$7:$A$611, 0)&gt;0, "Yes"), "No")</f>
        <v>No</v>
      </c>
      <c r="G586" s="181" t="s">
        <v>625</v>
      </c>
      <c r="H586" s="182">
        <v>0.1</v>
      </c>
      <c r="I586" s="165"/>
      <c r="J586" s="147"/>
      <c r="K586" s="166"/>
      <c r="M586" s="32"/>
      <c r="N586" s="33"/>
      <c r="O586" s="42"/>
      <c r="R586" s="33">
        <v>0.06</v>
      </c>
    </row>
    <row r="587" spans="3:19" ht="28.5" customHeight="1" x14ac:dyDescent="0.35">
      <c r="C587" s="141" t="s">
        <v>70</v>
      </c>
      <c r="D587" s="142">
        <v>0</v>
      </c>
      <c r="E587" s="164" t="s">
        <v>590</v>
      </c>
      <c r="F587" s="128" t="s">
        <v>17</v>
      </c>
      <c r="G587" s="99" t="s">
        <v>626</v>
      </c>
      <c r="H587" s="100">
        <v>2.5000000000000001E-3</v>
      </c>
      <c r="I587" s="119">
        <f>D587*H587</f>
        <v>0</v>
      </c>
      <c r="J587" s="142">
        <v>20</v>
      </c>
      <c r="K587" s="121"/>
      <c r="M587" s="32"/>
      <c r="N587" s="33"/>
      <c r="O587" s="42"/>
      <c r="R587" s="42">
        <v>0.25</v>
      </c>
      <c r="S587" s="84"/>
    </row>
    <row r="588" spans="3:19" customFormat="1" x14ac:dyDescent="0.35">
      <c r="C588" s="190" t="s">
        <v>109</v>
      </c>
      <c r="D588" s="147"/>
      <c r="E588" s="179" t="s">
        <v>621</v>
      </c>
      <c r="F588" s="180" t="str">
        <f>_xlfn.IFNA(IF(MATCH(E588,'DEQ Pollutant List'!$A$7:$A$611, 0)&gt;0, "Yes"), "No")</f>
        <v>No</v>
      </c>
      <c r="G588" s="181" t="s">
        <v>623</v>
      </c>
      <c r="H588" s="182"/>
      <c r="I588" s="165"/>
      <c r="J588" s="147"/>
      <c r="K588" s="166"/>
      <c r="M588" s="32"/>
      <c r="N588" s="33"/>
      <c r="O588" s="42"/>
      <c r="R588" s="33">
        <v>5.6000000000000001E-2</v>
      </c>
    </row>
    <row r="589" spans="3:19" customFormat="1" ht="28.5" x14ac:dyDescent="0.35">
      <c r="C589" s="191" t="s">
        <v>304</v>
      </c>
      <c r="D589" s="79"/>
      <c r="E589" s="179" t="s">
        <v>627</v>
      </c>
      <c r="F589" s="180" t="str">
        <f>_xlfn.IFNA(IF(MATCH(E589,'DEQ Pollutant List'!$A$7:$A$611, 0)&gt;0, "Yes"), "No")</f>
        <v>No</v>
      </c>
      <c r="G589" s="181" t="s">
        <v>628</v>
      </c>
      <c r="H589" s="182">
        <v>0.05</v>
      </c>
      <c r="I589" s="165"/>
      <c r="J589" s="79"/>
      <c r="K589" s="166"/>
      <c r="M589" s="32"/>
      <c r="N589" s="33"/>
      <c r="O589" s="42"/>
      <c r="P589">
        <v>0.876</v>
      </c>
      <c r="R589" s="33">
        <v>0.6</v>
      </c>
    </row>
    <row r="590" spans="3:19" customFormat="1" x14ac:dyDescent="0.35">
      <c r="C590" s="190" t="s">
        <v>32</v>
      </c>
      <c r="D590" s="147"/>
      <c r="E590" s="179" t="s">
        <v>627</v>
      </c>
      <c r="F590" s="180" t="str">
        <f>_xlfn.IFNA(IF(MATCH(E590,'DEQ Pollutant List'!$A$7:$A$611, 0)&gt;0, "Yes"), "No")</f>
        <v>No</v>
      </c>
      <c r="G590" s="181" t="s">
        <v>629</v>
      </c>
      <c r="H590" s="182">
        <v>4.0099999999999997E-2</v>
      </c>
      <c r="I590" s="165"/>
      <c r="J590" s="147"/>
      <c r="K590" s="166"/>
      <c r="M590" s="32"/>
      <c r="N590" s="33"/>
      <c r="O590" s="42"/>
      <c r="R590" s="33" t="s">
        <v>630</v>
      </c>
    </row>
    <row r="591" spans="3:19" customFormat="1" x14ac:dyDescent="0.35">
      <c r="C591" s="190" t="s">
        <v>94</v>
      </c>
      <c r="D591" s="147"/>
      <c r="E591" s="179" t="s">
        <v>627</v>
      </c>
      <c r="F591" s="180" t="str">
        <f>_xlfn.IFNA(IF(MATCH(E591,'DEQ Pollutant List'!$A$7:$A$611, 0)&gt;0, "Yes"), "No")</f>
        <v>No</v>
      </c>
      <c r="G591" s="181" t="s">
        <v>631</v>
      </c>
      <c r="H591" s="182"/>
      <c r="I591" s="165"/>
      <c r="J591" s="147"/>
      <c r="K591" s="166"/>
      <c r="M591" s="32"/>
      <c r="N591" s="33"/>
      <c r="O591" s="42"/>
      <c r="R591" s="33">
        <v>0.4</v>
      </c>
    </row>
    <row r="592" spans="3:19" ht="28.5" customHeight="1" x14ac:dyDescent="0.35">
      <c r="C592" s="141" t="s">
        <v>102</v>
      </c>
      <c r="D592" s="142">
        <v>0</v>
      </c>
      <c r="E592" s="164" t="s">
        <v>590</v>
      </c>
      <c r="F592" s="128" t="s">
        <v>17</v>
      </c>
      <c r="G592" s="99" t="s">
        <v>632</v>
      </c>
      <c r="H592" s="100">
        <v>0.01</v>
      </c>
      <c r="I592" s="119">
        <f>D592*H592</f>
        <v>0</v>
      </c>
      <c r="J592" s="142">
        <v>20</v>
      </c>
      <c r="K592" s="121"/>
      <c r="L592" s="57"/>
      <c r="M592" s="54"/>
      <c r="N592" s="55"/>
      <c r="O592" s="56"/>
      <c r="P592" s="57"/>
      <c r="R592" s="56">
        <v>0.1</v>
      </c>
      <c r="S592" s="84"/>
    </row>
    <row r="593" spans="3:19" customFormat="1" ht="28.5" x14ac:dyDescent="0.35">
      <c r="C593" s="191" t="s">
        <v>239</v>
      </c>
      <c r="D593" s="79"/>
      <c r="E593" s="179" t="s">
        <v>627</v>
      </c>
      <c r="F593" s="180" t="str">
        <f>_xlfn.IFNA(IF(MATCH(E593,'DEQ Pollutant List'!$A$7:$A$611, 0)&gt;0, "Yes"), "No")</f>
        <v>No</v>
      </c>
      <c r="G593" s="181" t="s">
        <v>633</v>
      </c>
      <c r="H593" s="182"/>
      <c r="I593" s="165"/>
      <c r="J593" s="79"/>
      <c r="K593" s="166"/>
      <c r="M593" s="32"/>
      <c r="N593" s="55"/>
      <c r="O593" s="56"/>
      <c r="P593" s="57"/>
      <c r="R593" s="55">
        <v>0.1</v>
      </c>
    </row>
    <row r="594" spans="3:19" customFormat="1" ht="28.5" x14ac:dyDescent="0.35">
      <c r="C594" s="190" t="s">
        <v>99</v>
      </c>
      <c r="D594" s="147"/>
      <c r="E594" s="179" t="s">
        <v>627</v>
      </c>
      <c r="F594" s="180" t="str">
        <f>_xlfn.IFNA(IF(MATCH(E594,'DEQ Pollutant List'!$A$7:$A$611, 0)&gt;0, "Yes"), "No")</f>
        <v>No</v>
      </c>
      <c r="G594" s="181" t="s">
        <v>634</v>
      </c>
      <c r="H594" s="182">
        <v>0.35</v>
      </c>
      <c r="I594" s="165"/>
      <c r="J594" s="147"/>
      <c r="K594" s="166"/>
      <c r="L594">
        <v>0.76</v>
      </c>
      <c r="M594" s="32"/>
      <c r="N594" s="33"/>
      <c r="O594" s="42"/>
      <c r="R594" s="33">
        <v>3.5799999999999998E-2</v>
      </c>
    </row>
    <row r="595" spans="3:19" customFormat="1" ht="28.5" x14ac:dyDescent="0.35">
      <c r="C595" s="191" t="s">
        <v>90</v>
      </c>
      <c r="D595" s="79"/>
      <c r="E595" s="179" t="s">
        <v>627</v>
      </c>
      <c r="F595" s="180" t="str">
        <f>_xlfn.IFNA(IF(MATCH(E595,'DEQ Pollutant List'!$A$7:$A$611, 0)&gt;0, "Yes"), "No")</f>
        <v>No</v>
      </c>
      <c r="G595" s="181" t="s">
        <v>633</v>
      </c>
      <c r="H595" s="182">
        <v>0.25</v>
      </c>
      <c r="I595" s="165"/>
      <c r="J595" s="79"/>
      <c r="K595" s="166"/>
      <c r="M595" s="32"/>
      <c r="N595" s="33"/>
      <c r="O595" s="42"/>
      <c r="R595" s="33">
        <v>1E-3</v>
      </c>
    </row>
    <row r="596" spans="3:19" customFormat="1" x14ac:dyDescent="0.35">
      <c r="C596" s="190" t="s">
        <v>119</v>
      </c>
      <c r="D596" s="147"/>
      <c r="E596" s="179" t="s">
        <v>627</v>
      </c>
      <c r="F596" s="180" t="str">
        <f>_xlfn.IFNA(IF(MATCH(E596,'DEQ Pollutant List'!$A$7:$A$611, 0)&gt;0, "Yes"), "No")</f>
        <v>No</v>
      </c>
      <c r="G596" s="181" t="s">
        <v>635</v>
      </c>
      <c r="H596" s="182"/>
      <c r="I596" s="165"/>
      <c r="J596" s="147"/>
      <c r="K596" s="166"/>
      <c r="M596" s="32"/>
      <c r="N596" s="33"/>
      <c r="O596" s="42"/>
      <c r="R596" s="33" t="s">
        <v>636</v>
      </c>
    </row>
    <row r="597" spans="3:19" customFormat="1" x14ac:dyDescent="0.35">
      <c r="C597" s="190" t="s">
        <v>120</v>
      </c>
      <c r="D597" s="147"/>
      <c r="E597" s="179" t="s">
        <v>627</v>
      </c>
      <c r="F597" s="180" t="str">
        <f>_xlfn.IFNA(IF(MATCH(E597,'DEQ Pollutant List'!$A$7:$A$611, 0)&gt;0, "Yes"), "No")</f>
        <v>No</v>
      </c>
      <c r="G597" s="181" t="s">
        <v>635</v>
      </c>
      <c r="H597" s="182" t="s">
        <v>91</v>
      </c>
      <c r="I597" s="165"/>
      <c r="J597" s="147"/>
      <c r="K597" s="166"/>
      <c r="M597" s="32"/>
      <c r="N597" s="33"/>
      <c r="O597" s="42"/>
      <c r="R597" s="33" t="s">
        <v>637</v>
      </c>
    </row>
    <row r="598" spans="3:19" customFormat="1" x14ac:dyDescent="0.35">
      <c r="C598" s="190" t="s">
        <v>121</v>
      </c>
      <c r="D598" s="147"/>
      <c r="E598" s="179" t="s">
        <v>627</v>
      </c>
      <c r="F598" s="180" t="str">
        <f>_xlfn.IFNA(IF(MATCH(E598,'DEQ Pollutant List'!$A$7:$A$611, 0)&gt;0, "Yes"), "No")</f>
        <v>No</v>
      </c>
      <c r="G598" s="181" t="s">
        <v>635</v>
      </c>
      <c r="H598" s="182"/>
      <c r="I598" s="165"/>
      <c r="J598" s="147"/>
      <c r="K598" s="166"/>
      <c r="M598" s="32"/>
      <c r="N598" s="33"/>
      <c r="O598" s="42"/>
      <c r="P598" t="s">
        <v>606</v>
      </c>
      <c r="R598" s="33">
        <v>0.4</v>
      </c>
    </row>
    <row r="599" spans="3:19" customFormat="1" x14ac:dyDescent="0.35">
      <c r="C599" s="190" t="s">
        <v>123</v>
      </c>
      <c r="D599" s="147"/>
      <c r="E599" s="179" t="s">
        <v>627</v>
      </c>
      <c r="F599" s="180" t="str">
        <f>_xlfn.IFNA(IF(MATCH(E599,'DEQ Pollutant List'!$A$7:$A$611, 0)&gt;0, "Yes"), "No")</f>
        <v>No</v>
      </c>
      <c r="G599" s="181" t="s">
        <v>635</v>
      </c>
      <c r="H599" s="182"/>
      <c r="I599" s="165"/>
      <c r="J599" s="147"/>
      <c r="K599" s="166"/>
      <c r="M599" s="32"/>
      <c r="N599" s="55"/>
      <c r="O599" s="56"/>
      <c r="P599" s="57"/>
      <c r="R599" s="55">
        <v>0.01</v>
      </c>
    </row>
    <row r="600" spans="3:19" ht="28.5" customHeight="1" x14ac:dyDescent="0.35">
      <c r="C600" s="141" t="s">
        <v>559</v>
      </c>
      <c r="D600" s="142">
        <v>0</v>
      </c>
      <c r="E600" s="164" t="s">
        <v>590</v>
      </c>
      <c r="F600" s="128" t="s">
        <v>17</v>
      </c>
      <c r="G600" s="99" t="s">
        <v>638</v>
      </c>
      <c r="H600" s="100">
        <v>0.7</v>
      </c>
      <c r="I600" s="119">
        <f>D600*H600</f>
        <v>0</v>
      </c>
      <c r="J600" s="142">
        <v>20</v>
      </c>
      <c r="K600" s="121"/>
      <c r="M600" s="32"/>
      <c r="N600" s="33"/>
      <c r="O600" s="42"/>
      <c r="P600" t="s">
        <v>618</v>
      </c>
      <c r="R600" s="42">
        <v>0.9</v>
      </c>
      <c r="S600" s="84"/>
    </row>
    <row r="601" spans="3:19" ht="28.5" customHeight="1" x14ac:dyDescent="0.35">
      <c r="C601" s="141" t="s">
        <v>414</v>
      </c>
      <c r="D601" s="142">
        <v>0</v>
      </c>
      <c r="E601" s="164" t="s">
        <v>590</v>
      </c>
      <c r="F601" s="128" t="s">
        <v>17</v>
      </c>
      <c r="G601" s="99" t="s">
        <v>639</v>
      </c>
      <c r="H601" s="100">
        <v>0.499</v>
      </c>
      <c r="I601" s="119">
        <f>D601*H601</f>
        <v>0</v>
      </c>
      <c r="J601" s="142">
        <v>20</v>
      </c>
      <c r="K601" s="121"/>
      <c r="M601" s="32"/>
      <c r="N601" s="33"/>
      <c r="O601" s="42"/>
      <c r="R601" s="42">
        <v>1E-3</v>
      </c>
      <c r="S601" s="84"/>
    </row>
    <row r="602" spans="3:19" customFormat="1" x14ac:dyDescent="0.35">
      <c r="C602" s="190" t="s">
        <v>124</v>
      </c>
      <c r="D602" s="147"/>
      <c r="E602" s="179" t="s">
        <v>627</v>
      </c>
      <c r="F602" s="180" t="str">
        <f>_xlfn.IFNA(IF(MATCH(E602,'DEQ Pollutant List'!$A$7:$A$611, 0)&gt;0, "Yes"), "No")</f>
        <v>No</v>
      </c>
      <c r="G602" s="181" t="s">
        <v>635</v>
      </c>
      <c r="H602" s="182" t="s">
        <v>91</v>
      </c>
      <c r="I602" s="165"/>
      <c r="J602" s="147"/>
      <c r="K602" s="166"/>
      <c r="M602" s="32"/>
      <c r="N602" s="33"/>
      <c r="O602" s="42"/>
      <c r="R602" s="33">
        <v>1.2800000000000001E-2</v>
      </c>
    </row>
    <row r="603" spans="3:19" customFormat="1" x14ac:dyDescent="0.35">
      <c r="C603" s="190" t="s">
        <v>125</v>
      </c>
      <c r="D603" s="147"/>
      <c r="E603" s="179" t="s">
        <v>627</v>
      </c>
      <c r="F603" s="180" t="str">
        <f>_xlfn.IFNA(IF(MATCH(E603,'DEQ Pollutant List'!$A$7:$A$611, 0)&gt;0, "Yes"), "No")</f>
        <v>No</v>
      </c>
      <c r="G603" s="181" t="s">
        <v>635</v>
      </c>
      <c r="H603" s="182" t="s">
        <v>91</v>
      </c>
      <c r="I603" s="165"/>
      <c r="J603" s="147"/>
      <c r="K603" s="166"/>
      <c r="M603" s="32"/>
      <c r="N603" s="33"/>
      <c r="O603" s="42"/>
      <c r="R603" s="33" t="s">
        <v>640</v>
      </c>
    </row>
    <row r="604" spans="3:19" ht="28.5" customHeight="1" x14ac:dyDescent="0.35">
      <c r="C604" s="141" t="s">
        <v>95</v>
      </c>
      <c r="D604" s="142">
        <v>0</v>
      </c>
      <c r="E604" s="164" t="s">
        <v>590</v>
      </c>
      <c r="F604" s="128" t="s">
        <v>17</v>
      </c>
      <c r="G604" s="99" t="s">
        <v>641</v>
      </c>
      <c r="H604" s="100">
        <v>0.01</v>
      </c>
      <c r="I604" s="119">
        <f>D604*H604</f>
        <v>0</v>
      </c>
      <c r="J604" s="142">
        <v>20</v>
      </c>
      <c r="K604" s="121"/>
      <c r="M604" s="32"/>
      <c r="N604" s="33"/>
      <c r="O604" s="42"/>
      <c r="R604" s="42">
        <v>7.1999999999999995E-2</v>
      </c>
      <c r="S604" s="84"/>
    </row>
    <row r="605" spans="3:19" ht="28.5" customHeight="1" x14ac:dyDescent="0.35">
      <c r="C605" s="141" t="s">
        <v>15</v>
      </c>
      <c r="D605" s="142">
        <v>0</v>
      </c>
      <c r="E605" s="164" t="s">
        <v>642</v>
      </c>
      <c r="F605" s="128" t="s">
        <v>17</v>
      </c>
      <c r="G605" s="99" t="s">
        <v>643</v>
      </c>
      <c r="H605" s="100">
        <v>0.05</v>
      </c>
      <c r="I605" s="119">
        <f>D605*H605</f>
        <v>0</v>
      </c>
      <c r="J605" s="142" t="s">
        <v>231</v>
      </c>
      <c r="K605" s="121"/>
      <c r="M605" s="32"/>
      <c r="N605" s="33"/>
      <c r="O605" s="42"/>
      <c r="R605" s="42">
        <v>0.01</v>
      </c>
      <c r="S605" s="84"/>
    </row>
    <row r="606" spans="3:19" customFormat="1" x14ac:dyDescent="0.35">
      <c r="C606" s="190" t="s">
        <v>126</v>
      </c>
      <c r="D606" s="147"/>
      <c r="E606" s="179" t="s">
        <v>627</v>
      </c>
      <c r="F606" s="180" t="str">
        <f>_xlfn.IFNA(IF(MATCH(E606,'DEQ Pollutant List'!$A$7:$A$611, 0)&gt;0, "Yes"), "No")</f>
        <v>No</v>
      </c>
      <c r="G606" s="181" t="s">
        <v>635</v>
      </c>
      <c r="H606" s="182" t="s">
        <v>91</v>
      </c>
      <c r="I606" s="165"/>
      <c r="J606" s="147"/>
      <c r="K606" s="166"/>
      <c r="M606" s="32"/>
      <c r="N606" s="33"/>
      <c r="O606" s="42"/>
      <c r="R606" s="33">
        <v>0.01</v>
      </c>
    </row>
    <row r="607" spans="3:19" customFormat="1" x14ac:dyDescent="0.35">
      <c r="C607" s="190" t="s">
        <v>127</v>
      </c>
      <c r="D607" s="147"/>
      <c r="E607" s="179" t="s">
        <v>627</v>
      </c>
      <c r="F607" s="180" t="str">
        <f>_xlfn.IFNA(IF(MATCH(E607,'DEQ Pollutant List'!$A$7:$A$611, 0)&gt;0, "Yes"), "No")</f>
        <v>No</v>
      </c>
      <c r="G607" s="181" t="s">
        <v>635</v>
      </c>
      <c r="H607" s="182" t="s">
        <v>91</v>
      </c>
      <c r="I607" s="165"/>
      <c r="J607" s="147"/>
      <c r="K607" s="166"/>
      <c r="M607" s="32"/>
      <c r="N607" s="33"/>
      <c r="O607" s="42"/>
      <c r="R607" s="33">
        <v>0.41860000000000003</v>
      </c>
    </row>
    <row r="608" spans="3:19" customFormat="1" x14ac:dyDescent="0.35">
      <c r="C608" s="191" t="s">
        <v>146</v>
      </c>
      <c r="D608" s="79"/>
      <c r="E608" s="179" t="s">
        <v>627</v>
      </c>
      <c r="F608" s="180" t="str">
        <f>_xlfn.IFNA(IF(MATCH(E608,'DEQ Pollutant List'!$A$7:$A$611, 0)&gt;0, "Yes"), "No")</f>
        <v>No</v>
      </c>
      <c r="G608" s="181" t="s">
        <v>644</v>
      </c>
      <c r="H608" s="182"/>
      <c r="I608" s="165"/>
      <c r="J608" s="79"/>
      <c r="K608" s="166"/>
      <c r="M608" s="32"/>
      <c r="N608" s="33"/>
      <c r="O608" s="42"/>
      <c r="R608" s="33">
        <v>0.1</v>
      </c>
    </row>
    <row r="609" spans="3:19" customFormat="1" ht="28.5" x14ac:dyDescent="0.35">
      <c r="C609" s="190" t="s">
        <v>94</v>
      </c>
      <c r="D609" s="147"/>
      <c r="E609" s="179" t="s">
        <v>645</v>
      </c>
      <c r="F609" s="180" t="str">
        <f>_xlfn.IFNA(IF(MATCH(E609,'DEQ Pollutant List'!$A$7:$A$611, 0)&gt;0, "Yes"), "No")</f>
        <v>No</v>
      </c>
      <c r="G609" s="181" t="s">
        <v>646</v>
      </c>
      <c r="H609" s="182"/>
      <c r="I609" s="165"/>
      <c r="J609" s="147"/>
      <c r="K609" s="166"/>
      <c r="M609" s="32"/>
      <c r="N609" s="33"/>
      <c r="O609" s="42"/>
      <c r="R609" s="33">
        <v>4.0099999999999997E-2</v>
      </c>
    </row>
    <row r="610" spans="3:19" customFormat="1" ht="28.5" x14ac:dyDescent="0.35">
      <c r="C610" s="191" t="s">
        <v>90</v>
      </c>
      <c r="D610" s="79"/>
      <c r="E610" s="179" t="s">
        <v>645</v>
      </c>
      <c r="F610" s="180" t="str">
        <f>_xlfn.IFNA(IF(MATCH(E610,'DEQ Pollutant List'!$A$7:$A$611, 0)&gt;0, "Yes"), "No")</f>
        <v>No</v>
      </c>
      <c r="G610" s="181" t="s">
        <v>647</v>
      </c>
      <c r="H610" s="182">
        <v>0.01</v>
      </c>
      <c r="I610" s="165"/>
      <c r="J610" s="79"/>
      <c r="K610" s="166"/>
      <c r="M610" s="32"/>
      <c r="N610" s="33"/>
      <c r="O610" s="42"/>
      <c r="R610" s="33">
        <v>0.03</v>
      </c>
    </row>
    <row r="611" spans="3:19" customFormat="1" x14ac:dyDescent="0.35">
      <c r="C611" s="191" t="s">
        <v>57</v>
      </c>
      <c r="D611" s="79"/>
      <c r="E611" s="179" t="s">
        <v>648</v>
      </c>
      <c r="F611" s="180" t="str">
        <f>_xlfn.IFNA(IF(MATCH(E611,'DEQ Pollutant List'!$A$7:$A$611, 0)&gt;0, "Yes"), "No")</f>
        <v>No</v>
      </c>
      <c r="G611" s="181" t="s">
        <v>649</v>
      </c>
      <c r="H611" s="182"/>
      <c r="I611" s="165"/>
      <c r="J611" s="79"/>
      <c r="K611" s="166"/>
      <c r="M611" s="32"/>
      <c r="N611" s="33"/>
      <c r="O611" s="42"/>
      <c r="R611" s="33">
        <v>0.04</v>
      </c>
    </row>
    <row r="612" spans="3:19" customFormat="1" ht="26" x14ac:dyDescent="0.35">
      <c r="C612" s="190" t="s">
        <v>62</v>
      </c>
      <c r="D612" s="147"/>
      <c r="E612" s="179" t="s">
        <v>648</v>
      </c>
      <c r="F612" s="180" t="str">
        <f>_xlfn.IFNA(IF(MATCH(E612,'DEQ Pollutant List'!$A$7:$A$611, 0)&gt;0, "Yes"), "No")</f>
        <v>No</v>
      </c>
      <c r="G612" s="181" t="s">
        <v>649</v>
      </c>
      <c r="H612" s="182"/>
      <c r="I612" s="165"/>
      <c r="J612" s="147"/>
      <c r="K612" s="166"/>
      <c r="M612" s="32"/>
      <c r="N612" s="33"/>
      <c r="O612" s="42"/>
      <c r="P612">
        <v>0.76</v>
      </c>
      <c r="R612" s="33">
        <v>0.2</v>
      </c>
    </row>
    <row r="613" spans="3:19" ht="28.5" customHeight="1" x14ac:dyDescent="0.35">
      <c r="C613" s="145" t="s">
        <v>225</v>
      </c>
      <c r="D613" s="142">
        <v>0</v>
      </c>
      <c r="E613" s="164" t="s">
        <v>650</v>
      </c>
      <c r="F613" s="98" t="str">
        <f>_xlfn.IFNA(IF(MATCH(E613,'DEQ Pollutant List'!$A$7:$A$611, 0)&gt;0, "Yes"), "No")</f>
        <v>Yes</v>
      </c>
      <c r="G613" s="99" t="s">
        <v>651</v>
      </c>
      <c r="H613" s="100">
        <v>0.6</v>
      </c>
      <c r="I613" s="119">
        <f>D613*H613</f>
        <v>0</v>
      </c>
      <c r="J613" s="146" t="s">
        <v>297</v>
      </c>
      <c r="K613" s="122"/>
      <c r="M613" s="32"/>
      <c r="N613" s="33"/>
      <c r="O613" s="42"/>
      <c r="R613" s="42" t="s">
        <v>155</v>
      </c>
      <c r="S613" s="84"/>
    </row>
    <row r="614" spans="3:19" customFormat="1" x14ac:dyDescent="0.35">
      <c r="C614" s="190" t="s">
        <v>69</v>
      </c>
      <c r="D614" s="147"/>
      <c r="E614" s="179" t="s">
        <v>648</v>
      </c>
      <c r="F614" s="180" t="str">
        <f>_xlfn.IFNA(IF(MATCH(E614,'DEQ Pollutant List'!$A$7:$A$611, 0)&gt;0, "Yes"), "No")</f>
        <v>No</v>
      </c>
      <c r="G614" s="181" t="s">
        <v>649</v>
      </c>
      <c r="H614" s="182"/>
      <c r="I614" s="165"/>
      <c r="J614" s="147"/>
      <c r="K614" s="166"/>
      <c r="M614" s="32"/>
      <c r="N614" s="33"/>
      <c r="O614" s="42"/>
      <c r="R614" s="33" t="s">
        <v>164</v>
      </c>
    </row>
    <row r="615" spans="3:19" customFormat="1" ht="28.5" x14ac:dyDescent="0.35">
      <c r="C615" s="191" t="s">
        <v>70</v>
      </c>
      <c r="D615" s="79"/>
      <c r="E615" s="179" t="s">
        <v>648</v>
      </c>
      <c r="F615" s="180" t="str">
        <f>_xlfn.IFNA(IF(MATCH(E615,'DEQ Pollutant List'!$A$7:$A$611, 0)&gt;0, "Yes"), "No")</f>
        <v>No</v>
      </c>
      <c r="G615" s="181" t="s">
        <v>652</v>
      </c>
      <c r="H615" s="182">
        <v>0.02</v>
      </c>
      <c r="I615" s="165"/>
      <c r="J615" s="79"/>
      <c r="K615" s="166"/>
      <c r="M615" s="32"/>
      <c r="N615" s="33"/>
      <c r="O615" s="42"/>
      <c r="R615" s="33" t="s">
        <v>155</v>
      </c>
    </row>
    <row r="616" spans="3:19" customFormat="1" x14ac:dyDescent="0.35">
      <c r="C616" s="190" t="s">
        <v>88</v>
      </c>
      <c r="D616" s="147"/>
      <c r="E616" s="179" t="s">
        <v>648</v>
      </c>
      <c r="F616" s="180" t="s">
        <v>89</v>
      </c>
      <c r="G616" s="181" t="s">
        <v>653</v>
      </c>
      <c r="H616" s="182"/>
      <c r="I616" s="165"/>
      <c r="J616" s="147"/>
      <c r="K616" s="166"/>
      <c r="M616" s="32"/>
      <c r="N616" s="33"/>
      <c r="O616" s="42"/>
      <c r="R616" s="33" t="s">
        <v>155</v>
      </c>
    </row>
    <row r="617" spans="3:19" customFormat="1" x14ac:dyDescent="0.35">
      <c r="C617" s="190" t="s">
        <v>103</v>
      </c>
      <c r="D617" s="147"/>
      <c r="E617" s="179" t="s">
        <v>648</v>
      </c>
      <c r="F617" s="180" t="str">
        <f>_xlfn.IFNA(IF(MATCH(E617,'DEQ Pollutant List'!$A$7:$A$611, 0)&gt;0, "Yes"), "No")</f>
        <v>No</v>
      </c>
      <c r="G617" s="181" t="s">
        <v>649</v>
      </c>
      <c r="H617" s="182"/>
      <c r="I617" s="165"/>
      <c r="J617" s="147"/>
      <c r="K617" s="166"/>
      <c r="M617" s="32"/>
      <c r="N617" s="33"/>
      <c r="O617" s="42"/>
      <c r="R617" s="33">
        <v>0.1212</v>
      </c>
    </row>
    <row r="618" spans="3:19" customFormat="1" x14ac:dyDescent="0.35">
      <c r="C618" s="191" t="s">
        <v>104</v>
      </c>
      <c r="D618" s="79"/>
      <c r="E618" s="179" t="s">
        <v>648</v>
      </c>
      <c r="F618" s="180" t="str">
        <f>_xlfn.IFNA(IF(MATCH(E618,'DEQ Pollutant List'!$A$7:$A$611, 0)&gt;0, "Yes"), "No")</f>
        <v>No</v>
      </c>
      <c r="G618" s="181" t="s">
        <v>649</v>
      </c>
      <c r="H618" s="182">
        <v>0.1</v>
      </c>
      <c r="I618" s="165"/>
      <c r="J618" s="79"/>
      <c r="K618" s="166"/>
      <c r="M618" s="32"/>
      <c r="N618" s="33"/>
      <c r="O618" s="42"/>
      <c r="R618" s="33" t="s">
        <v>155</v>
      </c>
    </row>
    <row r="619" spans="3:19" customFormat="1" x14ac:dyDescent="0.35">
      <c r="C619" s="190" t="s">
        <v>108</v>
      </c>
      <c r="D619" s="147"/>
      <c r="E619" s="179" t="s">
        <v>648</v>
      </c>
      <c r="F619" s="180" t="str">
        <f>_xlfn.IFNA(IF(MATCH(E619,'DEQ Pollutant List'!$A$7:$A$611, 0)&gt;0, "Yes"), "No")</f>
        <v>No</v>
      </c>
      <c r="G619" s="181" t="s">
        <v>649</v>
      </c>
      <c r="H619" s="182"/>
      <c r="I619" s="165"/>
      <c r="J619" s="147"/>
      <c r="K619" s="166"/>
      <c r="M619" s="32"/>
      <c r="N619" s="33"/>
      <c r="O619" s="42"/>
      <c r="R619" s="33" t="s">
        <v>155</v>
      </c>
    </row>
    <row r="620" spans="3:19" customFormat="1" x14ac:dyDescent="0.35">
      <c r="C620" s="190" t="s">
        <v>112</v>
      </c>
      <c r="D620" s="147"/>
      <c r="E620" s="179" t="s">
        <v>648</v>
      </c>
      <c r="F620" s="180" t="str">
        <f>_xlfn.IFNA(IF(MATCH(E620,'DEQ Pollutant List'!$A$7:$A$611, 0)&gt;0, "Yes"), "No")</f>
        <v>No</v>
      </c>
      <c r="G620" s="181" t="s">
        <v>649</v>
      </c>
      <c r="H620" s="182"/>
      <c r="I620" s="165"/>
      <c r="J620" s="147"/>
      <c r="K620" s="166"/>
      <c r="M620" s="32"/>
      <c r="N620" s="33"/>
      <c r="O620" s="42"/>
      <c r="R620" s="33">
        <v>1.2E-2</v>
      </c>
    </row>
    <row r="621" spans="3:19" ht="28.5" customHeight="1" x14ac:dyDescent="0.35">
      <c r="C621" s="143" t="s">
        <v>88</v>
      </c>
      <c r="D621" s="142">
        <v>0</v>
      </c>
      <c r="E621" s="170" t="s">
        <v>654</v>
      </c>
      <c r="F621" s="128" t="s">
        <v>17</v>
      </c>
      <c r="G621" s="99" t="s">
        <v>655</v>
      </c>
      <c r="H621" s="100">
        <v>2.24E-2</v>
      </c>
      <c r="I621" s="119">
        <f>D621*H621</f>
        <v>0</v>
      </c>
      <c r="J621" s="144" t="s">
        <v>297</v>
      </c>
      <c r="K621" s="121"/>
      <c r="M621" s="32"/>
      <c r="N621" s="33"/>
      <c r="O621" s="42"/>
      <c r="R621" s="42">
        <v>0.1075</v>
      </c>
      <c r="S621" s="84"/>
    </row>
    <row r="622" spans="3:19" customFormat="1" x14ac:dyDescent="0.35">
      <c r="C622" s="193" t="s">
        <v>129</v>
      </c>
      <c r="D622" s="149"/>
      <c r="E622" s="179" t="s">
        <v>648</v>
      </c>
      <c r="F622" s="180" t="str">
        <f>_xlfn.IFNA(IF(MATCH(E622,'DEQ Pollutant List'!$A$7:$A$611, 0)&gt;0, "Yes"), "No")</f>
        <v>No</v>
      </c>
      <c r="G622" s="181" t="s">
        <v>649</v>
      </c>
      <c r="H622" s="182">
        <v>2.5000000000000001E-2</v>
      </c>
      <c r="I622" s="165"/>
      <c r="J622" s="149"/>
      <c r="K622" s="166"/>
      <c r="M622" s="32"/>
      <c r="N622" s="33"/>
      <c r="O622" s="42"/>
      <c r="R622" s="33">
        <v>1E-3</v>
      </c>
    </row>
    <row r="623" spans="3:19" customFormat="1" x14ac:dyDescent="0.35">
      <c r="C623" s="193" t="s">
        <v>130</v>
      </c>
      <c r="D623" s="149"/>
      <c r="E623" s="179" t="s">
        <v>648</v>
      </c>
      <c r="F623" s="180" t="str">
        <f>_xlfn.IFNA(IF(MATCH(E623,'DEQ Pollutant List'!$A$7:$A$611, 0)&gt;0, "Yes"), "No")</f>
        <v>No</v>
      </c>
      <c r="G623" s="181" t="s">
        <v>649</v>
      </c>
      <c r="H623" s="182">
        <v>0.1</v>
      </c>
      <c r="I623" s="165"/>
      <c r="J623" s="149"/>
      <c r="K623" s="166"/>
      <c r="M623" s="32"/>
      <c r="N623" s="33"/>
      <c r="O623" s="42"/>
      <c r="R623" s="33">
        <v>4.0000000000000001E-3</v>
      </c>
    </row>
    <row r="624" spans="3:19" customFormat="1" x14ac:dyDescent="0.35">
      <c r="C624" s="193" t="s">
        <v>131</v>
      </c>
      <c r="D624" s="149"/>
      <c r="E624" s="179" t="s">
        <v>648</v>
      </c>
      <c r="F624" s="180" t="str">
        <f>_xlfn.IFNA(IF(MATCH(E624,'DEQ Pollutant List'!$A$7:$A$611, 0)&gt;0, "Yes"), "No")</f>
        <v>No</v>
      </c>
      <c r="G624" s="181" t="s">
        <v>649</v>
      </c>
      <c r="H624" s="182">
        <v>0.01</v>
      </c>
      <c r="I624" s="165"/>
      <c r="J624" s="149"/>
      <c r="K624" s="166"/>
      <c r="M624" s="32"/>
      <c r="N624" s="33"/>
      <c r="O624" s="42"/>
      <c r="R624" s="33">
        <v>0.01</v>
      </c>
    </row>
    <row r="625" spans="3:19" customFormat="1" x14ac:dyDescent="0.35">
      <c r="C625" s="191" t="s">
        <v>132</v>
      </c>
      <c r="D625" s="79"/>
      <c r="E625" s="179" t="s">
        <v>648</v>
      </c>
      <c r="F625" s="180" t="str">
        <f>_xlfn.IFNA(IF(MATCH(E625,'DEQ Pollutant List'!$A$7:$A$611, 0)&gt;0, "Yes"), "No")</f>
        <v>No</v>
      </c>
      <c r="G625" s="181" t="s">
        <v>649</v>
      </c>
      <c r="H625" s="182">
        <v>0.01</v>
      </c>
      <c r="I625" s="165"/>
      <c r="J625" s="79"/>
      <c r="K625" s="166"/>
      <c r="M625" s="32"/>
      <c r="N625" s="33"/>
      <c r="O625" s="42"/>
      <c r="R625" s="33">
        <v>1E-3</v>
      </c>
    </row>
    <row r="626" spans="3:19" customFormat="1" x14ac:dyDescent="0.35">
      <c r="C626" s="191" t="s">
        <v>133</v>
      </c>
      <c r="D626" s="79"/>
      <c r="E626" s="179" t="s">
        <v>648</v>
      </c>
      <c r="F626" s="180" t="str">
        <f>_xlfn.IFNA(IF(MATCH(E626,'DEQ Pollutant List'!$A$7:$A$611, 0)&gt;0, "Yes"), "No")</f>
        <v>No</v>
      </c>
      <c r="G626" s="181" t="s">
        <v>649</v>
      </c>
      <c r="H626" s="182">
        <v>0.01</v>
      </c>
      <c r="I626" s="165"/>
      <c r="J626" s="79"/>
      <c r="K626" s="166"/>
      <c r="M626" s="32"/>
      <c r="N626" s="33"/>
      <c r="O626" s="42"/>
      <c r="R626" s="33">
        <v>2.5000000000000001E-2</v>
      </c>
    </row>
    <row r="627" spans="3:19" customFormat="1" x14ac:dyDescent="0.35">
      <c r="C627" s="191" t="s">
        <v>134</v>
      </c>
      <c r="D627" s="79"/>
      <c r="E627" s="179" t="s">
        <v>648</v>
      </c>
      <c r="F627" s="180" t="str">
        <f>_xlfn.IFNA(IF(MATCH(E627,'DEQ Pollutant List'!$A$7:$A$611, 0)&gt;0, "Yes"), "No")</f>
        <v>No</v>
      </c>
      <c r="G627" s="181" t="s">
        <v>649</v>
      </c>
      <c r="H627" s="182">
        <v>0.01</v>
      </c>
      <c r="I627" s="165"/>
      <c r="J627" s="79"/>
      <c r="K627" s="166"/>
      <c r="M627" s="32"/>
      <c r="N627" s="33"/>
      <c r="O627" s="42"/>
      <c r="R627" s="33">
        <v>0.01</v>
      </c>
    </row>
    <row r="628" spans="3:19" customFormat="1" ht="28.5" x14ac:dyDescent="0.35">
      <c r="C628" s="190" t="s">
        <v>37</v>
      </c>
      <c r="D628" s="147"/>
      <c r="E628" s="179" t="s">
        <v>648</v>
      </c>
      <c r="F628" s="180" t="str">
        <f>_xlfn.IFNA(IF(MATCH(E628,'DEQ Pollutant List'!$A$7:$A$611, 0)&gt;0, "Yes"), "No")</f>
        <v>No</v>
      </c>
      <c r="G628" s="181" t="s">
        <v>656</v>
      </c>
      <c r="H628" s="182">
        <v>0.1</v>
      </c>
      <c r="I628" s="165"/>
      <c r="J628" s="147"/>
      <c r="K628" s="166"/>
      <c r="M628" s="32"/>
      <c r="N628" s="33"/>
      <c r="O628" s="42"/>
      <c r="R628" s="33">
        <v>1E-3</v>
      </c>
    </row>
    <row r="629" spans="3:19" customFormat="1" x14ac:dyDescent="0.35">
      <c r="C629" s="190" t="s">
        <v>94</v>
      </c>
      <c r="D629" s="147"/>
      <c r="E629" s="179" t="s">
        <v>648</v>
      </c>
      <c r="F629" s="180" t="str">
        <f>_xlfn.IFNA(IF(MATCH(E629,'DEQ Pollutant List'!$A$7:$A$611, 0)&gt;0, "Yes"), "No")</f>
        <v>No</v>
      </c>
      <c r="G629" s="181" t="s">
        <v>657</v>
      </c>
      <c r="H629" s="182"/>
      <c r="I629" s="165"/>
      <c r="J629" s="147"/>
      <c r="K629" s="166"/>
      <c r="M629" s="32"/>
      <c r="N629" s="33"/>
      <c r="O629" s="42"/>
      <c r="R629" s="33">
        <v>1E-3</v>
      </c>
    </row>
    <row r="630" spans="3:19" customFormat="1" ht="26" x14ac:dyDescent="0.35">
      <c r="C630" s="190" t="s">
        <v>66</v>
      </c>
      <c r="D630" s="147"/>
      <c r="E630" s="179" t="s">
        <v>648</v>
      </c>
      <c r="F630" s="180" t="str">
        <f>_xlfn.IFNA(IF(MATCH(E630,'DEQ Pollutant List'!$A$7:$A$611, 0)&gt;0, "Yes"), "No")</f>
        <v>No</v>
      </c>
      <c r="G630" s="181" t="s">
        <v>658</v>
      </c>
      <c r="H630" s="182"/>
      <c r="I630" s="165"/>
      <c r="J630" s="147"/>
      <c r="K630" s="166"/>
      <c r="M630" s="32"/>
      <c r="N630" s="33"/>
      <c r="O630" s="42"/>
      <c r="R630" s="33">
        <v>4.0000000000000001E-3</v>
      </c>
    </row>
    <row r="631" spans="3:19" customFormat="1" ht="28.5" x14ac:dyDescent="0.35">
      <c r="C631" s="191" t="s">
        <v>111</v>
      </c>
      <c r="D631" s="79"/>
      <c r="E631" s="179" t="s">
        <v>648</v>
      </c>
      <c r="F631" s="180" t="str">
        <f>_xlfn.IFNA(IF(MATCH(E631,'DEQ Pollutant List'!$A$7:$A$611, 0)&gt;0, "Yes"), "No")</f>
        <v>No</v>
      </c>
      <c r="G631" s="181" t="s">
        <v>649</v>
      </c>
      <c r="H631" s="182"/>
      <c r="I631" s="165"/>
      <c r="J631" s="79"/>
      <c r="K631" s="166"/>
      <c r="M631" s="32"/>
      <c r="N631" s="33"/>
      <c r="O631" s="42"/>
      <c r="R631" s="33">
        <v>2.5000000000000001E-2</v>
      </c>
    </row>
    <row r="632" spans="3:19" customFormat="1" ht="42.5" x14ac:dyDescent="0.35">
      <c r="C632" s="191" t="s">
        <v>146</v>
      </c>
      <c r="D632" s="79"/>
      <c r="E632" s="179" t="s">
        <v>659</v>
      </c>
      <c r="F632" s="180" t="str">
        <f>_xlfn.IFNA(IF(MATCH(E632,'DEQ Pollutant List'!$A$7:$A$611, 0)&gt;0, "Yes"), "No")</f>
        <v>No</v>
      </c>
      <c r="G632" s="181" t="s">
        <v>660</v>
      </c>
      <c r="H632" s="182"/>
      <c r="I632" s="165"/>
      <c r="J632" s="79"/>
      <c r="K632" s="166"/>
      <c r="L632">
        <v>1.1639999999999999</v>
      </c>
      <c r="M632" s="32"/>
      <c r="N632" s="33"/>
      <c r="O632" s="42"/>
      <c r="R632" s="33">
        <v>1E-3</v>
      </c>
    </row>
    <row r="633" spans="3:19" customFormat="1" x14ac:dyDescent="0.35">
      <c r="C633" s="191" t="s">
        <v>414</v>
      </c>
      <c r="D633" s="79"/>
      <c r="E633" s="179" t="s">
        <v>661</v>
      </c>
      <c r="F633" s="180" t="str">
        <f>_xlfn.IFNA(IF(MATCH(E633,'DEQ Pollutant List'!$A$7:$A$611, 0)&gt;0, "Yes"), "No")</f>
        <v>No</v>
      </c>
      <c r="G633" s="181" t="s">
        <v>662</v>
      </c>
      <c r="H633" s="182" t="s">
        <v>663</v>
      </c>
      <c r="I633" s="165"/>
      <c r="J633" s="79"/>
      <c r="K633" s="166"/>
      <c r="M633" s="32"/>
      <c r="N633" s="33"/>
      <c r="O633" s="42"/>
      <c r="R633" s="33">
        <v>1E-3</v>
      </c>
    </row>
    <row r="634" spans="3:19" customFormat="1" x14ac:dyDescent="0.35">
      <c r="C634" s="190" t="s">
        <v>194</v>
      </c>
      <c r="D634" s="147"/>
      <c r="E634" s="179" t="s">
        <v>664</v>
      </c>
      <c r="F634" s="180" t="str">
        <f>_xlfn.IFNA(IF(MATCH(E634,'DEQ Pollutant List'!$A$7:$A$611, 0)&gt;0, "Yes"), "No")</f>
        <v>No</v>
      </c>
      <c r="G634" s="181" t="s">
        <v>665</v>
      </c>
      <c r="H634" s="182">
        <v>0.05</v>
      </c>
      <c r="I634" s="165"/>
      <c r="J634" s="147"/>
      <c r="K634" s="166"/>
      <c r="M634" s="32"/>
      <c r="N634" s="33"/>
      <c r="O634" s="42"/>
      <c r="R634" s="33">
        <v>5.0000000000000001E-3</v>
      </c>
    </row>
    <row r="635" spans="3:19" customFormat="1" x14ac:dyDescent="0.35">
      <c r="C635" s="190" t="s">
        <v>37</v>
      </c>
      <c r="D635" s="147"/>
      <c r="E635" s="179" t="s">
        <v>666</v>
      </c>
      <c r="F635" s="180" t="str">
        <f>_xlfn.IFNA(IF(MATCH(E635,'DEQ Pollutant List'!$A$7:$A$611, 0)&gt;0, "Yes"), "No")</f>
        <v>No</v>
      </c>
      <c r="G635" s="181" t="s">
        <v>667</v>
      </c>
      <c r="H635" s="182">
        <v>0.2</v>
      </c>
      <c r="I635" s="165"/>
      <c r="J635" s="147"/>
      <c r="K635" s="166"/>
      <c r="M635" s="32"/>
      <c r="N635" s="33"/>
      <c r="O635" s="42"/>
      <c r="R635" s="33">
        <v>1.9E-2</v>
      </c>
    </row>
    <row r="636" spans="3:19" customFormat="1" x14ac:dyDescent="0.35">
      <c r="C636" s="190" t="s">
        <v>341</v>
      </c>
      <c r="D636" s="147"/>
      <c r="E636" s="179" t="s">
        <v>668</v>
      </c>
      <c r="F636" s="180" t="str">
        <f>_xlfn.IFNA(IF(MATCH(E636,'DEQ Pollutant List'!$A$7:$A$611, 0)&gt;0, "Yes"), "No")</f>
        <v>No</v>
      </c>
      <c r="G636" s="181" t="s">
        <v>669</v>
      </c>
      <c r="H636" s="182">
        <v>0.05</v>
      </c>
      <c r="I636" s="165"/>
      <c r="J636" s="147"/>
      <c r="K636" s="166"/>
      <c r="M636" s="32"/>
      <c r="N636" s="33"/>
      <c r="O636" s="42"/>
      <c r="R636" s="33">
        <v>3.0000000000000001E-3</v>
      </c>
    </row>
    <row r="637" spans="3:19" customFormat="1" x14ac:dyDescent="0.35">
      <c r="C637" s="191" t="s">
        <v>379</v>
      </c>
      <c r="D637" s="79"/>
      <c r="E637" s="179" t="s">
        <v>670</v>
      </c>
      <c r="F637" s="180" t="str">
        <f>_xlfn.IFNA(IF(MATCH(E637,'DEQ Pollutant List'!$A$7:$A$611, 0)&gt;0, "Yes"), "No")</f>
        <v>No</v>
      </c>
      <c r="G637" s="181" t="s">
        <v>671</v>
      </c>
      <c r="H637" s="182">
        <v>0.02</v>
      </c>
      <c r="I637" s="165"/>
      <c r="J637" s="79"/>
      <c r="K637" s="166"/>
      <c r="M637" s="32"/>
      <c r="N637" s="33"/>
      <c r="O637" s="42"/>
      <c r="R637" s="33">
        <v>0</v>
      </c>
    </row>
    <row r="638" spans="3:19" ht="28.5" customHeight="1" x14ac:dyDescent="0.35">
      <c r="C638" s="143" t="s">
        <v>62</v>
      </c>
      <c r="D638" s="142">
        <v>0</v>
      </c>
      <c r="E638" s="164" t="s">
        <v>672</v>
      </c>
      <c r="F638" s="98" t="str">
        <f>_xlfn.IFNA(IF(MATCH(E638,'DEQ Pollutant List'!$A$7:$A$611, 0)&gt;0, "Yes"), "No")</f>
        <v>Yes</v>
      </c>
      <c r="G638" s="99" t="s">
        <v>673</v>
      </c>
      <c r="H638" s="100">
        <v>1E-3</v>
      </c>
      <c r="I638" s="119">
        <f>D638*H638</f>
        <v>0</v>
      </c>
      <c r="J638" s="144" t="s">
        <v>297</v>
      </c>
      <c r="K638" s="122"/>
      <c r="M638" s="32"/>
      <c r="N638" s="33"/>
      <c r="O638" s="42"/>
      <c r="R638" s="42">
        <v>2.5999999999999999E-2</v>
      </c>
      <c r="S638" s="84"/>
    </row>
    <row r="639" spans="3:19" customFormat="1" ht="28.5" x14ac:dyDescent="0.35">
      <c r="C639" s="190" t="s">
        <v>71</v>
      </c>
      <c r="D639" s="147"/>
      <c r="E639" s="179" t="s">
        <v>674</v>
      </c>
      <c r="F639" s="180" t="str">
        <f>_xlfn.IFNA(IF(MATCH(E639,'DEQ Pollutant List'!$A$7:$A$611, 0)&gt;0, "Yes"), "No")</f>
        <v>No</v>
      </c>
      <c r="G639" s="181" t="s">
        <v>675</v>
      </c>
      <c r="H639" s="182"/>
      <c r="I639" s="165"/>
      <c r="J639" s="147"/>
      <c r="K639" s="166"/>
      <c r="M639" s="32"/>
      <c r="N639" s="33"/>
      <c r="O639" s="42"/>
      <c r="R639" s="33">
        <v>1.6000000000000001E-3</v>
      </c>
    </row>
    <row r="640" spans="3:19" ht="28.5" customHeight="1" x14ac:dyDescent="0.35">
      <c r="C640" s="143" t="s">
        <v>230</v>
      </c>
      <c r="D640" s="142">
        <v>0</v>
      </c>
      <c r="E640" s="164" t="s">
        <v>672</v>
      </c>
      <c r="F640" s="98" t="str">
        <f>_xlfn.IFNA(IF(MATCH(E640,'DEQ Pollutant List'!$A$7:$A$611, 0)&gt;0, "Yes"), "No")</f>
        <v>Yes</v>
      </c>
      <c r="G640" s="99" t="s">
        <v>673</v>
      </c>
      <c r="H640" s="100">
        <v>0.1</v>
      </c>
      <c r="I640" s="119">
        <f>D640*H640</f>
        <v>0</v>
      </c>
      <c r="J640" s="144" t="s">
        <v>297</v>
      </c>
      <c r="K640" s="122"/>
      <c r="M640" s="32"/>
      <c r="N640" s="33"/>
      <c r="O640" s="42"/>
      <c r="R640" s="42">
        <v>1E-3</v>
      </c>
      <c r="S640" s="84"/>
    </row>
    <row r="641" spans="3:19" customFormat="1" ht="28.5" x14ac:dyDescent="0.35">
      <c r="C641" s="191" t="s">
        <v>676</v>
      </c>
      <c r="D641" s="79"/>
      <c r="E641" s="179" t="s">
        <v>677</v>
      </c>
      <c r="F641" s="180" t="str">
        <f>_xlfn.IFNA(IF(MATCH(E641,'DEQ Pollutant List'!$A$7:$A$611, 0)&gt;0, "Yes"), "No")</f>
        <v>No</v>
      </c>
      <c r="G641" s="181" t="s">
        <v>678</v>
      </c>
      <c r="H641" s="182">
        <v>0.99</v>
      </c>
      <c r="I641" s="165"/>
      <c r="J641" s="79"/>
      <c r="K641" s="166"/>
      <c r="M641" s="32"/>
      <c r="N641" s="33"/>
      <c r="O641" s="42"/>
      <c r="R641" s="33">
        <v>2E-3</v>
      </c>
    </row>
    <row r="642" spans="3:19" ht="28.5" customHeight="1" x14ac:dyDescent="0.35">
      <c r="C642" s="143" t="s">
        <v>679</v>
      </c>
      <c r="D642" s="142">
        <v>0</v>
      </c>
      <c r="E642" s="164" t="s">
        <v>672</v>
      </c>
      <c r="F642" s="98" t="str">
        <f>_xlfn.IFNA(IF(MATCH(E642,'DEQ Pollutant List'!$A$7:$A$611, 0)&gt;0, "Yes"), "No")</f>
        <v>Yes</v>
      </c>
      <c r="G642" s="99" t="s">
        <v>673</v>
      </c>
      <c r="H642" s="100">
        <v>7.0000000000000007E-2</v>
      </c>
      <c r="I642" s="119">
        <f>D642*H642</f>
        <v>0</v>
      </c>
      <c r="J642" s="144" t="s">
        <v>297</v>
      </c>
      <c r="K642" s="122"/>
      <c r="M642" s="32"/>
      <c r="N642" s="33"/>
      <c r="O642" s="42"/>
      <c r="R642" s="42">
        <v>0.02</v>
      </c>
      <c r="S642" s="84"/>
    </row>
    <row r="643" spans="3:19" ht="37.5" x14ac:dyDescent="0.35">
      <c r="C643" s="141" t="s">
        <v>247</v>
      </c>
      <c r="D643" s="142">
        <v>0</v>
      </c>
      <c r="E643" s="164" t="s">
        <v>680</v>
      </c>
      <c r="F643" s="128" t="s">
        <v>17</v>
      </c>
      <c r="G643" s="99" t="s">
        <v>681</v>
      </c>
      <c r="H643" s="100">
        <v>9.9000000000000008E-3</v>
      </c>
      <c r="I643" s="119">
        <f>D643*H643</f>
        <v>0</v>
      </c>
      <c r="J643" s="142" t="s">
        <v>297</v>
      </c>
      <c r="K643" s="121"/>
      <c r="M643" s="32"/>
      <c r="N643" s="33"/>
      <c r="O643" s="42"/>
      <c r="P643">
        <v>1.1639999999999999</v>
      </c>
      <c r="R643" s="42">
        <v>0.14000000000000001</v>
      </c>
      <c r="S643" s="84"/>
    </row>
    <row r="644" spans="3:19" customFormat="1" ht="28.5" x14ac:dyDescent="0.35">
      <c r="C644" s="191" t="s">
        <v>128</v>
      </c>
      <c r="D644" s="79"/>
      <c r="E644" s="179" t="s">
        <v>682</v>
      </c>
      <c r="F644" s="180" t="str">
        <f>_xlfn.IFNA(IF(MATCH(E644,'DEQ Pollutant List'!$A$7:$A$611, 0)&gt;0, "Yes"), "No")</f>
        <v>No</v>
      </c>
      <c r="G644" s="181" t="s">
        <v>683</v>
      </c>
      <c r="H644" s="182">
        <v>0.1</v>
      </c>
      <c r="I644" s="165"/>
      <c r="J644" s="79"/>
      <c r="K644" s="166"/>
      <c r="M644" s="32"/>
      <c r="N644" s="33"/>
      <c r="O644" s="42"/>
      <c r="R644" s="33">
        <v>0.2</v>
      </c>
    </row>
    <row r="645" spans="3:19" customFormat="1" x14ac:dyDescent="0.35">
      <c r="C645" s="195" t="s">
        <v>129</v>
      </c>
      <c r="D645" s="142">
        <v>0</v>
      </c>
      <c r="E645" s="171" t="s">
        <v>684</v>
      </c>
      <c r="F645" s="133" t="s">
        <v>17</v>
      </c>
      <c r="G645" s="154" t="s">
        <v>685</v>
      </c>
      <c r="H645" s="134">
        <v>2.5000000000000001E-2</v>
      </c>
      <c r="I645" s="119">
        <f>D645*H645</f>
        <v>0</v>
      </c>
      <c r="J645" s="142" t="s">
        <v>297</v>
      </c>
      <c r="K645" s="122" t="s">
        <v>19</v>
      </c>
      <c r="M645" s="32"/>
      <c r="N645" s="33"/>
      <c r="O645" s="42"/>
      <c r="R645" s="33">
        <v>0</v>
      </c>
    </row>
    <row r="646" spans="3:19" customFormat="1" x14ac:dyDescent="0.35">
      <c r="C646" s="190" t="s">
        <v>109</v>
      </c>
      <c r="D646" s="147"/>
      <c r="E646" s="179" t="s">
        <v>686</v>
      </c>
      <c r="F646" s="180" t="str">
        <f>_xlfn.IFNA(IF(MATCH(E646,'DEQ Pollutant List'!$A$7:$A$611, 0)&gt;0, "Yes"), "No")</f>
        <v>No</v>
      </c>
      <c r="G646" s="181" t="s">
        <v>687</v>
      </c>
      <c r="H646" s="182"/>
      <c r="I646" s="165"/>
      <c r="J646" s="147"/>
      <c r="K646" s="166"/>
      <c r="M646" s="32"/>
      <c r="N646" s="33"/>
      <c r="O646" s="42"/>
      <c r="R646" s="33">
        <v>0.1</v>
      </c>
    </row>
    <row r="647" spans="3:19" customFormat="1" x14ac:dyDescent="0.35">
      <c r="C647" s="193" t="s">
        <v>129</v>
      </c>
      <c r="D647" s="149"/>
      <c r="E647" s="179" t="s">
        <v>686</v>
      </c>
      <c r="F647" s="180" t="str">
        <f>_xlfn.IFNA(IF(MATCH(E647,'DEQ Pollutant List'!$A$7:$A$611, 0)&gt;0, "Yes"), "No")</f>
        <v>No</v>
      </c>
      <c r="G647" s="181" t="s">
        <v>688</v>
      </c>
      <c r="H647" s="182">
        <v>0.1</v>
      </c>
      <c r="I647" s="165"/>
      <c r="J647" s="149"/>
      <c r="K647" s="166"/>
      <c r="M647" s="32"/>
      <c r="N647" s="33"/>
      <c r="O647" s="42"/>
      <c r="R647" s="33">
        <v>0.01</v>
      </c>
    </row>
    <row r="648" spans="3:19" customFormat="1" x14ac:dyDescent="0.35">
      <c r="C648" s="191" t="s">
        <v>26</v>
      </c>
      <c r="D648" s="79"/>
      <c r="E648" s="179" t="s">
        <v>689</v>
      </c>
      <c r="F648" s="180" t="str">
        <f>_xlfn.IFNA(IF(MATCH(E648,'DEQ Pollutant List'!$A$7:$A$611, 0)&gt;0, "Yes"), "No")</f>
        <v>No</v>
      </c>
      <c r="G648" s="181" t="s">
        <v>690</v>
      </c>
      <c r="H648" s="182"/>
      <c r="I648" s="165"/>
      <c r="J648" s="79"/>
      <c r="K648" s="166"/>
      <c r="L648">
        <v>1.2929999999999999</v>
      </c>
      <c r="M648" s="32"/>
      <c r="N648" s="33"/>
      <c r="O648" s="42"/>
      <c r="R648" s="33">
        <v>0.01</v>
      </c>
    </row>
    <row r="649" spans="3:19" customFormat="1" ht="56" x14ac:dyDescent="0.35">
      <c r="C649" s="194" t="s">
        <v>426</v>
      </c>
      <c r="D649" s="150"/>
      <c r="E649" s="183" t="s">
        <v>691</v>
      </c>
      <c r="F649" s="180" t="str">
        <f>_xlfn.IFNA(IF(MATCH(E649,'DEQ Pollutant List'!$A$7:$A$611, 0)&gt;0, "Yes"), "No")</f>
        <v>No</v>
      </c>
      <c r="G649" s="184" t="s">
        <v>692</v>
      </c>
      <c r="H649" s="185" t="s">
        <v>122</v>
      </c>
      <c r="I649" s="168"/>
      <c r="J649" s="150"/>
      <c r="K649" s="169"/>
      <c r="L649" s="57"/>
      <c r="M649" s="54"/>
      <c r="N649" s="33"/>
      <c r="O649" s="42"/>
      <c r="R649" s="33">
        <v>0.34839999999999999</v>
      </c>
    </row>
    <row r="650" spans="3:19" customFormat="1" x14ac:dyDescent="0.35">
      <c r="C650" s="191" t="s">
        <v>437</v>
      </c>
      <c r="D650" s="79"/>
      <c r="E650" s="179" t="s">
        <v>693</v>
      </c>
      <c r="F650" s="180" t="str">
        <f>_xlfn.IFNA(IF(MATCH(E650,'DEQ Pollutant List'!$A$7:$A$611, 0)&gt;0, "Yes"), "No")</f>
        <v>No</v>
      </c>
      <c r="G650" s="181" t="s">
        <v>694</v>
      </c>
      <c r="H650" s="182" t="s">
        <v>440</v>
      </c>
      <c r="I650" s="165"/>
      <c r="J650" s="79"/>
      <c r="K650" s="166"/>
      <c r="M650" s="32"/>
      <c r="N650" s="33"/>
      <c r="O650" s="42"/>
      <c r="R650" s="33" t="s">
        <v>25</v>
      </c>
    </row>
    <row r="651" spans="3:19" ht="46" customHeight="1" x14ac:dyDescent="0.35">
      <c r="C651" s="143" t="s">
        <v>695</v>
      </c>
      <c r="D651" s="142">
        <v>0</v>
      </c>
      <c r="E651" s="164" t="s">
        <v>696</v>
      </c>
      <c r="F651" s="98" t="str">
        <f>_xlfn.IFNA(IF(MATCH(E651,'DEQ Pollutant List'!$A$7:$A$611, 0)&gt;0, "Yes"), "No")</f>
        <v>Yes</v>
      </c>
      <c r="G651" s="99" t="s">
        <v>697</v>
      </c>
      <c r="H651" s="100">
        <v>9.8999999999999999E-4</v>
      </c>
      <c r="I651" s="119">
        <f>D651*H651</f>
        <v>0</v>
      </c>
      <c r="J651" s="144" t="s">
        <v>231</v>
      </c>
      <c r="K651" s="122" t="s">
        <v>698</v>
      </c>
      <c r="L651">
        <v>1.002</v>
      </c>
      <c r="M651" s="32"/>
      <c r="N651" s="33"/>
      <c r="O651" s="42"/>
      <c r="R651" s="42">
        <v>0.05</v>
      </c>
      <c r="S651" s="84"/>
    </row>
    <row r="652" spans="3:19" ht="28.5" customHeight="1" x14ac:dyDescent="0.35">
      <c r="C652" s="143" t="s">
        <v>333</v>
      </c>
      <c r="D652" s="142">
        <v>0</v>
      </c>
      <c r="E652" s="164" t="s">
        <v>696</v>
      </c>
      <c r="F652" s="98" t="str">
        <f>_xlfn.IFNA(IF(MATCH(E652,'DEQ Pollutant List'!$A$7:$A$611, 0)&gt;0, "Yes"), "No")</f>
        <v>Yes</v>
      </c>
      <c r="G652" s="99" t="s">
        <v>697</v>
      </c>
      <c r="H652" s="100">
        <v>9.8999999999999999E-4</v>
      </c>
      <c r="I652" s="119">
        <f>D652*H652</f>
        <v>0</v>
      </c>
      <c r="J652" s="144" t="s">
        <v>231</v>
      </c>
      <c r="K652" s="122"/>
      <c r="M652" s="32"/>
      <c r="N652" s="33"/>
      <c r="O652" s="42"/>
      <c r="R652" s="42">
        <v>0.3</v>
      </c>
      <c r="S652" s="84"/>
    </row>
    <row r="653" spans="3:19" ht="28.5" customHeight="1" x14ac:dyDescent="0.35">
      <c r="C653" s="143" t="s">
        <v>533</v>
      </c>
      <c r="D653" s="142">
        <v>0</v>
      </c>
      <c r="E653" s="164" t="s">
        <v>696</v>
      </c>
      <c r="F653" s="98" t="str">
        <f>_xlfn.IFNA(IF(MATCH(E653,'DEQ Pollutant List'!$A$7:$A$611, 0)&gt;0, "Yes"), "No")</f>
        <v>Yes</v>
      </c>
      <c r="G653" s="99" t="s">
        <v>697</v>
      </c>
      <c r="H653" s="100">
        <v>9.9000000000000008E-3</v>
      </c>
      <c r="I653" s="119">
        <f>D653*H653</f>
        <v>0</v>
      </c>
      <c r="J653" s="144" t="s">
        <v>231</v>
      </c>
      <c r="K653" s="122" t="s">
        <v>698</v>
      </c>
      <c r="M653" s="32"/>
      <c r="N653" s="33"/>
      <c r="O653" s="42"/>
      <c r="R653" s="42" t="s">
        <v>25</v>
      </c>
      <c r="S653" s="84"/>
    </row>
    <row r="654" spans="3:19" customFormat="1" x14ac:dyDescent="0.35">
      <c r="C654" s="191" t="s">
        <v>503</v>
      </c>
      <c r="D654" s="79"/>
      <c r="E654" s="179" t="s">
        <v>699</v>
      </c>
      <c r="F654" s="180" t="str">
        <f>_xlfn.IFNA(IF(MATCH(E654,'DEQ Pollutant List'!$A$7:$A$611, 0)&gt;0, "Yes"), "No")</f>
        <v>No</v>
      </c>
      <c r="G654" s="181" t="s">
        <v>700</v>
      </c>
      <c r="H654" s="182">
        <v>0.05</v>
      </c>
      <c r="I654" s="165"/>
      <c r="J654" s="79"/>
      <c r="K654" s="166"/>
      <c r="M654" s="32"/>
      <c r="N654" s="33"/>
      <c r="O654" s="42"/>
      <c r="R654" s="33" t="s">
        <v>25</v>
      </c>
    </row>
    <row r="655" spans="3:19" customFormat="1" ht="28.5" x14ac:dyDescent="0.35">
      <c r="C655" s="190" t="s">
        <v>31</v>
      </c>
      <c r="D655" s="147"/>
      <c r="E655" s="179" t="s">
        <v>701</v>
      </c>
      <c r="F655" s="180" t="str">
        <f>_xlfn.IFNA(IF(MATCH(E655,'DEQ Pollutant List'!$A$7:$A$611, 0)&gt;0, "Yes"), "No")</f>
        <v>No</v>
      </c>
      <c r="G655" s="181" t="s">
        <v>702</v>
      </c>
      <c r="H655" s="182"/>
      <c r="I655" s="165"/>
      <c r="J655" s="147"/>
      <c r="K655" s="166"/>
      <c r="M655" s="32"/>
      <c r="N655" s="33"/>
      <c r="O655" s="42"/>
      <c r="P655">
        <v>0.98</v>
      </c>
      <c r="R655" s="33">
        <v>0.1</v>
      </c>
    </row>
    <row r="656" spans="3:19" customFormat="1" ht="28.5" x14ac:dyDescent="0.35">
      <c r="C656" s="190" t="s">
        <v>97</v>
      </c>
      <c r="D656" s="147"/>
      <c r="E656" s="179" t="s">
        <v>701</v>
      </c>
      <c r="F656" s="180" t="str">
        <f>_xlfn.IFNA(IF(MATCH(E656,'DEQ Pollutant List'!$A$7:$A$611, 0)&gt;0, "Yes"), "No")</f>
        <v>No</v>
      </c>
      <c r="G656" s="181" t="s">
        <v>702</v>
      </c>
      <c r="H656" s="182"/>
      <c r="I656" s="165"/>
      <c r="J656" s="147"/>
      <c r="K656" s="166"/>
      <c r="M656" s="32"/>
      <c r="N656" s="33"/>
      <c r="O656" s="42"/>
      <c r="R656" s="33">
        <v>0.45169999999999999</v>
      </c>
    </row>
    <row r="657" spans="3:19" customFormat="1" x14ac:dyDescent="0.35">
      <c r="C657" s="191" t="s">
        <v>141</v>
      </c>
      <c r="D657" s="79"/>
      <c r="E657" s="179" t="s">
        <v>703</v>
      </c>
      <c r="F657" s="180" t="str">
        <f>_xlfn.IFNA(IF(MATCH(E657,'DEQ Pollutant List'!$A$7:$A$611, 0)&gt;0, "Yes"), "No")</f>
        <v>No</v>
      </c>
      <c r="G657" s="181" t="s">
        <v>704</v>
      </c>
      <c r="H657" s="182">
        <v>0.5</v>
      </c>
      <c r="I657" s="165"/>
      <c r="J657" s="79"/>
      <c r="K657" s="166"/>
      <c r="M657" s="32"/>
      <c r="N657" s="33"/>
      <c r="O657" s="42"/>
      <c r="R657" s="33">
        <v>0.5</v>
      </c>
    </row>
    <row r="658" spans="3:19" customFormat="1" ht="28.5" x14ac:dyDescent="0.35">
      <c r="C658" s="190" t="s">
        <v>604</v>
      </c>
      <c r="D658" s="147"/>
      <c r="E658" s="179" t="s">
        <v>703</v>
      </c>
      <c r="F658" s="180" t="str">
        <f>_xlfn.IFNA(IF(MATCH(E658,'DEQ Pollutant List'!$A$7:$A$611, 0)&gt;0, "Yes"), "No")</f>
        <v>No</v>
      </c>
      <c r="G658" s="181" t="s">
        <v>705</v>
      </c>
      <c r="H658" s="182">
        <v>0.25</v>
      </c>
      <c r="I658" s="165"/>
      <c r="J658" s="147"/>
      <c r="K658" s="166"/>
      <c r="M658" s="32"/>
      <c r="N658" s="33"/>
      <c r="O658" s="42"/>
      <c r="R658" s="33">
        <v>0.2</v>
      </c>
    </row>
    <row r="659" spans="3:19" customFormat="1" ht="28.5" x14ac:dyDescent="0.35">
      <c r="C659" s="193" t="s">
        <v>83</v>
      </c>
      <c r="D659" s="149"/>
      <c r="E659" s="179" t="s">
        <v>703</v>
      </c>
      <c r="F659" s="180" t="str">
        <f>_xlfn.IFNA(IF(MATCH(E659,'DEQ Pollutant List'!$A$7:$A$611, 0)&gt;0, "Yes"), "No")</f>
        <v>No</v>
      </c>
      <c r="G659" s="181" t="s">
        <v>706</v>
      </c>
      <c r="H659" s="182">
        <v>0.5</v>
      </c>
      <c r="I659" s="165"/>
      <c r="J659" s="149"/>
      <c r="K659" s="166"/>
      <c r="M659" s="32"/>
      <c r="N659" s="33"/>
      <c r="O659" s="42"/>
      <c r="R659" s="33">
        <v>0.02</v>
      </c>
    </row>
    <row r="660" spans="3:19" ht="28.5" customHeight="1" x14ac:dyDescent="0.35">
      <c r="C660" s="145" t="s">
        <v>150</v>
      </c>
      <c r="D660" s="142">
        <v>0</v>
      </c>
      <c r="E660" s="164" t="s">
        <v>707</v>
      </c>
      <c r="F660" s="98" t="str">
        <f>_xlfn.IFNA(IF(MATCH(E660,'DEQ Pollutant List'!$A$7:$A$611, 0)&gt;0, "Yes"), "No")</f>
        <v>Yes</v>
      </c>
      <c r="G660" s="99" t="s">
        <v>708</v>
      </c>
      <c r="H660" s="100">
        <v>0.05</v>
      </c>
      <c r="I660" s="119">
        <f>D660*H660</f>
        <v>0</v>
      </c>
      <c r="J660" s="146" t="s">
        <v>297</v>
      </c>
      <c r="K660" s="122"/>
      <c r="M660" s="32"/>
      <c r="N660" s="33"/>
      <c r="O660" s="42"/>
      <c r="P660">
        <v>0.84</v>
      </c>
      <c r="R660" s="42">
        <v>0.75</v>
      </c>
      <c r="S660" s="84"/>
    </row>
    <row r="661" spans="3:19" ht="28.5" customHeight="1" x14ac:dyDescent="0.35">
      <c r="C661" s="141" t="s">
        <v>304</v>
      </c>
      <c r="D661" s="197">
        <f>MAX('Chemical Use (2022)'!D83,'Chemical Use (2021)'!D83,'Chemical Use (2020)'!D83)*CONVERT(20,"oz","gal")*0.84*8.34*2</f>
        <v>240.8175</v>
      </c>
      <c r="E661" s="164" t="s">
        <v>709</v>
      </c>
      <c r="F661" s="98" t="str">
        <f>_xlfn.IFNA(IF(MATCH(E661,'DEQ Pollutant List'!$A$7:$A$611, 0)&gt;0, "Yes"), "No")</f>
        <v>Yes</v>
      </c>
      <c r="G661" s="99" t="s">
        <v>710</v>
      </c>
      <c r="H661" s="100">
        <v>0.4</v>
      </c>
      <c r="I661" s="119">
        <f>D661*H661</f>
        <v>96.326999999999998</v>
      </c>
      <c r="J661" s="142">
        <v>1000</v>
      </c>
      <c r="K661" s="122"/>
      <c r="M661" s="32"/>
      <c r="N661" s="33"/>
      <c r="O661" s="42"/>
      <c r="R661" s="42">
        <v>0.15</v>
      </c>
      <c r="S661" s="84"/>
    </row>
    <row r="662" spans="3:19" ht="28.5" customHeight="1" x14ac:dyDescent="0.35">
      <c r="C662" s="143" t="s">
        <v>695</v>
      </c>
      <c r="D662" s="142">
        <v>0</v>
      </c>
      <c r="E662" s="164" t="s">
        <v>709</v>
      </c>
      <c r="F662" s="98" t="str">
        <f>_xlfn.IFNA(IF(MATCH(E662,'DEQ Pollutant List'!$A$7:$A$611, 0)&gt;0, "Yes"), "No")</f>
        <v>Yes</v>
      </c>
      <c r="G662" s="99" t="s">
        <v>710</v>
      </c>
      <c r="H662" s="100">
        <v>9.8999999999999999E-4</v>
      </c>
      <c r="I662" s="119">
        <f>D662*H662</f>
        <v>0</v>
      </c>
      <c r="J662" s="144">
        <v>1000</v>
      </c>
      <c r="K662" s="122"/>
      <c r="M662" s="32"/>
      <c r="N662" s="33"/>
      <c r="O662" s="42"/>
      <c r="R662" s="42">
        <v>0.01</v>
      </c>
      <c r="S662" s="84"/>
    </row>
    <row r="663" spans="3:19" ht="28.5" customHeight="1" x14ac:dyDescent="0.35">
      <c r="C663" s="145" t="s">
        <v>225</v>
      </c>
      <c r="D663" s="142">
        <v>0</v>
      </c>
      <c r="E663" s="164" t="s">
        <v>709</v>
      </c>
      <c r="F663" s="98" t="str">
        <f>_xlfn.IFNA(IF(MATCH(E663,'DEQ Pollutant List'!$A$7:$A$611, 0)&gt;0, "Yes"), "No")</f>
        <v>Yes</v>
      </c>
      <c r="G663" s="99" t="s">
        <v>710</v>
      </c>
      <c r="H663" s="100">
        <v>1E-3</v>
      </c>
      <c r="I663" s="119">
        <f>D663*H663</f>
        <v>0</v>
      </c>
      <c r="J663" s="146">
        <v>1000</v>
      </c>
      <c r="K663" s="122"/>
      <c r="M663" s="32"/>
      <c r="N663" s="33"/>
      <c r="O663" s="42"/>
      <c r="R663" s="42">
        <v>8.3900000000000002E-2</v>
      </c>
      <c r="S663" s="84"/>
    </row>
    <row r="664" spans="3:19" customFormat="1" ht="28.5" x14ac:dyDescent="0.35">
      <c r="C664" s="190" t="s">
        <v>711</v>
      </c>
      <c r="D664" s="147"/>
      <c r="E664" s="179" t="s">
        <v>703</v>
      </c>
      <c r="F664" s="180" t="str">
        <f>_xlfn.IFNA(IF(MATCH(E664,'DEQ Pollutant List'!$A$7:$A$611, 0)&gt;0, "Yes"), "No")</f>
        <v>No</v>
      </c>
      <c r="G664" s="181" t="s">
        <v>712</v>
      </c>
      <c r="H664" s="182"/>
      <c r="I664" s="165"/>
      <c r="J664" s="147"/>
      <c r="K664" s="166"/>
      <c r="M664" s="32"/>
      <c r="N664" s="33"/>
      <c r="O664" s="42"/>
      <c r="R664" s="33">
        <v>0.14430000000000001</v>
      </c>
    </row>
    <row r="665" spans="3:19" customFormat="1" ht="28.5" x14ac:dyDescent="0.35">
      <c r="C665" s="190" t="s">
        <v>568</v>
      </c>
      <c r="D665" s="147"/>
      <c r="E665" s="179" t="s">
        <v>703</v>
      </c>
      <c r="F665" s="180" t="str">
        <f>_xlfn.IFNA(IF(MATCH(E665,'DEQ Pollutant List'!$A$7:$A$611, 0)&gt;0, "Yes"), "No")</f>
        <v>No</v>
      </c>
      <c r="G665" s="181" t="s">
        <v>706</v>
      </c>
      <c r="H665" s="182"/>
      <c r="I665" s="165"/>
      <c r="J665" s="147"/>
      <c r="K665" s="166"/>
      <c r="M665" s="32"/>
      <c r="N665" s="33"/>
      <c r="O665" s="42"/>
      <c r="R665" s="33">
        <v>0.1</v>
      </c>
    </row>
    <row r="666" spans="3:19" customFormat="1" x14ac:dyDescent="0.35">
      <c r="C666" s="191" t="s">
        <v>332</v>
      </c>
      <c r="D666" s="79"/>
      <c r="E666" s="179" t="s">
        <v>703</v>
      </c>
      <c r="F666" s="180" t="str">
        <f>_xlfn.IFNA(IF(MATCH(E666,'DEQ Pollutant List'!$A$7:$A$611, 0)&gt;0, "Yes"), "No")</f>
        <v>No</v>
      </c>
      <c r="G666" s="181" t="s">
        <v>713</v>
      </c>
      <c r="H666" s="182">
        <v>0.3</v>
      </c>
      <c r="I666" s="165"/>
      <c r="J666" s="79"/>
      <c r="K666" s="166"/>
      <c r="M666" s="32"/>
      <c r="N666" s="33"/>
      <c r="O666" s="42"/>
      <c r="R666" s="33">
        <v>0.1</v>
      </c>
    </row>
    <row r="667" spans="3:19" customFormat="1" x14ac:dyDescent="0.35">
      <c r="C667" s="141" t="s">
        <v>239</v>
      </c>
      <c r="D667" s="142">
        <v>0</v>
      </c>
      <c r="E667" s="164" t="s">
        <v>709</v>
      </c>
      <c r="F667" s="98" t="str">
        <f>_xlfn.IFNA(IF(MATCH(E667,'DEQ Pollutant List'!$A$7:$A$611, 0)&gt;0, "Yes"), "No")</f>
        <v>Yes</v>
      </c>
      <c r="G667" s="99" t="s">
        <v>710</v>
      </c>
      <c r="H667" s="100">
        <v>0.34839999999999999</v>
      </c>
      <c r="I667" s="119">
        <f>D667*H667</f>
        <v>0</v>
      </c>
      <c r="J667" s="142">
        <v>1000</v>
      </c>
      <c r="K667" s="122"/>
      <c r="M667" s="32"/>
      <c r="N667" s="33"/>
      <c r="O667" s="42"/>
      <c r="R667" s="33">
        <v>0.23730000000000001</v>
      </c>
    </row>
    <row r="668" spans="3:19" customFormat="1" ht="28.5" x14ac:dyDescent="0.35">
      <c r="C668" s="193" t="s">
        <v>21</v>
      </c>
      <c r="D668" s="149"/>
      <c r="E668" s="179" t="s">
        <v>714</v>
      </c>
      <c r="F668" s="180" t="str">
        <f>_xlfn.IFNA(IF(MATCH(E668,'DEQ Pollutant List'!$A$7:$A$611, 0)&gt;0, "Yes"), "No")</f>
        <v>No</v>
      </c>
      <c r="G668" s="181" t="s">
        <v>715</v>
      </c>
      <c r="H668" s="182">
        <v>0.05</v>
      </c>
      <c r="I668" s="165"/>
      <c r="J668" s="149"/>
      <c r="K668" s="166"/>
      <c r="M668" s="32"/>
      <c r="N668" s="33"/>
      <c r="O668" s="42"/>
      <c r="R668" s="33">
        <v>7.0000000000000007E-2</v>
      </c>
    </row>
    <row r="669" spans="3:19" customFormat="1" ht="28.5" x14ac:dyDescent="0.35">
      <c r="C669" s="193" t="s">
        <v>152</v>
      </c>
      <c r="D669" s="149"/>
      <c r="E669" s="179" t="s">
        <v>716</v>
      </c>
      <c r="F669" s="180" t="str">
        <f>_xlfn.IFNA(IF(MATCH(E669,'DEQ Pollutant List'!$A$7:$A$611, 0)&gt;0, "Yes"), "No")</f>
        <v>No</v>
      </c>
      <c r="G669" s="181" t="s">
        <v>717</v>
      </c>
      <c r="H669" s="182">
        <v>0.2</v>
      </c>
      <c r="I669" s="165"/>
      <c r="J669" s="149"/>
      <c r="K669" s="166"/>
      <c r="M669" s="32"/>
      <c r="N669" s="33"/>
      <c r="O669" s="42"/>
      <c r="R669" s="33">
        <v>0.05</v>
      </c>
    </row>
    <row r="670" spans="3:19" customFormat="1" x14ac:dyDescent="0.35">
      <c r="C670" s="143" t="s">
        <v>533</v>
      </c>
      <c r="D670" s="142">
        <v>0</v>
      </c>
      <c r="E670" s="164" t="s">
        <v>709</v>
      </c>
      <c r="F670" s="98" t="str">
        <f>_xlfn.IFNA(IF(MATCH(E670,'DEQ Pollutant List'!$A$7:$A$611, 0)&gt;0, "Yes"), "No")</f>
        <v>Yes</v>
      </c>
      <c r="G670" s="99" t="s">
        <v>710</v>
      </c>
      <c r="H670" s="100">
        <v>9.9000000000000008E-3</v>
      </c>
      <c r="I670" s="119">
        <f>D670*H670</f>
        <v>0</v>
      </c>
      <c r="J670" s="144">
        <v>1000</v>
      </c>
      <c r="K670" s="122"/>
      <c r="M670" s="32"/>
      <c r="N670" s="33"/>
      <c r="O670" s="42"/>
      <c r="R670" s="33">
        <v>0.25</v>
      </c>
    </row>
    <row r="671" spans="3:19" customFormat="1" x14ac:dyDescent="0.35">
      <c r="C671" s="191" t="s">
        <v>718</v>
      </c>
      <c r="D671" s="79"/>
      <c r="E671" s="179" t="s">
        <v>719</v>
      </c>
      <c r="F671" s="180" t="str">
        <f>_xlfn.IFNA(IF(MATCH(E671,'DEQ Pollutant List'!$A$7:$A$611, 0)&gt;0, "Yes"), "No")</f>
        <v>No</v>
      </c>
      <c r="G671" s="181" t="s">
        <v>720</v>
      </c>
      <c r="H671" s="182"/>
      <c r="I671" s="165"/>
      <c r="J671" s="79"/>
      <c r="K671" s="166"/>
      <c r="M671" s="32"/>
      <c r="N671" s="33"/>
      <c r="O671" s="42"/>
      <c r="R671" s="33">
        <v>0.05</v>
      </c>
    </row>
    <row r="672" spans="3:19" customFormat="1" ht="42.5" x14ac:dyDescent="0.35">
      <c r="C672" s="191" t="s">
        <v>721</v>
      </c>
      <c r="D672" s="79"/>
      <c r="E672" s="179" t="s">
        <v>722</v>
      </c>
      <c r="F672" s="180" t="str">
        <f>_xlfn.IFNA(IF(MATCH(E672,'DEQ Pollutant List'!$A$7:$A$611, 0)&gt;0, "Yes"), "No")</f>
        <v>No</v>
      </c>
      <c r="G672" s="181" t="s">
        <v>723</v>
      </c>
      <c r="H672" s="182" t="s">
        <v>724</v>
      </c>
      <c r="I672" s="165"/>
      <c r="J672" s="79"/>
      <c r="K672" s="166"/>
      <c r="M672" s="32"/>
      <c r="N672" s="33"/>
      <c r="O672" s="42"/>
      <c r="R672" s="33">
        <v>0.25</v>
      </c>
    </row>
    <row r="673" spans="3:19" customFormat="1" x14ac:dyDescent="0.35">
      <c r="C673" s="193" t="s">
        <v>267</v>
      </c>
      <c r="D673" s="149"/>
      <c r="E673" s="179" t="s">
        <v>725</v>
      </c>
      <c r="F673" s="180" t="str">
        <f>_xlfn.IFNA(IF(MATCH(E673,'DEQ Pollutant List'!$A$7:$A$611, 0)&gt;0, "Yes"), "No")</f>
        <v>No</v>
      </c>
      <c r="G673" s="181" t="s">
        <v>726</v>
      </c>
      <c r="H673" s="182">
        <v>0.05</v>
      </c>
      <c r="I673" s="165"/>
      <c r="J673" s="149"/>
      <c r="K673" s="166"/>
      <c r="M673" s="32"/>
      <c r="N673" s="33"/>
      <c r="O673" s="42"/>
      <c r="R673" s="33">
        <v>0.25</v>
      </c>
    </row>
    <row r="674" spans="3:19" ht="28.5" customHeight="1" x14ac:dyDescent="0.35">
      <c r="C674" s="143" t="s">
        <v>333</v>
      </c>
      <c r="D674" s="142">
        <v>0</v>
      </c>
      <c r="E674" s="164" t="s">
        <v>709</v>
      </c>
      <c r="F674" s="98" t="str">
        <f>_xlfn.IFNA(IF(MATCH(E674,'DEQ Pollutant List'!$A$7:$A$611, 0)&gt;0, "Yes"), "No")</f>
        <v>Yes</v>
      </c>
      <c r="G674" s="99" t="s">
        <v>727</v>
      </c>
      <c r="H674" s="100">
        <v>0.1</v>
      </c>
      <c r="I674" s="119">
        <f>D674*H674</f>
        <v>0</v>
      </c>
      <c r="J674" s="144">
        <v>1000</v>
      </c>
      <c r="K674" s="122"/>
      <c r="M674" s="32"/>
      <c r="N674" s="33"/>
      <c r="O674" s="42"/>
      <c r="R674" s="42">
        <v>0.03</v>
      </c>
      <c r="S674" s="84"/>
    </row>
    <row r="675" spans="3:19" ht="28.5" customHeight="1" x14ac:dyDescent="0.35">
      <c r="C675" s="145" t="s">
        <v>240</v>
      </c>
      <c r="D675" s="142">
        <v>0</v>
      </c>
      <c r="E675" s="164" t="s">
        <v>728</v>
      </c>
      <c r="F675" s="98" t="str">
        <f>_xlfn.IFNA(IF(MATCH(E675,'DEQ Pollutant List'!$A$7:$A$611, 0)&gt;0, "Yes"), "No")</f>
        <v>Yes</v>
      </c>
      <c r="G675" s="99" t="s">
        <v>729</v>
      </c>
      <c r="H675" s="100">
        <v>0.4</v>
      </c>
      <c r="I675" s="119">
        <f>D675*H675</f>
        <v>0</v>
      </c>
      <c r="J675" s="146">
        <v>1000</v>
      </c>
      <c r="K675" s="122"/>
      <c r="M675" s="32"/>
      <c r="N675" s="33"/>
      <c r="O675" s="42"/>
      <c r="P675">
        <v>0.77600000000000002</v>
      </c>
      <c r="R675" s="42">
        <v>0.36</v>
      </c>
      <c r="S675" s="84"/>
    </row>
    <row r="676" spans="3:19" ht="28.5" customHeight="1" x14ac:dyDescent="0.35">
      <c r="C676" s="143" t="s">
        <v>730</v>
      </c>
      <c r="D676" s="142">
        <v>0</v>
      </c>
      <c r="E676" s="164" t="s">
        <v>728</v>
      </c>
      <c r="F676" s="98" t="str">
        <f>_xlfn.IFNA(IF(MATCH(E676,'DEQ Pollutant List'!$A$7:$A$611, 0)&gt;0, "Yes"), "No")</f>
        <v>Yes</v>
      </c>
      <c r="G676" s="99" t="s">
        <v>729</v>
      </c>
      <c r="H676" s="100">
        <v>0.75</v>
      </c>
      <c r="I676" s="119">
        <f>D676*H676</f>
        <v>0</v>
      </c>
      <c r="J676" s="144">
        <v>1000</v>
      </c>
      <c r="K676" s="122"/>
      <c r="L676">
        <v>0.84</v>
      </c>
      <c r="M676" s="32"/>
      <c r="N676" s="33"/>
      <c r="O676" s="42"/>
      <c r="R676" s="42">
        <v>0.25</v>
      </c>
      <c r="S676" s="84"/>
    </row>
    <row r="677" spans="3:19" ht="28.5" customHeight="1" x14ac:dyDescent="0.35">
      <c r="C677" s="141" t="s">
        <v>141</v>
      </c>
      <c r="D677" s="142">
        <v>0</v>
      </c>
      <c r="E677" s="164" t="s">
        <v>728</v>
      </c>
      <c r="F677" s="98" t="str">
        <f>_xlfn.IFNA(IF(MATCH(E677,'DEQ Pollutant List'!$A$7:$A$611, 0)&gt;0, "Yes"), "No")</f>
        <v>Yes</v>
      </c>
      <c r="G677" s="99" t="s">
        <v>731</v>
      </c>
      <c r="H677" s="100">
        <v>0.3</v>
      </c>
      <c r="I677" s="119">
        <f>D677*H677</f>
        <v>0</v>
      </c>
      <c r="J677" s="142">
        <v>1000</v>
      </c>
      <c r="K677" s="122"/>
      <c r="M677" s="32"/>
      <c r="N677" s="33"/>
      <c r="O677" s="42"/>
      <c r="P677">
        <v>0.80300000000000005</v>
      </c>
      <c r="R677" s="42">
        <v>0.25</v>
      </c>
      <c r="S677" s="84"/>
    </row>
    <row r="678" spans="3:19" customFormat="1" x14ac:dyDescent="0.35">
      <c r="C678" s="193" t="s">
        <v>21</v>
      </c>
      <c r="D678" s="149"/>
      <c r="E678" s="179" t="s">
        <v>725</v>
      </c>
      <c r="F678" s="180" t="str">
        <f>_xlfn.IFNA(IF(MATCH(E678,'DEQ Pollutant List'!$A$7:$A$611, 0)&gt;0, "Yes"), "No")</f>
        <v>No</v>
      </c>
      <c r="G678" s="181" t="s">
        <v>726</v>
      </c>
      <c r="H678" s="182">
        <v>0.13</v>
      </c>
      <c r="I678" s="165"/>
      <c r="J678" s="149"/>
      <c r="K678" s="166"/>
      <c r="M678" s="32"/>
      <c r="N678" s="33"/>
      <c r="O678" s="42"/>
      <c r="P678">
        <v>0.79700000000000004</v>
      </c>
      <c r="R678" s="33">
        <v>0.28000000000000003</v>
      </c>
    </row>
    <row r="679" spans="3:19" customFormat="1" x14ac:dyDescent="0.35">
      <c r="C679" s="141" t="s">
        <v>503</v>
      </c>
      <c r="D679" s="142">
        <v>0</v>
      </c>
      <c r="E679" s="164" t="s">
        <v>728</v>
      </c>
      <c r="F679" s="98" t="str">
        <f>_xlfn.IFNA(IF(MATCH(E679,'DEQ Pollutant List'!$A$7:$A$611, 0)&gt;0, "Yes"), "No")</f>
        <v>Yes</v>
      </c>
      <c r="G679" s="99" t="s">
        <v>731</v>
      </c>
      <c r="H679" s="100">
        <v>0.2</v>
      </c>
      <c r="I679" s="119">
        <f>D679*H679</f>
        <v>0</v>
      </c>
      <c r="J679" s="142">
        <v>1000</v>
      </c>
      <c r="K679" s="122"/>
      <c r="L679">
        <v>0.98</v>
      </c>
      <c r="M679" s="32"/>
      <c r="N679" s="33"/>
      <c r="O679" s="42"/>
      <c r="P679">
        <v>0.76100000000000001</v>
      </c>
      <c r="R679" s="33">
        <v>0.1</v>
      </c>
    </row>
    <row r="680" spans="3:19" customFormat="1" x14ac:dyDescent="0.35">
      <c r="C680" s="193" t="s">
        <v>732</v>
      </c>
      <c r="D680" s="149"/>
      <c r="E680" s="179" t="s">
        <v>733</v>
      </c>
      <c r="F680" s="180" t="str">
        <f>_xlfn.IFNA(IF(MATCH(E680,'DEQ Pollutant List'!$A$7:$A$611, 0)&gt;0, "Yes"), "No")</f>
        <v>No</v>
      </c>
      <c r="G680" s="181" t="s">
        <v>734</v>
      </c>
      <c r="H680" s="182">
        <v>0.9</v>
      </c>
      <c r="I680" s="165"/>
      <c r="J680" s="149"/>
      <c r="K680" s="166"/>
      <c r="L680" t="s">
        <v>735</v>
      </c>
      <c r="M680" s="32"/>
      <c r="N680" s="33"/>
      <c r="O680" s="42"/>
      <c r="R680" s="33">
        <v>0.1</v>
      </c>
    </row>
    <row r="681" spans="3:19" customFormat="1" x14ac:dyDescent="0.35">
      <c r="C681" s="190" t="s">
        <v>736</v>
      </c>
      <c r="D681" s="147"/>
      <c r="E681" s="179" t="s">
        <v>733</v>
      </c>
      <c r="F681" s="180" t="str">
        <f>_xlfn.IFNA(IF(MATCH(E681,'DEQ Pollutant List'!$A$7:$A$611, 0)&gt;0, "Yes"), "No")</f>
        <v>No</v>
      </c>
      <c r="G681" s="181" t="s">
        <v>737</v>
      </c>
      <c r="H681" s="182" t="s">
        <v>738</v>
      </c>
      <c r="I681" s="165"/>
      <c r="J681" s="147"/>
      <c r="K681" s="166"/>
      <c r="M681" s="32"/>
      <c r="N681" s="33"/>
      <c r="O681" s="42"/>
      <c r="R681" s="33">
        <v>0.05</v>
      </c>
    </row>
    <row r="682" spans="3:19" customFormat="1" x14ac:dyDescent="0.35">
      <c r="C682" s="191" t="s">
        <v>50</v>
      </c>
      <c r="D682" s="79"/>
      <c r="E682" s="179" t="s">
        <v>733</v>
      </c>
      <c r="F682" s="180" t="str">
        <f>_xlfn.IFNA(IF(MATCH(E682,'DEQ Pollutant List'!$A$7:$A$611, 0)&gt;0, "Yes"), "No")</f>
        <v>No</v>
      </c>
      <c r="G682" s="181" t="s">
        <v>737</v>
      </c>
      <c r="H682" s="182"/>
      <c r="I682" s="165"/>
      <c r="J682" s="79"/>
      <c r="K682" s="166"/>
      <c r="L682">
        <v>7</v>
      </c>
      <c r="M682" s="32"/>
      <c r="N682" s="33"/>
      <c r="O682" s="42"/>
      <c r="P682">
        <v>0.78200000000000003</v>
      </c>
      <c r="R682" s="33">
        <v>0.27</v>
      </c>
    </row>
    <row r="683" spans="3:19" customFormat="1" x14ac:dyDescent="0.35">
      <c r="C683" s="193" t="s">
        <v>739</v>
      </c>
      <c r="D683" s="149"/>
      <c r="E683" s="179" t="s">
        <v>733</v>
      </c>
      <c r="F683" s="180" t="str">
        <f>_xlfn.IFNA(IF(MATCH(E683,'DEQ Pollutant List'!$A$7:$A$611, 0)&gt;0, "Yes"), "No")</f>
        <v>No</v>
      </c>
      <c r="G683" s="181" t="s">
        <v>737</v>
      </c>
      <c r="H683" s="182">
        <v>0.99</v>
      </c>
      <c r="I683" s="165"/>
      <c r="J683" s="149"/>
      <c r="K683" s="166"/>
      <c r="L683">
        <v>7</v>
      </c>
      <c r="M683" s="32"/>
      <c r="N683" s="33"/>
      <c r="O683" s="42"/>
      <c r="P683" t="s">
        <v>740</v>
      </c>
      <c r="R683" s="33">
        <v>0.15</v>
      </c>
    </row>
    <row r="684" spans="3:19" ht="28.5" customHeight="1" x14ac:dyDescent="0.35">
      <c r="C684" s="143" t="s">
        <v>711</v>
      </c>
      <c r="D684" s="142">
        <v>0</v>
      </c>
      <c r="E684" s="164" t="s">
        <v>728</v>
      </c>
      <c r="F684" s="98" t="str">
        <f>_xlfn.IFNA(IF(MATCH(E684,'DEQ Pollutant List'!$A$7:$A$611, 0)&gt;0, "Yes"), "No")</f>
        <v>Yes</v>
      </c>
      <c r="G684" s="99" t="s">
        <v>731</v>
      </c>
      <c r="H684" s="100">
        <v>0.45169999999999999</v>
      </c>
      <c r="I684" s="119">
        <f>D684*H684</f>
        <v>0</v>
      </c>
      <c r="J684" s="144">
        <v>1000</v>
      </c>
      <c r="K684" s="122"/>
      <c r="M684" s="32"/>
      <c r="N684" s="33"/>
      <c r="O684" s="42"/>
      <c r="P684">
        <v>0.80300000000000005</v>
      </c>
      <c r="R684" s="42">
        <v>0.26</v>
      </c>
      <c r="S684" s="84"/>
    </row>
    <row r="685" spans="3:19" ht="28.5" customHeight="1" x14ac:dyDescent="0.35">
      <c r="C685" s="141" t="s">
        <v>146</v>
      </c>
      <c r="D685" s="142">
        <v>0</v>
      </c>
      <c r="E685" s="164" t="s">
        <v>728</v>
      </c>
      <c r="F685" s="98" t="str">
        <f>_xlfn.IFNA(IF(MATCH(E685,'DEQ Pollutant List'!$A$7:$A$611, 0)&gt;0, "Yes"), "No")</f>
        <v>Yes</v>
      </c>
      <c r="G685" s="99" t="s">
        <v>731</v>
      </c>
      <c r="H685" s="100">
        <v>0.02</v>
      </c>
      <c r="I685" s="119">
        <f>D685*H685</f>
        <v>0</v>
      </c>
      <c r="J685" s="142">
        <v>1000</v>
      </c>
      <c r="K685" s="122"/>
      <c r="M685" s="32"/>
      <c r="N685" s="33"/>
      <c r="O685" s="42"/>
      <c r="P685">
        <v>0.83</v>
      </c>
      <c r="R685" s="42">
        <v>0.25</v>
      </c>
      <c r="S685" s="84"/>
    </row>
    <row r="686" spans="3:19" ht="28.5" customHeight="1" x14ac:dyDescent="0.35">
      <c r="C686" s="143" t="s">
        <v>135</v>
      </c>
      <c r="D686" s="142">
        <v>0</v>
      </c>
      <c r="E686" s="164" t="s">
        <v>728</v>
      </c>
      <c r="F686" s="98" t="str">
        <f>_xlfn.IFNA(IF(MATCH(E686,'DEQ Pollutant List'!$A$7:$A$611, 0)&gt;0, "Yes"), "No")</f>
        <v>Yes</v>
      </c>
      <c r="G686" s="99" t="s">
        <v>731</v>
      </c>
      <c r="H686" s="100">
        <v>0.05</v>
      </c>
      <c r="I686" s="119">
        <f>D686*H686</f>
        <v>0</v>
      </c>
      <c r="J686" s="144">
        <v>1000</v>
      </c>
      <c r="K686" s="122"/>
      <c r="M686" s="32"/>
      <c r="N686" s="33"/>
      <c r="O686" s="42"/>
      <c r="R686" s="42" t="s">
        <v>155</v>
      </c>
      <c r="S686" s="84"/>
    </row>
    <row r="687" spans="3:19" ht="28.5" customHeight="1" x14ac:dyDescent="0.35">
      <c r="C687" s="145" t="s">
        <v>741</v>
      </c>
      <c r="D687" s="142">
        <v>0</v>
      </c>
      <c r="E687" s="164" t="s">
        <v>728</v>
      </c>
      <c r="F687" s="98" t="str">
        <f>_xlfn.IFNA(IF(MATCH(E687,'DEQ Pollutant List'!$A$7:$A$611, 0)&gt;0, "Yes"), "No")</f>
        <v>Yes</v>
      </c>
      <c r="G687" s="87" t="s">
        <v>742</v>
      </c>
      <c r="H687" s="100">
        <v>1</v>
      </c>
      <c r="I687" s="119">
        <f>D687*H687</f>
        <v>0</v>
      </c>
      <c r="J687" s="146">
        <v>1000</v>
      </c>
      <c r="K687" s="122"/>
      <c r="M687" s="32"/>
      <c r="N687" s="33"/>
      <c r="O687" s="42"/>
      <c r="R687" s="42" t="s">
        <v>155</v>
      </c>
      <c r="S687" s="84"/>
    </row>
    <row r="688" spans="3:19" customFormat="1" x14ac:dyDescent="0.35">
      <c r="C688" s="143" t="s">
        <v>143</v>
      </c>
      <c r="D688" s="142">
        <v>0</v>
      </c>
      <c r="E688" s="164" t="s">
        <v>743</v>
      </c>
      <c r="F688" s="98" t="str">
        <f>_xlfn.IFNA(IF(MATCH(E688,'DEQ Pollutant List'!$A$7:$A$611, 0)&gt;0, "Yes"), "No")</f>
        <v>Yes</v>
      </c>
      <c r="G688" s="99" t="s">
        <v>744</v>
      </c>
      <c r="H688" s="100">
        <v>0.4</v>
      </c>
      <c r="I688" s="119">
        <f>D688*H688</f>
        <v>0</v>
      </c>
      <c r="J688" s="144">
        <v>1000</v>
      </c>
      <c r="K688" s="122"/>
      <c r="L688">
        <v>0.94499999999999995</v>
      </c>
      <c r="M688" s="32"/>
      <c r="N688" s="33"/>
      <c r="O688" s="42"/>
      <c r="R688" s="33" t="s">
        <v>155</v>
      </c>
    </row>
    <row r="689" spans="3:19" customFormat="1" x14ac:dyDescent="0.35">
      <c r="C689" s="193" t="s">
        <v>732</v>
      </c>
      <c r="D689" s="149"/>
      <c r="E689" s="179" t="s">
        <v>745</v>
      </c>
      <c r="F689" s="180" t="str">
        <f>_xlfn.IFNA(IF(MATCH(E689,'DEQ Pollutant List'!$A$7:$A$611, 0)&gt;0, "Yes"), "No")</f>
        <v>No</v>
      </c>
      <c r="G689" s="181" t="s">
        <v>746</v>
      </c>
      <c r="H689" s="182">
        <v>0.1</v>
      </c>
      <c r="I689" s="165"/>
      <c r="J689" s="149"/>
      <c r="K689" s="166"/>
      <c r="M689" s="32"/>
      <c r="N689" s="33"/>
      <c r="O689" s="42"/>
      <c r="R689" s="33" t="s">
        <v>155</v>
      </c>
    </row>
    <row r="690" spans="3:19" customFormat="1" x14ac:dyDescent="0.35">
      <c r="C690" s="190" t="s">
        <v>736</v>
      </c>
      <c r="D690" s="147"/>
      <c r="E690" s="179" t="s">
        <v>745</v>
      </c>
      <c r="F690" s="180" t="str">
        <f>_xlfn.IFNA(IF(MATCH(E690,'DEQ Pollutant List'!$A$7:$A$611, 0)&gt;0, "Yes"), "No")</f>
        <v>No</v>
      </c>
      <c r="G690" s="181" t="s">
        <v>747</v>
      </c>
      <c r="H690" s="182" t="s">
        <v>101</v>
      </c>
      <c r="I690" s="165"/>
      <c r="J690" s="147"/>
      <c r="K690" s="166"/>
      <c r="M690" s="32"/>
      <c r="N690" s="33"/>
      <c r="O690" s="42"/>
      <c r="R690" s="33">
        <v>0.17599999999999999</v>
      </c>
    </row>
    <row r="691" spans="3:19" customFormat="1" x14ac:dyDescent="0.35">
      <c r="C691" s="191" t="s">
        <v>50</v>
      </c>
      <c r="D691" s="79"/>
      <c r="E691" s="179" t="s">
        <v>745</v>
      </c>
      <c r="F691" s="180" t="str">
        <f>_xlfn.IFNA(IF(MATCH(E691,'DEQ Pollutant List'!$A$7:$A$611, 0)&gt;0, "Yes"), "No")</f>
        <v>No</v>
      </c>
      <c r="G691" s="181" t="s">
        <v>747</v>
      </c>
      <c r="H691" s="182"/>
      <c r="I691" s="165"/>
      <c r="J691" s="79"/>
      <c r="K691" s="166"/>
      <c r="M691" s="32"/>
      <c r="N691" s="33"/>
      <c r="O691" s="42"/>
      <c r="R691" s="33" t="s">
        <v>155</v>
      </c>
    </row>
    <row r="692" spans="3:19" customFormat="1" x14ac:dyDescent="0.35">
      <c r="C692" s="143" t="s">
        <v>161</v>
      </c>
      <c r="D692" s="142">
        <v>0</v>
      </c>
      <c r="E692" s="164" t="s">
        <v>743</v>
      </c>
      <c r="F692" s="98" t="str">
        <f>_xlfn.IFNA(IF(MATCH(E692,'DEQ Pollutant List'!$A$7:$A$611, 0)&gt;0, "Yes"), "No")</f>
        <v>Yes</v>
      </c>
      <c r="G692" s="99" t="s">
        <v>744</v>
      </c>
      <c r="H692" s="100">
        <v>0.25</v>
      </c>
      <c r="I692" s="119">
        <f>D692*H692</f>
        <v>0</v>
      </c>
      <c r="J692" s="144">
        <v>1000</v>
      </c>
      <c r="K692" s="122"/>
      <c r="L692" t="s">
        <v>740</v>
      </c>
      <c r="M692" s="32"/>
      <c r="N692" s="33"/>
      <c r="O692" s="42"/>
      <c r="R692" s="33" t="s">
        <v>155</v>
      </c>
    </row>
    <row r="693" spans="3:19" customFormat="1" x14ac:dyDescent="0.35">
      <c r="C693" s="191" t="s">
        <v>50</v>
      </c>
      <c r="D693" s="79"/>
      <c r="E693" s="179" t="s">
        <v>748</v>
      </c>
      <c r="F693" s="180" t="str">
        <f>_xlfn.IFNA(IF(MATCH(E693,'DEQ Pollutant List'!$A$7:$A$611, 0)&gt;0, "Yes"), "No")</f>
        <v>No</v>
      </c>
      <c r="G693" s="181" t="s">
        <v>749</v>
      </c>
      <c r="H693" s="182"/>
      <c r="I693" s="165"/>
      <c r="J693" s="79"/>
      <c r="K693" s="166"/>
      <c r="M693" s="32"/>
      <c r="N693" s="33"/>
      <c r="O693" s="42"/>
      <c r="R693" s="33">
        <v>0.16439999999999999</v>
      </c>
    </row>
    <row r="694" spans="3:19" customFormat="1" x14ac:dyDescent="0.35">
      <c r="C694" s="190" t="s">
        <v>736</v>
      </c>
      <c r="D694" s="147"/>
      <c r="E694" s="179" t="s">
        <v>750</v>
      </c>
      <c r="F694" s="180" t="str">
        <f>_xlfn.IFNA(IF(MATCH(E694,'DEQ Pollutant List'!$A$7:$A$611, 0)&gt;0, "Yes"), "No")</f>
        <v>No</v>
      </c>
      <c r="G694" s="181" t="s">
        <v>751</v>
      </c>
      <c r="H694" s="182" t="s">
        <v>101</v>
      </c>
      <c r="I694" s="165"/>
      <c r="J694" s="147"/>
      <c r="K694" s="166"/>
      <c r="M694" s="32"/>
      <c r="N694" s="33"/>
      <c r="O694" s="42"/>
      <c r="R694" s="33" t="s">
        <v>752</v>
      </c>
    </row>
    <row r="695" spans="3:19" customFormat="1" x14ac:dyDescent="0.35">
      <c r="C695" s="193" t="s">
        <v>739</v>
      </c>
      <c r="D695" s="149"/>
      <c r="E695" s="179" t="s">
        <v>750</v>
      </c>
      <c r="F695" s="180" t="str">
        <f>_xlfn.IFNA(IF(MATCH(E695,'DEQ Pollutant List'!$A$7:$A$611, 0)&gt;0, "Yes"), "No")</f>
        <v>No</v>
      </c>
      <c r="G695" s="181" t="s">
        <v>753</v>
      </c>
      <c r="H695" s="182"/>
      <c r="I695" s="165"/>
      <c r="J695" s="149"/>
      <c r="K695" s="166"/>
      <c r="M695" s="32"/>
      <c r="N695" s="33"/>
      <c r="O695" s="42"/>
      <c r="P695" t="s">
        <v>754</v>
      </c>
      <c r="R695" s="33">
        <v>0.1</v>
      </c>
    </row>
    <row r="696" spans="3:19" customFormat="1" x14ac:dyDescent="0.35">
      <c r="C696" s="191" t="s">
        <v>50</v>
      </c>
      <c r="D696" s="79"/>
      <c r="E696" s="179" t="s">
        <v>750</v>
      </c>
      <c r="F696" s="180" t="str">
        <f>_xlfn.IFNA(IF(MATCH(E696,'DEQ Pollutant List'!$A$7:$A$611, 0)&gt;0, "Yes"), "No")</f>
        <v>No</v>
      </c>
      <c r="G696" s="181" t="s">
        <v>755</v>
      </c>
      <c r="H696" s="182"/>
      <c r="I696" s="165"/>
      <c r="J696" s="79"/>
      <c r="K696" s="166"/>
      <c r="M696" s="32"/>
      <c r="N696" s="33"/>
      <c r="O696" s="42"/>
      <c r="R696" s="33">
        <v>0.5</v>
      </c>
    </row>
    <row r="697" spans="3:19" ht="28.5" customHeight="1" x14ac:dyDescent="0.35">
      <c r="C697" s="143" t="s">
        <v>138</v>
      </c>
      <c r="D697" s="142">
        <v>0</v>
      </c>
      <c r="E697" s="164" t="s">
        <v>743</v>
      </c>
      <c r="F697" s="98" t="str">
        <f>_xlfn.IFNA(IF(MATCH(E697,'DEQ Pollutant List'!$A$7:$A$611, 0)&gt;0, "Yes"), "No")</f>
        <v>Yes</v>
      </c>
      <c r="G697" s="99" t="s">
        <v>744</v>
      </c>
      <c r="H697" s="100">
        <v>0.3</v>
      </c>
      <c r="I697" s="119">
        <f>D697*H697</f>
        <v>0</v>
      </c>
      <c r="J697" s="144">
        <v>1000</v>
      </c>
      <c r="K697" s="122"/>
      <c r="L697" t="s">
        <v>754</v>
      </c>
      <c r="M697" s="32"/>
      <c r="N697" s="33"/>
      <c r="O697" s="42"/>
      <c r="R697" s="42">
        <v>0.25</v>
      </c>
      <c r="S697" s="84"/>
    </row>
    <row r="698" spans="3:19" ht="28.5" customHeight="1" x14ac:dyDescent="0.35">
      <c r="C698" s="141" t="s">
        <v>304</v>
      </c>
      <c r="D698" s="197">
        <f>MAX('Chemical Use (2022)'!D83,'Chemical Use (2021)'!D83,'Chemical Use (2020)'!D83)*CONVERT(20,"oz","gal")*0.84*8.34*2</f>
        <v>240.8175</v>
      </c>
      <c r="E698" s="164" t="s">
        <v>743</v>
      </c>
      <c r="F698" s="98" t="str">
        <f>_xlfn.IFNA(IF(MATCH(E698,'DEQ Pollutant List'!$A$7:$A$611, 0)&gt;0, "Yes"), "No")</f>
        <v>Yes</v>
      </c>
      <c r="G698" s="99" t="s">
        <v>744</v>
      </c>
      <c r="H698" s="100">
        <v>0.15</v>
      </c>
      <c r="I698" s="119">
        <f>D698*H698</f>
        <v>36.122624999999999</v>
      </c>
      <c r="J698" s="142">
        <v>1000</v>
      </c>
      <c r="K698" s="122"/>
      <c r="M698" s="32"/>
      <c r="N698" s="33"/>
      <c r="O698" s="42"/>
      <c r="R698" s="42">
        <v>0.25</v>
      </c>
      <c r="S698" s="84"/>
    </row>
    <row r="699" spans="3:19" ht="28.5" customHeight="1" x14ac:dyDescent="0.35">
      <c r="C699" s="143" t="s">
        <v>32</v>
      </c>
      <c r="D699" s="142">
        <v>0</v>
      </c>
      <c r="E699" s="164" t="s">
        <v>743</v>
      </c>
      <c r="F699" s="98" t="str">
        <f>_xlfn.IFNA(IF(MATCH(E699,'DEQ Pollutant List'!$A$7:$A$611, 0)&gt;0, "Yes"), "No")</f>
        <v>Yes</v>
      </c>
      <c r="G699" s="99" t="s">
        <v>744</v>
      </c>
      <c r="H699" s="100">
        <v>0.23730000000000001</v>
      </c>
      <c r="I699" s="119">
        <f>D699*H699</f>
        <v>0</v>
      </c>
      <c r="J699" s="144">
        <v>1000</v>
      </c>
      <c r="K699" s="122"/>
      <c r="M699" s="32"/>
      <c r="N699" s="33"/>
      <c r="O699" s="42"/>
      <c r="R699" s="42">
        <v>0.22</v>
      </c>
      <c r="S699" s="84"/>
    </row>
    <row r="700" spans="3:19" customFormat="1" x14ac:dyDescent="0.35">
      <c r="C700" s="191" t="s">
        <v>50</v>
      </c>
      <c r="D700" s="79"/>
      <c r="E700" s="179" t="s">
        <v>756</v>
      </c>
      <c r="F700" s="180" t="str">
        <f>_xlfn.IFNA(IF(MATCH(E700,'DEQ Pollutant List'!$A$7:$A$611, 0)&gt;0, "Yes"), "No")</f>
        <v>No</v>
      </c>
      <c r="G700" s="181" t="s">
        <v>757</v>
      </c>
      <c r="H700" s="182"/>
      <c r="I700" s="165"/>
      <c r="J700" s="79"/>
      <c r="K700" s="166"/>
      <c r="M700" s="32"/>
      <c r="N700" s="33"/>
      <c r="O700" s="42"/>
      <c r="R700" s="33">
        <v>0.24</v>
      </c>
    </row>
    <row r="701" spans="3:19" customFormat="1" x14ac:dyDescent="0.35">
      <c r="C701" s="191" t="s">
        <v>758</v>
      </c>
      <c r="D701" s="79"/>
      <c r="E701" s="179" t="s">
        <v>759</v>
      </c>
      <c r="F701" s="180" t="str">
        <f>_xlfn.IFNA(IF(MATCH(E701,'DEQ Pollutant List'!$A$7:$A$611, 0)&gt;0, "Yes"), "No")</f>
        <v>No</v>
      </c>
      <c r="G701" s="181" t="s">
        <v>760</v>
      </c>
      <c r="H701" s="182"/>
      <c r="I701" s="165"/>
      <c r="J701" s="79"/>
      <c r="K701" s="166"/>
      <c r="M701" s="32"/>
      <c r="N701" s="33"/>
      <c r="O701" s="42"/>
      <c r="R701" s="33">
        <v>0.15</v>
      </c>
    </row>
    <row r="702" spans="3:19" customFormat="1" x14ac:dyDescent="0.35">
      <c r="C702" s="191" t="s">
        <v>50</v>
      </c>
      <c r="D702" s="79"/>
      <c r="E702" s="179" t="s">
        <v>759</v>
      </c>
      <c r="F702" s="180" t="str">
        <f>_xlfn.IFNA(IF(MATCH(E702,'DEQ Pollutant List'!$A$7:$A$611, 0)&gt;0, "Yes"), "No")</f>
        <v>No</v>
      </c>
      <c r="G702" s="181" t="s">
        <v>760</v>
      </c>
      <c r="H702" s="182"/>
      <c r="I702" s="165"/>
      <c r="J702" s="79"/>
      <c r="K702" s="166"/>
      <c r="M702" s="32"/>
      <c r="N702" s="33"/>
      <c r="O702" s="42"/>
      <c r="R702" s="33">
        <v>0.25</v>
      </c>
    </row>
    <row r="703" spans="3:19" customFormat="1" x14ac:dyDescent="0.35">
      <c r="C703" s="191" t="s">
        <v>50</v>
      </c>
      <c r="D703" s="79"/>
      <c r="E703" s="179" t="s">
        <v>761</v>
      </c>
      <c r="F703" s="180" t="str">
        <f>_xlfn.IFNA(IF(MATCH(E703,'DEQ Pollutant List'!$A$7:$A$611, 0)&gt;0, "Yes"), "No")</f>
        <v>No</v>
      </c>
      <c r="G703" s="181" t="s">
        <v>762</v>
      </c>
      <c r="H703" s="182"/>
      <c r="I703" s="165"/>
      <c r="J703" s="79"/>
      <c r="K703" s="166"/>
      <c r="M703" s="32"/>
      <c r="N703" s="33"/>
      <c r="O703" s="42"/>
      <c r="R703" s="33">
        <v>0.25</v>
      </c>
    </row>
    <row r="704" spans="3:19" customFormat="1" x14ac:dyDescent="0.35">
      <c r="C704" s="193" t="s">
        <v>732</v>
      </c>
      <c r="D704" s="149"/>
      <c r="E704" s="179" t="s">
        <v>763</v>
      </c>
      <c r="F704" s="180" t="str">
        <f>_xlfn.IFNA(IF(MATCH(E704,'DEQ Pollutant List'!$A$7:$A$611, 0)&gt;0, "Yes"), "No")</f>
        <v>No</v>
      </c>
      <c r="G704" s="181" t="s">
        <v>764</v>
      </c>
      <c r="H704" s="182">
        <v>0.2</v>
      </c>
      <c r="I704" s="165"/>
      <c r="J704" s="149"/>
      <c r="K704" s="166"/>
      <c r="M704" s="32"/>
      <c r="N704" s="33"/>
      <c r="O704" s="42"/>
      <c r="P704" t="s">
        <v>765</v>
      </c>
      <c r="R704" s="33">
        <v>0.2</v>
      </c>
    </row>
    <row r="705" spans="3:19" customFormat="1" x14ac:dyDescent="0.35">
      <c r="C705" s="191" t="s">
        <v>50</v>
      </c>
      <c r="D705" s="79"/>
      <c r="E705" s="179" t="s">
        <v>763</v>
      </c>
      <c r="F705" s="180" t="str">
        <f>_xlfn.IFNA(IF(MATCH(E705,'DEQ Pollutant List'!$A$7:$A$611, 0)&gt;0, "Yes"), "No")</f>
        <v>No</v>
      </c>
      <c r="G705" s="181" t="s">
        <v>766</v>
      </c>
      <c r="H705" s="182"/>
      <c r="I705" s="165"/>
      <c r="J705" s="79"/>
      <c r="K705" s="166"/>
      <c r="M705" s="32"/>
      <c r="N705" s="33"/>
      <c r="O705" s="42"/>
      <c r="P705">
        <v>0.754</v>
      </c>
      <c r="R705" s="33">
        <v>0.33</v>
      </c>
    </row>
    <row r="706" spans="3:19" customFormat="1" x14ac:dyDescent="0.35">
      <c r="C706" s="191" t="s">
        <v>767</v>
      </c>
      <c r="D706" s="79"/>
      <c r="E706" s="179" t="s">
        <v>768</v>
      </c>
      <c r="F706" s="180" t="str">
        <f>_xlfn.IFNA(IF(MATCH(E706,'DEQ Pollutant List'!$A$7:$A$611, 0)&gt;0, "Yes"), "No")</f>
        <v>No</v>
      </c>
      <c r="G706" s="181" t="s">
        <v>767</v>
      </c>
      <c r="H706" s="182">
        <v>1</v>
      </c>
      <c r="I706" s="165"/>
      <c r="J706" s="79"/>
      <c r="K706" s="166"/>
      <c r="M706" s="32"/>
      <c r="N706" s="33"/>
      <c r="O706" s="42"/>
      <c r="R706" s="33">
        <v>0.14000000000000001</v>
      </c>
    </row>
    <row r="707" spans="3:19" ht="28.5" customHeight="1" x14ac:dyDescent="0.35">
      <c r="C707" s="145" t="s">
        <v>33</v>
      </c>
      <c r="D707" s="142">
        <v>0</v>
      </c>
      <c r="E707" s="164" t="s">
        <v>743</v>
      </c>
      <c r="F707" s="98" t="str">
        <f>_xlfn.IFNA(IF(MATCH(E707,'DEQ Pollutant List'!$A$7:$A$611, 0)&gt;0, "Yes"), "No")</f>
        <v>Yes</v>
      </c>
      <c r="G707" s="99" t="s">
        <v>744</v>
      </c>
      <c r="H707" s="100">
        <v>0.28000000000000003</v>
      </c>
      <c r="I707" s="119">
        <f>D707*H707</f>
        <v>0</v>
      </c>
      <c r="J707" s="146">
        <v>1000</v>
      </c>
      <c r="K707" s="122"/>
      <c r="L707">
        <v>0.79700000000000004</v>
      </c>
      <c r="M707" s="32"/>
      <c r="N707" s="33"/>
      <c r="O707" s="42"/>
      <c r="P707">
        <v>0.80400000000000005</v>
      </c>
      <c r="R707" s="42">
        <v>0.25</v>
      </c>
      <c r="S707" s="84"/>
    </row>
    <row r="708" spans="3:19" ht="28.5" customHeight="1" x14ac:dyDescent="0.35">
      <c r="C708" s="141" t="s">
        <v>43</v>
      </c>
      <c r="D708" s="142">
        <v>0</v>
      </c>
      <c r="E708" s="164" t="s">
        <v>743</v>
      </c>
      <c r="F708" s="98" t="str">
        <f>_xlfn.IFNA(IF(MATCH(E708,'DEQ Pollutant List'!$A$7:$A$611, 0)&gt;0, "Yes"), "No")</f>
        <v>Yes</v>
      </c>
      <c r="G708" s="99" t="s">
        <v>744</v>
      </c>
      <c r="H708" s="100">
        <v>0.25</v>
      </c>
      <c r="I708" s="119">
        <f>D708*H708</f>
        <v>0</v>
      </c>
      <c r="J708" s="142">
        <v>1000</v>
      </c>
      <c r="K708" s="122"/>
      <c r="L708">
        <v>0.80300000000000005</v>
      </c>
      <c r="M708" s="32"/>
      <c r="N708" s="33"/>
      <c r="O708" s="42"/>
      <c r="P708">
        <v>0.79200000000000004</v>
      </c>
      <c r="R708" s="42">
        <v>0.27</v>
      </c>
      <c r="S708" s="84"/>
    </row>
    <row r="709" spans="3:19" ht="28.5" customHeight="1" x14ac:dyDescent="0.35">
      <c r="C709" s="143" t="s">
        <v>94</v>
      </c>
      <c r="D709" s="142">
        <v>0</v>
      </c>
      <c r="E709" s="164" t="s">
        <v>743</v>
      </c>
      <c r="F709" s="98" t="str">
        <f>_xlfn.IFNA(IF(MATCH(E709,'DEQ Pollutant List'!$A$7:$A$611, 0)&gt;0, "Yes"), "No")</f>
        <v>Yes</v>
      </c>
      <c r="G709" s="99" t="s">
        <v>744</v>
      </c>
      <c r="H709" s="100">
        <v>0.3</v>
      </c>
      <c r="I709" s="119">
        <f>D709*H709</f>
        <v>0</v>
      </c>
      <c r="J709" s="144">
        <v>1000</v>
      </c>
      <c r="K709" s="122"/>
      <c r="L709">
        <v>0.755</v>
      </c>
      <c r="M709" s="32"/>
      <c r="N709" s="33"/>
      <c r="O709" s="42"/>
      <c r="P709">
        <v>0.94499999999999995</v>
      </c>
      <c r="R709" s="42">
        <v>0.3</v>
      </c>
      <c r="S709" s="84"/>
    </row>
    <row r="710" spans="3:19" customFormat="1" x14ac:dyDescent="0.35">
      <c r="C710" s="191" t="s">
        <v>50</v>
      </c>
      <c r="D710" s="79"/>
      <c r="E710" s="179" t="s">
        <v>769</v>
      </c>
      <c r="F710" s="180" t="str">
        <f>_xlfn.IFNA(IF(MATCH(E710,'DEQ Pollutant List'!$A$7:$A$611, 0)&gt;0, "Yes"), "No")</f>
        <v>No</v>
      </c>
      <c r="G710" s="181" t="s">
        <v>770</v>
      </c>
      <c r="H710" s="182"/>
      <c r="I710" s="165"/>
      <c r="J710" s="79"/>
      <c r="K710" s="166"/>
      <c r="M710" s="32"/>
      <c r="N710" s="33"/>
      <c r="O710" s="42"/>
      <c r="P710">
        <v>0.76600000000000001</v>
      </c>
      <c r="R710" s="33">
        <v>0.3</v>
      </c>
    </row>
    <row r="711" spans="3:19" customFormat="1" x14ac:dyDescent="0.35">
      <c r="C711" s="193" t="s">
        <v>739</v>
      </c>
      <c r="D711" s="149"/>
      <c r="E711" s="179" t="s">
        <v>771</v>
      </c>
      <c r="F711" s="180" t="str">
        <f>_xlfn.IFNA(IF(MATCH(E711,'DEQ Pollutant List'!$A$7:$A$611, 0)&gt;0, "Yes"), "No")</f>
        <v>No</v>
      </c>
      <c r="G711" s="181" t="s">
        <v>772</v>
      </c>
      <c r="H711" s="182">
        <v>1.0999999999999999E-2</v>
      </c>
      <c r="I711" s="165"/>
      <c r="J711" s="149"/>
      <c r="K711" s="166"/>
      <c r="M711" s="32"/>
      <c r="N711" s="33"/>
      <c r="O711" s="42"/>
      <c r="R711" s="33">
        <v>0.01</v>
      </c>
    </row>
    <row r="712" spans="3:19" customFormat="1" x14ac:dyDescent="0.35">
      <c r="C712" s="193" t="s">
        <v>739</v>
      </c>
      <c r="D712" s="149"/>
      <c r="E712" s="179" t="s">
        <v>773</v>
      </c>
      <c r="F712" s="180" t="str">
        <f>_xlfn.IFNA(IF(MATCH(E712,'DEQ Pollutant List'!$A$7:$A$611, 0)&gt;0, "Yes"), "No")</f>
        <v>No</v>
      </c>
      <c r="G712" s="181" t="s">
        <v>774</v>
      </c>
      <c r="H712" s="182">
        <v>1.4999999999999999E-2</v>
      </c>
      <c r="I712" s="165"/>
      <c r="J712" s="149"/>
      <c r="K712" s="166"/>
      <c r="M712" s="32"/>
      <c r="N712" s="33"/>
      <c r="O712" s="42"/>
      <c r="R712" s="33">
        <v>0.16</v>
      </c>
    </row>
    <row r="713" spans="3:19" customFormat="1" x14ac:dyDescent="0.35">
      <c r="C713" s="193" t="s">
        <v>732</v>
      </c>
      <c r="D713" s="149"/>
      <c r="E713" s="179" t="s">
        <v>773</v>
      </c>
      <c r="F713" s="180" t="str">
        <f>_xlfn.IFNA(IF(MATCH(E713,'DEQ Pollutant List'!$A$7:$A$611, 0)&gt;0, "Yes"), "No")</f>
        <v>No</v>
      </c>
      <c r="G713" s="181" t="s">
        <v>775</v>
      </c>
      <c r="H713" s="182">
        <v>0.05</v>
      </c>
      <c r="I713" s="165"/>
      <c r="J713" s="149"/>
      <c r="K713" s="166"/>
      <c r="M713" s="32"/>
      <c r="N713" s="33"/>
      <c r="O713" s="42"/>
      <c r="P713">
        <v>0.82299999999999995</v>
      </c>
      <c r="R713" s="33">
        <v>0.22</v>
      </c>
    </row>
    <row r="714" spans="3:19" customFormat="1" x14ac:dyDescent="0.35">
      <c r="C714" s="191" t="s">
        <v>50</v>
      </c>
      <c r="D714" s="79"/>
      <c r="E714" s="179" t="s">
        <v>773</v>
      </c>
      <c r="F714" s="180" t="str">
        <f>_xlfn.IFNA(IF(MATCH(E714,'DEQ Pollutant List'!$A$7:$A$611, 0)&gt;0, "Yes"), "No")</f>
        <v>No</v>
      </c>
      <c r="G714" s="181" t="s">
        <v>776</v>
      </c>
      <c r="H714" s="182"/>
      <c r="I714" s="165"/>
      <c r="J714" s="79"/>
      <c r="K714" s="166"/>
      <c r="M714" s="32"/>
      <c r="N714" s="33"/>
      <c r="O714" s="42"/>
      <c r="P714">
        <v>0.755</v>
      </c>
      <c r="R714" s="33">
        <v>0.3</v>
      </c>
    </row>
    <row r="715" spans="3:19" customFormat="1" x14ac:dyDescent="0.35">
      <c r="C715" s="190" t="s">
        <v>777</v>
      </c>
      <c r="D715" s="147"/>
      <c r="E715" s="179" t="s">
        <v>778</v>
      </c>
      <c r="F715" s="180" t="str">
        <f>_xlfn.IFNA(IF(MATCH(E715,'DEQ Pollutant List'!$A$7:$A$611, 0)&gt;0, "Yes"), "No")</f>
        <v>No</v>
      </c>
      <c r="G715" s="181" t="s">
        <v>779</v>
      </c>
      <c r="H715" s="182">
        <v>1</v>
      </c>
      <c r="I715" s="165"/>
      <c r="J715" s="147"/>
      <c r="K715" s="166"/>
      <c r="M715" s="32"/>
      <c r="N715" s="33"/>
      <c r="O715" s="42"/>
      <c r="R715" s="33">
        <v>0.11</v>
      </c>
    </row>
    <row r="716" spans="3:19" customFormat="1" x14ac:dyDescent="0.35">
      <c r="C716" s="191" t="s">
        <v>758</v>
      </c>
      <c r="D716" s="79"/>
      <c r="E716" s="179" t="s">
        <v>780</v>
      </c>
      <c r="F716" s="180" t="str">
        <f>_xlfn.IFNA(IF(MATCH(E716,'DEQ Pollutant List'!$A$7:$A$611, 0)&gt;0, "Yes"), "No")</f>
        <v>No</v>
      </c>
      <c r="G716" s="181" t="s">
        <v>781</v>
      </c>
      <c r="H716" s="182"/>
      <c r="I716" s="165"/>
      <c r="J716" s="79"/>
      <c r="K716" s="166"/>
      <c r="M716" s="32"/>
      <c r="N716" s="33"/>
      <c r="O716" s="42"/>
      <c r="R716" s="33">
        <v>0.02</v>
      </c>
    </row>
    <row r="717" spans="3:19" customFormat="1" x14ac:dyDescent="0.35">
      <c r="C717" s="190" t="s">
        <v>77</v>
      </c>
      <c r="D717" s="147"/>
      <c r="E717" s="179" t="s">
        <v>782</v>
      </c>
      <c r="F717" s="180" t="str">
        <f>_xlfn.IFNA(IF(MATCH(E717,'DEQ Pollutant List'!$A$7:$A$611, 0)&gt;0, "Yes"), "No")</f>
        <v>No</v>
      </c>
      <c r="G717" s="181" t="s">
        <v>783</v>
      </c>
      <c r="H717" s="182">
        <v>2.5999999999999999E-3</v>
      </c>
      <c r="I717" s="165"/>
      <c r="J717" s="147"/>
      <c r="K717" s="166"/>
      <c r="M717" s="32"/>
      <c r="N717" s="33"/>
      <c r="O717" s="42"/>
      <c r="R717" s="33">
        <v>0.7</v>
      </c>
    </row>
    <row r="718" spans="3:19" ht="28.5" customHeight="1" x14ac:dyDescent="0.35">
      <c r="C718" s="145" t="s">
        <v>56</v>
      </c>
      <c r="D718" s="142">
        <v>0</v>
      </c>
      <c r="E718" s="164" t="s">
        <v>743</v>
      </c>
      <c r="F718" s="98" t="str">
        <f>_xlfn.IFNA(IF(MATCH(E718,'DEQ Pollutant List'!$A$7:$A$611, 0)&gt;0, "Yes"), "No")</f>
        <v>Yes</v>
      </c>
      <c r="G718" s="99" t="s">
        <v>744</v>
      </c>
      <c r="H718" s="100">
        <v>0.33</v>
      </c>
      <c r="I718" s="119">
        <f>D718*H718</f>
        <v>0</v>
      </c>
      <c r="J718" s="146">
        <v>1000</v>
      </c>
      <c r="K718" s="122"/>
      <c r="L718">
        <v>0.754</v>
      </c>
      <c r="M718" s="32"/>
      <c r="N718" s="33"/>
      <c r="O718" s="42"/>
      <c r="R718" s="42">
        <v>2.5000000000000001E-2</v>
      </c>
      <c r="S718" s="84"/>
    </row>
    <row r="719" spans="3:19" ht="28.5" customHeight="1" x14ac:dyDescent="0.35">
      <c r="C719" s="141" t="s">
        <v>57</v>
      </c>
      <c r="D719" s="142">
        <v>0</v>
      </c>
      <c r="E719" s="164" t="s">
        <v>743</v>
      </c>
      <c r="F719" s="98" t="str">
        <f>_xlfn.IFNA(IF(MATCH(E719,'DEQ Pollutant List'!$A$7:$A$611, 0)&gt;0, "Yes"), "No")</f>
        <v>Yes</v>
      </c>
      <c r="G719" s="99" t="s">
        <v>744</v>
      </c>
      <c r="H719" s="100">
        <v>0.36</v>
      </c>
      <c r="I719" s="119">
        <f>D719*H719</f>
        <v>0</v>
      </c>
      <c r="J719" s="142">
        <v>1000</v>
      </c>
      <c r="K719" s="122"/>
      <c r="L719">
        <v>0.77600000000000002</v>
      </c>
      <c r="M719" s="32"/>
      <c r="N719" s="33"/>
      <c r="O719" s="42"/>
      <c r="R719" s="42">
        <v>0.01</v>
      </c>
      <c r="S719" s="84"/>
    </row>
    <row r="720" spans="3:19" ht="28.5" customHeight="1" x14ac:dyDescent="0.35">
      <c r="C720" s="143" t="s">
        <v>62</v>
      </c>
      <c r="D720" s="142">
        <v>0</v>
      </c>
      <c r="E720" s="164" t="s">
        <v>743</v>
      </c>
      <c r="F720" s="98" t="str">
        <f>_xlfn.IFNA(IF(MATCH(E720,'DEQ Pollutant List'!$A$7:$A$611, 0)&gt;0, "Yes"), "No")</f>
        <v>Yes</v>
      </c>
      <c r="G720" s="99" t="s">
        <v>744</v>
      </c>
      <c r="H720" s="100">
        <v>0.3</v>
      </c>
      <c r="I720" s="119">
        <f>D720*H720</f>
        <v>0</v>
      </c>
      <c r="J720" s="144">
        <v>1000</v>
      </c>
      <c r="K720" s="122"/>
      <c r="L720">
        <v>0.76600000000000001</v>
      </c>
      <c r="M720" s="32"/>
      <c r="N720" s="33"/>
      <c r="O720" s="42"/>
      <c r="R720" s="42">
        <v>2.5000000000000001E-2</v>
      </c>
      <c r="S720" s="84"/>
    </row>
    <row r="721" spans="3:19" customFormat="1" x14ac:dyDescent="0.35">
      <c r="C721" s="191" t="s">
        <v>783</v>
      </c>
      <c r="D721" s="79"/>
      <c r="E721" s="179" t="s">
        <v>782</v>
      </c>
      <c r="F721" s="180" t="str">
        <f>_xlfn.IFNA(IF(MATCH(E721,'DEQ Pollutant List'!$A$7:$A$611, 0)&gt;0, "Yes"), "No")</f>
        <v>No</v>
      </c>
      <c r="G721" s="181" t="s">
        <v>784</v>
      </c>
      <c r="H721" s="182"/>
      <c r="I721" s="165"/>
      <c r="J721" s="79"/>
      <c r="K721" s="166"/>
      <c r="M721" s="32"/>
      <c r="N721" s="33"/>
      <c r="O721" s="42"/>
      <c r="R721" s="33">
        <v>8.4000000000000005E-2</v>
      </c>
    </row>
    <row r="722" spans="3:19" customFormat="1" x14ac:dyDescent="0.35">
      <c r="C722" s="191" t="s">
        <v>785</v>
      </c>
      <c r="D722" s="79"/>
      <c r="E722" s="179" t="s">
        <v>786</v>
      </c>
      <c r="F722" s="180" t="str">
        <f>_xlfn.IFNA(IF(MATCH(E722,'DEQ Pollutant List'!$A$7:$A$611, 0)&gt;0, "Yes"), "No")</f>
        <v>No</v>
      </c>
      <c r="G722" s="181" t="s">
        <v>787</v>
      </c>
      <c r="H722" s="182"/>
      <c r="I722" s="165"/>
      <c r="J722" s="79"/>
      <c r="K722" s="166"/>
      <c r="M722" s="32"/>
      <c r="N722" s="33"/>
      <c r="O722" s="42"/>
      <c r="P722">
        <v>1.2929999999999999</v>
      </c>
      <c r="R722" s="33">
        <v>0.3</v>
      </c>
    </row>
    <row r="723" spans="3:19" customFormat="1" x14ac:dyDescent="0.35">
      <c r="C723" s="191" t="s">
        <v>206</v>
      </c>
      <c r="D723" s="79"/>
      <c r="E723" s="179" t="s">
        <v>788</v>
      </c>
      <c r="F723" s="180" t="str">
        <f>_xlfn.IFNA(IF(MATCH(E723,'DEQ Pollutant List'!$A$7:$A$611, 0)&gt;0, "Yes"), "No")</f>
        <v>No</v>
      </c>
      <c r="G723" s="181" t="s">
        <v>789</v>
      </c>
      <c r="H723" s="182"/>
      <c r="I723" s="165"/>
      <c r="J723" s="79"/>
      <c r="K723" s="166"/>
      <c r="M723" s="32"/>
      <c r="N723" s="55"/>
      <c r="O723" s="56"/>
      <c r="P723" s="57"/>
      <c r="R723" s="55">
        <v>0.01</v>
      </c>
    </row>
    <row r="724" spans="3:19" customFormat="1" ht="26" x14ac:dyDescent="0.35">
      <c r="C724" s="190" t="s">
        <v>526</v>
      </c>
      <c r="D724" s="147"/>
      <c r="E724" s="179" t="s">
        <v>790</v>
      </c>
      <c r="F724" s="180" t="str">
        <f>_xlfn.IFNA(IF(MATCH(E724,'DEQ Pollutant List'!$A$7:$A$611, 0)&gt;0, "Yes"), "No")</f>
        <v>No</v>
      </c>
      <c r="G724" s="181" t="s">
        <v>791</v>
      </c>
      <c r="H724" s="182">
        <v>2.5000000000000001E-2</v>
      </c>
      <c r="I724" s="165"/>
      <c r="J724" s="147"/>
      <c r="K724" s="166"/>
      <c r="M724" s="32"/>
      <c r="N724" s="33"/>
      <c r="O724" s="42"/>
      <c r="R724" s="33">
        <v>0.01</v>
      </c>
    </row>
    <row r="725" spans="3:19" customFormat="1" x14ac:dyDescent="0.35">
      <c r="C725" s="190" t="s">
        <v>529</v>
      </c>
      <c r="D725" s="147"/>
      <c r="E725" s="179" t="s">
        <v>790</v>
      </c>
      <c r="F725" s="180" t="str">
        <f>_xlfn.IFNA(IF(MATCH(E725,'DEQ Pollutant List'!$A$7:$A$611, 0)&gt;0, "Yes"), "No")</f>
        <v>No</v>
      </c>
      <c r="G725" s="181" t="s">
        <v>791</v>
      </c>
      <c r="H725" s="182">
        <v>3.5000000000000003E-2</v>
      </c>
      <c r="I725" s="165"/>
      <c r="J725" s="147"/>
      <c r="K725" s="166"/>
      <c r="M725" s="32"/>
      <c r="N725" s="33"/>
      <c r="O725" s="42"/>
      <c r="R725" s="33">
        <v>0.01</v>
      </c>
    </row>
    <row r="726" spans="3:19" customFormat="1" x14ac:dyDescent="0.35">
      <c r="C726" s="191" t="s">
        <v>105</v>
      </c>
      <c r="D726" s="79"/>
      <c r="E726" s="179" t="s">
        <v>792</v>
      </c>
      <c r="F726" s="180" t="str">
        <f>_xlfn.IFNA(IF(MATCH(E726,'DEQ Pollutant List'!$A$7:$A$611, 0)&gt;0, "Yes"), "No")</f>
        <v>No</v>
      </c>
      <c r="G726" s="181" t="s">
        <v>793</v>
      </c>
      <c r="H726" s="182"/>
      <c r="I726" s="165"/>
      <c r="J726" s="79"/>
      <c r="K726" s="166"/>
      <c r="M726" s="32"/>
      <c r="N726" s="33"/>
      <c r="O726" s="42"/>
      <c r="R726" s="33" t="s">
        <v>340</v>
      </c>
    </row>
    <row r="727" spans="3:19" customFormat="1" x14ac:dyDescent="0.35">
      <c r="C727" s="191" t="s">
        <v>106</v>
      </c>
      <c r="D727" s="79"/>
      <c r="E727" s="179" t="s">
        <v>792</v>
      </c>
      <c r="F727" s="180" t="str">
        <f>_xlfn.IFNA(IF(MATCH(E727,'DEQ Pollutant List'!$A$7:$A$611, 0)&gt;0, "Yes"), "No")</f>
        <v>No</v>
      </c>
      <c r="G727" s="181" t="s">
        <v>793</v>
      </c>
      <c r="H727" s="182">
        <v>7.0000000000000007E-2</v>
      </c>
      <c r="I727" s="165"/>
      <c r="J727" s="79"/>
      <c r="K727" s="166"/>
      <c r="M727" s="32"/>
      <c r="N727" s="33"/>
      <c r="O727" s="42"/>
      <c r="R727" s="33" t="s">
        <v>340</v>
      </c>
    </row>
    <row r="728" spans="3:19" ht="28.5" customHeight="1" x14ac:dyDescent="0.35">
      <c r="C728" s="143" t="s">
        <v>66</v>
      </c>
      <c r="D728" s="142">
        <v>0</v>
      </c>
      <c r="E728" s="164" t="s">
        <v>743</v>
      </c>
      <c r="F728" s="98" t="str">
        <f>_xlfn.IFNA(IF(MATCH(E728,'DEQ Pollutant List'!$A$7:$A$611, 0)&gt;0, "Yes"), "No")</f>
        <v>Yes</v>
      </c>
      <c r="G728" s="99" t="s">
        <v>744</v>
      </c>
      <c r="H728" s="100">
        <v>0.16</v>
      </c>
      <c r="I728" s="119">
        <f>D728*H728</f>
        <v>0</v>
      </c>
      <c r="J728" s="144">
        <v>1000</v>
      </c>
      <c r="K728" s="122"/>
      <c r="M728" s="32"/>
      <c r="N728" s="33"/>
      <c r="O728" s="42"/>
      <c r="R728" s="42">
        <v>0.29730000000000001</v>
      </c>
      <c r="S728" s="84"/>
    </row>
    <row r="729" spans="3:19" ht="28.5" customHeight="1" x14ac:dyDescent="0.35">
      <c r="C729" s="143" t="s">
        <v>69</v>
      </c>
      <c r="D729" s="142">
        <v>0</v>
      </c>
      <c r="E729" s="164" t="s">
        <v>743</v>
      </c>
      <c r="F729" s="98" t="str">
        <f>_xlfn.IFNA(IF(MATCH(E729,'DEQ Pollutant List'!$A$7:$A$611, 0)&gt;0, "Yes"), "No")</f>
        <v>Yes</v>
      </c>
      <c r="G729" s="99" t="s">
        <v>744</v>
      </c>
      <c r="H729" s="100">
        <v>0.22</v>
      </c>
      <c r="I729" s="119">
        <f>D729*H729</f>
        <v>0</v>
      </c>
      <c r="J729" s="144">
        <v>1000</v>
      </c>
      <c r="K729" s="122"/>
      <c r="L729">
        <v>0.82299999999999995</v>
      </c>
      <c r="M729" s="32"/>
      <c r="N729" s="33"/>
      <c r="O729" s="42"/>
      <c r="R729" s="42">
        <v>0.1</v>
      </c>
      <c r="S729" s="84"/>
    </row>
    <row r="730" spans="3:19" ht="28.5" customHeight="1" x14ac:dyDescent="0.35">
      <c r="C730" s="143" t="s">
        <v>97</v>
      </c>
      <c r="D730" s="142">
        <v>0</v>
      </c>
      <c r="E730" s="164" t="s">
        <v>743</v>
      </c>
      <c r="F730" s="98" t="str">
        <f>_xlfn.IFNA(IF(MATCH(E730,'DEQ Pollutant List'!$A$7:$A$611, 0)&gt;0, "Yes"), "No")</f>
        <v>Yes</v>
      </c>
      <c r="G730" s="99" t="s">
        <v>744</v>
      </c>
      <c r="H730" s="100">
        <v>0.5</v>
      </c>
      <c r="I730" s="119">
        <f>D730*H730</f>
        <v>0</v>
      </c>
      <c r="J730" s="144">
        <v>1000</v>
      </c>
      <c r="K730" s="122"/>
      <c r="M730" s="32"/>
      <c r="N730" s="33"/>
      <c r="O730" s="42"/>
      <c r="R730" s="42">
        <v>0.4</v>
      </c>
      <c r="S730" s="84"/>
    </row>
    <row r="731" spans="3:19" customFormat="1" ht="28.5" x14ac:dyDescent="0.35">
      <c r="C731" s="191" t="s">
        <v>794</v>
      </c>
      <c r="D731" s="79"/>
      <c r="E731" s="179" t="s">
        <v>795</v>
      </c>
      <c r="F731" s="180" t="str">
        <f>_xlfn.IFNA(IF(MATCH(E731,'DEQ Pollutant List'!$A$7:$A$611, 0)&gt;0, "Yes"), "No")</f>
        <v>No</v>
      </c>
      <c r="G731" s="181" t="s">
        <v>796</v>
      </c>
      <c r="H731" s="182"/>
      <c r="I731" s="165"/>
      <c r="J731" s="79"/>
      <c r="K731" s="166"/>
      <c r="M731" s="32"/>
      <c r="N731" s="33"/>
      <c r="O731" s="42"/>
      <c r="R731" s="33">
        <v>0.3</v>
      </c>
    </row>
    <row r="732" spans="3:19" customFormat="1" x14ac:dyDescent="0.35">
      <c r="C732" s="190" t="s">
        <v>143</v>
      </c>
      <c r="D732" s="147"/>
      <c r="E732" s="179" t="s">
        <v>797</v>
      </c>
      <c r="F732" s="180" t="str">
        <f>_xlfn.IFNA(IF(MATCH(E732,'DEQ Pollutant List'!$A$7:$A$611, 0)&gt;0, "Yes"), "No")</f>
        <v>No</v>
      </c>
      <c r="G732" s="181" t="s">
        <v>105</v>
      </c>
      <c r="H732" s="182"/>
      <c r="I732" s="165"/>
      <c r="J732" s="147"/>
      <c r="K732" s="166"/>
      <c r="M732" s="32"/>
      <c r="N732" s="33"/>
      <c r="O732" s="42"/>
      <c r="R732" s="33">
        <v>0.01</v>
      </c>
    </row>
    <row r="733" spans="3:19" customFormat="1" x14ac:dyDescent="0.35">
      <c r="C733" s="190" t="s">
        <v>31</v>
      </c>
      <c r="D733" s="147"/>
      <c r="E733" s="179" t="s">
        <v>797</v>
      </c>
      <c r="F733" s="180" t="str">
        <f>_xlfn.IFNA(IF(MATCH(E733,'DEQ Pollutant List'!$A$7:$A$611, 0)&gt;0, "Yes"), "No")</f>
        <v>No</v>
      </c>
      <c r="G733" s="181" t="s">
        <v>105</v>
      </c>
      <c r="H733" s="182" t="s">
        <v>91</v>
      </c>
      <c r="I733" s="165"/>
      <c r="J733" s="147"/>
      <c r="K733" s="166"/>
      <c r="M733" s="32"/>
      <c r="N733" s="33"/>
      <c r="O733" s="42"/>
      <c r="R733" s="33">
        <v>0.54</v>
      </c>
    </row>
    <row r="734" spans="3:19" customFormat="1" x14ac:dyDescent="0.35">
      <c r="C734" s="193" t="s">
        <v>33</v>
      </c>
      <c r="D734" s="149"/>
      <c r="E734" s="179" t="s">
        <v>797</v>
      </c>
      <c r="F734" s="180" t="str">
        <f>_xlfn.IFNA(IF(MATCH(E734,'DEQ Pollutant List'!$A$7:$A$611, 0)&gt;0, "Yes"), "No")</f>
        <v>No</v>
      </c>
      <c r="G734" s="181" t="s">
        <v>105</v>
      </c>
      <c r="H734" s="182"/>
      <c r="I734" s="165"/>
      <c r="J734" s="149"/>
      <c r="K734" s="166"/>
      <c r="M734" s="32"/>
      <c r="N734" s="33"/>
      <c r="O734" s="42"/>
      <c r="R734" s="33">
        <v>1.5599999999999999E-2</v>
      </c>
    </row>
    <row r="735" spans="3:19" customFormat="1" x14ac:dyDescent="0.35">
      <c r="C735" s="191" t="s">
        <v>43</v>
      </c>
      <c r="D735" s="79"/>
      <c r="E735" s="179" t="s">
        <v>797</v>
      </c>
      <c r="F735" s="180" t="str">
        <f>_xlfn.IFNA(IF(MATCH(E735,'DEQ Pollutant List'!$A$7:$A$611, 0)&gt;0, "Yes"), "No")</f>
        <v>No</v>
      </c>
      <c r="G735" s="181" t="s">
        <v>105</v>
      </c>
      <c r="H735" s="182"/>
      <c r="I735" s="165"/>
      <c r="J735" s="79"/>
      <c r="K735" s="166"/>
      <c r="M735" s="32"/>
      <c r="N735" s="33"/>
      <c r="O735" s="42"/>
      <c r="R735" s="33">
        <v>0.01</v>
      </c>
    </row>
    <row r="736" spans="3:19" ht="28.5" customHeight="1" x14ac:dyDescent="0.35">
      <c r="C736" s="143" t="s">
        <v>88</v>
      </c>
      <c r="D736" s="142">
        <v>0</v>
      </c>
      <c r="E736" s="164" t="s">
        <v>743</v>
      </c>
      <c r="F736" s="98" t="str">
        <f>_xlfn.IFNA(IF(MATCH(E736,'DEQ Pollutant List'!$A$7:$A$611, 0)&gt;0, "Yes"), "No")</f>
        <v>Yes</v>
      </c>
      <c r="G736" s="99" t="s">
        <v>744</v>
      </c>
      <c r="H736" s="100">
        <v>0.5</v>
      </c>
      <c r="I736" s="119">
        <f>D736*H736</f>
        <v>0</v>
      </c>
      <c r="J736" s="144">
        <v>1000</v>
      </c>
      <c r="K736" s="122"/>
      <c r="M736" s="32"/>
      <c r="N736" s="33"/>
      <c r="O736" s="42"/>
      <c r="R736" s="42">
        <v>0.1</v>
      </c>
      <c r="S736" s="84"/>
    </row>
    <row r="737" spans="3:19" ht="28.5" customHeight="1" x14ac:dyDescent="0.35">
      <c r="C737" s="141" t="s">
        <v>98</v>
      </c>
      <c r="D737" s="142">
        <v>0</v>
      </c>
      <c r="E737" s="164" t="s">
        <v>743</v>
      </c>
      <c r="F737" s="98" t="str">
        <f>_xlfn.IFNA(IF(MATCH(E737,'DEQ Pollutant List'!$A$7:$A$611, 0)&gt;0, "Yes"), "No")</f>
        <v>Yes</v>
      </c>
      <c r="G737" s="99" t="s">
        <v>744</v>
      </c>
      <c r="H737" s="100">
        <v>0.4</v>
      </c>
      <c r="I737" s="119">
        <f>D737*H737</f>
        <v>0</v>
      </c>
      <c r="J737" s="142">
        <v>1000</v>
      </c>
      <c r="K737" s="122"/>
      <c r="L737" t="s">
        <v>765</v>
      </c>
      <c r="M737" s="32"/>
      <c r="N737" s="33"/>
      <c r="O737" s="42"/>
      <c r="R737" s="42">
        <v>0.01</v>
      </c>
      <c r="S737" s="84"/>
    </row>
    <row r="738" spans="3:19" ht="28.5" customHeight="1" x14ac:dyDescent="0.35">
      <c r="C738" s="141" t="s">
        <v>239</v>
      </c>
      <c r="D738" s="142">
        <v>0</v>
      </c>
      <c r="E738" s="164" t="s">
        <v>743</v>
      </c>
      <c r="F738" s="98" t="str">
        <f>_xlfn.IFNA(IF(MATCH(E738,'DEQ Pollutant List'!$A$7:$A$611, 0)&gt;0, "Yes"), "No")</f>
        <v>Yes</v>
      </c>
      <c r="G738" s="99" t="s">
        <v>744</v>
      </c>
      <c r="H738" s="100">
        <v>8.3900000000000002E-2</v>
      </c>
      <c r="I738" s="119">
        <f>D738*H738</f>
        <v>0</v>
      </c>
      <c r="J738" s="142">
        <v>1000</v>
      </c>
      <c r="K738" s="122"/>
      <c r="M738" s="32"/>
      <c r="N738" s="33"/>
      <c r="O738" s="42"/>
      <c r="R738" s="42" t="s">
        <v>101</v>
      </c>
      <c r="S738" s="84"/>
    </row>
    <row r="739" spans="3:19" customFormat="1" x14ac:dyDescent="0.35">
      <c r="C739" s="190" t="s">
        <v>94</v>
      </c>
      <c r="D739" s="147"/>
      <c r="E739" s="179" t="s">
        <v>797</v>
      </c>
      <c r="F739" s="180" t="str">
        <f>_xlfn.IFNA(IF(MATCH(E739,'DEQ Pollutant List'!$A$7:$A$611, 0)&gt;0, "Yes"), "No")</f>
        <v>No</v>
      </c>
      <c r="G739" s="181" t="s">
        <v>105</v>
      </c>
      <c r="H739" s="182"/>
      <c r="I739" s="165"/>
      <c r="J739" s="147"/>
      <c r="K739" s="166"/>
      <c r="M739" s="32"/>
      <c r="N739" s="33"/>
      <c r="O739" s="42"/>
      <c r="R739" s="33" t="s">
        <v>798</v>
      </c>
    </row>
    <row r="740" spans="3:19" customFormat="1" x14ac:dyDescent="0.35">
      <c r="C740" s="193" t="s">
        <v>56</v>
      </c>
      <c r="D740" s="149"/>
      <c r="E740" s="179" t="s">
        <v>797</v>
      </c>
      <c r="F740" s="180" t="str">
        <f>_xlfn.IFNA(IF(MATCH(E740,'DEQ Pollutant List'!$A$7:$A$611, 0)&gt;0, "Yes"), "No")</f>
        <v>No</v>
      </c>
      <c r="G740" s="181" t="s">
        <v>105</v>
      </c>
      <c r="H740" s="182"/>
      <c r="I740" s="165"/>
      <c r="J740" s="149"/>
      <c r="K740" s="166"/>
      <c r="M740" s="32"/>
      <c r="N740" s="33"/>
      <c r="O740" s="42"/>
      <c r="R740" s="33">
        <v>0.03</v>
      </c>
    </row>
    <row r="741" spans="3:19" customFormat="1" x14ac:dyDescent="0.35">
      <c r="C741" s="191" t="s">
        <v>57</v>
      </c>
      <c r="D741" s="79"/>
      <c r="E741" s="179" t="s">
        <v>797</v>
      </c>
      <c r="F741" s="180" t="str">
        <f>_xlfn.IFNA(IF(MATCH(E741,'DEQ Pollutant List'!$A$7:$A$611, 0)&gt;0, "Yes"), "No")</f>
        <v>No</v>
      </c>
      <c r="G741" s="181" t="s">
        <v>105</v>
      </c>
      <c r="H741" s="182"/>
      <c r="I741" s="165"/>
      <c r="J741" s="79"/>
      <c r="K741" s="166"/>
      <c r="M741" s="32"/>
      <c r="N741" s="33"/>
      <c r="O741" s="42"/>
      <c r="R741" s="33">
        <v>0.01</v>
      </c>
    </row>
    <row r="742" spans="3:19" customFormat="1" ht="26" x14ac:dyDescent="0.35">
      <c r="C742" s="190" t="s">
        <v>62</v>
      </c>
      <c r="D742" s="147"/>
      <c r="E742" s="179" t="s">
        <v>797</v>
      </c>
      <c r="F742" s="180" t="str">
        <f>_xlfn.IFNA(IF(MATCH(E742,'DEQ Pollutant List'!$A$7:$A$611, 0)&gt;0, "Yes"), "No")</f>
        <v>No</v>
      </c>
      <c r="G742" s="181" t="s">
        <v>105</v>
      </c>
      <c r="H742" s="182"/>
      <c r="I742" s="165"/>
      <c r="J742" s="147"/>
      <c r="K742" s="166"/>
      <c r="M742" s="32"/>
      <c r="N742" s="33"/>
      <c r="O742" s="42"/>
      <c r="R742" s="33">
        <v>7.0000000000000007E-2</v>
      </c>
    </row>
    <row r="743" spans="3:19" customFormat="1" ht="26" x14ac:dyDescent="0.35">
      <c r="C743" s="190" t="s">
        <v>66</v>
      </c>
      <c r="D743" s="147"/>
      <c r="E743" s="179" t="s">
        <v>797</v>
      </c>
      <c r="F743" s="180" t="str">
        <f>_xlfn.IFNA(IF(MATCH(E743,'DEQ Pollutant List'!$A$7:$A$611, 0)&gt;0, "Yes"), "No")</f>
        <v>No</v>
      </c>
      <c r="G743" s="181" t="s">
        <v>105</v>
      </c>
      <c r="H743" s="182"/>
      <c r="I743" s="165"/>
      <c r="J743" s="147"/>
      <c r="K743" s="166"/>
      <c r="M743" s="32"/>
      <c r="N743" s="33"/>
      <c r="O743" s="42"/>
      <c r="R743" s="33">
        <v>0.01</v>
      </c>
    </row>
    <row r="744" spans="3:19" customFormat="1" x14ac:dyDescent="0.35">
      <c r="C744" s="190" t="s">
        <v>69</v>
      </c>
      <c r="D744" s="147"/>
      <c r="E744" s="179" t="s">
        <v>797</v>
      </c>
      <c r="F744" s="180" t="str">
        <f>_xlfn.IFNA(IF(MATCH(E744,'DEQ Pollutant List'!$A$7:$A$611, 0)&gt;0, "Yes"), "No")</f>
        <v>No</v>
      </c>
      <c r="G744" s="181" t="s">
        <v>105</v>
      </c>
      <c r="H744" s="182"/>
      <c r="I744" s="165"/>
      <c r="J744" s="147"/>
      <c r="K744" s="166"/>
      <c r="M744" s="32"/>
      <c r="N744" s="33"/>
      <c r="O744" s="42"/>
      <c r="R744" s="33">
        <v>0.01</v>
      </c>
    </row>
    <row r="745" spans="3:19" customFormat="1" x14ac:dyDescent="0.35">
      <c r="C745" s="190" t="s">
        <v>97</v>
      </c>
      <c r="D745" s="147"/>
      <c r="E745" s="179" t="s">
        <v>797</v>
      </c>
      <c r="F745" s="180" t="str">
        <f>_xlfn.IFNA(IF(MATCH(E745,'DEQ Pollutant List'!$A$7:$A$611, 0)&gt;0, "Yes"), "No")</f>
        <v>No</v>
      </c>
      <c r="G745" s="181" t="s">
        <v>105</v>
      </c>
      <c r="H745" s="182" t="s">
        <v>91</v>
      </c>
      <c r="I745" s="165"/>
      <c r="J745" s="147"/>
      <c r="K745" s="166"/>
      <c r="M745" s="32"/>
      <c r="N745" s="33"/>
      <c r="O745" s="42"/>
      <c r="R745" s="33">
        <v>0</v>
      </c>
    </row>
    <row r="746" spans="3:19" ht="28.5" customHeight="1" x14ac:dyDescent="0.35">
      <c r="C746" s="145" t="s">
        <v>152</v>
      </c>
      <c r="D746" s="142">
        <v>0</v>
      </c>
      <c r="E746" s="164" t="s">
        <v>743</v>
      </c>
      <c r="F746" s="98" t="str">
        <f>_xlfn.IFNA(IF(MATCH(E746,'DEQ Pollutant List'!$A$7:$A$611, 0)&gt;0, "Yes"), "No")</f>
        <v>Yes</v>
      </c>
      <c r="G746" s="99" t="s">
        <v>744</v>
      </c>
      <c r="H746" s="100">
        <v>0.15</v>
      </c>
      <c r="I746" s="119">
        <f>D746*H746</f>
        <v>0</v>
      </c>
      <c r="J746" s="146">
        <v>1000</v>
      </c>
      <c r="K746" s="122"/>
      <c r="M746" s="32"/>
      <c r="N746" s="33"/>
      <c r="O746" s="42"/>
      <c r="P746">
        <v>7</v>
      </c>
      <c r="R746" s="42" t="s">
        <v>799</v>
      </c>
      <c r="S746" s="84"/>
    </row>
    <row r="747" spans="3:19" ht="28.5" customHeight="1" x14ac:dyDescent="0.35">
      <c r="C747" s="145" t="s">
        <v>156</v>
      </c>
      <c r="D747" s="142">
        <v>0</v>
      </c>
      <c r="E747" s="164" t="s">
        <v>743</v>
      </c>
      <c r="F747" s="98" t="str">
        <f>_xlfn.IFNA(IF(MATCH(E747,'DEQ Pollutant List'!$A$7:$A$611, 0)&gt;0, "Yes"), "No")</f>
        <v>Yes</v>
      </c>
      <c r="G747" s="99" t="s">
        <v>744</v>
      </c>
      <c r="H747" s="100">
        <v>0.4</v>
      </c>
      <c r="I747" s="119">
        <f>D747*H747</f>
        <v>0</v>
      </c>
      <c r="J747" s="146">
        <v>1000</v>
      </c>
      <c r="K747" s="122"/>
      <c r="M747" s="32"/>
      <c r="N747" s="33"/>
      <c r="O747" s="42"/>
      <c r="P747" t="s">
        <v>735</v>
      </c>
      <c r="R747" s="42">
        <v>0.5</v>
      </c>
      <c r="S747" s="84"/>
    </row>
    <row r="748" spans="3:19" ht="28.5" customHeight="1" x14ac:dyDescent="0.35">
      <c r="C748" s="143" t="s">
        <v>99</v>
      </c>
      <c r="D748" s="142">
        <v>0</v>
      </c>
      <c r="E748" s="164" t="s">
        <v>743</v>
      </c>
      <c r="F748" s="98" t="str">
        <f>_xlfn.IFNA(IF(MATCH(E748,'DEQ Pollutant List'!$A$7:$A$611, 0)&gt;0, "Yes"), "No")</f>
        <v>Yes</v>
      </c>
      <c r="G748" s="99" t="s">
        <v>744</v>
      </c>
      <c r="H748" s="100">
        <v>0.1</v>
      </c>
      <c r="I748" s="119">
        <f>D748*H748</f>
        <v>0</v>
      </c>
      <c r="J748" s="144">
        <v>1000</v>
      </c>
      <c r="K748" s="122"/>
      <c r="M748" s="32"/>
      <c r="N748" s="33"/>
      <c r="O748" s="42"/>
      <c r="R748" s="42">
        <v>0.5</v>
      </c>
      <c r="S748" s="84"/>
    </row>
    <row r="749" spans="3:19" customFormat="1" x14ac:dyDescent="0.35">
      <c r="C749" s="190" t="s">
        <v>99</v>
      </c>
      <c r="D749" s="147"/>
      <c r="E749" s="179" t="s">
        <v>797</v>
      </c>
      <c r="F749" s="180" t="str">
        <f>_xlfn.IFNA(IF(MATCH(E749,'DEQ Pollutant List'!$A$7:$A$611, 0)&gt;0, "Yes"), "No")</f>
        <v>No</v>
      </c>
      <c r="G749" s="181" t="s">
        <v>800</v>
      </c>
      <c r="H749" s="182">
        <v>0.25</v>
      </c>
      <c r="I749" s="165"/>
      <c r="J749" s="147"/>
      <c r="K749" s="166"/>
      <c r="M749" s="32"/>
      <c r="N749" s="33"/>
      <c r="O749" s="42"/>
      <c r="P749">
        <v>7</v>
      </c>
      <c r="R749" s="33">
        <v>0.95</v>
      </c>
    </row>
    <row r="750" spans="3:19" customFormat="1" x14ac:dyDescent="0.35">
      <c r="C750" s="191" t="s">
        <v>90</v>
      </c>
      <c r="D750" s="79"/>
      <c r="E750" s="179" t="s">
        <v>797</v>
      </c>
      <c r="F750" s="180" t="str">
        <f>_xlfn.IFNA(IF(MATCH(E750,'DEQ Pollutant List'!$A$7:$A$611, 0)&gt;0, "Yes"), "No")</f>
        <v>No</v>
      </c>
      <c r="G750" s="181" t="s">
        <v>105</v>
      </c>
      <c r="H750" s="182">
        <v>0.25</v>
      </c>
      <c r="I750" s="165"/>
      <c r="J750" s="79"/>
      <c r="K750" s="166"/>
      <c r="M750" s="32"/>
      <c r="N750" s="33"/>
      <c r="O750" s="42"/>
      <c r="P750" t="s">
        <v>801</v>
      </c>
      <c r="R750" s="33">
        <v>0.6</v>
      </c>
    </row>
    <row r="751" spans="3:19" customFormat="1" x14ac:dyDescent="0.35">
      <c r="C751" s="191" t="s">
        <v>93</v>
      </c>
      <c r="D751" s="79"/>
      <c r="E751" s="179" t="s">
        <v>797</v>
      </c>
      <c r="F751" s="180" t="str">
        <f>_xlfn.IFNA(IF(MATCH(E751,'DEQ Pollutant List'!$A$7:$A$611, 0)&gt;0, "Yes"), "No")</f>
        <v>No</v>
      </c>
      <c r="G751" s="181" t="s">
        <v>105</v>
      </c>
      <c r="H751" s="182">
        <v>0.25</v>
      </c>
      <c r="I751" s="165"/>
      <c r="J751" s="79"/>
      <c r="K751" s="166"/>
      <c r="M751" s="32"/>
      <c r="N751" s="33"/>
      <c r="O751" s="42"/>
      <c r="R751" s="33">
        <v>0</v>
      </c>
    </row>
    <row r="752" spans="3:19" customFormat="1" x14ac:dyDescent="0.35">
      <c r="C752" s="191" t="s">
        <v>95</v>
      </c>
      <c r="D752" s="79"/>
      <c r="E752" s="179" t="s">
        <v>797</v>
      </c>
      <c r="F752" s="180" t="str">
        <f>_xlfn.IFNA(IF(MATCH(E752,'DEQ Pollutant List'!$A$7:$A$611, 0)&gt;0, "Yes"), "No")</f>
        <v>No</v>
      </c>
      <c r="G752" s="181" t="s">
        <v>105</v>
      </c>
      <c r="H752" s="182">
        <v>0.25</v>
      </c>
      <c r="I752" s="165"/>
      <c r="J752" s="79"/>
      <c r="K752" s="166"/>
      <c r="M752" s="32"/>
      <c r="N752" s="33"/>
      <c r="O752" s="42"/>
      <c r="R752" s="33">
        <v>2.5000000000000001E-3</v>
      </c>
    </row>
    <row r="753" spans="3:19" customFormat="1" ht="28" x14ac:dyDescent="0.35">
      <c r="C753" s="192" t="s">
        <v>102</v>
      </c>
      <c r="D753" s="148"/>
      <c r="E753" s="183" t="s">
        <v>797</v>
      </c>
      <c r="F753" s="180" t="str">
        <f>_xlfn.IFNA(IF(MATCH(E753,'DEQ Pollutant List'!$A$7:$A$611, 0)&gt;0, "Yes"), "No")</f>
        <v>No</v>
      </c>
      <c r="G753" s="184" t="s">
        <v>105</v>
      </c>
      <c r="H753" s="185">
        <v>0.25</v>
      </c>
      <c r="I753" s="168"/>
      <c r="J753" s="148"/>
      <c r="K753" s="169"/>
      <c r="L753" s="57">
        <v>0.85699999999999998</v>
      </c>
      <c r="M753" s="54"/>
      <c r="N753" s="33"/>
      <c r="O753" s="42"/>
      <c r="R753" s="33">
        <v>0.01</v>
      </c>
    </row>
    <row r="754" spans="3:19" customFormat="1" x14ac:dyDescent="0.35">
      <c r="C754" s="191" t="s">
        <v>105</v>
      </c>
      <c r="D754" s="79"/>
      <c r="E754" s="179" t="s">
        <v>797</v>
      </c>
      <c r="F754" s="180" t="str">
        <f>_xlfn.IFNA(IF(MATCH(E754,'DEQ Pollutant List'!$A$7:$A$611, 0)&gt;0, "Yes"), "No")</f>
        <v>No</v>
      </c>
      <c r="G754" s="181" t="s">
        <v>105</v>
      </c>
      <c r="H754" s="182">
        <v>1</v>
      </c>
      <c r="I754" s="165"/>
      <c r="J754" s="79"/>
      <c r="K754" s="166"/>
      <c r="L754" t="s">
        <v>802</v>
      </c>
      <c r="M754" s="32"/>
      <c r="N754" s="33"/>
      <c r="O754" s="42"/>
      <c r="R754" s="33" t="s">
        <v>803</v>
      </c>
    </row>
    <row r="755" spans="3:19" customFormat="1" x14ac:dyDescent="0.35">
      <c r="C755" s="192" t="s">
        <v>106</v>
      </c>
      <c r="D755" s="148"/>
      <c r="E755" s="183" t="s">
        <v>797</v>
      </c>
      <c r="F755" s="180" t="str">
        <f>_xlfn.IFNA(IF(MATCH(E755,'DEQ Pollutant List'!$A$7:$A$611, 0)&gt;0, "Yes"), "No")</f>
        <v>No</v>
      </c>
      <c r="G755" s="184" t="s">
        <v>105</v>
      </c>
      <c r="H755" s="185">
        <v>1</v>
      </c>
      <c r="I755" s="168"/>
      <c r="J755" s="148"/>
      <c r="K755" s="169"/>
      <c r="L755" s="57"/>
      <c r="M755" s="54"/>
      <c r="N755" s="33"/>
      <c r="O755" s="42"/>
      <c r="R755" s="33" t="s">
        <v>804</v>
      </c>
    </row>
    <row r="756" spans="3:19" ht="28.5" customHeight="1" x14ac:dyDescent="0.35">
      <c r="C756" s="141" t="s">
        <v>157</v>
      </c>
      <c r="D756" s="142">
        <v>0</v>
      </c>
      <c r="E756" s="164" t="s">
        <v>743</v>
      </c>
      <c r="F756" s="98" t="str">
        <f>_xlfn.IFNA(IF(MATCH(E756,'DEQ Pollutant List'!$A$7:$A$611, 0)&gt;0, "Yes"), "No")</f>
        <v>Yes</v>
      </c>
      <c r="G756" s="99" t="s">
        <v>744</v>
      </c>
      <c r="H756" s="100">
        <v>0.25</v>
      </c>
      <c r="I756" s="119">
        <f>D756*H756</f>
        <v>0</v>
      </c>
      <c r="J756" s="142">
        <v>1000</v>
      </c>
      <c r="K756" s="122"/>
      <c r="M756" s="32"/>
      <c r="N756" s="33"/>
      <c r="O756" s="42"/>
      <c r="R756" s="42">
        <v>5.0000000000000001E-3</v>
      </c>
      <c r="S756" s="84"/>
    </row>
    <row r="757" spans="3:19" ht="28.5" customHeight="1" x14ac:dyDescent="0.35">
      <c r="C757" s="141" t="s">
        <v>90</v>
      </c>
      <c r="D757" s="142">
        <v>0</v>
      </c>
      <c r="E757" s="164" t="s">
        <v>743</v>
      </c>
      <c r="F757" s="98" t="str">
        <f>_xlfn.IFNA(IF(MATCH(E757,'DEQ Pollutant List'!$A$7:$A$611, 0)&gt;0, "Yes"), "No")</f>
        <v>Yes</v>
      </c>
      <c r="G757" s="99" t="s">
        <v>744</v>
      </c>
      <c r="H757" s="100">
        <v>0.5</v>
      </c>
      <c r="I757" s="119">
        <f>D757*H757</f>
        <v>0</v>
      </c>
      <c r="J757" s="142">
        <v>1000</v>
      </c>
      <c r="K757" s="122"/>
      <c r="M757" s="32"/>
      <c r="N757" s="33"/>
      <c r="O757" s="42"/>
      <c r="R757" s="42">
        <v>1E-3</v>
      </c>
      <c r="S757" s="84"/>
    </row>
    <row r="758" spans="3:19" ht="28.5" customHeight="1" x14ac:dyDescent="0.35">
      <c r="C758" s="141" t="s">
        <v>93</v>
      </c>
      <c r="D758" s="142">
        <v>0</v>
      </c>
      <c r="E758" s="164" t="s">
        <v>743</v>
      </c>
      <c r="F758" s="98" t="str">
        <f>_xlfn.IFNA(IF(MATCH(E758,'DEQ Pollutant List'!$A$7:$A$611, 0)&gt;0, "Yes"), "No")</f>
        <v>Yes</v>
      </c>
      <c r="G758" s="99" t="s">
        <v>744</v>
      </c>
      <c r="H758" s="100">
        <v>0.5</v>
      </c>
      <c r="I758" s="119">
        <f>D758*H758</f>
        <v>0</v>
      </c>
      <c r="J758" s="142">
        <v>1000</v>
      </c>
      <c r="K758" s="122"/>
      <c r="M758" s="32"/>
      <c r="N758" s="33"/>
      <c r="O758" s="42"/>
      <c r="R758" s="42">
        <v>1E-3</v>
      </c>
      <c r="S758" s="84"/>
    </row>
    <row r="759" spans="3:19" customFormat="1" x14ac:dyDescent="0.35">
      <c r="C759" s="190" t="s">
        <v>103</v>
      </c>
      <c r="D759" s="147"/>
      <c r="E759" s="179" t="s">
        <v>797</v>
      </c>
      <c r="F759" s="180" t="str">
        <f>_xlfn.IFNA(IF(MATCH(E759,'DEQ Pollutant List'!$A$7:$A$611, 0)&gt;0, "Yes"), "No")</f>
        <v>No</v>
      </c>
      <c r="G759" s="181" t="s">
        <v>105</v>
      </c>
      <c r="H759" s="182"/>
      <c r="I759" s="165"/>
      <c r="J759" s="147"/>
      <c r="K759" s="166"/>
      <c r="M759" s="32"/>
      <c r="N759" s="33"/>
      <c r="O759" s="42"/>
      <c r="R759" s="33">
        <v>0</v>
      </c>
    </row>
    <row r="760" spans="3:19" customFormat="1" x14ac:dyDescent="0.35">
      <c r="C760" s="191" t="s">
        <v>104</v>
      </c>
      <c r="D760" s="79"/>
      <c r="E760" s="179" t="s">
        <v>797</v>
      </c>
      <c r="F760" s="180" t="str">
        <f>_xlfn.IFNA(IF(MATCH(E760,'DEQ Pollutant List'!$A$7:$A$611, 0)&gt;0, "Yes"), "No")</f>
        <v>No</v>
      </c>
      <c r="G760" s="181" t="s">
        <v>105</v>
      </c>
      <c r="H760" s="182">
        <v>0.25</v>
      </c>
      <c r="I760" s="165"/>
      <c r="J760" s="79"/>
      <c r="K760" s="166"/>
      <c r="M760" s="32"/>
      <c r="N760" s="33"/>
      <c r="O760" s="42"/>
      <c r="R760" s="33" t="s">
        <v>805</v>
      </c>
    </row>
    <row r="761" spans="3:19" customFormat="1" ht="28.5" x14ac:dyDescent="0.35">
      <c r="C761" s="191" t="s">
        <v>107</v>
      </c>
      <c r="D761" s="79"/>
      <c r="E761" s="179" t="s">
        <v>797</v>
      </c>
      <c r="F761" s="180" t="str">
        <f>_xlfn.IFNA(IF(MATCH(E761,'DEQ Pollutant List'!$A$7:$A$611, 0)&gt;0, "Yes"), "No")</f>
        <v>No</v>
      </c>
      <c r="G761" s="181" t="s">
        <v>105</v>
      </c>
      <c r="H761" s="182"/>
      <c r="I761" s="165"/>
      <c r="J761" s="79"/>
      <c r="K761" s="166"/>
      <c r="M761" s="32"/>
      <c r="N761" s="33"/>
      <c r="O761" s="42"/>
      <c r="R761" s="33">
        <v>1E-3</v>
      </c>
    </row>
    <row r="762" spans="3:19" customFormat="1" x14ac:dyDescent="0.35">
      <c r="C762" s="190" t="s">
        <v>108</v>
      </c>
      <c r="D762" s="147"/>
      <c r="E762" s="179" t="s">
        <v>797</v>
      </c>
      <c r="F762" s="180" t="str">
        <f>_xlfn.IFNA(IF(MATCH(E762,'DEQ Pollutant List'!$A$7:$A$611, 0)&gt;0, "Yes"), "No")</f>
        <v>No</v>
      </c>
      <c r="G762" s="181" t="s">
        <v>105</v>
      </c>
      <c r="H762" s="182"/>
      <c r="I762" s="165"/>
      <c r="J762" s="147"/>
      <c r="K762" s="166"/>
      <c r="L762">
        <v>0.90900000000000003</v>
      </c>
      <c r="M762" s="32"/>
      <c r="N762" s="33"/>
      <c r="O762" s="42"/>
      <c r="R762" s="33" t="s">
        <v>806</v>
      </c>
    </row>
    <row r="763" spans="3:19" customFormat="1" x14ac:dyDescent="0.35">
      <c r="C763" s="190" t="s">
        <v>109</v>
      </c>
      <c r="D763" s="147"/>
      <c r="E763" s="179" t="s">
        <v>797</v>
      </c>
      <c r="F763" s="180" t="str">
        <f>_xlfn.IFNA(IF(MATCH(E763,'DEQ Pollutant List'!$A$7:$A$611, 0)&gt;0, "Yes"), "No")</f>
        <v>No</v>
      </c>
      <c r="G763" s="181" t="s">
        <v>105</v>
      </c>
      <c r="H763" s="182"/>
      <c r="I763" s="165"/>
      <c r="J763" s="147"/>
      <c r="K763" s="166"/>
      <c r="M763" s="32"/>
      <c r="N763" s="33"/>
      <c r="O763" s="42"/>
      <c r="R763" s="33" t="s">
        <v>807</v>
      </c>
    </row>
    <row r="764" spans="3:19" customFormat="1" ht="28.5" x14ac:dyDescent="0.35">
      <c r="C764" s="191" t="s">
        <v>110</v>
      </c>
      <c r="D764" s="79"/>
      <c r="E764" s="179" t="s">
        <v>797</v>
      </c>
      <c r="F764" s="180" t="str">
        <f>_xlfn.IFNA(IF(MATCH(E764,'DEQ Pollutant List'!$A$7:$A$611, 0)&gt;0, "Yes"), "No")</f>
        <v>No</v>
      </c>
      <c r="G764" s="181" t="s">
        <v>105</v>
      </c>
      <c r="H764" s="182"/>
      <c r="I764" s="165"/>
      <c r="J764" s="79"/>
      <c r="K764" s="166"/>
      <c r="M764" s="32"/>
      <c r="N764" s="33"/>
      <c r="O764" s="42"/>
      <c r="R764" s="33" t="s">
        <v>808</v>
      </c>
    </row>
    <row r="765" spans="3:19" customFormat="1" ht="28.5" x14ac:dyDescent="0.35">
      <c r="C765" s="191" t="s">
        <v>111</v>
      </c>
      <c r="D765" s="79"/>
      <c r="E765" s="179" t="s">
        <v>797</v>
      </c>
      <c r="F765" s="180" t="str">
        <f>_xlfn.IFNA(IF(MATCH(E765,'DEQ Pollutant List'!$A$7:$A$611, 0)&gt;0, "Yes"), "No")</f>
        <v>No</v>
      </c>
      <c r="G765" s="181" t="s">
        <v>105</v>
      </c>
      <c r="H765" s="182"/>
      <c r="I765" s="165"/>
      <c r="J765" s="79"/>
      <c r="K765" s="166"/>
      <c r="M765" s="32"/>
      <c r="N765" s="33"/>
      <c r="O765" s="42"/>
      <c r="R765" s="33">
        <v>2E-3</v>
      </c>
    </row>
    <row r="766" spans="3:19" customFormat="1" x14ac:dyDescent="0.35">
      <c r="C766" s="190" t="s">
        <v>112</v>
      </c>
      <c r="D766" s="147"/>
      <c r="E766" s="179" t="s">
        <v>797</v>
      </c>
      <c r="F766" s="180" t="str">
        <f>_xlfn.IFNA(IF(MATCH(E766,'DEQ Pollutant List'!$A$7:$A$611, 0)&gt;0, "Yes"), "No")</f>
        <v>No</v>
      </c>
      <c r="G766" s="181" t="s">
        <v>105</v>
      </c>
      <c r="H766" s="182"/>
      <c r="I766" s="165"/>
      <c r="J766" s="147"/>
      <c r="K766" s="166"/>
      <c r="M766" s="32"/>
      <c r="N766" s="33"/>
      <c r="O766" s="42"/>
      <c r="R766" s="33" t="s">
        <v>809</v>
      </c>
    </row>
    <row r="767" spans="3:19" customFormat="1" x14ac:dyDescent="0.35">
      <c r="C767" s="190" t="s">
        <v>113</v>
      </c>
      <c r="D767" s="147"/>
      <c r="E767" s="179" t="s">
        <v>797</v>
      </c>
      <c r="F767" s="180" t="str">
        <f>_xlfn.IFNA(IF(MATCH(E767,'DEQ Pollutant List'!$A$7:$A$611, 0)&gt;0, "Yes"), "No")</f>
        <v>No</v>
      </c>
      <c r="G767" s="181" t="s">
        <v>105</v>
      </c>
      <c r="H767" s="182"/>
      <c r="I767" s="165"/>
      <c r="J767" s="147"/>
      <c r="K767" s="166"/>
      <c r="M767" s="32"/>
      <c r="N767" s="33"/>
      <c r="O767" s="42"/>
      <c r="R767" s="33" t="s">
        <v>807</v>
      </c>
    </row>
    <row r="768" spans="3:19" customFormat="1" x14ac:dyDescent="0.35">
      <c r="C768" s="190" t="s">
        <v>114</v>
      </c>
      <c r="D768" s="147"/>
      <c r="E768" s="179" t="s">
        <v>797</v>
      </c>
      <c r="F768" s="180" t="str">
        <f>_xlfn.IFNA(IF(MATCH(E768,'DEQ Pollutant List'!$A$7:$A$611, 0)&gt;0, "Yes"), "No")</f>
        <v>No</v>
      </c>
      <c r="G768" s="181" t="s">
        <v>105</v>
      </c>
      <c r="H768" s="182"/>
      <c r="I768" s="165"/>
      <c r="J768" s="147"/>
      <c r="K768" s="166"/>
      <c r="M768" s="32"/>
      <c r="N768" s="33"/>
      <c r="O768" s="42"/>
      <c r="R768" s="33" t="s">
        <v>810</v>
      </c>
    </row>
    <row r="769" spans="3:19" ht="28.5" customHeight="1" x14ac:dyDescent="0.35">
      <c r="C769" s="143" t="s">
        <v>103</v>
      </c>
      <c r="D769" s="142">
        <v>0</v>
      </c>
      <c r="E769" s="164" t="s">
        <v>743</v>
      </c>
      <c r="F769" s="98" t="str">
        <f>_xlfn.IFNA(IF(MATCH(E769,'DEQ Pollutant List'!$A$7:$A$611, 0)&gt;0, "Yes"), "No")</f>
        <v>Yes</v>
      </c>
      <c r="G769" s="99" t="s">
        <v>744</v>
      </c>
      <c r="H769" s="100">
        <v>0.22</v>
      </c>
      <c r="I769" s="119">
        <f>D769*H769</f>
        <v>0</v>
      </c>
      <c r="J769" s="144">
        <v>1000</v>
      </c>
      <c r="K769" s="122"/>
      <c r="M769" s="32"/>
      <c r="N769" s="33"/>
      <c r="O769" s="42"/>
      <c r="R769" s="42">
        <v>0.01</v>
      </c>
      <c r="S769" s="84"/>
    </row>
    <row r="770" spans="3:19" ht="28.5" customHeight="1" x14ac:dyDescent="0.35">
      <c r="C770" s="141" t="s">
        <v>104</v>
      </c>
      <c r="D770" s="142">
        <v>0</v>
      </c>
      <c r="E770" s="164" t="s">
        <v>743</v>
      </c>
      <c r="F770" s="98" t="str">
        <f>_xlfn.IFNA(IF(MATCH(E770,'DEQ Pollutant List'!$A$7:$A$611, 0)&gt;0, "Yes"), "No")</f>
        <v>Yes</v>
      </c>
      <c r="G770" s="99" t="s">
        <v>744</v>
      </c>
      <c r="H770" s="100">
        <v>0.5</v>
      </c>
      <c r="I770" s="119">
        <f>D770*H770</f>
        <v>0</v>
      </c>
      <c r="J770" s="142">
        <v>1000</v>
      </c>
      <c r="K770" s="122"/>
      <c r="M770" s="32"/>
      <c r="N770" s="33"/>
      <c r="O770" s="42"/>
      <c r="R770" s="42">
        <v>0.02</v>
      </c>
      <c r="S770" s="84"/>
    </row>
    <row r="771" spans="3:19" ht="28.5" customHeight="1" x14ac:dyDescent="0.35">
      <c r="C771" s="143" t="s">
        <v>108</v>
      </c>
      <c r="D771" s="142">
        <v>0</v>
      </c>
      <c r="E771" s="164" t="s">
        <v>743</v>
      </c>
      <c r="F771" s="98" t="str">
        <f>_xlfn.IFNA(IF(MATCH(E771,'DEQ Pollutant List'!$A$7:$A$611, 0)&gt;0, "Yes"), "No")</f>
        <v>Yes</v>
      </c>
      <c r="G771" s="99" t="s">
        <v>744</v>
      </c>
      <c r="H771" s="100">
        <v>0.11</v>
      </c>
      <c r="I771" s="119">
        <f>D771*H771</f>
        <v>0</v>
      </c>
      <c r="J771" s="144">
        <v>1000</v>
      </c>
      <c r="K771" s="122"/>
      <c r="M771" s="32"/>
      <c r="N771" s="33"/>
      <c r="O771" s="42"/>
      <c r="R771" s="42">
        <v>0.995</v>
      </c>
      <c r="S771" s="84"/>
    </row>
    <row r="772" spans="3:19" customFormat="1" x14ac:dyDescent="0.35">
      <c r="C772" s="190" t="s">
        <v>115</v>
      </c>
      <c r="D772" s="147"/>
      <c r="E772" s="179" t="s">
        <v>797</v>
      </c>
      <c r="F772" s="180" t="str">
        <f>_xlfn.IFNA(IF(MATCH(E772,'DEQ Pollutant List'!$A$7:$A$611, 0)&gt;0, "Yes"), "No")</f>
        <v>No</v>
      </c>
      <c r="G772" s="181" t="s">
        <v>105</v>
      </c>
      <c r="H772" s="182"/>
      <c r="I772" s="165"/>
      <c r="J772" s="147"/>
      <c r="K772" s="166"/>
      <c r="M772" s="32"/>
      <c r="N772" s="33"/>
      <c r="O772" s="42"/>
      <c r="R772" s="33">
        <v>2E-3</v>
      </c>
    </row>
    <row r="773" spans="3:19" customFormat="1" x14ac:dyDescent="0.35">
      <c r="C773" s="190" t="s">
        <v>119</v>
      </c>
      <c r="D773" s="147"/>
      <c r="E773" s="179" t="s">
        <v>797</v>
      </c>
      <c r="F773" s="180" t="str">
        <f>_xlfn.IFNA(IF(MATCH(E773,'DEQ Pollutant List'!$A$7:$A$611, 0)&gt;0, "Yes"), "No")</f>
        <v>No</v>
      </c>
      <c r="G773" s="181" t="s">
        <v>105</v>
      </c>
      <c r="H773" s="182"/>
      <c r="I773" s="165"/>
      <c r="J773" s="147"/>
      <c r="K773" s="166"/>
      <c r="M773" s="32"/>
      <c r="N773" s="33"/>
      <c r="O773" s="42"/>
      <c r="R773" s="33" t="s">
        <v>811</v>
      </c>
    </row>
    <row r="774" spans="3:19" customFormat="1" x14ac:dyDescent="0.35">
      <c r="C774" s="190" t="s">
        <v>120</v>
      </c>
      <c r="D774" s="147"/>
      <c r="E774" s="179" t="s">
        <v>797</v>
      </c>
      <c r="F774" s="180" t="str">
        <f>_xlfn.IFNA(IF(MATCH(E774,'DEQ Pollutant List'!$A$7:$A$611, 0)&gt;0, "Yes"), "No")</f>
        <v>No</v>
      </c>
      <c r="G774" s="181" t="s">
        <v>105</v>
      </c>
      <c r="H774" s="182" t="s">
        <v>91</v>
      </c>
      <c r="I774" s="165"/>
      <c r="J774" s="147"/>
      <c r="K774" s="166"/>
      <c r="M774" s="32"/>
      <c r="N774" s="33"/>
      <c r="O774" s="42"/>
      <c r="R774" s="33">
        <v>1E-4</v>
      </c>
    </row>
    <row r="775" spans="3:19" customFormat="1" x14ac:dyDescent="0.35">
      <c r="C775" s="190" t="s">
        <v>121</v>
      </c>
      <c r="D775" s="147"/>
      <c r="E775" s="179" t="s">
        <v>797</v>
      </c>
      <c r="F775" s="180" t="str">
        <f>_xlfn.IFNA(IF(MATCH(E775,'DEQ Pollutant List'!$A$7:$A$611, 0)&gt;0, "Yes"), "No")</f>
        <v>No</v>
      </c>
      <c r="G775" s="181" t="s">
        <v>105</v>
      </c>
      <c r="H775" s="182" t="s">
        <v>91</v>
      </c>
      <c r="I775" s="165"/>
      <c r="J775" s="147"/>
      <c r="K775" s="166"/>
      <c r="M775" s="32"/>
      <c r="N775" s="33"/>
      <c r="O775" s="42"/>
      <c r="R775" s="33">
        <v>1E-4</v>
      </c>
    </row>
    <row r="776" spans="3:19" customFormat="1" x14ac:dyDescent="0.35">
      <c r="C776" s="190" t="s">
        <v>123</v>
      </c>
      <c r="D776" s="147"/>
      <c r="E776" s="179" t="s">
        <v>797</v>
      </c>
      <c r="F776" s="180" t="str">
        <f>_xlfn.IFNA(IF(MATCH(E776,'DEQ Pollutant List'!$A$7:$A$611, 0)&gt;0, "Yes"), "No")</f>
        <v>No</v>
      </c>
      <c r="G776" s="181" t="s">
        <v>105</v>
      </c>
      <c r="H776" s="182"/>
      <c r="I776" s="165"/>
      <c r="J776" s="147"/>
      <c r="K776" s="166"/>
      <c r="M776" s="32"/>
      <c r="N776" s="33"/>
      <c r="O776" s="42"/>
      <c r="R776" s="33" t="s">
        <v>812</v>
      </c>
    </row>
    <row r="777" spans="3:19" customFormat="1" x14ac:dyDescent="0.35">
      <c r="C777" s="190" t="s">
        <v>124</v>
      </c>
      <c r="D777" s="147"/>
      <c r="E777" s="179" t="s">
        <v>797</v>
      </c>
      <c r="F777" s="180" t="str">
        <f>_xlfn.IFNA(IF(MATCH(E777,'DEQ Pollutant List'!$A$7:$A$611, 0)&gt;0, "Yes"), "No")</f>
        <v>No</v>
      </c>
      <c r="G777" s="181" t="s">
        <v>105</v>
      </c>
      <c r="H777" s="182" t="s">
        <v>91</v>
      </c>
      <c r="I777" s="165"/>
      <c r="J777" s="147"/>
      <c r="K777" s="166"/>
      <c r="M777" s="32"/>
      <c r="N777" s="33"/>
      <c r="O777" s="42"/>
      <c r="R777" s="33">
        <v>0.01</v>
      </c>
    </row>
    <row r="778" spans="3:19" customFormat="1" x14ac:dyDescent="0.35">
      <c r="C778" s="190" t="s">
        <v>125</v>
      </c>
      <c r="D778" s="147"/>
      <c r="E778" s="179" t="s">
        <v>797</v>
      </c>
      <c r="F778" s="180" t="str">
        <f>_xlfn.IFNA(IF(MATCH(E778,'DEQ Pollutant List'!$A$7:$A$611, 0)&gt;0, "Yes"), "No")</f>
        <v>No</v>
      </c>
      <c r="G778" s="181" t="s">
        <v>105</v>
      </c>
      <c r="H778" s="182" t="s">
        <v>91</v>
      </c>
      <c r="I778" s="165"/>
      <c r="J778" s="147"/>
      <c r="K778" s="166"/>
      <c r="M778" s="32"/>
      <c r="N778" s="33"/>
      <c r="O778" s="42"/>
      <c r="R778" s="33" t="s">
        <v>813</v>
      </c>
    </row>
    <row r="779" spans="3:19" customFormat="1" x14ac:dyDescent="0.35">
      <c r="C779" s="190" t="s">
        <v>138</v>
      </c>
      <c r="D779" s="147"/>
      <c r="E779" s="179" t="s">
        <v>797</v>
      </c>
      <c r="F779" s="180" t="s">
        <v>89</v>
      </c>
      <c r="G779" s="181" t="s">
        <v>105</v>
      </c>
      <c r="H779" s="182">
        <v>0.3</v>
      </c>
      <c r="I779" s="165"/>
      <c r="J779" s="147"/>
      <c r="K779" s="166"/>
      <c r="M779" s="32"/>
      <c r="N779" s="33"/>
      <c r="O779" s="42"/>
      <c r="R779" s="33">
        <v>0.05</v>
      </c>
    </row>
    <row r="780" spans="3:19" customFormat="1" x14ac:dyDescent="0.35">
      <c r="C780" s="190" t="s">
        <v>88</v>
      </c>
      <c r="D780" s="147"/>
      <c r="E780" s="179" t="s">
        <v>797</v>
      </c>
      <c r="F780" s="180" t="s">
        <v>89</v>
      </c>
      <c r="G780" s="181" t="s">
        <v>105</v>
      </c>
      <c r="H780" s="182"/>
      <c r="I780" s="165"/>
      <c r="J780" s="147"/>
      <c r="K780" s="166"/>
      <c r="M780" s="32"/>
      <c r="N780" s="33"/>
      <c r="O780" s="42"/>
      <c r="R780" s="33">
        <v>0.1</v>
      </c>
    </row>
    <row r="781" spans="3:19" customFormat="1" x14ac:dyDescent="0.35">
      <c r="C781" s="190" t="s">
        <v>126</v>
      </c>
      <c r="D781" s="147"/>
      <c r="E781" s="179" t="s">
        <v>797</v>
      </c>
      <c r="F781" s="180" t="str">
        <f>_xlfn.IFNA(IF(MATCH(E781,'DEQ Pollutant List'!$A$7:$A$611, 0)&gt;0, "Yes"), "No")</f>
        <v>No</v>
      </c>
      <c r="G781" s="181" t="s">
        <v>105</v>
      </c>
      <c r="H781" s="182" t="s">
        <v>91</v>
      </c>
      <c r="I781" s="165"/>
      <c r="J781" s="147"/>
      <c r="K781" s="166"/>
      <c r="M781" s="32"/>
      <c r="N781" s="33"/>
      <c r="O781" s="42"/>
      <c r="R781" s="33" t="s">
        <v>122</v>
      </c>
    </row>
    <row r="782" spans="3:19" customFormat="1" x14ac:dyDescent="0.35">
      <c r="C782" s="190" t="s">
        <v>127</v>
      </c>
      <c r="D782" s="147"/>
      <c r="E782" s="179" t="s">
        <v>797</v>
      </c>
      <c r="F782" s="180" t="str">
        <f>_xlfn.IFNA(IF(MATCH(E782,'DEQ Pollutant List'!$A$7:$A$611, 0)&gt;0, "Yes"), "No")</f>
        <v>No</v>
      </c>
      <c r="G782" s="181" t="s">
        <v>105</v>
      </c>
      <c r="H782" s="182" t="s">
        <v>91</v>
      </c>
      <c r="I782" s="165"/>
      <c r="J782" s="147"/>
      <c r="K782" s="166"/>
      <c r="M782" s="32"/>
      <c r="N782" s="33"/>
      <c r="O782" s="42"/>
      <c r="R782" s="33">
        <v>0.995</v>
      </c>
    </row>
    <row r="783" spans="3:19" ht="28.5" customHeight="1" x14ac:dyDescent="0.35">
      <c r="C783" s="143" t="s">
        <v>109</v>
      </c>
      <c r="D783" s="142">
        <v>0</v>
      </c>
      <c r="E783" s="164" t="s">
        <v>743</v>
      </c>
      <c r="F783" s="98" t="str">
        <f>_xlfn.IFNA(IF(MATCH(E783,'DEQ Pollutant List'!$A$7:$A$611, 0)&gt;0, "Yes"), "No")</f>
        <v>Yes</v>
      </c>
      <c r="G783" s="99" t="s">
        <v>744</v>
      </c>
      <c r="H783" s="100">
        <v>0.14000000000000001</v>
      </c>
      <c r="I783" s="119">
        <f>D783*H783</f>
        <v>0</v>
      </c>
      <c r="J783" s="144">
        <v>1000</v>
      </c>
      <c r="K783" s="122"/>
      <c r="M783" s="32"/>
      <c r="N783" s="33"/>
      <c r="O783" s="42"/>
      <c r="R783" s="42">
        <v>0</v>
      </c>
      <c r="S783" s="84"/>
    </row>
    <row r="784" spans="3:19" ht="28.5" customHeight="1" x14ac:dyDescent="0.35">
      <c r="C784" s="141" t="s">
        <v>110</v>
      </c>
      <c r="D784" s="142">
        <v>0</v>
      </c>
      <c r="E784" s="164" t="s">
        <v>743</v>
      </c>
      <c r="F784" s="98" t="str">
        <f>_xlfn.IFNA(IF(MATCH(E784,'DEQ Pollutant List'!$A$7:$A$611, 0)&gt;0, "Yes"), "No")</f>
        <v>Yes</v>
      </c>
      <c r="G784" s="99" t="s">
        <v>744</v>
      </c>
      <c r="H784" s="100">
        <v>7.0000000000000007E-2</v>
      </c>
      <c r="I784" s="119">
        <f>D784*H784</f>
        <v>0</v>
      </c>
      <c r="J784" s="142">
        <v>1000</v>
      </c>
      <c r="K784" s="122"/>
      <c r="M784" s="32"/>
      <c r="N784" s="33"/>
      <c r="O784" s="42"/>
      <c r="R784" s="42" t="s">
        <v>813</v>
      </c>
      <c r="S784" s="84"/>
    </row>
    <row r="785" spans="3:19" ht="28.5" customHeight="1" x14ac:dyDescent="0.35">
      <c r="C785" s="141" t="s">
        <v>111</v>
      </c>
      <c r="D785" s="142">
        <v>0</v>
      </c>
      <c r="E785" s="164" t="s">
        <v>743</v>
      </c>
      <c r="F785" s="98" t="str">
        <f>_xlfn.IFNA(IF(MATCH(E785,'DEQ Pollutant List'!$A$7:$A$611, 0)&gt;0, "Yes"), "No")</f>
        <v>Yes</v>
      </c>
      <c r="G785" s="99" t="s">
        <v>744</v>
      </c>
      <c r="H785" s="100">
        <v>0.24</v>
      </c>
      <c r="I785" s="119">
        <f>D785*H785</f>
        <v>0</v>
      </c>
      <c r="J785" s="142">
        <v>1000</v>
      </c>
      <c r="K785" s="122"/>
      <c r="M785" s="32"/>
      <c r="N785" s="33"/>
      <c r="O785" s="42"/>
      <c r="R785" s="42">
        <v>0.01</v>
      </c>
      <c r="S785" s="84"/>
    </row>
    <row r="786" spans="3:19" customFormat="1" x14ac:dyDescent="0.35">
      <c r="C786" s="191" t="s">
        <v>128</v>
      </c>
      <c r="D786" s="79"/>
      <c r="E786" s="179" t="s">
        <v>797</v>
      </c>
      <c r="F786" s="180" t="str">
        <f>_xlfn.IFNA(IF(MATCH(E786,'DEQ Pollutant List'!$A$7:$A$611, 0)&gt;0, "Yes"), "No")</f>
        <v>No</v>
      </c>
      <c r="G786" s="181" t="s">
        <v>105</v>
      </c>
      <c r="H786" s="182">
        <v>0.25</v>
      </c>
      <c r="I786" s="165"/>
      <c r="J786" s="79"/>
      <c r="K786" s="166"/>
      <c r="M786" s="32"/>
      <c r="N786" s="33"/>
      <c r="O786" s="42"/>
      <c r="R786" s="33">
        <v>0.48</v>
      </c>
    </row>
    <row r="787" spans="3:19" customFormat="1" x14ac:dyDescent="0.35">
      <c r="C787" s="193" t="s">
        <v>129</v>
      </c>
      <c r="D787" s="149"/>
      <c r="E787" s="179" t="s">
        <v>797</v>
      </c>
      <c r="F787" s="180" t="str">
        <f>_xlfn.IFNA(IF(MATCH(E787,'DEQ Pollutant List'!$A$7:$A$611, 0)&gt;0, "Yes"), "No")</f>
        <v>No</v>
      </c>
      <c r="G787" s="181" t="s">
        <v>105</v>
      </c>
      <c r="H787" s="182">
        <v>0.25</v>
      </c>
      <c r="I787" s="165"/>
      <c r="J787" s="149"/>
      <c r="K787" s="166"/>
      <c r="M787" s="32"/>
      <c r="N787" s="33"/>
      <c r="O787" s="42"/>
      <c r="P787">
        <v>13</v>
      </c>
      <c r="R787" s="33">
        <v>40</v>
      </c>
    </row>
    <row r="788" spans="3:19" customFormat="1" x14ac:dyDescent="0.35">
      <c r="C788" s="193" t="s">
        <v>130</v>
      </c>
      <c r="D788" s="149"/>
      <c r="E788" s="179" t="s">
        <v>797</v>
      </c>
      <c r="F788" s="180" t="str">
        <f>_xlfn.IFNA(IF(MATCH(E788,'DEQ Pollutant List'!$A$7:$A$611, 0)&gt;0, "Yes"), "No")</f>
        <v>No</v>
      </c>
      <c r="G788" s="181" t="s">
        <v>105</v>
      </c>
      <c r="H788" s="182">
        <v>0.25</v>
      </c>
      <c r="I788" s="165"/>
      <c r="J788" s="149"/>
      <c r="K788" s="166"/>
      <c r="M788" s="32"/>
      <c r="N788" s="33"/>
      <c r="O788" s="42"/>
      <c r="R788" s="33">
        <v>4.0000000000000002E-4</v>
      </c>
    </row>
    <row r="789" spans="3:19" customFormat="1" x14ac:dyDescent="0.35">
      <c r="C789" s="193" t="s">
        <v>131</v>
      </c>
      <c r="D789" s="149"/>
      <c r="E789" s="179" t="s">
        <v>797</v>
      </c>
      <c r="F789" s="180" t="str">
        <f>_xlfn.IFNA(IF(MATCH(E789,'DEQ Pollutant List'!$A$7:$A$611, 0)&gt;0, "Yes"), "No")</f>
        <v>No</v>
      </c>
      <c r="G789" s="181" t="s">
        <v>105</v>
      </c>
      <c r="H789" s="182">
        <v>0.25</v>
      </c>
      <c r="I789" s="165"/>
      <c r="J789" s="149"/>
      <c r="K789" s="166"/>
      <c r="L789">
        <v>0.84899999999999998</v>
      </c>
      <c r="M789" s="32"/>
      <c r="N789" s="33"/>
      <c r="O789" s="42"/>
      <c r="R789" s="33">
        <v>1</v>
      </c>
    </row>
    <row r="790" spans="3:19" customFormat="1" x14ac:dyDescent="0.35">
      <c r="C790" s="191" t="s">
        <v>132</v>
      </c>
      <c r="D790" s="79"/>
      <c r="E790" s="179" t="s">
        <v>797</v>
      </c>
      <c r="F790" s="180" t="str">
        <f>_xlfn.IFNA(IF(MATCH(E790,'DEQ Pollutant List'!$A$7:$A$611, 0)&gt;0, "Yes"), "No")</f>
        <v>No</v>
      </c>
      <c r="G790" s="181" t="s">
        <v>105</v>
      </c>
      <c r="H790" s="182">
        <v>0.25</v>
      </c>
      <c r="I790" s="165"/>
      <c r="J790" s="79"/>
      <c r="K790" s="166"/>
      <c r="M790" s="32"/>
      <c r="N790" s="33"/>
      <c r="O790" s="42"/>
      <c r="R790" s="33">
        <v>9.9999999999999995E-7</v>
      </c>
    </row>
    <row r="791" spans="3:19" customFormat="1" x14ac:dyDescent="0.35">
      <c r="C791" s="191" t="s">
        <v>133</v>
      </c>
      <c r="D791" s="79"/>
      <c r="E791" s="179" t="s">
        <v>797</v>
      </c>
      <c r="F791" s="180" t="str">
        <f>_xlfn.IFNA(IF(MATCH(E791,'DEQ Pollutant List'!$A$7:$A$611, 0)&gt;0, "Yes"), "No")</f>
        <v>No</v>
      </c>
      <c r="G791" s="181" t="s">
        <v>105</v>
      </c>
      <c r="H791" s="182">
        <v>0.25</v>
      </c>
      <c r="I791" s="165"/>
      <c r="J791" s="79"/>
      <c r="K791" s="166"/>
      <c r="M791" s="32"/>
      <c r="N791" s="33"/>
      <c r="O791" s="42"/>
      <c r="R791" s="33">
        <v>1</v>
      </c>
    </row>
    <row r="792" spans="3:19" customFormat="1" x14ac:dyDescent="0.35">
      <c r="C792" s="191" t="s">
        <v>134</v>
      </c>
      <c r="D792" s="79"/>
      <c r="E792" s="179" t="s">
        <v>797</v>
      </c>
      <c r="F792" s="180" t="str">
        <f>_xlfn.IFNA(IF(MATCH(E792,'DEQ Pollutant List'!$A$7:$A$611, 0)&gt;0, "Yes"), "No")</f>
        <v>No</v>
      </c>
      <c r="G792" s="181" t="s">
        <v>105</v>
      </c>
      <c r="H792" s="182">
        <v>0.25</v>
      </c>
      <c r="I792" s="165"/>
      <c r="J792" s="79"/>
      <c r="K792" s="166"/>
      <c r="M792" s="32"/>
      <c r="N792" s="33"/>
      <c r="O792" s="42"/>
      <c r="R792" s="33">
        <v>0.42</v>
      </c>
    </row>
    <row r="793" spans="3:19" customFormat="1" x14ac:dyDescent="0.35">
      <c r="C793" s="191" t="s">
        <v>814</v>
      </c>
      <c r="D793" s="79"/>
      <c r="E793" s="179" t="s">
        <v>797</v>
      </c>
      <c r="F793" s="180" t="str">
        <f>_xlfn.IFNA(IF(MATCH(E793,'DEQ Pollutant List'!$A$7:$A$611, 0)&gt;0, "Yes"), "No")</f>
        <v>No</v>
      </c>
      <c r="G793" s="181" t="s">
        <v>105</v>
      </c>
      <c r="H793" s="182"/>
      <c r="I793" s="165"/>
      <c r="J793" s="79"/>
      <c r="K793" s="166"/>
      <c r="M793" s="32"/>
      <c r="N793" s="33"/>
      <c r="O793" s="42"/>
      <c r="R793" s="33">
        <v>5.0000000000000004E-6</v>
      </c>
    </row>
    <row r="794" spans="3:19" customFormat="1" x14ac:dyDescent="0.35">
      <c r="C794" s="191" t="s">
        <v>98</v>
      </c>
      <c r="D794" s="79"/>
      <c r="E794" s="179" t="s">
        <v>797</v>
      </c>
      <c r="F794" s="180" t="str">
        <f>_xlfn.IFNA(IF(MATCH(E794,'DEQ Pollutant List'!$A$7:$A$611, 0)&gt;0, "Yes"), "No")</f>
        <v>No</v>
      </c>
      <c r="G794" s="181" t="s">
        <v>105</v>
      </c>
      <c r="H794" s="182">
        <v>0.1</v>
      </c>
      <c r="I794" s="165"/>
      <c r="J794" s="79"/>
      <c r="K794" s="166"/>
      <c r="M794" s="32"/>
      <c r="N794" s="33"/>
      <c r="O794" s="42"/>
      <c r="R794" s="33">
        <v>9.9999999999999995E-7</v>
      </c>
    </row>
    <row r="795" spans="3:19" customFormat="1" x14ac:dyDescent="0.35">
      <c r="C795" s="190" t="s">
        <v>116</v>
      </c>
      <c r="D795" s="147"/>
      <c r="E795" s="179" t="s">
        <v>797</v>
      </c>
      <c r="F795" s="180" t="str">
        <f>_xlfn.IFNA(IF(MATCH(E795,'DEQ Pollutant List'!$A$7:$A$611, 0)&gt;0, "Yes"), "No")</f>
        <v>No</v>
      </c>
      <c r="G795" s="181" t="s">
        <v>105</v>
      </c>
      <c r="H795" s="182"/>
      <c r="I795" s="165"/>
      <c r="J795" s="147"/>
      <c r="K795" s="166"/>
      <c r="M795" s="32"/>
      <c r="N795" s="33"/>
      <c r="O795" s="42"/>
      <c r="R795" s="33" t="s">
        <v>815</v>
      </c>
    </row>
    <row r="796" spans="3:19" ht="28.5" customHeight="1" x14ac:dyDescent="0.35">
      <c r="C796" s="143" t="s">
        <v>112</v>
      </c>
      <c r="D796" s="142">
        <v>0</v>
      </c>
      <c r="E796" s="164" t="s">
        <v>743</v>
      </c>
      <c r="F796" s="98" t="str">
        <f>_xlfn.IFNA(IF(MATCH(E796,'DEQ Pollutant List'!$A$7:$A$611, 0)&gt;0, "Yes"), "No")</f>
        <v>Yes</v>
      </c>
      <c r="G796" s="99" t="s">
        <v>744</v>
      </c>
      <c r="H796" s="100">
        <v>0.27</v>
      </c>
      <c r="I796" s="119">
        <f>D796*H796</f>
        <v>0</v>
      </c>
      <c r="J796" s="144">
        <v>1000</v>
      </c>
      <c r="K796" s="122"/>
      <c r="L796">
        <v>0.78200000000000003</v>
      </c>
      <c r="M796" s="32"/>
      <c r="N796" s="33"/>
      <c r="O796" s="42"/>
      <c r="R796" s="42">
        <v>0</v>
      </c>
      <c r="S796" s="84"/>
    </row>
    <row r="797" spans="3:19" ht="28.5" customHeight="1" x14ac:dyDescent="0.35">
      <c r="C797" s="143" t="s">
        <v>113</v>
      </c>
      <c r="D797" s="142">
        <v>0</v>
      </c>
      <c r="E797" s="164" t="s">
        <v>743</v>
      </c>
      <c r="F797" s="98" t="str">
        <f>_xlfn.IFNA(IF(MATCH(E797,'DEQ Pollutant List'!$A$7:$A$611, 0)&gt;0, "Yes"), "No")</f>
        <v>Yes</v>
      </c>
      <c r="G797" s="99" t="s">
        <v>744</v>
      </c>
      <c r="H797" s="100">
        <v>0.25</v>
      </c>
      <c r="I797" s="119">
        <f>D797*H797</f>
        <v>0</v>
      </c>
      <c r="J797" s="144">
        <v>1000</v>
      </c>
      <c r="K797" s="122"/>
      <c r="L797">
        <v>0.80400000000000005</v>
      </c>
      <c r="M797" s="32"/>
      <c r="N797" s="33"/>
      <c r="O797" s="42"/>
      <c r="R797" s="42">
        <v>1</v>
      </c>
      <c r="S797" s="84"/>
    </row>
    <row r="798" spans="3:19" ht="28.5" customHeight="1" x14ac:dyDescent="0.35">
      <c r="C798" s="143" t="s">
        <v>114</v>
      </c>
      <c r="D798" s="142">
        <v>0</v>
      </c>
      <c r="E798" s="164" t="s">
        <v>743</v>
      </c>
      <c r="F798" s="98" t="str">
        <f>_xlfn.IFNA(IF(MATCH(E798,'DEQ Pollutant List'!$A$7:$A$611, 0)&gt;0, "Yes"), "No")</f>
        <v>Yes</v>
      </c>
      <c r="G798" s="99" t="s">
        <v>744</v>
      </c>
      <c r="H798" s="100">
        <v>0.27</v>
      </c>
      <c r="I798" s="119">
        <f>D798*H798</f>
        <v>0</v>
      </c>
      <c r="J798" s="144">
        <v>1000</v>
      </c>
      <c r="K798" s="122"/>
      <c r="L798">
        <v>0.79200000000000004</v>
      </c>
      <c r="M798" s="32"/>
      <c r="N798" s="33"/>
      <c r="O798" s="42"/>
      <c r="R798" s="42">
        <v>0.1</v>
      </c>
      <c r="S798" s="84"/>
    </row>
    <row r="799" spans="3:19" customFormat="1" x14ac:dyDescent="0.35">
      <c r="C799" s="193" t="s">
        <v>186</v>
      </c>
      <c r="D799" s="149"/>
      <c r="E799" s="179" t="s">
        <v>797</v>
      </c>
      <c r="F799" s="180" t="str">
        <f>_xlfn.IFNA(IF(MATCH(E799,'DEQ Pollutant List'!$A$7:$A$611, 0)&gt;0, "Yes"), "No")</f>
        <v>No</v>
      </c>
      <c r="G799" s="181" t="s">
        <v>105</v>
      </c>
      <c r="H799" s="182">
        <v>0.05</v>
      </c>
      <c r="I799" s="165"/>
      <c r="J799" s="149"/>
      <c r="K799" s="166"/>
      <c r="M799" s="32"/>
      <c r="N799" s="33"/>
      <c r="O799" s="42"/>
      <c r="R799" s="33">
        <v>0.1</v>
      </c>
    </row>
    <row r="800" spans="3:19" customFormat="1" x14ac:dyDescent="0.35">
      <c r="C800" s="190" t="s">
        <v>161</v>
      </c>
      <c r="D800" s="147"/>
      <c r="E800" s="179" t="s">
        <v>816</v>
      </c>
      <c r="F800" s="180" t="str">
        <f>_xlfn.IFNA(IF(MATCH(E800,'DEQ Pollutant List'!$A$7:$A$611, 0)&gt;0, "Yes"), "No")</f>
        <v>No</v>
      </c>
      <c r="G800" s="181" t="s">
        <v>817</v>
      </c>
      <c r="H800" s="182">
        <v>0.2</v>
      </c>
      <c r="I800" s="165"/>
      <c r="J800" s="147"/>
      <c r="K800" s="166"/>
      <c r="M800" s="32"/>
      <c r="N800" s="33"/>
      <c r="O800" s="42"/>
      <c r="R800" s="33">
        <v>0.1</v>
      </c>
    </row>
    <row r="801" spans="3:19" customFormat="1" x14ac:dyDescent="0.35">
      <c r="C801" s="191" t="s">
        <v>86</v>
      </c>
      <c r="D801" s="79"/>
      <c r="E801" s="179" t="s">
        <v>816</v>
      </c>
      <c r="F801" s="180" t="str">
        <f>_xlfn.IFNA(IF(MATCH(E801,'DEQ Pollutant List'!$A$7:$A$611, 0)&gt;0, "Yes"), "No")</f>
        <v>No</v>
      </c>
      <c r="G801" s="181" t="s">
        <v>817</v>
      </c>
      <c r="H801" s="182">
        <v>0.8</v>
      </c>
      <c r="I801" s="165"/>
      <c r="J801" s="79"/>
      <c r="K801" s="166"/>
      <c r="M801" s="32"/>
      <c r="N801" s="33"/>
      <c r="O801" s="42"/>
      <c r="R801" s="33">
        <v>0.1</v>
      </c>
    </row>
    <row r="802" spans="3:19" customFormat="1" x14ac:dyDescent="0.35">
      <c r="C802" s="191" t="s">
        <v>105</v>
      </c>
      <c r="D802" s="79"/>
      <c r="E802" s="179" t="s">
        <v>816</v>
      </c>
      <c r="F802" s="180" t="str">
        <f>_xlfn.IFNA(IF(MATCH(E802,'DEQ Pollutant List'!$A$7:$A$611, 0)&gt;0, "Yes"), "No")</f>
        <v>No</v>
      </c>
      <c r="G802" s="181" t="s">
        <v>817</v>
      </c>
      <c r="H802" s="182"/>
      <c r="I802" s="165"/>
      <c r="J802" s="79"/>
      <c r="K802" s="166"/>
      <c r="M802" s="32"/>
      <c r="N802" s="33"/>
      <c r="O802" s="42"/>
      <c r="P802" t="s">
        <v>802</v>
      </c>
      <c r="R802" s="33">
        <v>0.8</v>
      </c>
    </row>
    <row r="803" spans="3:19" customFormat="1" x14ac:dyDescent="0.35">
      <c r="C803" s="193" t="s">
        <v>186</v>
      </c>
      <c r="D803" s="149"/>
      <c r="E803" s="179" t="s">
        <v>816</v>
      </c>
      <c r="F803" s="180" t="str">
        <f>_xlfn.IFNA(IF(MATCH(E803,'DEQ Pollutant List'!$A$7:$A$611, 0)&gt;0, "Yes"), "No")</f>
        <v>No</v>
      </c>
      <c r="G803" s="181" t="s">
        <v>817</v>
      </c>
      <c r="H803" s="182">
        <v>7.0000000000000007E-2</v>
      </c>
      <c r="I803" s="165"/>
      <c r="J803" s="149"/>
      <c r="K803" s="166"/>
      <c r="M803" s="32"/>
      <c r="N803" s="33"/>
      <c r="O803" s="42"/>
      <c r="R803" s="33">
        <v>0.17</v>
      </c>
    </row>
    <row r="804" spans="3:19" customFormat="1" x14ac:dyDescent="0.35">
      <c r="C804" s="191" t="s">
        <v>818</v>
      </c>
      <c r="D804" s="79"/>
      <c r="E804" s="179" t="s">
        <v>819</v>
      </c>
      <c r="F804" s="180" t="str">
        <f>_xlfn.IFNA(IF(MATCH(E804,'DEQ Pollutant List'!$A$7:$A$611, 0)&gt;0, "Yes"), "No")</f>
        <v>No</v>
      </c>
      <c r="G804" s="181" t="s">
        <v>820</v>
      </c>
      <c r="H804" s="182" t="s">
        <v>821</v>
      </c>
      <c r="I804" s="165"/>
      <c r="J804" s="79"/>
      <c r="K804" s="166"/>
      <c r="M804" s="32"/>
      <c r="N804" s="33"/>
      <c r="O804" s="42"/>
      <c r="R804" s="33">
        <v>0.17</v>
      </c>
    </row>
    <row r="805" spans="3:19" customFormat="1" x14ac:dyDescent="0.35">
      <c r="C805" s="193" t="s">
        <v>822</v>
      </c>
      <c r="D805" s="149"/>
      <c r="E805" s="179" t="s">
        <v>823</v>
      </c>
      <c r="F805" s="180" t="str">
        <f>_xlfn.IFNA(IF(MATCH(E805,'DEQ Pollutant List'!$A$7:$A$611, 0)&gt;0, "Yes"), "No")</f>
        <v>No</v>
      </c>
      <c r="G805" s="181" t="s">
        <v>824</v>
      </c>
      <c r="H805" s="182">
        <v>0.4</v>
      </c>
      <c r="I805" s="165"/>
      <c r="J805" s="149"/>
      <c r="K805" s="166"/>
      <c r="L805" t="s">
        <v>825</v>
      </c>
      <c r="M805" s="32"/>
      <c r="N805" s="33"/>
      <c r="O805" s="42"/>
      <c r="R805" s="33">
        <v>0.17</v>
      </c>
    </row>
    <row r="806" spans="3:19" customFormat="1" x14ac:dyDescent="0.35">
      <c r="C806" s="191" t="s">
        <v>826</v>
      </c>
      <c r="D806" s="79"/>
      <c r="E806" s="179" t="s">
        <v>823</v>
      </c>
      <c r="F806" s="180" t="str">
        <f>_xlfn.IFNA(IF(MATCH(E806,'DEQ Pollutant List'!$A$7:$A$611, 0)&gt;0, "Yes"), "No")</f>
        <v>No</v>
      </c>
      <c r="G806" s="181" t="s">
        <v>824</v>
      </c>
      <c r="H806" s="182">
        <v>0.4</v>
      </c>
      <c r="I806" s="165"/>
      <c r="J806" s="79"/>
      <c r="K806" s="166"/>
      <c r="L806" t="s">
        <v>825</v>
      </c>
      <c r="M806" s="32"/>
      <c r="N806" s="33"/>
      <c r="O806" s="42"/>
      <c r="R806" s="33">
        <v>0.1</v>
      </c>
    </row>
    <row r="807" spans="3:19" customFormat="1" x14ac:dyDescent="0.35">
      <c r="C807" s="190" t="s">
        <v>97</v>
      </c>
      <c r="D807" s="147"/>
      <c r="E807" s="179" t="s">
        <v>827</v>
      </c>
      <c r="F807" s="180" t="str">
        <f>_xlfn.IFNA(IF(MATCH(E807,'DEQ Pollutant List'!$A$7:$A$611, 0)&gt;0, "Yes"), "No")</f>
        <v>No</v>
      </c>
      <c r="G807" s="181" t="s">
        <v>828</v>
      </c>
      <c r="H807" s="182"/>
      <c r="I807" s="165"/>
      <c r="J807" s="147"/>
      <c r="K807" s="166"/>
      <c r="M807" s="32"/>
      <c r="N807" s="33"/>
      <c r="O807" s="42"/>
      <c r="R807" s="33">
        <v>0.1</v>
      </c>
    </row>
    <row r="808" spans="3:19" customFormat="1" ht="28.5" x14ac:dyDescent="0.35">
      <c r="C808" s="191" t="s">
        <v>111</v>
      </c>
      <c r="D808" s="79"/>
      <c r="E808" s="179" t="s">
        <v>827</v>
      </c>
      <c r="F808" s="180" t="str">
        <f>_xlfn.IFNA(IF(MATCH(E808,'DEQ Pollutant List'!$A$7:$A$611, 0)&gt;0, "Yes"), "No")</f>
        <v>No</v>
      </c>
      <c r="G808" s="181" t="s">
        <v>828</v>
      </c>
      <c r="H808" s="182"/>
      <c r="I808" s="165"/>
      <c r="J808" s="79"/>
      <c r="K808" s="166"/>
      <c r="M808" s="32"/>
      <c r="N808" s="33"/>
      <c r="O808" s="42"/>
      <c r="R808" s="33">
        <v>0.1</v>
      </c>
    </row>
    <row r="809" spans="3:19" ht="28.5" customHeight="1" x14ac:dyDescent="0.35">
      <c r="C809" s="143" t="s">
        <v>115</v>
      </c>
      <c r="D809" s="142">
        <v>0</v>
      </c>
      <c r="E809" s="164" t="s">
        <v>743</v>
      </c>
      <c r="F809" s="98" t="str">
        <f>_xlfn.IFNA(IF(MATCH(E809,'DEQ Pollutant List'!$A$7:$A$611, 0)&gt;0, "Yes"), "No")</f>
        <v>Yes</v>
      </c>
      <c r="G809" s="99" t="s">
        <v>744</v>
      </c>
      <c r="H809" s="100">
        <v>0.26</v>
      </c>
      <c r="I809" s="119">
        <f>D809*H809</f>
        <v>0</v>
      </c>
      <c r="J809" s="144">
        <v>1000</v>
      </c>
      <c r="K809" s="122"/>
      <c r="L809">
        <v>0.80300000000000005</v>
      </c>
      <c r="M809" s="32"/>
      <c r="N809" s="33"/>
      <c r="O809" s="42"/>
      <c r="R809" s="42">
        <v>0.1</v>
      </c>
      <c r="S809" s="84"/>
    </row>
    <row r="810" spans="3:19" ht="28.5" customHeight="1" x14ac:dyDescent="0.35">
      <c r="C810" s="143" t="s">
        <v>116</v>
      </c>
      <c r="D810" s="142">
        <v>0</v>
      </c>
      <c r="E810" s="164" t="s">
        <v>743</v>
      </c>
      <c r="F810" s="98" t="str">
        <f>_xlfn.IFNA(IF(MATCH(E810,'DEQ Pollutant List'!$A$7:$A$611, 0)&gt;0, "Yes"), "No")</f>
        <v>Yes</v>
      </c>
      <c r="G810" s="99" t="s">
        <v>744</v>
      </c>
      <c r="H810" s="100">
        <v>0.25</v>
      </c>
      <c r="I810" s="119">
        <f>D810*H810</f>
        <v>0</v>
      </c>
      <c r="J810" s="144">
        <v>1000</v>
      </c>
      <c r="K810" s="122"/>
      <c r="L810">
        <v>0.83</v>
      </c>
      <c r="M810" s="32"/>
      <c r="N810" s="33"/>
      <c r="O810" s="42"/>
      <c r="R810" s="42">
        <v>0.1</v>
      </c>
      <c r="S810" s="84"/>
    </row>
    <row r="811" spans="3:19" ht="28.5" customHeight="1" x14ac:dyDescent="0.35">
      <c r="C811" s="143" t="s">
        <v>119</v>
      </c>
      <c r="D811" s="142">
        <v>0</v>
      </c>
      <c r="E811" s="164" t="s">
        <v>743</v>
      </c>
      <c r="F811" s="98" t="str">
        <f>_xlfn.IFNA(IF(MATCH(E811,'DEQ Pollutant List'!$A$7:$A$611, 0)&gt;0, "Yes"), "No")</f>
        <v>Yes</v>
      </c>
      <c r="G811" s="99" t="s">
        <v>744</v>
      </c>
      <c r="H811" s="100">
        <v>0.17599999999999999</v>
      </c>
      <c r="I811" s="119">
        <f>D811*H811</f>
        <v>0</v>
      </c>
      <c r="J811" s="144">
        <v>1000</v>
      </c>
      <c r="K811" s="122"/>
      <c r="M811" s="32"/>
      <c r="N811" s="42"/>
      <c r="O811" s="32"/>
      <c r="R811" s="42">
        <v>0.18</v>
      </c>
      <c r="S811" s="84"/>
    </row>
    <row r="812" spans="3:19" customFormat="1" x14ac:dyDescent="0.35">
      <c r="C812" s="190" t="s">
        <v>112</v>
      </c>
      <c r="D812" s="147"/>
      <c r="E812" s="179" t="s">
        <v>827</v>
      </c>
      <c r="F812" s="180" t="str">
        <f>_xlfn.IFNA(IF(MATCH(E812,'DEQ Pollutant List'!$A$7:$A$611, 0)&gt;0, "Yes"), "No")</f>
        <v>No</v>
      </c>
      <c r="G812" s="181" t="s">
        <v>828</v>
      </c>
      <c r="H812" s="182"/>
      <c r="I812" s="165"/>
      <c r="J812" s="147"/>
      <c r="K812" s="166"/>
      <c r="M812" s="32"/>
      <c r="N812" s="33"/>
      <c r="O812" s="42"/>
      <c r="R812" s="33">
        <v>0.1</v>
      </c>
    </row>
    <row r="813" spans="3:19" customFormat="1" x14ac:dyDescent="0.35">
      <c r="C813" s="190" t="s">
        <v>113</v>
      </c>
      <c r="D813" s="147"/>
      <c r="E813" s="179" t="s">
        <v>827</v>
      </c>
      <c r="F813" s="180" t="str">
        <f>_xlfn.IFNA(IF(MATCH(E813,'DEQ Pollutant List'!$A$7:$A$611, 0)&gt;0, "Yes"), "No")</f>
        <v>No</v>
      </c>
      <c r="G813" s="181" t="s">
        <v>828</v>
      </c>
      <c r="H813" s="182"/>
      <c r="I813" s="165"/>
      <c r="J813" s="147"/>
      <c r="K813" s="166"/>
      <c r="M813" s="32"/>
      <c r="N813" s="33"/>
      <c r="O813" s="42"/>
      <c r="R813" s="33">
        <v>0.2</v>
      </c>
    </row>
    <row r="814" spans="3:19" customFormat="1" x14ac:dyDescent="0.35">
      <c r="C814" s="190" t="s">
        <v>114</v>
      </c>
      <c r="D814" s="147"/>
      <c r="E814" s="179" t="s">
        <v>827</v>
      </c>
      <c r="F814" s="180" t="str">
        <f>_xlfn.IFNA(IF(MATCH(E814,'DEQ Pollutant List'!$A$7:$A$611, 0)&gt;0, "Yes"), "No")</f>
        <v>No</v>
      </c>
      <c r="G814" s="181" t="s">
        <v>828</v>
      </c>
      <c r="H814" s="182"/>
      <c r="I814" s="165"/>
      <c r="J814" s="147"/>
      <c r="K814" s="166"/>
      <c r="M814" s="32"/>
      <c r="N814" s="55"/>
      <c r="O814" s="56"/>
      <c r="P814" s="57"/>
      <c r="R814" s="55">
        <v>0.875</v>
      </c>
    </row>
    <row r="815" spans="3:19" customFormat="1" x14ac:dyDescent="0.35">
      <c r="C815" s="190" t="s">
        <v>115</v>
      </c>
      <c r="D815" s="147"/>
      <c r="E815" s="179" t="s">
        <v>827</v>
      </c>
      <c r="F815" s="180" t="str">
        <f>_xlfn.IFNA(IF(MATCH(E815,'DEQ Pollutant List'!$A$7:$A$611, 0)&gt;0, "Yes"), "No")</f>
        <v>No</v>
      </c>
      <c r="G815" s="181" t="s">
        <v>828</v>
      </c>
      <c r="H815" s="182"/>
      <c r="I815" s="165"/>
      <c r="J815" s="147"/>
      <c r="K815" s="166"/>
      <c r="M815" s="32"/>
      <c r="N815" s="33"/>
      <c r="O815" s="42"/>
      <c r="R815" s="33">
        <v>0.2</v>
      </c>
    </row>
    <row r="816" spans="3:19" customFormat="1" x14ac:dyDescent="0.35">
      <c r="C816" s="190" t="s">
        <v>119</v>
      </c>
      <c r="D816" s="147"/>
      <c r="E816" s="179" t="s">
        <v>827</v>
      </c>
      <c r="F816" s="180" t="str">
        <f>_xlfn.IFNA(IF(MATCH(E816,'DEQ Pollutant List'!$A$7:$A$611, 0)&gt;0, "Yes"), "No")</f>
        <v>No</v>
      </c>
      <c r="G816" s="181" t="s">
        <v>828</v>
      </c>
      <c r="H816" s="182"/>
      <c r="I816" s="165"/>
      <c r="J816" s="147"/>
      <c r="K816" s="166"/>
      <c r="M816" s="32"/>
      <c r="N816" s="33"/>
      <c r="O816" s="42"/>
      <c r="R816" s="33">
        <v>0.18</v>
      </c>
    </row>
    <row r="817" spans="3:19" customFormat="1" x14ac:dyDescent="0.35">
      <c r="C817" s="190" t="s">
        <v>120</v>
      </c>
      <c r="D817" s="147"/>
      <c r="E817" s="179" t="s">
        <v>827</v>
      </c>
      <c r="F817" s="180" t="str">
        <f>_xlfn.IFNA(IF(MATCH(E817,'DEQ Pollutant List'!$A$7:$A$611, 0)&gt;0, "Yes"), "No")</f>
        <v>No</v>
      </c>
      <c r="G817" s="181" t="s">
        <v>828</v>
      </c>
      <c r="H817" s="182"/>
      <c r="I817" s="165"/>
      <c r="J817" s="147"/>
      <c r="K817" s="166"/>
      <c r="M817" s="32"/>
      <c r="N817" s="33"/>
      <c r="O817" s="42"/>
      <c r="R817" s="33">
        <v>0.1</v>
      </c>
    </row>
    <row r="818" spans="3:19" customFormat="1" x14ac:dyDescent="0.35">
      <c r="C818" s="190" t="s">
        <v>121</v>
      </c>
      <c r="D818" s="147"/>
      <c r="E818" s="179" t="s">
        <v>827</v>
      </c>
      <c r="F818" s="180" t="str">
        <f>_xlfn.IFNA(IF(MATCH(E818,'DEQ Pollutant List'!$A$7:$A$611, 0)&gt;0, "Yes"), "No")</f>
        <v>No</v>
      </c>
      <c r="G818" s="181" t="s">
        <v>828</v>
      </c>
      <c r="H818" s="182"/>
      <c r="I818" s="165"/>
      <c r="J818" s="147"/>
      <c r="K818" s="166"/>
      <c r="M818" s="32"/>
      <c r="N818" s="55"/>
      <c r="O818" s="56"/>
      <c r="P818" s="57">
        <v>0.85699999999999998</v>
      </c>
      <c r="R818" s="55">
        <v>0.1</v>
      </c>
    </row>
    <row r="819" spans="3:19" customFormat="1" x14ac:dyDescent="0.35">
      <c r="C819" s="190" t="s">
        <v>123</v>
      </c>
      <c r="D819" s="147"/>
      <c r="E819" s="179" t="s">
        <v>827</v>
      </c>
      <c r="F819" s="180" t="str">
        <f>_xlfn.IFNA(IF(MATCH(E819,'DEQ Pollutant List'!$A$7:$A$611, 0)&gt;0, "Yes"), "No")</f>
        <v>No</v>
      </c>
      <c r="G819" s="181" t="s">
        <v>828</v>
      </c>
      <c r="H819" s="182"/>
      <c r="I819" s="165"/>
      <c r="J819" s="147"/>
      <c r="K819" s="166"/>
      <c r="M819" s="32"/>
      <c r="N819" s="33"/>
      <c r="O819" s="42"/>
      <c r="P819">
        <v>0.84899999999999998</v>
      </c>
      <c r="R819" s="33">
        <v>0.1</v>
      </c>
    </row>
    <row r="820" spans="3:19" customFormat="1" x14ac:dyDescent="0.35">
      <c r="C820" s="190" t="s">
        <v>124</v>
      </c>
      <c r="D820" s="147"/>
      <c r="E820" s="179" t="s">
        <v>827</v>
      </c>
      <c r="F820" s="180" t="str">
        <f>_xlfn.IFNA(IF(MATCH(E820,'DEQ Pollutant List'!$A$7:$A$611, 0)&gt;0, "Yes"), "No")</f>
        <v>No</v>
      </c>
      <c r="G820" s="181" t="s">
        <v>828</v>
      </c>
      <c r="H820" s="182"/>
      <c r="I820" s="165"/>
      <c r="J820" s="147"/>
      <c r="K820" s="166"/>
      <c r="M820" s="32"/>
      <c r="N820" s="33"/>
      <c r="O820" s="42"/>
      <c r="R820" s="33">
        <v>0.17</v>
      </c>
    </row>
    <row r="821" spans="3:19" customFormat="1" x14ac:dyDescent="0.35">
      <c r="C821" s="190" t="s">
        <v>125</v>
      </c>
      <c r="D821" s="147"/>
      <c r="E821" s="179" t="s">
        <v>827</v>
      </c>
      <c r="F821" s="180" t="str">
        <f>_xlfn.IFNA(IF(MATCH(E821,'DEQ Pollutant List'!$A$7:$A$611, 0)&gt;0, "Yes"), "No")</f>
        <v>No</v>
      </c>
      <c r="G821" s="181" t="s">
        <v>828</v>
      </c>
      <c r="H821" s="182"/>
      <c r="I821" s="165"/>
      <c r="J821" s="147"/>
      <c r="K821" s="166"/>
      <c r="M821" s="32"/>
      <c r="N821" s="33"/>
      <c r="O821" s="42"/>
      <c r="R821" s="33">
        <v>0.17</v>
      </c>
    </row>
    <row r="822" spans="3:19" ht="28.5" customHeight="1" x14ac:dyDescent="0.35">
      <c r="C822" s="143" t="s">
        <v>120</v>
      </c>
      <c r="D822" s="142">
        <v>0</v>
      </c>
      <c r="E822" s="164" t="s">
        <v>743</v>
      </c>
      <c r="F822" s="98" t="str">
        <f>_xlfn.IFNA(IF(MATCH(E822,'DEQ Pollutant List'!$A$7:$A$611, 0)&gt;0, "Yes"), "No")</f>
        <v>Yes</v>
      </c>
      <c r="G822" s="99" t="s">
        <v>744</v>
      </c>
      <c r="H822" s="100">
        <v>0.25</v>
      </c>
      <c r="I822" s="119">
        <f>D822*H822</f>
        <v>0</v>
      </c>
      <c r="J822" s="144">
        <v>1000</v>
      </c>
      <c r="K822" s="122"/>
      <c r="M822" s="32"/>
      <c r="N822" s="33"/>
      <c r="O822" s="42"/>
      <c r="R822" s="42">
        <v>0.17</v>
      </c>
      <c r="S822" s="84"/>
    </row>
    <row r="823" spans="3:19" ht="28.5" customHeight="1" x14ac:dyDescent="0.35">
      <c r="C823" s="143" t="s">
        <v>121</v>
      </c>
      <c r="D823" s="142">
        <v>0</v>
      </c>
      <c r="E823" s="164" t="s">
        <v>743</v>
      </c>
      <c r="F823" s="98" t="str">
        <f>_xlfn.IFNA(IF(MATCH(E823,'DEQ Pollutant List'!$A$7:$A$611, 0)&gt;0, "Yes"), "No")</f>
        <v>Yes</v>
      </c>
      <c r="G823" s="99" t="s">
        <v>744</v>
      </c>
      <c r="H823" s="100">
        <v>0.25</v>
      </c>
      <c r="I823" s="119">
        <f>D823*H823</f>
        <v>0</v>
      </c>
      <c r="J823" s="144">
        <v>1000</v>
      </c>
      <c r="K823" s="122"/>
      <c r="M823" s="32"/>
      <c r="N823" s="33"/>
      <c r="O823" s="42"/>
      <c r="R823" s="42">
        <v>0.17</v>
      </c>
      <c r="S823" s="84"/>
    </row>
    <row r="824" spans="3:19" ht="28.5" customHeight="1" x14ac:dyDescent="0.35">
      <c r="C824" s="143" t="s">
        <v>123</v>
      </c>
      <c r="D824" s="142">
        <v>0</v>
      </c>
      <c r="E824" s="164" t="s">
        <v>743</v>
      </c>
      <c r="F824" s="98" t="str">
        <f>_xlfn.IFNA(IF(MATCH(E824,'DEQ Pollutant List'!$A$7:$A$611, 0)&gt;0, "Yes"), "No")</f>
        <v>Yes</v>
      </c>
      <c r="G824" s="99" t="s">
        <v>744</v>
      </c>
      <c r="H824" s="100">
        <v>0.16439999999999999</v>
      </c>
      <c r="I824" s="119">
        <f>D824*H824</f>
        <v>0</v>
      </c>
      <c r="J824" s="144">
        <v>1000</v>
      </c>
      <c r="K824" s="122"/>
      <c r="M824" s="32"/>
      <c r="N824" s="33"/>
      <c r="O824" s="42"/>
      <c r="R824" s="42" t="s">
        <v>155</v>
      </c>
      <c r="S824" s="84"/>
    </row>
    <row r="825" spans="3:19" customFormat="1" x14ac:dyDescent="0.35">
      <c r="C825" s="190" t="s">
        <v>126</v>
      </c>
      <c r="D825" s="147"/>
      <c r="E825" s="179" t="s">
        <v>827</v>
      </c>
      <c r="F825" s="180" t="str">
        <f>_xlfn.IFNA(IF(MATCH(E825,'DEQ Pollutant List'!$A$7:$A$611, 0)&gt;0, "Yes"), "No")</f>
        <v>No</v>
      </c>
      <c r="G825" s="181" t="s">
        <v>828</v>
      </c>
      <c r="H825" s="182"/>
      <c r="I825" s="165"/>
      <c r="J825" s="147"/>
      <c r="K825" s="166"/>
      <c r="M825" s="32"/>
      <c r="N825" s="33"/>
      <c r="O825" s="42"/>
      <c r="R825" s="33">
        <v>0.15</v>
      </c>
    </row>
    <row r="826" spans="3:19" customFormat="1" x14ac:dyDescent="0.35">
      <c r="C826" s="190" t="s">
        <v>127</v>
      </c>
      <c r="D826" s="147"/>
      <c r="E826" s="179" t="s">
        <v>827</v>
      </c>
      <c r="F826" s="180" t="str">
        <f>_xlfn.IFNA(IF(MATCH(E826,'DEQ Pollutant List'!$A$7:$A$611, 0)&gt;0, "Yes"), "No")</f>
        <v>No</v>
      </c>
      <c r="G826" s="181" t="s">
        <v>828</v>
      </c>
      <c r="H826" s="182"/>
      <c r="I826" s="165"/>
      <c r="J826" s="147"/>
      <c r="K826" s="166"/>
      <c r="M826" s="32"/>
      <c r="N826" s="33"/>
      <c r="O826" s="42"/>
      <c r="R826" s="33">
        <v>0.17</v>
      </c>
    </row>
    <row r="827" spans="3:19" customFormat="1" x14ac:dyDescent="0.35">
      <c r="C827" s="191" t="s">
        <v>29</v>
      </c>
      <c r="D827" s="79"/>
      <c r="E827" s="179" t="s">
        <v>827</v>
      </c>
      <c r="F827" s="180" t="str">
        <f>_xlfn.IFNA(IF(MATCH(E827,'DEQ Pollutant List'!$A$7:$A$611, 0)&gt;0, "Yes"), "No")</f>
        <v>No</v>
      </c>
      <c r="G827" s="181" t="s">
        <v>829</v>
      </c>
      <c r="H827" s="182"/>
      <c r="I827" s="165"/>
      <c r="J827" s="79"/>
      <c r="K827" s="166"/>
      <c r="M827" s="32"/>
      <c r="N827" s="33"/>
      <c r="O827" s="42"/>
      <c r="R827" s="33">
        <v>0.17</v>
      </c>
    </row>
    <row r="828" spans="3:19" customFormat="1" x14ac:dyDescent="0.35">
      <c r="C828" s="194" t="s">
        <v>830</v>
      </c>
      <c r="D828" s="150"/>
      <c r="E828" s="183" t="s">
        <v>831</v>
      </c>
      <c r="F828" s="180" t="str">
        <f>_xlfn.IFNA(IF(MATCH(E828,'DEQ Pollutant List'!$A$7:$A$611, 0)&gt;0, "Yes"), "No")</f>
        <v>No</v>
      </c>
      <c r="G828" s="184" t="s">
        <v>832</v>
      </c>
      <c r="H828" s="185"/>
      <c r="I828" s="168"/>
      <c r="J828" s="150"/>
      <c r="K828" s="169"/>
      <c r="L828" s="57" t="s">
        <v>833</v>
      </c>
      <c r="M828" s="54"/>
      <c r="N828" s="33"/>
      <c r="O828" s="42"/>
      <c r="R828" s="33">
        <v>0.1</v>
      </c>
    </row>
    <row r="829" spans="3:19" customFormat="1" x14ac:dyDescent="0.35">
      <c r="C829" s="191" t="s">
        <v>280</v>
      </c>
      <c r="D829" s="79"/>
      <c r="E829" s="179" t="s">
        <v>834</v>
      </c>
      <c r="F829" s="180" t="str">
        <f>_xlfn.IFNA(IF(MATCH(E829,'DEQ Pollutant List'!$A$7:$A$611, 0)&gt;0, "Yes"), "No")</f>
        <v>No</v>
      </c>
      <c r="G829" s="181" t="s">
        <v>835</v>
      </c>
      <c r="H829" s="182">
        <v>0.01</v>
      </c>
      <c r="I829" s="165"/>
      <c r="J829" s="79"/>
      <c r="K829" s="166"/>
      <c r="M829" s="32"/>
      <c r="N829" s="33"/>
      <c r="O829" s="42"/>
      <c r="R829" s="33" t="s">
        <v>155</v>
      </c>
    </row>
    <row r="830" spans="3:19" customFormat="1" x14ac:dyDescent="0.35">
      <c r="C830" s="143" t="s">
        <v>124</v>
      </c>
      <c r="D830" s="142">
        <v>0</v>
      </c>
      <c r="E830" s="164" t="s">
        <v>743</v>
      </c>
      <c r="F830" s="98" t="str">
        <f>_xlfn.IFNA(IF(MATCH(E830,'DEQ Pollutant List'!$A$7:$A$611, 0)&gt;0, "Yes"), "No")</f>
        <v>Yes</v>
      </c>
      <c r="G830" s="99" t="s">
        <v>744</v>
      </c>
      <c r="H830" s="100">
        <v>0.25</v>
      </c>
      <c r="I830" s="119">
        <f>D830*H830</f>
        <v>0</v>
      </c>
      <c r="J830" s="144">
        <v>1000</v>
      </c>
      <c r="K830" s="122"/>
      <c r="M830" s="32"/>
      <c r="N830" s="33"/>
      <c r="O830" s="42"/>
      <c r="R830" s="33" t="s">
        <v>155</v>
      </c>
    </row>
    <row r="831" spans="3:19" customFormat="1" x14ac:dyDescent="0.35">
      <c r="C831" s="190" t="s">
        <v>836</v>
      </c>
      <c r="D831" s="147"/>
      <c r="E831" s="179" t="s">
        <v>837</v>
      </c>
      <c r="F831" s="180" t="str">
        <f>_xlfn.IFNA(IF(MATCH(E831,'DEQ Pollutant List'!$A$7:$A$611, 0)&gt;0, "Yes"), "No")</f>
        <v>No</v>
      </c>
      <c r="G831" s="181" t="s">
        <v>838</v>
      </c>
      <c r="H831" s="182"/>
      <c r="I831" s="165"/>
      <c r="J831" s="147"/>
      <c r="K831" s="166"/>
      <c r="M831" s="32"/>
      <c r="N831" s="33"/>
      <c r="O831" s="42"/>
      <c r="R831" s="33" t="s">
        <v>155</v>
      </c>
    </row>
    <row r="832" spans="3:19" customFormat="1" x14ac:dyDescent="0.35">
      <c r="C832" s="193" t="s">
        <v>739</v>
      </c>
      <c r="D832" s="149"/>
      <c r="E832" s="179" t="s">
        <v>839</v>
      </c>
      <c r="F832" s="180" t="str">
        <f>_xlfn.IFNA(IF(MATCH(E832,'DEQ Pollutant List'!$A$7:$A$611, 0)&gt;0, "Yes"), "No")</f>
        <v>No</v>
      </c>
      <c r="G832" s="181" t="s">
        <v>840</v>
      </c>
      <c r="H832" s="182">
        <v>3.5E-4</v>
      </c>
      <c r="I832" s="165"/>
      <c r="J832" s="149"/>
      <c r="K832" s="166"/>
      <c r="M832" s="32"/>
      <c r="N832" s="33"/>
      <c r="O832" s="42"/>
      <c r="R832" s="33" t="s">
        <v>155</v>
      </c>
    </row>
    <row r="833" spans="3:19" customFormat="1" x14ac:dyDescent="0.35">
      <c r="C833" s="191" t="s">
        <v>50</v>
      </c>
      <c r="D833" s="79"/>
      <c r="E833" s="179" t="s">
        <v>839</v>
      </c>
      <c r="F833" s="180" t="str">
        <f>_xlfn.IFNA(IF(MATCH(E833,'DEQ Pollutant List'!$A$7:$A$611, 0)&gt;0, "Yes"), "No")</f>
        <v>No</v>
      </c>
      <c r="G833" s="181" t="s">
        <v>840</v>
      </c>
      <c r="H833" s="182"/>
      <c r="I833" s="165"/>
      <c r="J833" s="79"/>
      <c r="K833" s="166"/>
      <c r="M833" s="32"/>
      <c r="N833" s="33"/>
      <c r="O833" s="42"/>
      <c r="R833" s="33">
        <v>0.20399999999999999</v>
      </c>
    </row>
    <row r="834" spans="3:19" customFormat="1" x14ac:dyDescent="0.35">
      <c r="C834" s="193" t="s">
        <v>841</v>
      </c>
      <c r="D834" s="149"/>
      <c r="E834" s="179" t="s">
        <v>842</v>
      </c>
      <c r="F834" s="180" t="str">
        <f>_xlfn.IFNA(IF(MATCH(E834,'DEQ Pollutant List'!$A$7:$A$611, 0)&gt;0, "Yes"), "No")</f>
        <v>No</v>
      </c>
      <c r="G834" s="181" t="s">
        <v>843</v>
      </c>
      <c r="H834" s="182">
        <v>0.3</v>
      </c>
      <c r="I834" s="165"/>
      <c r="J834" s="149"/>
      <c r="K834" s="166"/>
      <c r="L834" t="s">
        <v>844</v>
      </c>
      <c r="M834" s="32"/>
      <c r="N834" s="33"/>
      <c r="O834" s="42"/>
      <c r="R834" s="33">
        <v>0.18</v>
      </c>
    </row>
    <row r="835" spans="3:19" ht="28.5" customHeight="1" x14ac:dyDescent="0.35">
      <c r="C835" s="143" t="s">
        <v>125</v>
      </c>
      <c r="D835" s="142">
        <v>0</v>
      </c>
      <c r="E835" s="164" t="s">
        <v>743</v>
      </c>
      <c r="F835" s="98" t="str">
        <f>_xlfn.IFNA(IF(MATCH(E835,'DEQ Pollutant List'!$A$7:$A$611, 0)&gt;0, "Yes"), "No")</f>
        <v>Yes</v>
      </c>
      <c r="G835" s="99" t="s">
        <v>744</v>
      </c>
      <c r="H835" s="100">
        <v>0.25</v>
      </c>
      <c r="I835" s="119">
        <f>D835*H835</f>
        <v>0</v>
      </c>
      <c r="J835" s="144">
        <v>1000</v>
      </c>
      <c r="K835" s="122"/>
      <c r="M835" s="32"/>
      <c r="N835" s="33"/>
      <c r="O835" s="42"/>
      <c r="R835" s="42">
        <v>0.18</v>
      </c>
      <c r="S835" s="84"/>
    </row>
    <row r="836" spans="3:19" ht="28.5" customHeight="1" x14ac:dyDescent="0.35">
      <c r="C836" s="143" t="s">
        <v>126</v>
      </c>
      <c r="D836" s="197">
        <f>MAX('Chemical Use (2022)'!D113,'Chemical Use (2021)'!D113,'Chemical Use (2020)'!D113)*CONVERT(12,"oz","gal")*0.757*8.34*2</f>
        <v>17.756381249999997</v>
      </c>
      <c r="E836" s="164" t="s">
        <v>743</v>
      </c>
      <c r="F836" s="98" t="str">
        <f>_xlfn.IFNA(IF(MATCH(E836,'DEQ Pollutant List'!$A$7:$A$611, 0)&gt;0, "Yes"), "No")</f>
        <v>Yes</v>
      </c>
      <c r="G836" s="99" t="s">
        <v>744</v>
      </c>
      <c r="H836" s="100">
        <v>0.25</v>
      </c>
      <c r="I836" s="119">
        <f>D836*H836</f>
        <v>4.4390953124999992</v>
      </c>
      <c r="J836" s="144">
        <v>1000</v>
      </c>
      <c r="K836" s="122"/>
      <c r="M836" s="32"/>
      <c r="N836" s="33"/>
      <c r="O836" s="42"/>
      <c r="R836" s="42" t="s">
        <v>155</v>
      </c>
      <c r="S836" s="84"/>
    </row>
    <row r="837" spans="3:19" ht="28.5" customHeight="1" x14ac:dyDescent="0.35">
      <c r="C837" s="143" t="s">
        <v>127</v>
      </c>
      <c r="D837" s="142">
        <v>0</v>
      </c>
      <c r="E837" s="164" t="s">
        <v>743</v>
      </c>
      <c r="F837" s="98" t="str">
        <f>_xlfn.IFNA(IF(MATCH(E837,'DEQ Pollutant List'!$A$7:$A$611, 0)&gt;0, "Yes"), "No")</f>
        <v>Yes</v>
      </c>
      <c r="G837" s="99" t="s">
        <v>744</v>
      </c>
      <c r="H837" s="100">
        <v>0.25</v>
      </c>
      <c r="I837" s="119">
        <f>D837*H837</f>
        <v>0</v>
      </c>
      <c r="J837" s="144">
        <v>1000</v>
      </c>
      <c r="K837" s="122"/>
      <c r="M837" s="32"/>
      <c r="N837" s="33"/>
      <c r="O837" s="42"/>
      <c r="R837" s="42" t="s">
        <v>155</v>
      </c>
      <c r="S837" s="84"/>
    </row>
    <row r="838" spans="3:19" customFormat="1" x14ac:dyDescent="0.35">
      <c r="C838" s="193" t="s">
        <v>739</v>
      </c>
      <c r="D838" s="149"/>
      <c r="E838" s="179" t="s">
        <v>51</v>
      </c>
      <c r="F838" s="180" t="str">
        <f>_xlfn.IFNA(IF(MATCH(E838,'DEQ Pollutant List'!$A$7:$A$611, 0)&gt;0, "Yes"), "No")</f>
        <v>No</v>
      </c>
      <c r="G838" s="181" t="s">
        <v>845</v>
      </c>
      <c r="H838" s="182"/>
      <c r="I838" s="165"/>
      <c r="J838" s="149"/>
      <c r="K838" s="166"/>
      <c r="M838" s="32"/>
      <c r="N838" s="33"/>
      <c r="O838" s="42"/>
      <c r="R838" s="33">
        <v>0.17</v>
      </c>
    </row>
    <row r="839" spans="3:19" customFormat="1" x14ac:dyDescent="0.35">
      <c r="C839" s="191" t="s">
        <v>846</v>
      </c>
      <c r="D839" s="79"/>
      <c r="E839" s="179" t="s">
        <v>847</v>
      </c>
      <c r="F839" s="180" t="str">
        <f>_xlfn.IFNA(IF(MATCH(E839,'DEQ Pollutant List'!$A$7:$A$611, 0)&gt;0, "Yes"), "No")</f>
        <v>No</v>
      </c>
      <c r="G839" s="181" t="s">
        <v>848</v>
      </c>
      <c r="H839" s="182">
        <v>1</v>
      </c>
      <c r="I839" s="165"/>
      <c r="J839" s="79"/>
      <c r="K839" s="166"/>
      <c r="M839" s="32"/>
      <c r="N839" s="33"/>
      <c r="O839" s="42"/>
      <c r="R839" s="33">
        <v>0.20399999999999999</v>
      </c>
    </row>
    <row r="840" spans="3:19" customFormat="1" ht="26" x14ac:dyDescent="0.35">
      <c r="C840" s="190" t="s">
        <v>526</v>
      </c>
      <c r="D840" s="147"/>
      <c r="E840" s="179" t="s">
        <v>847</v>
      </c>
      <c r="F840" s="180" t="str">
        <f>_xlfn.IFNA(IF(MATCH(E840,'DEQ Pollutant List'!$A$7:$A$611, 0)&gt;0, "Yes"), "No")</f>
        <v>No</v>
      </c>
      <c r="G840" s="181" t="s">
        <v>848</v>
      </c>
      <c r="H840" s="182">
        <v>0.99996499999999999</v>
      </c>
      <c r="I840" s="165"/>
      <c r="J840" s="147"/>
      <c r="K840" s="166"/>
      <c r="M840" s="32"/>
      <c r="N840" s="33"/>
      <c r="O840" s="42"/>
      <c r="P840">
        <v>0.90900000000000003</v>
      </c>
      <c r="R840" s="33">
        <v>0.15</v>
      </c>
    </row>
    <row r="841" spans="3:19" customFormat="1" x14ac:dyDescent="0.35">
      <c r="C841" s="190" t="s">
        <v>530</v>
      </c>
      <c r="D841" s="147"/>
      <c r="E841" s="179" t="s">
        <v>847</v>
      </c>
      <c r="F841" s="180" t="str">
        <f>_xlfn.IFNA(IF(MATCH(E841,'DEQ Pollutant List'!$A$7:$A$611, 0)&gt;0, "Yes"), "No")</f>
        <v>No</v>
      </c>
      <c r="G841" s="181" t="s">
        <v>848</v>
      </c>
      <c r="H841" s="182">
        <v>9.99998E-2</v>
      </c>
      <c r="I841" s="165"/>
      <c r="J841" s="147"/>
      <c r="K841" s="166"/>
      <c r="M841" s="32"/>
      <c r="N841" s="33"/>
      <c r="O841" s="42"/>
      <c r="R841" s="33" t="s">
        <v>155</v>
      </c>
    </row>
    <row r="842" spans="3:19" customFormat="1" x14ac:dyDescent="0.35">
      <c r="C842" s="190" t="s">
        <v>77</v>
      </c>
      <c r="D842" s="147"/>
      <c r="E842" s="179" t="s">
        <v>847</v>
      </c>
      <c r="F842" s="180" t="str">
        <f>_xlfn.IFNA(IF(MATCH(E842,'DEQ Pollutant List'!$A$7:$A$611, 0)&gt;0, "Yes"), "No")</f>
        <v>No</v>
      </c>
      <c r="G842" s="181" t="s">
        <v>848</v>
      </c>
      <c r="H842" s="182">
        <v>0.99999700000000002</v>
      </c>
      <c r="I842" s="165"/>
      <c r="J842" s="147"/>
      <c r="K842" s="166"/>
      <c r="M842" s="32"/>
      <c r="N842" s="33"/>
      <c r="O842" s="42"/>
      <c r="R842" s="33">
        <v>0.1</v>
      </c>
    </row>
    <row r="843" spans="3:19" customFormat="1" x14ac:dyDescent="0.35">
      <c r="C843" s="190" t="s">
        <v>529</v>
      </c>
      <c r="D843" s="147"/>
      <c r="E843" s="179" t="s">
        <v>847</v>
      </c>
      <c r="F843" s="180" t="str">
        <f>_xlfn.IFNA(IF(MATCH(E843,'DEQ Pollutant List'!$A$7:$A$611, 0)&gt;0, "Yes"), "No")</f>
        <v>No</v>
      </c>
      <c r="G843" s="181" t="s">
        <v>848</v>
      </c>
      <c r="H843" s="182">
        <v>1</v>
      </c>
      <c r="I843" s="165"/>
      <c r="J843" s="147"/>
      <c r="K843" s="166"/>
      <c r="M843" s="32"/>
      <c r="N843" s="33"/>
      <c r="O843" s="42"/>
      <c r="R843" s="33">
        <v>0.17</v>
      </c>
    </row>
    <row r="844" spans="3:19" customFormat="1" x14ac:dyDescent="0.35">
      <c r="C844" s="143" t="s">
        <v>711</v>
      </c>
      <c r="D844" s="142">
        <v>0</v>
      </c>
      <c r="E844" s="164" t="s">
        <v>743</v>
      </c>
      <c r="F844" s="98" t="str">
        <f>_xlfn.IFNA(IF(MATCH(E844,'DEQ Pollutant List'!$A$7:$A$611, 0)&gt;0, "Yes"), "No")</f>
        <v>Yes</v>
      </c>
      <c r="G844" s="99" t="s">
        <v>744</v>
      </c>
      <c r="H844" s="100">
        <v>0.14430000000000001</v>
      </c>
      <c r="I844" s="119">
        <f t="shared" ref="I844:I864" si="2">D844*H844</f>
        <v>0</v>
      </c>
      <c r="J844" s="144">
        <v>1000</v>
      </c>
      <c r="K844" s="122"/>
      <c r="M844" s="32"/>
      <c r="N844" s="33"/>
      <c r="O844" s="42"/>
      <c r="R844" s="33">
        <v>3.5000000000000003E-2</v>
      </c>
    </row>
    <row r="845" spans="3:19" customFormat="1" x14ac:dyDescent="0.35">
      <c r="C845" s="141" t="s">
        <v>128</v>
      </c>
      <c r="D845" s="142">
        <v>0</v>
      </c>
      <c r="E845" s="164" t="s">
        <v>743</v>
      </c>
      <c r="F845" s="98" t="str">
        <f>_xlfn.IFNA(IF(MATCH(E845,'DEQ Pollutant List'!$A$7:$A$611, 0)&gt;0, "Yes"), "No")</f>
        <v>Yes</v>
      </c>
      <c r="G845" s="99" t="s">
        <v>744</v>
      </c>
      <c r="H845" s="100">
        <v>0.25</v>
      </c>
      <c r="I845" s="119">
        <f t="shared" si="2"/>
        <v>0</v>
      </c>
      <c r="J845" s="142">
        <v>1000</v>
      </c>
      <c r="K845" s="122"/>
      <c r="M845" s="32"/>
      <c r="N845" s="33"/>
      <c r="O845" s="42"/>
      <c r="R845" s="33">
        <v>2.5000000000000001E-2</v>
      </c>
    </row>
    <row r="846" spans="3:19" customFormat="1" x14ac:dyDescent="0.35">
      <c r="C846" s="145" t="s">
        <v>129</v>
      </c>
      <c r="D846" s="142">
        <v>0</v>
      </c>
      <c r="E846" s="164" t="s">
        <v>743</v>
      </c>
      <c r="F846" s="98" t="str">
        <f>_xlfn.IFNA(IF(MATCH(E846,'DEQ Pollutant List'!$A$7:$A$611, 0)&gt;0, "Yes"), "No")</f>
        <v>Yes</v>
      </c>
      <c r="G846" s="99" t="s">
        <v>744</v>
      </c>
      <c r="H846" s="100">
        <v>0.5</v>
      </c>
      <c r="I846" s="119">
        <f t="shared" si="2"/>
        <v>0</v>
      </c>
      <c r="J846" s="146">
        <v>1000</v>
      </c>
      <c r="K846" s="122"/>
      <c r="M846" s="32"/>
      <c r="N846" s="33"/>
      <c r="O846" s="42"/>
      <c r="R846" s="33">
        <v>0.01</v>
      </c>
    </row>
    <row r="847" spans="3:19" customFormat="1" x14ac:dyDescent="0.35">
      <c r="C847" s="145" t="s">
        <v>130</v>
      </c>
      <c r="D847" s="142">
        <v>0</v>
      </c>
      <c r="E847" s="164" t="s">
        <v>743</v>
      </c>
      <c r="F847" s="98" t="str">
        <f>_xlfn.IFNA(IF(MATCH(E847,'DEQ Pollutant List'!$A$7:$A$611, 0)&gt;0, "Yes"), "No")</f>
        <v>Yes</v>
      </c>
      <c r="G847" s="99" t="s">
        <v>744</v>
      </c>
      <c r="H847" s="100">
        <v>0.5</v>
      </c>
      <c r="I847" s="119">
        <f t="shared" si="2"/>
        <v>0</v>
      </c>
      <c r="J847" s="146">
        <v>1000</v>
      </c>
      <c r="K847" s="122"/>
      <c r="M847" s="32"/>
      <c r="N847" s="33"/>
      <c r="O847" s="42"/>
      <c r="R847" s="33">
        <v>0.17</v>
      </c>
    </row>
    <row r="848" spans="3:19" customFormat="1" x14ac:dyDescent="0.35">
      <c r="C848" s="145" t="s">
        <v>131</v>
      </c>
      <c r="D848" s="142">
        <v>0</v>
      </c>
      <c r="E848" s="164" t="s">
        <v>743</v>
      </c>
      <c r="F848" s="98" t="str">
        <f>_xlfn.IFNA(IF(MATCH(E848,'DEQ Pollutant List'!$A$7:$A$611, 0)&gt;0, "Yes"), "No")</f>
        <v>Yes</v>
      </c>
      <c r="G848" s="99" t="s">
        <v>744</v>
      </c>
      <c r="H848" s="100">
        <v>0.25</v>
      </c>
      <c r="I848" s="119">
        <f t="shared" si="2"/>
        <v>0</v>
      </c>
      <c r="J848" s="146">
        <v>1000</v>
      </c>
      <c r="K848" s="122"/>
      <c r="M848" s="32"/>
      <c r="N848" s="33"/>
      <c r="O848" s="42"/>
      <c r="R848" s="33" t="s">
        <v>849</v>
      </c>
    </row>
    <row r="849" spans="3:19" ht="28.5" customHeight="1" x14ac:dyDescent="0.35">
      <c r="C849" s="141" t="s">
        <v>132</v>
      </c>
      <c r="D849" s="142">
        <v>0</v>
      </c>
      <c r="E849" s="164" t="s">
        <v>743</v>
      </c>
      <c r="F849" s="98" t="str">
        <f>_xlfn.IFNA(IF(MATCH(E849,'DEQ Pollutant List'!$A$7:$A$611, 0)&gt;0, "Yes"), "No")</f>
        <v>Yes</v>
      </c>
      <c r="G849" s="99" t="s">
        <v>744</v>
      </c>
      <c r="H849" s="100">
        <v>0.5</v>
      </c>
      <c r="I849" s="119">
        <f t="shared" si="2"/>
        <v>0</v>
      </c>
      <c r="J849" s="142">
        <v>1000</v>
      </c>
      <c r="K849" s="122"/>
      <c r="M849" s="32"/>
      <c r="N849" s="33"/>
      <c r="O849" s="42"/>
      <c r="R849" s="42" t="s">
        <v>807</v>
      </c>
      <c r="S849" s="84"/>
    </row>
    <row r="850" spans="3:19" ht="28.5" customHeight="1" x14ac:dyDescent="0.35">
      <c r="C850" s="141" t="s">
        <v>133</v>
      </c>
      <c r="D850" s="142">
        <v>0</v>
      </c>
      <c r="E850" s="164" t="s">
        <v>743</v>
      </c>
      <c r="F850" s="98" t="str">
        <f>_xlfn.IFNA(IF(MATCH(E850,'DEQ Pollutant List'!$A$7:$A$611, 0)&gt;0, "Yes"), "No")</f>
        <v>Yes</v>
      </c>
      <c r="G850" s="99" t="s">
        <v>744</v>
      </c>
      <c r="H850" s="100">
        <v>0.5</v>
      </c>
      <c r="I850" s="119">
        <f t="shared" si="2"/>
        <v>0</v>
      </c>
      <c r="J850" s="142">
        <v>1000</v>
      </c>
      <c r="K850" s="122"/>
      <c r="M850" s="32"/>
      <c r="N850" s="33"/>
      <c r="O850" s="42"/>
      <c r="R850" s="42">
        <v>0.6</v>
      </c>
      <c r="S850" s="84"/>
    </row>
    <row r="851" spans="3:19" ht="28.5" customHeight="1" x14ac:dyDescent="0.35">
      <c r="C851" s="141" t="s">
        <v>134</v>
      </c>
      <c r="D851" s="142">
        <v>0</v>
      </c>
      <c r="E851" s="164" t="s">
        <v>743</v>
      </c>
      <c r="F851" s="98" t="str">
        <f>_xlfn.IFNA(IF(MATCH(E851,'DEQ Pollutant List'!$A$7:$A$611, 0)&gt;0, "Yes"), "No")</f>
        <v>Yes</v>
      </c>
      <c r="G851" s="99" t="s">
        <v>744</v>
      </c>
      <c r="H851" s="100">
        <v>0.25</v>
      </c>
      <c r="I851" s="119">
        <f t="shared" si="2"/>
        <v>0</v>
      </c>
      <c r="J851" s="142">
        <v>1000</v>
      </c>
      <c r="K851" s="122"/>
      <c r="L851">
        <v>0.76100000000000001</v>
      </c>
      <c r="M851" s="32"/>
      <c r="N851" s="33"/>
      <c r="O851" s="42"/>
      <c r="R851" s="42">
        <v>0.03</v>
      </c>
      <c r="S851" s="84"/>
    </row>
    <row r="852" spans="3:19" customFormat="1" x14ac:dyDescent="0.35">
      <c r="C852" s="143" t="s">
        <v>158</v>
      </c>
      <c r="D852" s="142">
        <v>0</v>
      </c>
      <c r="E852" s="164" t="s">
        <v>743</v>
      </c>
      <c r="F852" s="98" t="str">
        <f>_xlfn.IFNA(IF(MATCH(E852,'DEQ Pollutant List'!$A$7:$A$611, 0)&gt;0, "Yes"), "No")</f>
        <v>Yes</v>
      </c>
      <c r="G852" s="99" t="s">
        <v>744</v>
      </c>
      <c r="H852" s="100">
        <v>0.2</v>
      </c>
      <c r="I852" s="119">
        <f t="shared" si="2"/>
        <v>0</v>
      </c>
      <c r="J852" s="144">
        <v>1000</v>
      </c>
      <c r="K852" s="122"/>
      <c r="M852" s="32"/>
      <c r="N852" s="33"/>
      <c r="O852" s="42"/>
      <c r="R852" s="33">
        <v>0.1</v>
      </c>
    </row>
    <row r="853" spans="3:19" customFormat="1" x14ac:dyDescent="0.35">
      <c r="C853" s="141" t="s">
        <v>332</v>
      </c>
      <c r="D853" s="142">
        <v>0</v>
      </c>
      <c r="E853" s="164" t="s">
        <v>743</v>
      </c>
      <c r="F853" s="98" t="str">
        <f>_xlfn.IFNA(IF(MATCH(E853,'DEQ Pollutant List'!$A$7:$A$611, 0)&gt;0, "Yes"), "No")</f>
        <v>Yes</v>
      </c>
      <c r="G853" s="99" t="s">
        <v>744</v>
      </c>
      <c r="H853" s="100">
        <v>0.4</v>
      </c>
      <c r="I853" s="119">
        <f t="shared" si="2"/>
        <v>0</v>
      </c>
      <c r="J853" s="142">
        <v>1000</v>
      </c>
      <c r="K853" s="122"/>
      <c r="M853" s="32"/>
      <c r="N853" s="33"/>
      <c r="O853" s="42"/>
      <c r="R853" s="33">
        <v>0.2</v>
      </c>
    </row>
    <row r="854" spans="3:19" customFormat="1" x14ac:dyDescent="0.35">
      <c r="C854" s="141" t="s">
        <v>146</v>
      </c>
      <c r="D854" s="142">
        <v>0</v>
      </c>
      <c r="E854" s="164" t="s">
        <v>743</v>
      </c>
      <c r="F854" s="98" t="str">
        <f>_xlfn.IFNA(IF(MATCH(E854,'DEQ Pollutant List'!$A$7:$A$611, 0)&gt;0, "Yes"), "No")</f>
        <v>Yes</v>
      </c>
      <c r="G854" s="99" t="s">
        <v>744</v>
      </c>
      <c r="H854" s="100">
        <v>0.03</v>
      </c>
      <c r="I854" s="119">
        <f t="shared" si="2"/>
        <v>0</v>
      </c>
      <c r="J854" s="142">
        <v>1000</v>
      </c>
      <c r="K854" s="122"/>
      <c r="M854" s="32"/>
      <c r="N854" s="33"/>
      <c r="O854" s="42"/>
      <c r="R854" s="33">
        <v>0.01</v>
      </c>
    </row>
    <row r="855" spans="3:19" customFormat="1" x14ac:dyDescent="0.35">
      <c r="C855" s="143" t="s">
        <v>119</v>
      </c>
      <c r="D855" s="142">
        <v>0</v>
      </c>
      <c r="E855" s="164" t="s">
        <v>850</v>
      </c>
      <c r="F855" s="128" t="s">
        <v>17</v>
      </c>
      <c r="G855" s="99" t="s">
        <v>851</v>
      </c>
      <c r="H855" s="100">
        <v>1.5599999999999999E-2</v>
      </c>
      <c r="I855" s="119">
        <f t="shared" si="2"/>
        <v>0</v>
      </c>
      <c r="J855" s="142" t="s">
        <v>297</v>
      </c>
      <c r="K855" s="121"/>
      <c r="M855" s="32"/>
      <c r="N855" s="33"/>
      <c r="O855" s="42"/>
      <c r="R855" s="33">
        <v>0.01</v>
      </c>
    </row>
    <row r="856" spans="3:19" customFormat="1" x14ac:dyDescent="0.35">
      <c r="C856" s="141" t="s">
        <v>852</v>
      </c>
      <c r="D856" s="142">
        <v>0</v>
      </c>
      <c r="E856" s="164" t="s">
        <v>853</v>
      </c>
      <c r="F856" s="128" t="s">
        <v>17</v>
      </c>
      <c r="G856" s="99" t="s">
        <v>854</v>
      </c>
      <c r="H856" s="120">
        <v>0.05</v>
      </c>
      <c r="I856" s="119">
        <f t="shared" si="2"/>
        <v>0</v>
      </c>
      <c r="J856" s="142" t="s">
        <v>297</v>
      </c>
      <c r="K856" s="121"/>
      <c r="M856" s="32"/>
      <c r="N856" s="33"/>
      <c r="O856" s="42"/>
      <c r="R856" s="33" t="s">
        <v>855</v>
      </c>
    </row>
    <row r="857" spans="3:19" customFormat="1" x14ac:dyDescent="0.35">
      <c r="C857" s="141" t="s">
        <v>856</v>
      </c>
      <c r="D857" s="142">
        <v>0</v>
      </c>
      <c r="E857" s="164" t="s">
        <v>853</v>
      </c>
      <c r="F857" s="128" t="s">
        <v>17</v>
      </c>
      <c r="G857" s="99" t="s">
        <v>857</v>
      </c>
      <c r="H857" s="100">
        <v>2.4899999999999999E-2</v>
      </c>
      <c r="I857" s="119">
        <f t="shared" si="2"/>
        <v>0</v>
      </c>
      <c r="J857" s="142" t="s">
        <v>297</v>
      </c>
      <c r="K857" s="121"/>
      <c r="M857" s="32"/>
      <c r="N857" s="33"/>
      <c r="O857" s="42"/>
      <c r="R857" s="33">
        <v>2.9100000000000001E-2</v>
      </c>
    </row>
    <row r="858" spans="3:19" customFormat="1" x14ac:dyDescent="0.35">
      <c r="C858" s="141" t="s">
        <v>26</v>
      </c>
      <c r="D858" s="142">
        <v>0</v>
      </c>
      <c r="E858" s="164" t="s">
        <v>858</v>
      </c>
      <c r="F858" s="98" t="str">
        <f>_xlfn.IFNA(IF(MATCH(E858,'DEQ Pollutant List'!$A$7:$A$611, 0)&gt;0, "Yes"), "No")</f>
        <v>Yes</v>
      </c>
      <c r="G858" s="99" t="s">
        <v>859</v>
      </c>
      <c r="H858" s="100">
        <v>0.03</v>
      </c>
      <c r="I858" s="119">
        <f t="shared" si="2"/>
        <v>0</v>
      </c>
      <c r="J858" s="142" t="s">
        <v>297</v>
      </c>
      <c r="K858" s="122"/>
      <c r="M858" s="32"/>
      <c r="N858" s="33"/>
      <c r="O858" s="42"/>
      <c r="R858" s="33">
        <v>0.01</v>
      </c>
    </row>
    <row r="859" spans="3:19" customFormat="1" x14ac:dyDescent="0.35">
      <c r="C859" s="143" t="s">
        <v>143</v>
      </c>
      <c r="D859" s="142">
        <v>0</v>
      </c>
      <c r="E859" s="164" t="s">
        <v>858</v>
      </c>
      <c r="F859" s="98" t="str">
        <f>_xlfn.IFNA(IF(MATCH(E859,'DEQ Pollutant List'!$A$7:$A$611, 0)&gt;0, "Yes"), "No")</f>
        <v>Yes</v>
      </c>
      <c r="G859" s="99" t="s">
        <v>860</v>
      </c>
      <c r="H859" s="100">
        <v>0.05</v>
      </c>
      <c r="I859" s="119">
        <f t="shared" si="2"/>
        <v>0</v>
      </c>
      <c r="J859" s="142" t="s">
        <v>297</v>
      </c>
      <c r="K859" s="122"/>
      <c r="M859" s="32"/>
      <c r="N859" s="33"/>
      <c r="O859" s="42"/>
      <c r="R859" s="33" t="s">
        <v>861</v>
      </c>
    </row>
    <row r="860" spans="3:19" ht="28.5" customHeight="1" x14ac:dyDescent="0.35">
      <c r="C860" s="141" t="s">
        <v>50</v>
      </c>
      <c r="D860" s="142">
        <v>0</v>
      </c>
      <c r="E860" s="164" t="s">
        <v>862</v>
      </c>
      <c r="F860" s="127" t="str">
        <f>_xlfn.IFNA(IF(MATCH(E860,'DEQ Pollutant List'!$A$7:$A$611, 0)&gt;0, "Yes"), "No")</f>
        <v>Yes</v>
      </c>
      <c r="G860" s="129" t="s">
        <v>863</v>
      </c>
      <c r="H860" s="100">
        <v>0.02</v>
      </c>
      <c r="I860" s="119">
        <f t="shared" si="2"/>
        <v>0</v>
      </c>
      <c r="J860" s="142">
        <v>20</v>
      </c>
      <c r="K860" s="122" t="s">
        <v>19</v>
      </c>
      <c r="M860" s="32"/>
      <c r="N860" s="33"/>
      <c r="O860" s="42"/>
      <c r="P860" t="s">
        <v>825</v>
      </c>
      <c r="R860" s="42">
        <v>0.15</v>
      </c>
      <c r="S860" s="84"/>
    </row>
    <row r="861" spans="3:19" ht="28.5" customHeight="1" x14ac:dyDescent="0.35">
      <c r="C861" s="145" t="s">
        <v>130</v>
      </c>
      <c r="D861" s="142">
        <v>0</v>
      </c>
      <c r="E861" s="164" t="s">
        <v>862</v>
      </c>
      <c r="F861" s="130" t="str">
        <f>_xlfn.IFNA(IF(MATCH(E861,'DEQ Pollutant List'!$A$7:$A$611, 0)&gt;0, "Yes"), "No")</f>
        <v>Yes</v>
      </c>
      <c r="G861" s="129" t="s">
        <v>864</v>
      </c>
      <c r="H861" s="100">
        <v>2.5000000000000001E-2</v>
      </c>
      <c r="I861" s="119">
        <f t="shared" si="2"/>
        <v>0</v>
      </c>
      <c r="J861" s="146">
        <v>20</v>
      </c>
      <c r="K861" s="122" t="s">
        <v>19</v>
      </c>
      <c r="M861" s="32"/>
      <c r="N861" s="33"/>
      <c r="O861" s="42"/>
      <c r="P861" t="s">
        <v>825</v>
      </c>
      <c r="R861" s="42">
        <v>0.15</v>
      </c>
      <c r="S861" s="84"/>
    </row>
    <row r="862" spans="3:19" ht="28.5" customHeight="1" x14ac:dyDescent="0.35">
      <c r="C862" s="145" t="s">
        <v>739</v>
      </c>
      <c r="D862" s="142">
        <v>0</v>
      </c>
      <c r="E862" s="164" t="s">
        <v>865</v>
      </c>
      <c r="F862" s="127" t="str">
        <f>_xlfn.IFNA(IF(MATCH(E862,'DEQ Pollutant List'!$A$7:$A$611, 0)&gt;0, "Yes"), "No")</f>
        <v>Yes</v>
      </c>
      <c r="G862" s="129" t="s">
        <v>866</v>
      </c>
      <c r="H862" s="100">
        <v>5.0000000000000002E-5</v>
      </c>
      <c r="I862" s="119">
        <f t="shared" si="2"/>
        <v>0</v>
      </c>
      <c r="J862" s="146" t="s">
        <v>231</v>
      </c>
      <c r="K862" s="122" t="s">
        <v>19</v>
      </c>
      <c r="M862" s="32"/>
      <c r="N862" s="33"/>
      <c r="O862" s="42"/>
      <c r="R862" s="42">
        <v>0.03</v>
      </c>
      <c r="S862" s="84"/>
    </row>
    <row r="863" spans="3:19" customFormat="1" x14ac:dyDescent="0.35">
      <c r="C863" s="141" t="s">
        <v>758</v>
      </c>
      <c r="D863" s="142">
        <v>0</v>
      </c>
      <c r="E863" s="164" t="s">
        <v>865</v>
      </c>
      <c r="F863" s="130" t="str">
        <f>_xlfn.IFNA(IF(MATCH(E863,'DEQ Pollutant List'!$A$7:$A$611, 0)&gt;0, "Yes"), "No")</f>
        <v>Yes</v>
      </c>
      <c r="G863" s="129" t="s">
        <v>867</v>
      </c>
      <c r="H863" s="100">
        <v>0.7</v>
      </c>
      <c r="I863" s="119">
        <f t="shared" si="2"/>
        <v>0</v>
      </c>
      <c r="J863" s="142" t="s">
        <v>231</v>
      </c>
      <c r="K863" s="122" t="s">
        <v>868</v>
      </c>
      <c r="L863" t="s">
        <v>801</v>
      </c>
      <c r="M863" s="32"/>
      <c r="N863" s="33"/>
      <c r="O863" s="42"/>
      <c r="R863" s="33">
        <v>1.2999999999999999E-2</v>
      </c>
    </row>
    <row r="864" spans="3:19" customFormat="1" x14ac:dyDescent="0.35">
      <c r="C864" s="145" t="s">
        <v>739</v>
      </c>
      <c r="D864" s="142">
        <v>0</v>
      </c>
      <c r="E864" s="164" t="s">
        <v>869</v>
      </c>
      <c r="F864" s="130" t="str">
        <f>_xlfn.IFNA(IF(MATCH(E864,'DEQ Pollutant List'!$A$7:$A$611, 0)&gt;0, "Yes"), "No")</f>
        <v>Yes</v>
      </c>
      <c r="G864" s="129" t="s">
        <v>870</v>
      </c>
      <c r="H864" s="100">
        <v>1.6500000000000001E-2</v>
      </c>
      <c r="I864" s="119">
        <f t="shared" si="2"/>
        <v>0</v>
      </c>
      <c r="J864" s="142" t="s">
        <v>231</v>
      </c>
      <c r="K864" s="122" t="s">
        <v>19</v>
      </c>
      <c r="M864" s="32"/>
      <c r="N864" s="33"/>
      <c r="O864" s="42"/>
      <c r="R864" s="33">
        <v>1.4E-2</v>
      </c>
    </row>
    <row r="865" spans="3:19" customFormat="1" x14ac:dyDescent="0.35">
      <c r="C865" s="193" t="s">
        <v>741</v>
      </c>
      <c r="D865" s="149"/>
      <c r="E865" s="179" t="s">
        <v>871</v>
      </c>
      <c r="F865" s="180" t="str">
        <f>_xlfn.IFNA(IF(MATCH(E865,'DEQ Pollutant List'!$A$7:$A$611, 0)&gt;0, "Yes"), "No")</f>
        <v>No</v>
      </c>
      <c r="G865" s="181" t="s">
        <v>59</v>
      </c>
      <c r="H865" s="182">
        <v>0.1</v>
      </c>
      <c r="I865" s="165"/>
      <c r="J865" s="149"/>
      <c r="K865" s="166"/>
      <c r="M865" s="32"/>
      <c r="N865" s="33"/>
      <c r="O865" s="42"/>
      <c r="R865" s="33">
        <v>1.2999999999999999E-2</v>
      </c>
    </row>
    <row r="866" spans="3:19" customFormat="1" x14ac:dyDescent="0.35">
      <c r="C866" s="191" t="s">
        <v>250</v>
      </c>
      <c r="D866" s="79"/>
      <c r="E866" s="179" t="s">
        <v>871</v>
      </c>
      <c r="F866" s="180" t="str">
        <f>_xlfn.IFNA(IF(MATCH(E866,'DEQ Pollutant List'!$A$7:$A$611, 0)&gt;0, "Yes"), "No")</f>
        <v>No</v>
      </c>
      <c r="G866" s="181" t="s">
        <v>872</v>
      </c>
      <c r="H866" s="182">
        <v>0.7</v>
      </c>
      <c r="I866" s="165"/>
      <c r="J866" s="79"/>
      <c r="K866" s="166"/>
      <c r="M866" s="32"/>
      <c r="N866" s="33"/>
      <c r="O866" s="42"/>
      <c r="R866" s="33">
        <v>7.0000000000000001E-3</v>
      </c>
    </row>
    <row r="867" spans="3:19" ht="28.5" customHeight="1" x14ac:dyDescent="0.35">
      <c r="C867" s="141" t="s">
        <v>50</v>
      </c>
      <c r="D867" s="142">
        <v>0</v>
      </c>
      <c r="E867" s="164" t="s">
        <v>869</v>
      </c>
      <c r="F867" s="131" t="str">
        <f>_xlfn.IFNA(IF(MATCH(E867,'DEQ Pollutant List'!$A$7:$A$611, 0)&gt;0, "Yes"), "No")</f>
        <v>Yes</v>
      </c>
      <c r="G867" s="99" t="s">
        <v>870</v>
      </c>
      <c r="H867" s="100">
        <v>0.14990000000000001</v>
      </c>
      <c r="I867" s="119">
        <f>D867*H867</f>
        <v>0</v>
      </c>
      <c r="J867" s="142" t="s">
        <v>231</v>
      </c>
      <c r="K867" s="122" t="s">
        <v>19</v>
      </c>
      <c r="M867" s="32"/>
      <c r="N867" s="33"/>
      <c r="O867" s="42"/>
      <c r="R867" s="42" t="s">
        <v>181</v>
      </c>
      <c r="S867" s="84"/>
    </row>
    <row r="868" spans="3:19" customFormat="1" x14ac:dyDescent="0.35">
      <c r="C868" s="191" t="s">
        <v>721</v>
      </c>
      <c r="D868" s="79"/>
      <c r="E868" s="179" t="s">
        <v>871</v>
      </c>
      <c r="F868" s="180" t="str">
        <f>_xlfn.IFNA(IF(MATCH(E868,'DEQ Pollutant List'!$A$7:$A$611, 0)&gt;0, "Yes"), "No")</f>
        <v>No</v>
      </c>
      <c r="G868" s="181" t="s">
        <v>59</v>
      </c>
      <c r="H868" s="182" t="s">
        <v>873</v>
      </c>
      <c r="I868" s="165"/>
      <c r="J868" s="79"/>
      <c r="K868" s="166"/>
      <c r="M868" s="32"/>
      <c r="N868" s="33"/>
      <c r="O868" s="42"/>
      <c r="R868" s="33" t="s">
        <v>181</v>
      </c>
    </row>
    <row r="869" spans="3:19" customFormat="1" x14ac:dyDescent="0.35">
      <c r="C869" s="191" t="s">
        <v>280</v>
      </c>
      <c r="D869" s="79"/>
      <c r="E869" s="179" t="s">
        <v>871</v>
      </c>
      <c r="F869" s="180" t="str">
        <f>_xlfn.IFNA(IF(MATCH(E869,'DEQ Pollutant List'!$A$7:$A$611, 0)&gt;0, "Yes"), "No")</f>
        <v>No</v>
      </c>
      <c r="G869" s="181" t="s">
        <v>59</v>
      </c>
      <c r="H869" s="182">
        <v>0.4</v>
      </c>
      <c r="I869" s="165"/>
      <c r="J869" s="79"/>
      <c r="K869" s="166"/>
      <c r="M869" s="32"/>
      <c r="N869" s="33"/>
      <c r="O869" s="42"/>
      <c r="R869" s="33" t="s">
        <v>181</v>
      </c>
    </row>
    <row r="870" spans="3:19" customFormat="1" x14ac:dyDescent="0.35">
      <c r="C870" s="191" t="s">
        <v>874</v>
      </c>
      <c r="D870" s="79"/>
      <c r="E870" s="179" t="s">
        <v>871</v>
      </c>
      <c r="F870" s="180" t="str">
        <f>_xlfn.IFNA(IF(MATCH(E870,'DEQ Pollutant List'!$A$7:$A$611, 0)&gt;0, "Yes"), "No")</f>
        <v>No</v>
      </c>
      <c r="G870" s="181" t="s">
        <v>59</v>
      </c>
      <c r="H870" s="182"/>
      <c r="I870" s="165"/>
      <c r="J870" s="79"/>
      <c r="K870" s="166"/>
      <c r="M870" s="32"/>
      <c r="N870" s="33"/>
      <c r="O870" s="42"/>
      <c r="R870" s="33" t="s">
        <v>181</v>
      </c>
    </row>
    <row r="871" spans="3:19" customFormat="1" x14ac:dyDescent="0.35">
      <c r="C871" s="191" t="s">
        <v>266</v>
      </c>
      <c r="D871" s="79"/>
      <c r="E871" s="179" t="s">
        <v>871</v>
      </c>
      <c r="F871" s="180" t="str">
        <f>_xlfn.IFNA(IF(MATCH(E871,'DEQ Pollutant List'!$A$7:$A$611, 0)&gt;0, "Yes"), "No")</f>
        <v>No</v>
      </c>
      <c r="G871" s="181" t="s">
        <v>875</v>
      </c>
      <c r="H871" s="182">
        <v>0.5</v>
      </c>
      <c r="I871" s="165"/>
      <c r="J871" s="79"/>
      <c r="K871" s="166"/>
      <c r="M871" s="32"/>
      <c r="N871" s="33"/>
      <c r="O871" s="42"/>
      <c r="R871" s="33">
        <v>0.04</v>
      </c>
    </row>
    <row r="872" spans="3:19" customFormat="1" x14ac:dyDescent="0.35">
      <c r="C872" s="190" t="s">
        <v>374</v>
      </c>
      <c r="D872" s="147"/>
      <c r="E872" s="179" t="s">
        <v>871</v>
      </c>
      <c r="F872" s="180" t="str">
        <f>_xlfn.IFNA(IF(MATCH(E872,'DEQ Pollutant List'!$A$7:$A$611, 0)&gt;0, "Yes"), "No")</f>
        <v>No</v>
      </c>
      <c r="G872" s="181" t="s">
        <v>59</v>
      </c>
      <c r="H872" s="182"/>
      <c r="I872" s="165"/>
      <c r="J872" s="147"/>
      <c r="K872" s="166"/>
      <c r="M872" s="32"/>
      <c r="N872" s="33"/>
      <c r="O872" s="42"/>
      <c r="R872" s="33" t="s">
        <v>181</v>
      </c>
    </row>
    <row r="873" spans="3:19" ht="28.5" customHeight="1" x14ac:dyDescent="0.35">
      <c r="C873" s="141" t="s">
        <v>50</v>
      </c>
      <c r="D873" s="142">
        <v>0</v>
      </c>
      <c r="E873" s="164" t="s">
        <v>876</v>
      </c>
      <c r="F873" s="128" t="str">
        <f>_xlfn.IFNA(IF(MATCH(E873,'DEQ Pollutant List'!$A$7:$A$611, 0)&gt;0, "Yes"), "No")</f>
        <v>Yes</v>
      </c>
      <c r="G873" s="99" t="s">
        <v>877</v>
      </c>
      <c r="H873" s="100">
        <v>0.35</v>
      </c>
      <c r="I873" s="119">
        <f>D873*H873</f>
        <v>0</v>
      </c>
      <c r="J873" s="142" t="s">
        <v>231</v>
      </c>
      <c r="K873" s="122" t="s">
        <v>19</v>
      </c>
      <c r="M873" s="32"/>
      <c r="N873" s="33"/>
      <c r="O873" s="42"/>
      <c r="R873" s="42" t="s">
        <v>181</v>
      </c>
      <c r="S873" s="84"/>
    </row>
    <row r="874" spans="3:19" ht="28.5" customHeight="1" x14ac:dyDescent="0.35">
      <c r="C874" s="141" t="s">
        <v>758</v>
      </c>
      <c r="D874" s="142">
        <v>0</v>
      </c>
      <c r="E874" s="164" t="s">
        <v>878</v>
      </c>
      <c r="F874" s="98" t="str">
        <f>_xlfn.IFNA(IF(MATCH(E874,'DEQ Pollutant List'!$A$7:$A$611, 0)&gt;0, "Yes"), "No")</f>
        <v>Yes</v>
      </c>
      <c r="G874" s="99" t="s">
        <v>879</v>
      </c>
      <c r="H874" s="100">
        <v>0.02</v>
      </c>
      <c r="I874" s="119">
        <f>D874*H874</f>
        <v>0</v>
      </c>
      <c r="J874" s="142" t="s">
        <v>231</v>
      </c>
      <c r="K874" s="122" t="s">
        <v>868</v>
      </c>
      <c r="M874" s="32"/>
      <c r="N874" s="33"/>
      <c r="O874" s="42"/>
      <c r="R874" s="42" t="s">
        <v>340</v>
      </c>
      <c r="S874" s="84"/>
    </row>
    <row r="875" spans="3:19" ht="28.5" customHeight="1" x14ac:dyDescent="0.35">
      <c r="C875" s="141" t="s">
        <v>758</v>
      </c>
      <c r="D875" s="142">
        <v>0</v>
      </c>
      <c r="E875" s="164" t="s">
        <v>880</v>
      </c>
      <c r="F875" s="98" t="str">
        <f>_xlfn.IFNA(IF(MATCH(E875,'DEQ Pollutant List'!$A$7:$A$611, 0)&gt;0, "Yes"), "No")</f>
        <v>Yes</v>
      </c>
      <c r="G875" s="99" t="s">
        <v>881</v>
      </c>
      <c r="H875" s="100">
        <v>2E-3</v>
      </c>
      <c r="I875" s="119">
        <f>D875*H875</f>
        <v>0</v>
      </c>
      <c r="J875" s="142" t="s">
        <v>231</v>
      </c>
      <c r="K875" s="122" t="s">
        <v>868</v>
      </c>
      <c r="M875" s="32"/>
      <c r="N875" s="64"/>
      <c r="O875" s="56"/>
      <c r="P875" s="57" t="s">
        <v>833</v>
      </c>
      <c r="R875" s="82" t="s">
        <v>882</v>
      </c>
      <c r="S875" s="84"/>
    </row>
    <row r="876" spans="3:19" customFormat="1" x14ac:dyDescent="0.35">
      <c r="C876" s="191" t="s">
        <v>818</v>
      </c>
      <c r="D876" s="79"/>
      <c r="E876" s="179" t="s">
        <v>871</v>
      </c>
      <c r="F876" s="180" t="str">
        <f>_xlfn.IFNA(IF(MATCH(E876,'DEQ Pollutant List'!$A$7:$A$611, 0)&gt;0, "Yes"), "No")</f>
        <v>No</v>
      </c>
      <c r="G876" s="181" t="s">
        <v>59</v>
      </c>
      <c r="H876" s="182" t="s">
        <v>883</v>
      </c>
      <c r="I876" s="165"/>
      <c r="J876" s="79"/>
      <c r="K876" s="166"/>
      <c r="M876" s="32"/>
      <c r="N876" s="33"/>
      <c r="O876" s="42"/>
      <c r="P876" t="s">
        <v>884</v>
      </c>
      <c r="R876" s="33">
        <v>0.05</v>
      </c>
    </row>
    <row r="877" spans="3:19" customFormat="1" x14ac:dyDescent="0.35">
      <c r="C877" s="190" t="s">
        <v>310</v>
      </c>
      <c r="D877" s="147"/>
      <c r="E877" s="179" t="s">
        <v>871</v>
      </c>
      <c r="F877" s="180" t="str">
        <f>_xlfn.IFNA(IF(MATCH(E877,'DEQ Pollutant List'!$A$7:$A$611, 0)&gt;0, "Yes"), "No")</f>
        <v>No</v>
      </c>
      <c r="G877" s="181" t="s">
        <v>59</v>
      </c>
      <c r="H877" s="182"/>
      <c r="I877" s="165"/>
      <c r="J877" s="147"/>
      <c r="K877" s="166"/>
      <c r="M877" s="32"/>
      <c r="N877" s="33"/>
      <c r="O877" s="42"/>
      <c r="R877" s="33">
        <v>0.31</v>
      </c>
    </row>
    <row r="878" spans="3:19" customFormat="1" x14ac:dyDescent="0.35">
      <c r="C878" s="190" t="s">
        <v>885</v>
      </c>
      <c r="D878" s="147"/>
      <c r="E878" s="179" t="s">
        <v>871</v>
      </c>
      <c r="F878" s="180" t="str">
        <f>_xlfn.IFNA(IF(MATCH(E878,'DEQ Pollutant List'!$A$7:$A$611, 0)&gt;0, "Yes"), "No")</f>
        <v>No</v>
      </c>
      <c r="G878" s="181" t="s">
        <v>59</v>
      </c>
      <c r="H878" s="182"/>
      <c r="I878" s="165"/>
      <c r="J878" s="147"/>
      <c r="K878" s="166"/>
      <c r="M878" s="32"/>
      <c r="N878" s="33"/>
      <c r="O878" s="42"/>
      <c r="R878" s="33">
        <v>1E-3</v>
      </c>
    </row>
    <row r="879" spans="3:19" customFormat="1" x14ac:dyDescent="0.35">
      <c r="C879" s="193" t="s">
        <v>197</v>
      </c>
      <c r="D879" s="149"/>
      <c r="E879" s="179" t="s">
        <v>54</v>
      </c>
      <c r="F879" s="180" t="str">
        <f>_xlfn.IFNA(IF(MATCH(E879,'DEQ Pollutant List'!$A$7:$A$611, 0)&gt;0, "Yes"), "No")</f>
        <v>No</v>
      </c>
      <c r="G879" s="181" t="s">
        <v>59</v>
      </c>
      <c r="H879" s="182"/>
      <c r="I879" s="165"/>
      <c r="J879" s="149"/>
      <c r="K879" s="166"/>
      <c r="M879" s="32"/>
      <c r="N879" s="33"/>
      <c r="O879" s="42"/>
      <c r="P879">
        <v>1.103</v>
      </c>
      <c r="R879" s="33">
        <v>0.1</v>
      </c>
    </row>
    <row r="880" spans="3:19" customFormat="1" x14ac:dyDescent="0.35">
      <c r="C880" s="193" t="s">
        <v>886</v>
      </c>
      <c r="D880" s="149"/>
      <c r="E880" s="179" t="s">
        <v>871</v>
      </c>
      <c r="F880" s="180" t="str">
        <f>_xlfn.IFNA(IF(MATCH(E880,'DEQ Pollutant List'!$A$7:$A$611, 0)&gt;0, "Yes"), "No")</f>
        <v>No</v>
      </c>
      <c r="G880" s="181" t="s">
        <v>59</v>
      </c>
      <c r="H880" s="182">
        <v>0.99</v>
      </c>
      <c r="I880" s="165"/>
      <c r="J880" s="149"/>
      <c r="K880" s="166"/>
      <c r="M880" s="32"/>
      <c r="N880" s="33"/>
      <c r="O880" s="42"/>
      <c r="R880" s="33">
        <v>0.05</v>
      </c>
    </row>
    <row r="881" spans="3:19" customFormat="1" x14ac:dyDescent="0.35">
      <c r="C881" s="193" t="s">
        <v>887</v>
      </c>
      <c r="D881" s="149"/>
      <c r="E881" s="179" t="s">
        <v>871</v>
      </c>
      <c r="F881" s="180" t="str">
        <f>_xlfn.IFNA(IF(MATCH(E881,'DEQ Pollutant List'!$A$7:$A$611, 0)&gt;0, "Yes"), "No")</f>
        <v>No</v>
      </c>
      <c r="G881" s="181" t="s">
        <v>59</v>
      </c>
      <c r="H881" s="182"/>
      <c r="I881" s="165"/>
      <c r="J881" s="149"/>
      <c r="K881" s="166"/>
      <c r="L881">
        <v>1.04</v>
      </c>
      <c r="M881" s="32"/>
      <c r="N881" s="33"/>
      <c r="O881" s="42"/>
      <c r="P881" t="s">
        <v>888</v>
      </c>
      <c r="R881" s="33">
        <v>0.77</v>
      </c>
    </row>
    <row r="882" spans="3:19" customFormat="1" x14ac:dyDescent="0.35">
      <c r="C882" s="191" t="s">
        <v>889</v>
      </c>
      <c r="D882" s="79"/>
      <c r="E882" s="179" t="s">
        <v>871</v>
      </c>
      <c r="F882" s="180" t="str">
        <f>_xlfn.IFNA(IF(MATCH(E882,'DEQ Pollutant List'!$A$7:$A$611, 0)&gt;0, "Yes"), "No")</f>
        <v>No</v>
      </c>
      <c r="G882" s="181" t="s">
        <v>59</v>
      </c>
      <c r="H882" s="182">
        <v>0.23</v>
      </c>
      <c r="I882" s="165"/>
      <c r="J882" s="79"/>
      <c r="K882" s="166"/>
      <c r="M882" s="32"/>
      <c r="N882" s="33"/>
      <c r="O882" s="42"/>
      <c r="R882" s="33">
        <v>0.01</v>
      </c>
    </row>
    <row r="883" spans="3:19" customFormat="1" x14ac:dyDescent="0.35">
      <c r="C883" s="191" t="s">
        <v>280</v>
      </c>
      <c r="D883" s="79"/>
      <c r="E883" s="179" t="s">
        <v>890</v>
      </c>
      <c r="F883" s="180" t="str">
        <f>_xlfn.IFNA(IF(MATCH(E883,'DEQ Pollutant List'!$A$7:$A$611, 0)&gt;0, "Yes"), "No")</f>
        <v>No</v>
      </c>
      <c r="G883" s="181" t="s">
        <v>891</v>
      </c>
      <c r="H883" s="182">
        <v>0.01</v>
      </c>
      <c r="I883" s="165"/>
      <c r="J883" s="79"/>
      <c r="K883" s="166"/>
      <c r="M883" s="32"/>
      <c r="N883" s="33"/>
      <c r="O883" s="42"/>
      <c r="R883" s="33">
        <v>0.1</v>
      </c>
    </row>
    <row r="884" spans="3:19" customFormat="1" x14ac:dyDescent="0.35">
      <c r="C884" s="190" t="s">
        <v>392</v>
      </c>
      <c r="D884" s="147"/>
      <c r="E884" s="179" t="s">
        <v>892</v>
      </c>
      <c r="F884" s="180" t="str">
        <f>_xlfn.IFNA(IF(MATCH(E884,'DEQ Pollutant List'!$A$7:$A$611, 0)&gt;0, "Yes"), "No")</f>
        <v>No</v>
      </c>
      <c r="G884" s="181" t="s">
        <v>893</v>
      </c>
      <c r="H884" s="182">
        <v>7.0000000000000007E-2</v>
      </c>
      <c r="I884" s="165"/>
      <c r="J884" s="147"/>
      <c r="K884" s="166"/>
      <c r="M884" s="32"/>
      <c r="N884" s="33"/>
      <c r="O884" s="42"/>
      <c r="R884" s="33">
        <v>0.93</v>
      </c>
    </row>
    <row r="885" spans="3:19" customFormat="1" x14ac:dyDescent="0.35">
      <c r="C885" s="190" t="s">
        <v>396</v>
      </c>
      <c r="D885" s="147"/>
      <c r="E885" s="179" t="s">
        <v>892</v>
      </c>
      <c r="F885" s="180" t="str">
        <f>_xlfn.IFNA(IF(MATCH(E885,'DEQ Pollutant List'!$A$7:$A$611, 0)&gt;0, "Yes"), "No")</f>
        <v>No</v>
      </c>
      <c r="G885" s="181" t="s">
        <v>893</v>
      </c>
      <c r="H885" s="182">
        <v>0.05</v>
      </c>
      <c r="I885" s="165"/>
      <c r="J885" s="147"/>
      <c r="K885" s="166"/>
      <c r="L885" t="s">
        <v>894</v>
      </c>
      <c r="M885" s="32"/>
      <c r="N885" s="33"/>
      <c r="O885" s="42"/>
      <c r="R885" s="33">
        <v>1.2500000000000001E-2</v>
      </c>
    </row>
    <row r="886" spans="3:19" customFormat="1" x14ac:dyDescent="0.35">
      <c r="C886" s="191" t="s">
        <v>414</v>
      </c>
      <c r="D886" s="79"/>
      <c r="E886" s="179" t="s">
        <v>895</v>
      </c>
      <c r="F886" s="180" t="str">
        <f>_xlfn.IFNA(IF(MATCH(E886,'DEQ Pollutant List'!$A$7:$A$611, 0)&gt;0, "Yes"), "No")</f>
        <v>No</v>
      </c>
      <c r="G886" s="181" t="s">
        <v>896</v>
      </c>
      <c r="H886" s="182" t="s">
        <v>101</v>
      </c>
      <c r="I886" s="165"/>
      <c r="J886" s="79"/>
      <c r="K886" s="166"/>
      <c r="M886" s="32"/>
      <c r="N886" s="33"/>
      <c r="O886" s="42"/>
      <c r="R886" s="33">
        <v>0.01</v>
      </c>
    </row>
    <row r="887" spans="3:19" customFormat="1" x14ac:dyDescent="0.35">
      <c r="C887" s="190" t="s">
        <v>194</v>
      </c>
      <c r="D887" s="147"/>
      <c r="E887" s="187" t="s">
        <v>897</v>
      </c>
      <c r="F887" s="180" t="str">
        <f>_xlfn.IFNA(IF(MATCH(E887,'DEQ Pollutant List'!$A$7:$A$611, 0)&gt;0, "Yes"), "No")</f>
        <v>No</v>
      </c>
      <c r="G887" s="181" t="s">
        <v>898</v>
      </c>
      <c r="H887" s="182">
        <v>0.1</v>
      </c>
      <c r="I887" s="165"/>
      <c r="J887" s="147"/>
      <c r="K887" s="166"/>
      <c r="M887" s="32"/>
      <c r="N887" s="33"/>
      <c r="O887" s="42"/>
      <c r="R887" s="33">
        <v>8.2500000000000004E-2</v>
      </c>
    </row>
    <row r="888" spans="3:19" customFormat="1" x14ac:dyDescent="0.35">
      <c r="C888" s="141" t="s">
        <v>50</v>
      </c>
      <c r="D888" s="142">
        <v>0</v>
      </c>
      <c r="E888" s="164" t="s">
        <v>899</v>
      </c>
      <c r="F888" s="98" t="str">
        <f>_xlfn.IFNA(IF(MATCH(E888,'DEQ Pollutant List'!$A$7:$A$611, 0)&gt;0, "Yes"), "No")</f>
        <v>Yes</v>
      </c>
      <c r="G888" s="99" t="s">
        <v>900</v>
      </c>
      <c r="H888" s="100">
        <v>4.4900000000000002E-2</v>
      </c>
      <c r="I888" s="119">
        <f>D888*H888</f>
        <v>0</v>
      </c>
      <c r="J888" s="142" t="s">
        <v>231</v>
      </c>
      <c r="K888" s="122" t="s">
        <v>19</v>
      </c>
      <c r="M888" s="32"/>
      <c r="N888" s="33"/>
      <c r="O888" s="42"/>
      <c r="R888" s="33">
        <v>0</v>
      </c>
    </row>
    <row r="889" spans="3:19" ht="28.5" customHeight="1" x14ac:dyDescent="0.35">
      <c r="C889" s="145" t="s">
        <v>732</v>
      </c>
      <c r="D889" s="142">
        <v>0</v>
      </c>
      <c r="E889" s="164" t="s">
        <v>899</v>
      </c>
      <c r="F889" s="98" t="str">
        <f>_xlfn.IFNA(IF(MATCH(E889,'DEQ Pollutant List'!$A$7:$A$611, 0)&gt;0, "Yes"), "No")</f>
        <v>Yes</v>
      </c>
      <c r="G889" s="99" t="s">
        <v>901</v>
      </c>
      <c r="H889" s="100">
        <v>0.1</v>
      </c>
      <c r="I889" s="119">
        <f>D889*H889</f>
        <v>0</v>
      </c>
      <c r="J889" s="142" t="s">
        <v>231</v>
      </c>
      <c r="K889" s="122" t="s">
        <v>19</v>
      </c>
      <c r="M889" s="32"/>
      <c r="N889" s="33"/>
      <c r="O889" s="42"/>
      <c r="R889" s="42" t="s">
        <v>44</v>
      </c>
      <c r="S889" s="84"/>
    </row>
    <row r="890" spans="3:19" ht="28.5" customHeight="1" x14ac:dyDescent="0.35">
      <c r="C890" s="141" t="s">
        <v>50</v>
      </c>
      <c r="D890" s="142">
        <v>0</v>
      </c>
      <c r="E890" s="164" t="s">
        <v>902</v>
      </c>
      <c r="F890" s="98" t="str">
        <f>_xlfn.IFNA(IF(MATCH(E890,'DEQ Pollutant List'!$A$7:$A$611, 0)&gt;0, "Yes"), "No")</f>
        <v>Yes</v>
      </c>
      <c r="G890" s="99" t="s">
        <v>903</v>
      </c>
      <c r="H890" s="100">
        <v>4.99E-2</v>
      </c>
      <c r="I890" s="119">
        <f>D890*H890</f>
        <v>0</v>
      </c>
      <c r="J890" s="142" t="s">
        <v>297</v>
      </c>
      <c r="K890" s="122" t="s">
        <v>19</v>
      </c>
      <c r="M890" s="32"/>
      <c r="N890" s="33"/>
      <c r="O890" s="42"/>
      <c r="P890" t="s">
        <v>844</v>
      </c>
      <c r="R890" s="42">
        <v>0.1</v>
      </c>
      <c r="S890" s="84"/>
    </row>
    <row r="891" spans="3:19" customFormat="1" x14ac:dyDescent="0.35">
      <c r="C891" s="143" t="s">
        <v>255</v>
      </c>
      <c r="D891" s="142">
        <v>0</v>
      </c>
      <c r="E891" s="164" t="s">
        <v>902</v>
      </c>
      <c r="F891" s="98" t="str">
        <f>_xlfn.IFNA(IF(MATCH(E891,'DEQ Pollutant List'!$A$7:$A$611, 0)&gt;0, "Yes"), "No")</f>
        <v>Yes</v>
      </c>
      <c r="G891" s="99" t="s">
        <v>904</v>
      </c>
      <c r="H891" s="100">
        <v>0.2</v>
      </c>
      <c r="I891" s="119">
        <f>D891*H891</f>
        <v>0</v>
      </c>
      <c r="J891" s="142" t="s">
        <v>297</v>
      </c>
      <c r="K891" s="122"/>
      <c r="M891" s="32"/>
      <c r="N891" s="33"/>
      <c r="O891" s="42"/>
      <c r="R891" s="33" t="s">
        <v>905</v>
      </c>
    </row>
    <row r="892" spans="3:19" customFormat="1" x14ac:dyDescent="0.35">
      <c r="C892" s="190" t="s">
        <v>255</v>
      </c>
      <c r="D892" s="147"/>
      <c r="E892" s="179" t="s">
        <v>906</v>
      </c>
      <c r="F892" s="180" t="str">
        <f>_xlfn.IFNA(IF(MATCH(E892,'DEQ Pollutant List'!$A$7:$A$611, 0)&gt;0, "Yes"), "No")</f>
        <v>No</v>
      </c>
      <c r="G892" s="181" t="s">
        <v>907</v>
      </c>
      <c r="H892" s="182">
        <v>0.1</v>
      </c>
      <c r="I892" s="165"/>
      <c r="J892" s="147"/>
      <c r="K892" s="166"/>
      <c r="M892" s="32"/>
      <c r="N892" s="33"/>
      <c r="O892" s="42"/>
      <c r="R892" s="33">
        <v>0.72975000000000001</v>
      </c>
    </row>
    <row r="893" spans="3:19" customFormat="1" x14ac:dyDescent="0.35">
      <c r="C893" s="190" t="s">
        <v>194</v>
      </c>
      <c r="D893" s="147"/>
      <c r="E893" s="179" t="s">
        <v>906</v>
      </c>
      <c r="F893" s="180" t="str">
        <f>_xlfn.IFNA(IF(MATCH(E893,'DEQ Pollutant List'!$A$7:$A$611, 0)&gt;0, "Yes"), "No")</f>
        <v>No</v>
      </c>
      <c r="G893" s="181" t="s">
        <v>907</v>
      </c>
      <c r="H893" s="182">
        <v>0.05</v>
      </c>
      <c r="I893" s="165"/>
      <c r="J893" s="147"/>
      <c r="K893" s="166"/>
      <c r="M893" s="32"/>
      <c r="N893" s="33"/>
      <c r="O893" s="42"/>
      <c r="R893" s="33">
        <v>0.995</v>
      </c>
    </row>
    <row r="894" spans="3:19" customFormat="1" ht="26" x14ac:dyDescent="0.35">
      <c r="C894" s="190" t="s">
        <v>526</v>
      </c>
      <c r="D894" s="147"/>
      <c r="E894" s="179" t="s">
        <v>908</v>
      </c>
      <c r="F894" s="180" t="str">
        <f>_xlfn.IFNA(IF(MATCH(E894,'DEQ Pollutant List'!$A$7:$A$611, 0)&gt;0, "Yes"), "No")</f>
        <v>No</v>
      </c>
      <c r="G894" s="181" t="s">
        <v>909</v>
      </c>
      <c r="H894" s="182">
        <v>0.23499999999999999</v>
      </c>
      <c r="I894" s="165"/>
      <c r="J894" s="147"/>
      <c r="K894" s="166"/>
      <c r="M894" s="32"/>
      <c r="N894" s="33"/>
      <c r="O894" s="42"/>
      <c r="R894" s="33">
        <v>0.99380100000000005</v>
      </c>
    </row>
    <row r="895" spans="3:19" customFormat="1" x14ac:dyDescent="0.35">
      <c r="C895" s="190" t="s">
        <v>910</v>
      </c>
      <c r="D895" s="147"/>
      <c r="E895" s="179" t="s">
        <v>908</v>
      </c>
      <c r="F895" s="180" t="str">
        <f>_xlfn.IFNA(IF(MATCH(E895,'DEQ Pollutant List'!$A$7:$A$611, 0)&gt;0, "Yes"), "No")</f>
        <v>No</v>
      </c>
      <c r="G895" s="181" t="s">
        <v>909</v>
      </c>
      <c r="H895" s="182">
        <v>1</v>
      </c>
      <c r="I895" s="165"/>
      <c r="J895" s="147"/>
      <c r="K895" s="166"/>
      <c r="M895" s="32"/>
      <c r="N895" s="33"/>
      <c r="O895" s="42"/>
      <c r="R895" s="33">
        <v>0.76400100000000004</v>
      </c>
    </row>
    <row r="896" spans="3:19" customFormat="1" x14ac:dyDescent="0.35">
      <c r="C896" s="190" t="s">
        <v>530</v>
      </c>
      <c r="D896" s="147"/>
      <c r="E896" s="179" t="s">
        <v>908</v>
      </c>
      <c r="F896" s="180" t="str">
        <f>_xlfn.IFNA(IF(MATCH(E896,'DEQ Pollutant List'!$A$7:$A$611, 0)&gt;0, "Yes"), "No")</f>
        <v>No</v>
      </c>
      <c r="G896" s="181" t="s">
        <v>909</v>
      </c>
      <c r="H896" s="182">
        <v>0.23499999999999999</v>
      </c>
      <c r="I896" s="165"/>
      <c r="J896" s="147"/>
      <c r="K896" s="166"/>
      <c r="M896" s="32"/>
      <c r="N896" s="33"/>
      <c r="O896" s="42"/>
      <c r="R896" s="33">
        <v>0.74500200000000005</v>
      </c>
    </row>
    <row r="897" spans="3:19" customFormat="1" x14ac:dyDescent="0.35">
      <c r="C897" s="190" t="s">
        <v>529</v>
      </c>
      <c r="D897" s="147"/>
      <c r="E897" s="179" t="s">
        <v>908</v>
      </c>
      <c r="F897" s="180" t="str">
        <f>_xlfn.IFNA(IF(MATCH(E897,'DEQ Pollutant List'!$A$7:$A$611, 0)&gt;0, "Yes"), "No")</f>
        <v>No</v>
      </c>
      <c r="G897" s="181" t="s">
        <v>909</v>
      </c>
      <c r="H897" s="182">
        <v>0.23</v>
      </c>
      <c r="I897" s="165"/>
      <c r="J897" s="147"/>
      <c r="K897" s="166"/>
      <c r="M897" s="32"/>
      <c r="N897" s="33"/>
      <c r="O897" s="42"/>
      <c r="R897" s="33">
        <v>2.5000000000000001E-2</v>
      </c>
    </row>
    <row r="898" spans="3:19" customFormat="1" x14ac:dyDescent="0.35">
      <c r="C898" s="145" t="s">
        <v>739</v>
      </c>
      <c r="D898" s="142">
        <v>0</v>
      </c>
      <c r="E898" s="164" t="s">
        <v>911</v>
      </c>
      <c r="F898" s="98" t="str">
        <f>_xlfn.IFNA(IF(MATCH(E898,'DEQ Pollutant List'!$A$7:$A$611, 0)&gt;0, "Yes"), "No")</f>
        <v>Yes</v>
      </c>
      <c r="G898" s="99" t="s">
        <v>912</v>
      </c>
      <c r="H898" s="100">
        <v>3.5000000000000001E-3</v>
      </c>
      <c r="I898" s="119">
        <f>D898*H898</f>
        <v>0</v>
      </c>
      <c r="J898" s="142" t="s">
        <v>231</v>
      </c>
      <c r="K898" s="122" t="s">
        <v>19</v>
      </c>
      <c r="M898" s="32"/>
      <c r="N898" s="33"/>
      <c r="O898" s="42"/>
      <c r="R898" s="33">
        <v>2.5000000000000001E-2</v>
      </c>
    </row>
    <row r="899" spans="3:19" ht="28.5" customHeight="1" x14ac:dyDescent="0.35">
      <c r="C899" s="141" t="s">
        <v>50</v>
      </c>
      <c r="D899" s="142">
        <v>0</v>
      </c>
      <c r="E899" s="164" t="s">
        <v>911</v>
      </c>
      <c r="F899" s="98" t="str">
        <f>_xlfn.IFNA(IF(MATCH(E899,'DEQ Pollutant List'!$A$7:$A$611, 0)&gt;0, "Yes"), "No")</f>
        <v>Yes</v>
      </c>
      <c r="G899" s="99" t="s">
        <v>912</v>
      </c>
      <c r="H899" s="100">
        <v>4.4900000000000002E-2</v>
      </c>
      <c r="I899" s="119">
        <f>D899*H899</f>
        <v>0</v>
      </c>
      <c r="J899" s="142" t="s">
        <v>231</v>
      </c>
      <c r="K899" s="122" t="s">
        <v>19</v>
      </c>
      <c r="M899" s="32"/>
      <c r="N899" s="33"/>
      <c r="O899" s="42"/>
      <c r="R899" s="42">
        <v>0.01</v>
      </c>
      <c r="S899" s="84"/>
    </row>
    <row r="900" spans="3:19" customFormat="1" x14ac:dyDescent="0.35">
      <c r="C900" s="190" t="s">
        <v>194</v>
      </c>
      <c r="D900" s="147"/>
      <c r="E900" s="179" t="s">
        <v>913</v>
      </c>
      <c r="F900" s="180" t="str">
        <f>_xlfn.IFNA(IF(MATCH(E900,'DEQ Pollutant List'!$A$7:$A$611, 0)&gt;0, "Yes"), "No")</f>
        <v>No</v>
      </c>
      <c r="G900" s="181" t="s">
        <v>914</v>
      </c>
      <c r="H900" s="182">
        <v>0.1</v>
      </c>
      <c r="I900" s="165"/>
      <c r="J900" s="147"/>
      <c r="K900" s="166"/>
      <c r="M900" s="32"/>
      <c r="N900" s="33"/>
      <c r="O900" s="42"/>
      <c r="R900" s="33">
        <v>1.9E-2</v>
      </c>
    </row>
    <row r="901" spans="3:19" ht="28.5" customHeight="1" x14ac:dyDescent="0.35">
      <c r="C901" s="145" t="s">
        <v>732</v>
      </c>
      <c r="D901" s="142">
        <v>0</v>
      </c>
      <c r="E901" s="164" t="s">
        <v>911</v>
      </c>
      <c r="F901" s="98" t="str">
        <f>_xlfn.IFNA(IF(MATCH(E901,'DEQ Pollutant List'!$A$7:$A$611, 0)&gt;0, "Yes"), "No")</f>
        <v>Yes</v>
      </c>
      <c r="G901" s="99" t="s">
        <v>915</v>
      </c>
      <c r="H901" s="100">
        <v>0.05</v>
      </c>
      <c r="I901" s="119">
        <f>D901*H901</f>
        <v>0</v>
      </c>
      <c r="J901" s="142" t="s">
        <v>231</v>
      </c>
      <c r="K901" s="122" t="s">
        <v>19</v>
      </c>
      <c r="M901" s="32"/>
      <c r="N901" s="33"/>
      <c r="O901" s="42"/>
      <c r="R901" s="42">
        <v>2.5000000000000001E-2</v>
      </c>
      <c r="S901" s="84"/>
    </row>
    <row r="902" spans="3:19" customFormat="1" x14ac:dyDescent="0.35">
      <c r="C902" s="190" t="s">
        <v>916</v>
      </c>
      <c r="D902" s="147"/>
      <c r="E902" s="179" t="s">
        <v>917</v>
      </c>
      <c r="F902" s="180" t="str">
        <f>_xlfn.IFNA(IF(MATCH(E902,'DEQ Pollutant List'!$A$7:$A$611, 0)&gt;0, "Yes"), "No")</f>
        <v>No</v>
      </c>
      <c r="G902" s="181" t="s">
        <v>918</v>
      </c>
      <c r="H902" s="182"/>
      <c r="I902" s="165"/>
      <c r="J902" s="147"/>
      <c r="K902" s="166"/>
      <c r="M902" s="32"/>
      <c r="N902" s="55"/>
      <c r="O902" s="56"/>
      <c r="P902" s="57"/>
      <c r="R902" s="55">
        <v>2.5000000000000001E-2</v>
      </c>
    </row>
    <row r="903" spans="3:19" customFormat="1" x14ac:dyDescent="0.35">
      <c r="C903" s="190" t="s">
        <v>916</v>
      </c>
      <c r="D903" s="147"/>
      <c r="E903" s="179" t="s">
        <v>919</v>
      </c>
      <c r="F903" s="180" t="str">
        <f>_xlfn.IFNA(IF(MATCH(E903,'DEQ Pollutant List'!$A$7:$A$611, 0)&gt;0, "Yes"), "No")</f>
        <v>No</v>
      </c>
      <c r="G903" s="181" t="s">
        <v>920</v>
      </c>
      <c r="H903" s="182"/>
      <c r="I903" s="165"/>
      <c r="J903" s="147"/>
      <c r="K903" s="166"/>
      <c r="M903" s="32"/>
      <c r="N903" s="33"/>
      <c r="O903" s="42"/>
      <c r="R903" s="33">
        <v>1.6E-2</v>
      </c>
    </row>
    <row r="904" spans="3:19" customFormat="1" x14ac:dyDescent="0.35">
      <c r="C904" s="190" t="s">
        <v>161</v>
      </c>
      <c r="D904" s="147"/>
      <c r="E904" s="179" t="s">
        <v>921</v>
      </c>
      <c r="F904" s="180" t="str">
        <f>_xlfn.IFNA(IF(MATCH(E904,'DEQ Pollutant List'!$A$7:$A$611, 0)&gt;0, "Yes"), "No")</f>
        <v>No</v>
      </c>
      <c r="G904" s="181" t="s">
        <v>922</v>
      </c>
      <c r="H904" s="182">
        <v>7.0000000000000007E-2</v>
      </c>
      <c r="I904" s="165"/>
      <c r="J904" s="147"/>
      <c r="K904" s="166"/>
      <c r="M904" s="32"/>
      <c r="N904" s="33"/>
      <c r="O904" s="42"/>
      <c r="R904" s="33">
        <v>5.5E-2</v>
      </c>
    </row>
    <row r="905" spans="3:19" customFormat="1" x14ac:dyDescent="0.35">
      <c r="C905" s="190" t="s">
        <v>31</v>
      </c>
      <c r="D905" s="147"/>
      <c r="E905" s="179" t="s">
        <v>921</v>
      </c>
      <c r="F905" s="180" t="str">
        <f>_xlfn.IFNA(IF(MATCH(E905,'DEQ Pollutant List'!$A$7:$A$611, 0)&gt;0, "Yes"), "No")</f>
        <v>No</v>
      </c>
      <c r="G905" s="181" t="s">
        <v>923</v>
      </c>
      <c r="H905" s="182" t="s">
        <v>91</v>
      </c>
      <c r="I905" s="165"/>
      <c r="J905" s="147"/>
      <c r="K905" s="166"/>
      <c r="M905" s="32"/>
      <c r="N905" s="33"/>
      <c r="O905" s="42"/>
      <c r="R905" s="33">
        <v>0.02</v>
      </c>
    </row>
    <row r="906" spans="3:19" customFormat="1" x14ac:dyDescent="0.35">
      <c r="C906" s="191" t="s">
        <v>332</v>
      </c>
      <c r="D906" s="79"/>
      <c r="E906" s="179" t="s">
        <v>921</v>
      </c>
      <c r="F906" s="180" t="str">
        <f>_xlfn.IFNA(IF(MATCH(E906,'DEQ Pollutant List'!$A$7:$A$611, 0)&gt;0, "Yes"), "No")</f>
        <v>No</v>
      </c>
      <c r="G906" s="181" t="s">
        <v>922</v>
      </c>
      <c r="H906" s="182">
        <v>0.3</v>
      </c>
      <c r="I906" s="165"/>
      <c r="J906" s="79"/>
      <c r="K906" s="166"/>
      <c r="M906" s="32"/>
      <c r="N906" s="33"/>
      <c r="O906" s="42"/>
      <c r="R906" s="33" t="s">
        <v>340</v>
      </c>
    </row>
    <row r="907" spans="3:19" customFormat="1" x14ac:dyDescent="0.35">
      <c r="C907" s="193" t="s">
        <v>220</v>
      </c>
      <c r="D907" s="149"/>
      <c r="E907" s="179" t="s">
        <v>924</v>
      </c>
      <c r="F907" s="180" t="str">
        <f>_xlfn.IFNA(IF(MATCH(E907,'DEQ Pollutant List'!$A$7:$A$611, 0)&gt;0, "Yes"), "No")</f>
        <v>No</v>
      </c>
      <c r="G907" s="181" t="s">
        <v>925</v>
      </c>
      <c r="H907" s="182">
        <v>0.03</v>
      </c>
      <c r="I907" s="165"/>
      <c r="J907" s="149"/>
      <c r="K907" s="166"/>
      <c r="M907" s="32"/>
      <c r="N907" s="33"/>
      <c r="O907" s="42"/>
      <c r="R907" s="33" t="s">
        <v>340</v>
      </c>
    </row>
    <row r="908" spans="3:19" customFormat="1" x14ac:dyDescent="0.35">
      <c r="C908" s="190" t="s">
        <v>109</v>
      </c>
      <c r="D908" s="147"/>
      <c r="E908" s="179" t="s">
        <v>926</v>
      </c>
      <c r="F908" s="180" t="str">
        <f>_xlfn.IFNA(IF(MATCH(E908,'DEQ Pollutant List'!$A$7:$A$611, 0)&gt;0, "Yes"), "No")</f>
        <v>No</v>
      </c>
      <c r="G908" s="181" t="s">
        <v>927</v>
      </c>
      <c r="H908" s="182"/>
      <c r="I908" s="165"/>
      <c r="J908" s="147"/>
      <c r="K908" s="166"/>
      <c r="M908" s="32"/>
      <c r="N908" s="33"/>
      <c r="O908" s="42"/>
      <c r="R908" s="33" t="s">
        <v>340</v>
      </c>
    </row>
    <row r="909" spans="3:19" customFormat="1" x14ac:dyDescent="0.35">
      <c r="C909" s="191" t="s">
        <v>93</v>
      </c>
      <c r="D909" s="79"/>
      <c r="E909" s="179" t="s">
        <v>928</v>
      </c>
      <c r="F909" s="180" t="str">
        <f>_xlfn.IFNA(IF(MATCH(E909,'DEQ Pollutant List'!$A$7:$A$611, 0)&gt;0, "Yes"), "No")</f>
        <v>No</v>
      </c>
      <c r="G909" s="181" t="s">
        <v>929</v>
      </c>
      <c r="H909" s="182">
        <v>0.1</v>
      </c>
      <c r="I909" s="165"/>
      <c r="J909" s="79"/>
      <c r="K909" s="166"/>
      <c r="M909" s="32"/>
      <c r="N909" s="33"/>
      <c r="O909" s="42"/>
      <c r="R909" s="33" t="s">
        <v>340</v>
      </c>
    </row>
    <row r="910" spans="3:19" customFormat="1" x14ac:dyDescent="0.35">
      <c r="C910" s="191" t="s">
        <v>146</v>
      </c>
      <c r="D910" s="79"/>
      <c r="E910" s="179" t="s">
        <v>928</v>
      </c>
      <c r="F910" s="180" t="str">
        <f>_xlfn.IFNA(IF(MATCH(E910,'DEQ Pollutant List'!$A$7:$A$611, 0)&gt;0, "Yes"), "No")</f>
        <v>No</v>
      </c>
      <c r="G910" s="181" t="s">
        <v>930</v>
      </c>
      <c r="H910" s="182"/>
      <c r="I910" s="165"/>
      <c r="J910" s="79"/>
      <c r="K910" s="166"/>
      <c r="M910" s="32"/>
      <c r="N910" s="33"/>
      <c r="O910" s="42"/>
      <c r="R910" s="33">
        <v>0</v>
      </c>
    </row>
    <row r="911" spans="3:19" customFormat="1" x14ac:dyDescent="0.35">
      <c r="C911" s="193" t="s">
        <v>220</v>
      </c>
      <c r="D911" s="149"/>
      <c r="E911" s="179" t="s">
        <v>931</v>
      </c>
      <c r="F911" s="180" t="str">
        <f>_xlfn.IFNA(IF(MATCH(E911,'DEQ Pollutant List'!$A$7:$A$611, 0)&gt;0, "Yes"), "No")</f>
        <v>No</v>
      </c>
      <c r="G911" s="181" t="s">
        <v>932</v>
      </c>
      <c r="H911" s="182">
        <v>0.2</v>
      </c>
      <c r="I911" s="165"/>
      <c r="J911" s="149"/>
      <c r="K911" s="166"/>
      <c r="M911" s="32"/>
      <c r="N911" s="33"/>
      <c r="O911" s="42"/>
      <c r="R911" s="33">
        <v>1.78E-2</v>
      </c>
    </row>
    <row r="912" spans="3:19" customFormat="1" ht="26" x14ac:dyDescent="0.35">
      <c r="C912" s="190" t="s">
        <v>66</v>
      </c>
      <c r="D912" s="147"/>
      <c r="E912" s="179" t="s">
        <v>60</v>
      </c>
      <c r="F912" s="180" t="str">
        <f>_xlfn.IFNA(IF(MATCH(E912,'DEQ Pollutant List'!$A$7:$A$611, 0)&gt;0, "Yes"), "No")</f>
        <v>No</v>
      </c>
      <c r="G912" s="181" t="s">
        <v>933</v>
      </c>
      <c r="H912" s="182"/>
      <c r="I912" s="165"/>
      <c r="J912" s="147"/>
      <c r="K912" s="166"/>
      <c r="M912" s="32"/>
      <c r="N912" s="33"/>
      <c r="O912" s="42"/>
      <c r="R912" s="33">
        <v>0.15</v>
      </c>
    </row>
    <row r="913" spans="3:19" ht="28.5" customHeight="1" x14ac:dyDescent="0.35">
      <c r="C913" s="141" t="s">
        <v>107</v>
      </c>
      <c r="D913" s="142">
        <v>0</v>
      </c>
      <c r="E913" s="164" t="s">
        <v>934</v>
      </c>
      <c r="F913" s="98" t="str">
        <f>_xlfn.IFNA(IF(MATCH(E913,'DEQ Pollutant List'!$A$7:$A$611, 0)&gt;0, "Yes"), "No")</f>
        <v>Yes</v>
      </c>
      <c r="G913" s="99" t="s">
        <v>935</v>
      </c>
      <c r="H913" s="100">
        <v>0.48</v>
      </c>
      <c r="I913" s="119">
        <f>D913*H913</f>
        <v>0</v>
      </c>
      <c r="J913" s="146" t="s">
        <v>399</v>
      </c>
      <c r="K913" s="122" t="s">
        <v>19</v>
      </c>
      <c r="M913" s="32"/>
      <c r="N913" s="33"/>
      <c r="O913" s="42"/>
      <c r="R913" s="42" t="s">
        <v>326</v>
      </c>
      <c r="S913" s="84"/>
    </row>
    <row r="914" spans="3:19" ht="28.5" customHeight="1" x14ac:dyDescent="0.35">
      <c r="C914" s="143" t="s">
        <v>12</v>
      </c>
      <c r="D914" s="142">
        <v>0</v>
      </c>
      <c r="E914" s="164" t="s">
        <v>934</v>
      </c>
      <c r="F914" s="98" t="str">
        <f>_xlfn.IFNA(IF(MATCH(E914,'DEQ Pollutant List'!$A$7:$A$611, 0)&gt;0, "Yes"), "No")</f>
        <v>Yes</v>
      </c>
      <c r="G914" s="99" t="s">
        <v>936</v>
      </c>
      <c r="H914" s="100">
        <v>0.4</v>
      </c>
      <c r="I914" s="119">
        <f>D914*H914</f>
        <v>0</v>
      </c>
      <c r="J914" s="146" t="s">
        <v>399</v>
      </c>
      <c r="K914" s="122" t="s">
        <v>19</v>
      </c>
      <c r="L914">
        <v>13</v>
      </c>
      <c r="M914" s="32"/>
      <c r="N914" s="33"/>
      <c r="O914" s="42"/>
      <c r="R914" s="42" t="s">
        <v>937</v>
      </c>
      <c r="S914" s="84"/>
    </row>
    <row r="915" spans="3:19" ht="28.5" customHeight="1" x14ac:dyDescent="0.35">
      <c r="C915" s="143" t="s">
        <v>138</v>
      </c>
      <c r="D915" s="142">
        <v>0</v>
      </c>
      <c r="E915" s="164" t="s">
        <v>938</v>
      </c>
      <c r="F915" s="98" t="str">
        <f>_xlfn.IFNA(IF(MATCH(E915,'DEQ Pollutant List'!$A$7:$A$611, 0)&gt;0, "Yes"), "No")</f>
        <v>Yes</v>
      </c>
      <c r="G915" s="99" t="s">
        <v>939</v>
      </c>
      <c r="H915" s="100">
        <v>2.0000000000000002E-5</v>
      </c>
      <c r="I915" s="119">
        <f>D915*H915</f>
        <v>0</v>
      </c>
      <c r="J915" s="144">
        <v>1000</v>
      </c>
      <c r="K915" s="122"/>
      <c r="M915" s="32"/>
      <c r="N915" s="33"/>
      <c r="O915" s="42"/>
      <c r="R915" s="42">
        <v>0.69</v>
      </c>
      <c r="S915" s="84"/>
    </row>
    <row r="916" spans="3:19" customFormat="1" x14ac:dyDescent="0.35">
      <c r="C916" s="190" t="s">
        <v>69</v>
      </c>
      <c r="D916" s="147"/>
      <c r="E916" s="179" t="s">
        <v>60</v>
      </c>
      <c r="F916" s="180" t="str">
        <f>_xlfn.IFNA(IF(MATCH(E916,'DEQ Pollutant List'!$A$7:$A$611, 0)&gt;0, "Yes"), "No")</f>
        <v>No</v>
      </c>
      <c r="G916" s="181" t="s">
        <v>933</v>
      </c>
      <c r="H916" s="182"/>
      <c r="I916" s="165"/>
      <c r="J916" s="147"/>
      <c r="K916" s="166"/>
      <c r="M916" s="32"/>
      <c r="N916" s="33"/>
      <c r="O916" s="42"/>
      <c r="R916" s="33" t="s">
        <v>940</v>
      </c>
    </row>
    <row r="917" spans="3:19" customFormat="1" ht="28.5" x14ac:dyDescent="0.35">
      <c r="C917" s="193" t="s">
        <v>234</v>
      </c>
      <c r="D917" s="149"/>
      <c r="E917" s="179" t="s">
        <v>60</v>
      </c>
      <c r="F917" s="180" t="str">
        <f>_xlfn.IFNA(IF(MATCH(E917,'DEQ Pollutant List'!$A$7:$A$611, 0)&gt;0, "Yes"), "No")</f>
        <v>No</v>
      </c>
      <c r="G917" s="181" t="s">
        <v>941</v>
      </c>
      <c r="H917" s="182">
        <v>0.3</v>
      </c>
      <c r="I917" s="165"/>
      <c r="J917" s="149"/>
      <c r="K917" s="166"/>
      <c r="M917" s="32"/>
      <c r="N917" s="33"/>
      <c r="O917" s="42"/>
      <c r="R917" s="33">
        <v>0.45</v>
      </c>
    </row>
    <row r="918" spans="3:19" customFormat="1" ht="28.5" x14ac:dyDescent="0.35">
      <c r="C918" s="191" t="s">
        <v>70</v>
      </c>
      <c r="D918" s="79"/>
      <c r="E918" s="179" t="s">
        <v>60</v>
      </c>
      <c r="F918" s="180" t="str">
        <f>_xlfn.IFNA(IF(MATCH(E918,'DEQ Pollutant List'!$A$7:$A$611, 0)&gt;0, "Yes"), "No")</f>
        <v>No</v>
      </c>
      <c r="G918" s="181" t="s">
        <v>942</v>
      </c>
      <c r="H918" s="182">
        <v>0.1</v>
      </c>
      <c r="I918" s="165"/>
      <c r="J918" s="79"/>
      <c r="K918" s="166"/>
      <c r="M918" s="32"/>
      <c r="N918" s="33"/>
      <c r="O918" s="42"/>
      <c r="R918" s="33">
        <v>0</v>
      </c>
    </row>
    <row r="919" spans="3:19" customFormat="1" x14ac:dyDescent="0.35">
      <c r="C919" s="191" t="s">
        <v>95</v>
      </c>
      <c r="D919" s="79"/>
      <c r="E919" s="179" t="s">
        <v>60</v>
      </c>
      <c r="F919" s="180" t="str">
        <f>_xlfn.IFNA(IF(MATCH(E919,'DEQ Pollutant List'!$A$7:$A$611, 0)&gt;0, "Yes"), "No")</f>
        <v>No</v>
      </c>
      <c r="G919" s="181" t="s">
        <v>933</v>
      </c>
      <c r="H919" s="182">
        <v>0.01</v>
      </c>
      <c r="I919" s="165"/>
      <c r="J919" s="79"/>
      <c r="K919" s="166"/>
      <c r="M919" s="32"/>
      <c r="N919" s="33"/>
      <c r="O919" s="42"/>
      <c r="R919" s="33">
        <v>0.4</v>
      </c>
    </row>
    <row r="920" spans="3:19" customFormat="1" ht="28" x14ac:dyDescent="0.35">
      <c r="C920" s="192" t="s">
        <v>102</v>
      </c>
      <c r="D920" s="148"/>
      <c r="E920" s="183" t="s">
        <v>60</v>
      </c>
      <c r="F920" s="180" t="str">
        <f>_xlfn.IFNA(IF(MATCH(E920,'DEQ Pollutant List'!$A$7:$A$611, 0)&gt;0, "Yes"), "No")</f>
        <v>No</v>
      </c>
      <c r="G920" s="184" t="s">
        <v>933</v>
      </c>
      <c r="H920" s="185">
        <v>0.01</v>
      </c>
      <c r="I920" s="168"/>
      <c r="J920" s="148"/>
      <c r="K920" s="169"/>
      <c r="L920" s="57"/>
      <c r="M920" s="54"/>
      <c r="N920" s="33"/>
      <c r="O920" s="42"/>
      <c r="R920" s="33">
        <v>0.94020000000000004</v>
      </c>
    </row>
    <row r="921" spans="3:19" customFormat="1" ht="28.5" x14ac:dyDescent="0.35">
      <c r="C921" s="191" t="s">
        <v>107</v>
      </c>
      <c r="D921" s="79"/>
      <c r="E921" s="179" t="s">
        <v>60</v>
      </c>
      <c r="F921" s="180" t="str">
        <f>_xlfn.IFNA(IF(MATCH(E921,'DEQ Pollutant List'!$A$7:$A$611, 0)&gt;0, "Yes"), "No")</f>
        <v>No</v>
      </c>
      <c r="G921" s="181" t="s">
        <v>933</v>
      </c>
      <c r="H921" s="182"/>
      <c r="I921" s="165"/>
      <c r="J921" s="79"/>
      <c r="K921" s="166"/>
      <c r="M921" s="32"/>
      <c r="N921" s="33"/>
      <c r="O921" s="42"/>
      <c r="R921" s="33">
        <v>0.98750000000000004</v>
      </c>
    </row>
    <row r="922" spans="3:19" customFormat="1" ht="28.5" x14ac:dyDescent="0.35">
      <c r="C922" s="191" t="s">
        <v>110</v>
      </c>
      <c r="D922" s="79"/>
      <c r="E922" s="179" t="s">
        <v>60</v>
      </c>
      <c r="F922" s="180" t="str">
        <f>_xlfn.IFNA(IF(MATCH(E922,'DEQ Pollutant List'!$A$7:$A$611, 0)&gt;0, "Yes"), "No")</f>
        <v>No</v>
      </c>
      <c r="G922" s="181" t="s">
        <v>933</v>
      </c>
      <c r="H922" s="182"/>
      <c r="I922" s="165"/>
      <c r="J922" s="79"/>
      <c r="K922" s="166"/>
      <c r="M922" s="32"/>
      <c r="N922" s="42"/>
      <c r="O922" s="32"/>
      <c r="R922" s="42">
        <v>0.98</v>
      </c>
    </row>
    <row r="923" spans="3:19" ht="28.5" customHeight="1" x14ac:dyDescent="0.35">
      <c r="C923" s="145" t="s">
        <v>150</v>
      </c>
      <c r="D923" s="142">
        <v>0</v>
      </c>
      <c r="E923" s="164" t="s">
        <v>943</v>
      </c>
      <c r="F923" s="98" t="str">
        <f>_xlfn.IFNA(IF(MATCH(E923,'DEQ Pollutant List'!$A$7:$A$611, 0)&gt;0, "Yes"), "No")</f>
        <v>Yes</v>
      </c>
      <c r="G923" s="99" t="s">
        <v>944</v>
      </c>
      <c r="H923" s="100">
        <v>0.3</v>
      </c>
      <c r="I923" s="119">
        <f>D923*H923</f>
        <v>0</v>
      </c>
      <c r="J923" s="146">
        <v>1000</v>
      </c>
      <c r="K923" s="122"/>
      <c r="M923" s="32"/>
      <c r="N923" s="33"/>
      <c r="O923" s="42"/>
      <c r="R923" s="42">
        <v>0</v>
      </c>
      <c r="S923" s="84"/>
    </row>
    <row r="924" spans="3:19" customFormat="1" x14ac:dyDescent="0.35">
      <c r="C924" s="193" t="s">
        <v>130</v>
      </c>
      <c r="D924" s="149"/>
      <c r="E924" s="179" t="s">
        <v>60</v>
      </c>
      <c r="F924" s="180" t="str">
        <f>_xlfn.IFNA(IF(MATCH(E924,'DEQ Pollutant List'!$A$7:$A$611, 0)&gt;0, "Yes"), "No")</f>
        <v>No</v>
      </c>
      <c r="G924" s="181" t="s">
        <v>933</v>
      </c>
      <c r="H924" s="182">
        <v>0.01</v>
      </c>
      <c r="I924" s="165"/>
      <c r="J924" s="149"/>
      <c r="K924" s="166"/>
      <c r="M924" s="32"/>
      <c r="N924" s="33"/>
      <c r="O924" s="42"/>
      <c r="R924" s="33">
        <v>0.97</v>
      </c>
    </row>
    <row r="925" spans="3:19" customFormat="1" ht="56" x14ac:dyDescent="0.35">
      <c r="C925" s="194" t="s">
        <v>426</v>
      </c>
      <c r="D925" s="150"/>
      <c r="E925" s="183" t="s">
        <v>945</v>
      </c>
      <c r="F925" s="180" t="str">
        <f>_xlfn.IFNA(IF(MATCH(E925,'DEQ Pollutant List'!$A$7:$A$611, 0)&gt;0, "Yes"), "No")</f>
        <v>No</v>
      </c>
      <c r="G925" s="184" t="s">
        <v>946</v>
      </c>
      <c r="H925" s="185" t="s">
        <v>101</v>
      </c>
      <c r="I925" s="168"/>
      <c r="J925" s="150"/>
      <c r="K925" s="169"/>
      <c r="L925" s="57"/>
      <c r="M925" s="54"/>
      <c r="N925" s="33"/>
      <c r="O925" s="42"/>
      <c r="P925">
        <v>1.04</v>
      </c>
      <c r="R925" s="33" t="s">
        <v>947</v>
      </c>
    </row>
    <row r="926" spans="3:19" ht="28.5" customHeight="1" x14ac:dyDescent="0.35">
      <c r="C926" s="143" t="s">
        <v>32</v>
      </c>
      <c r="D926" s="142">
        <v>0</v>
      </c>
      <c r="E926" s="164" t="s">
        <v>949</v>
      </c>
      <c r="F926" s="98" t="str">
        <f>_xlfn.IFNA(IF(MATCH(E926,'DEQ Pollutant List'!$A$7:$A$611, 0)&gt;0, "Yes"), "No")</f>
        <v>Yes</v>
      </c>
      <c r="G926" s="99" t="s">
        <v>950</v>
      </c>
      <c r="H926" s="100">
        <v>2.9100000000000001E-2</v>
      </c>
      <c r="I926" s="119">
        <f>D926*H926</f>
        <v>0</v>
      </c>
      <c r="J926" s="144" t="s">
        <v>948</v>
      </c>
      <c r="K926" s="122" t="s">
        <v>951</v>
      </c>
      <c r="M926" s="32"/>
      <c r="N926" s="33"/>
      <c r="O926" s="42"/>
      <c r="R926" s="42">
        <v>1E-3</v>
      </c>
      <c r="S926" s="84"/>
    </row>
    <row r="927" spans="3:19" ht="28.5" customHeight="1" x14ac:dyDescent="0.35">
      <c r="C927" s="141" t="s">
        <v>264</v>
      </c>
      <c r="D927" s="142">
        <v>0</v>
      </c>
      <c r="E927" s="164" t="s">
        <v>949</v>
      </c>
      <c r="F927" s="98" t="str">
        <f>_xlfn.IFNA(IF(MATCH(E927,'DEQ Pollutant List'!$A$7:$A$611, 0)&gt;0, "Yes"), "No")</f>
        <v>Yes</v>
      </c>
      <c r="G927" s="99" t="s">
        <v>952</v>
      </c>
      <c r="H927" s="100">
        <v>0.02</v>
      </c>
      <c r="I927" s="119">
        <f>D927*H927</f>
        <v>0</v>
      </c>
      <c r="J927" s="144" t="s">
        <v>948</v>
      </c>
      <c r="K927" s="122" t="s">
        <v>951</v>
      </c>
      <c r="M927" s="32"/>
      <c r="N927" s="33"/>
      <c r="O927" s="42"/>
      <c r="P927" t="s">
        <v>894</v>
      </c>
      <c r="R927" s="42">
        <v>0.01</v>
      </c>
      <c r="S927" s="84"/>
    </row>
    <row r="928" spans="3:19" ht="28.5" customHeight="1" x14ac:dyDescent="0.35">
      <c r="C928" s="141" t="s">
        <v>187</v>
      </c>
      <c r="D928" s="142">
        <v>0</v>
      </c>
      <c r="E928" s="164" t="s">
        <v>949</v>
      </c>
      <c r="F928" s="98" t="str">
        <f>_xlfn.IFNA(IF(MATCH(E928,'DEQ Pollutant List'!$A$7:$A$611, 0)&gt;0, "Yes"), "No")</f>
        <v>Yes</v>
      </c>
      <c r="G928" s="99" t="s">
        <v>953</v>
      </c>
      <c r="H928" s="100">
        <v>0.02</v>
      </c>
      <c r="I928" s="119">
        <f>D928*H928</f>
        <v>0</v>
      </c>
      <c r="J928" s="144" t="s">
        <v>948</v>
      </c>
      <c r="K928" s="122" t="s">
        <v>951</v>
      </c>
      <c r="M928" s="32"/>
      <c r="N928" s="33"/>
      <c r="O928" s="42"/>
      <c r="R928" s="42">
        <v>0.03</v>
      </c>
      <c r="S928" s="84"/>
    </row>
    <row r="929" spans="3:19" ht="28.5" customHeight="1" x14ac:dyDescent="0.35">
      <c r="C929" s="143" t="s">
        <v>954</v>
      </c>
      <c r="D929" s="142">
        <v>0</v>
      </c>
      <c r="E929" s="164" t="s">
        <v>949</v>
      </c>
      <c r="F929" s="98" t="str">
        <f>_xlfn.IFNA(IF(MATCH(E929,'DEQ Pollutant List'!$A$7:$A$611, 0)&gt;0, "Yes"), "No")</f>
        <v>Yes</v>
      </c>
      <c r="G929" s="99" t="s">
        <v>955</v>
      </c>
      <c r="H929" s="100">
        <v>1</v>
      </c>
      <c r="I929" s="119">
        <f>D929*H929</f>
        <v>0</v>
      </c>
      <c r="J929" s="144" t="s">
        <v>948</v>
      </c>
      <c r="K929" s="122" t="s">
        <v>19</v>
      </c>
      <c r="L929">
        <v>2.2000000000000002</v>
      </c>
      <c r="M929" s="32"/>
      <c r="N929" s="33"/>
      <c r="O929" s="42"/>
      <c r="R929" s="42">
        <v>1E-3</v>
      </c>
      <c r="S929" s="84"/>
    </row>
    <row r="930" spans="3:19" ht="28.5" customHeight="1" x14ac:dyDescent="0.35">
      <c r="C930" s="143" t="s">
        <v>956</v>
      </c>
      <c r="D930" s="142">
        <v>0</v>
      </c>
      <c r="E930" s="164" t="s">
        <v>949</v>
      </c>
      <c r="F930" s="98" t="str">
        <f>_xlfn.IFNA(IF(MATCH(E930,'DEQ Pollutant List'!$A$7:$A$611, 0)&gt;0, "Yes"), "No")</f>
        <v>Yes</v>
      </c>
      <c r="G930" s="99" t="s">
        <v>957</v>
      </c>
      <c r="H930" s="100">
        <v>0.1</v>
      </c>
      <c r="I930" s="119">
        <f>D930*H930</f>
        <v>0</v>
      </c>
      <c r="J930" s="144" t="s">
        <v>948</v>
      </c>
      <c r="K930" s="122" t="s">
        <v>19</v>
      </c>
      <c r="M930" s="32"/>
      <c r="N930" s="33"/>
      <c r="O930" s="42"/>
      <c r="R930" s="42">
        <v>0</v>
      </c>
      <c r="S930" s="84"/>
    </row>
    <row r="931" spans="3:19" customFormat="1" x14ac:dyDescent="0.35">
      <c r="C931" s="190" t="s">
        <v>119</v>
      </c>
      <c r="D931" s="147"/>
      <c r="E931" s="179" t="s">
        <v>958</v>
      </c>
      <c r="F931" s="180" t="str">
        <f>_xlfn.IFNA(IF(MATCH(E931,'DEQ Pollutant List'!$A$7:$A$611, 0)&gt;0, "Yes"), "No")</f>
        <v>No</v>
      </c>
      <c r="G931" s="181" t="s">
        <v>959</v>
      </c>
      <c r="H931" s="182"/>
      <c r="I931" s="165"/>
      <c r="J931" s="147"/>
      <c r="K931" s="166"/>
      <c r="M931" s="32"/>
      <c r="N931" s="33"/>
      <c r="O931" s="42"/>
      <c r="R931" s="33">
        <v>1.2E-2</v>
      </c>
    </row>
    <row r="932" spans="3:19" customFormat="1" x14ac:dyDescent="0.35">
      <c r="C932" s="190" t="s">
        <v>120</v>
      </c>
      <c r="D932" s="147"/>
      <c r="E932" s="179" t="s">
        <v>958</v>
      </c>
      <c r="F932" s="180" t="str">
        <f>_xlfn.IFNA(IF(MATCH(E932,'DEQ Pollutant List'!$A$7:$A$611, 0)&gt;0, "Yes"), "No")</f>
        <v>No</v>
      </c>
      <c r="G932" s="181" t="s">
        <v>959</v>
      </c>
      <c r="H932" s="182"/>
      <c r="I932" s="165"/>
      <c r="J932" s="147"/>
      <c r="K932" s="166"/>
      <c r="M932" s="32"/>
      <c r="N932" s="33"/>
      <c r="O932" s="42"/>
      <c r="R932" s="33">
        <v>7.0000000000000001E-3</v>
      </c>
    </row>
    <row r="933" spans="3:19" customFormat="1" x14ac:dyDescent="0.35">
      <c r="C933" s="190" t="s">
        <v>121</v>
      </c>
      <c r="D933" s="147"/>
      <c r="E933" s="179" t="s">
        <v>958</v>
      </c>
      <c r="F933" s="180" t="str">
        <f>_xlfn.IFNA(IF(MATCH(E933,'DEQ Pollutant List'!$A$7:$A$611, 0)&gt;0, "Yes"), "No")</f>
        <v>No</v>
      </c>
      <c r="G933" s="181" t="s">
        <v>959</v>
      </c>
      <c r="H933" s="182"/>
      <c r="I933" s="165"/>
      <c r="J933" s="147"/>
      <c r="K933" s="166"/>
      <c r="M933" s="32"/>
      <c r="N933" s="33"/>
      <c r="O933" s="42"/>
      <c r="R933" s="33">
        <v>0.05</v>
      </c>
    </row>
    <row r="934" spans="3:19" customFormat="1" x14ac:dyDescent="0.35">
      <c r="C934" s="190" t="s">
        <v>123</v>
      </c>
      <c r="D934" s="147"/>
      <c r="E934" s="179" t="s">
        <v>958</v>
      </c>
      <c r="F934" s="180" t="str">
        <f>_xlfn.IFNA(IF(MATCH(E934,'DEQ Pollutant List'!$A$7:$A$611, 0)&gt;0, "Yes"), "No")</f>
        <v>No</v>
      </c>
      <c r="G934" s="181" t="s">
        <v>959</v>
      </c>
      <c r="H934" s="182"/>
      <c r="I934" s="165"/>
      <c r="J934" s="147"/>
      <c r="K934" s="166"/>
      <c r="M934" s="32"/>
      <c r="N934" s="33"/>
      <c r="O934" s="42"/>
      <c r="R934" s="33">
        <v>0</v>
      </c>
    </row>
    <row r="935" spans="3:19" ht="28.5" customHeight="1" x14ac:dyDescent="0.35">
      <c r="C935" s="141" t="s">
        <v>758</v>
      </c>
      <c r="D935" s="142">
        <v>0</v>
      </c>
      <c r="E935" s="164" t="s">
        <v>949</v>
      </c>
      <c r="F935" s="98" t="str">
        <f>_xlfn.IFNA(IF(MATCH(E935,'DEQ Pollutant List'!$A$7:$A$611, 0)&gt;0, "Yes"), "No")</f>
        <v>Yes</v>
      </c>
      <c r="G935" s="99" t="s">
        <v>960</v>
      </c>
      <c r="H935" s="100">
        <v>0.05</v>
      </c>
      <c r="I935" s="119">
        <f t="shared" ref="I935:I942" si="3">D935*H935</f>
        <v>0</v>
      </c>
      <c r="J935" s="144" t="s">
        <v>948</v>
      </c>
      <c r="K935" s="122" t="s">
        <v>19</v>
      </c>
      <c r="M935" s="32"/>
      <c r="N935" s="33"/>
      <c r="O935" s="42"/>
      <c r="R935" s="42">
        <v>1.5E-5</v>
      </c>
      <c r="S935" s="84"/>
    </row>
    <row r="936" spans="3:19" ht="28.5" customHeight="1" x14ac:dyDescent="0.35">
      <c r="C936" s="141" t="s">
        <v>874</v>
      </c>
      <c r="D936" s="142">
        <v>0</v>
      </c>
      <c r="E936" s="164" t="s">
        <v>961</v>
      </c>
      <c r="F936" s="98" t="str">
        <f>_xlfn.IFNA(IF(MATCH(E936,'DEQ Pollutant List'!$A$7:$A$611, 0)&gt;0, "Yes"), "No")</f>
        <v>Yes</v>
      </c>
      <c r="G936" s="99" t="s">
        <v>962</v>
      </c>
      <c r="H936" s="100">
        <v>0.31</v>
      </c>
      <c r="I936" s="119">
        <f t="shared" si="3"/>
        <v>0</v>
      </c>
      <c r="J936" s="142">
        <v>100</v>
      </c>
      <c r="K936" s="122"/>
      <c r="M936" s="32"/>
      <c r="N936" s="33"/>
      <c r="O936" s="42"/>
      <c r="R936" s="42">
        <v>0.995</v>
      </c>
      <c r="S936" s="84"/>
    </row>
    <row r="937" spans="3:19" ht="28.5" customHeight="1" x14ac:dyDescent="0.35">
      <c r="C937" s="143" t="s">
        <v>679</v>
      </c>
      <c r="D937" s="142">
        <v>0</v>
      </c>
      <c r="E937" s="164" t="s">
        <v>961</v>
      </c>
      <c r="F937" s="98" t="str">
        <f>_xlfn.IFNA(IF(MATCH(E937,'DEQ Pollutant List'!$A$7:$A$611, 0)&gt;0, "Yes"), "No")</f>
        <v>Yes</v>
      </c>
      <c r="G937" s="99" t="s">
        <v>962</v>
      </c>
      <c r="H937" s="100">
        <v>0.1</v>
      </c>
      <c r="I937" s="119">
        <f t="shared" si="3"/>
        <v>0</v>
      </c>
      <c r="J937" s="144">
        <v>100</v>
      </c>
      <c r="K937" s="122"/>
      <c r="L937" t="s">
        <v>884</v>
      </c>
      <c r="M937" s="32"/>
      <c r="N937" s="33"/>
      <c r="O937" s="42"/>
      <c r="R937" s="42">
        <v>9.9999999999999995E-8</v>
      </c>
      <c r="S937" s="84"/>
    </row>
    <row r="938" spans="3:19" ht="28.5" customHeight="1" x14ac:dyDescent="0.35">
      <c r="C938" s="145" t="s">
        <v>267</v>
      </c>
      <c r="D938" s="142">
        <v>0</v>
      </c>
      <c r="E938" s="164" t="s">
        <v>963</v>
      </c>
      <c r="F938" s="98" t="str">
        <f>_xlfn.IFNA(IF(MATCH(E938,'DEQ Pollutant List'!$A$7:$A$611, 0)&gt;0, "Yes"), "No")</f>
        <v>Yes</v>
      </c>
      <c r="G938" s="99" t="s">
        <v>964</v>
      </c>
      <c r="H938" s="100">
        <v>0.1</v>
      </c>
      <c r="I938" s="119">
        <f t="shared" si="3"/>
        <v>0</v>
      </c>
      <c r="J938" s="146">
        <v>100</v>
      </c>
      <c r="K938" s="122" t="s">
        <v>395</v>
      </c>
      <c r="M938" s="32"/>
      <c r="N938" s="33"/>
      <c r="O938" s="42"/>
      <c r="R938" s="42">
        <v>9.9999999999999995E-7</v>
      </c>
      <c r="S938" s="84"/>
    </row>
    <row r="939" spans="3:19" ht="28.5" customHeight="1" x14ac:dyDescent="0.35">
      <c r="C939" s="145" t="s">
        <v>289</v>
      </c>
      <c r="D939" s="142">
        <v>0</v>
      </c>
      <c r="E939" s="164" t="s">
        <v>963</v>
      </c>
      <c r="F939" s="98" t="str">
        <f>_xlfn.IFNA(IF(MATCH(E939,'DEQ Pollutant List'!$A$7:$A$611, 0)&gt;0, "Yes"), "No")</f>
        <v>Yes</v>
      </c>
      <c r="G939" s="99" t="s">
        <v>964</v>
      </c>
      <c r="H939" s="100">
        <v>0.25</v>
      </c>
      <c r="I939" s="119">
        <f t="shared" si="3"/>
        <v>0</v>
      </c>
      <c r="J939" s="146">
        <v>100</v>
      </c>
      <c r="K939" s="122" t="s">
        <v>395</v>
      </c>
      <c r="L939">
        <v>1.103</v>
      </c>
      <c r="M939" s="32"/>
      <c r="N939" s="33"/>
      <c r="O939" s="42"/>
      <c r="R939" s="42">
        <v>1.0000000000000001E-5</v>
      </c>
      <c r="S939" s="84"/>
    </row>
    <row r="940" spans="3:19" ht="28.5" customHeight="1" x14ac:dyDescent="0.35">
      <c r="C940" s="141" t="s">
        <v>758</v>
      </c>
      <c r="D940" s="142">
        <v>0</v>
      </c>
      <c r="E940" s="164" t="s">
        <v>965</v>
      </c>
      <c r="F940" s="98" t="str">
        <f>_xlfn.IFNA(IF(MATCH(E940,'DEQ Pollutant List'!$A$7:$A$611, 0)&gt;0, "Yes"), "No")</f>
        <v>Yes</v>
      </c>
      <c r="G940" s="99" t="s">
        <v>966</v>
      </c>
      <c r="H940" s="100">
        <v>0.3</v>
      </c>
      <c r="I940" s="119">
        <f t="shared" si="3"/>
        <v>0</v>
      </c>
      <c r="J940" s="142">
        <v>10</v>
      </c>
      <c r="K940" s="122" t="s">
        <v>868</v>
      </c>
      <c r="M940" s="32"/>
      <c r="N940" s="33"/>
      <c r="O940" s="42"/>
      <c r="R940" s="42">
        <v>9.9999999999999995E-7</v>
      </c>
      <c r="S940" s="84"/>
    </row>
    <row r="941" spans="3:19" ht="28.5" customHeight="1" x14ac:dyDescent="0.35">
      <c r="C941" s="145" t="s">
        <v>886</v>
      </c>
      <c r="D941" s="142">
        <v>0</v>
      </c>
      <c r="E941" s="164" t="s">
        <v>965</v>
      </c>
      <c r="F941" s="131" t="str">
        <f>_xlfn.IFNA(IF(MATCH(E941,'DEQ Pollutant List'!$A$7:$A$611, 0)&gt;0, "Yes"), "No")</f>
        <v>Yes</v>
      </c>
      <c r="G941" s="99" t="s">
        <v>967</v>
      </c>
      <c r="H941" s="100">
        <v>0.02</v>
      </c>
      <c r="I941" s="119">
        <f t="shared" si="3"/>
        <v>0</v>
      </c>
      <c r="J941" s="146">
        <v>10</v>
      </c>
      <c r="K941" s="122" t="s">
        <v>395</v>
      </c>
      <c r="M941" s="32"/>
      <c r="N941" s="33"/>
      <c r="O941" s="42"/>
      <c r="R941" s="42">
        <v>0</v>
      </c>
      <c r="S941" s="84"/>
    </row>
    <row r="942" spans="3:19" ht="28.5" customHeight="1" x14ac:dyDescent="0.35">
      <c r="C942" s="141" t="s">
        <v>889</v>
      </c>
      <c r="D942" s="142">
        <v>0</v>
      </c>
      <c r="E942" s="164" t="s">
        <v>965</v>
      </c>
      <c r="F942" s="131" t="str">
        <f>_xlfn.IFNA(IF(MATCH(E942,'DEQ Pollutant List'!$A$7:$A$611, 0)&gt;0, "Yes"), "No")</f>
        <v>Yes</v>
      </c>
      <c r="G942" s="99" t="s">
        <v>967</v>
      </c>
      <c r="H942" s="100">
        <v>1</v>
      </c>
      <c r="I942" s="119">
        <f t="shared" si="3"/>
        <v>0</v>
      </c>
      <c r="J942" s="142">
        <v>10</v>
      </c>
      <c r="K942" s="122" t="s">
        <v>395</v>
      </c>
      <c r="L942" t="s">
        <v>888</v>
      </c>
      <c r="M942" s="32"/>
      <c r="N942" s="33"/>
      <c r="O942" s="42"/>
      <c r="R942" s="42">
        <v>0.14960000000000001</v>
      </c>
      <c r="S942" s="84"/>
    </row>
    <row r="943" spans="3:19" customFormat="1" x14ac:dyDescent="0.35">
      <c r="C943" s="190" t="s">
        <v>124</v>
      </c>
      <c r="D943" s="147"/>
      <c r="E943" s="179" t="s">
        <v>958</v>
      </c>
      <c r="F943" s="180" t="str">
        <f>_xlfn.IFNA(IF(MATCH(E943,'DEQ Pollutant List'!$A$7:$A$611, 0)&gt;0, "Yes"), "No")</f>
        <v>No</v>
      </c>
      <c r="G943" s="181" t="s">
        <v>959</v>
      </c>
      <c r="H943" s="182"/>
      <c r="I943" s="165"/>
      <c r="J943" s="147"/>
      <c r="K943" s="166"/>
      <c r="M943" s="32"/>
      <c r="N943" s="33"/>
      <c r="O943" s="42"/>
      <c r="R943" s="33">
        <v>0.1</v>
      </c>
    </row>
    <row r="944" spans="3:19" customFormat="1" x14ac:dyDescent="0.35">
      <c r="C944" s="190" t="s">
        <v>125</v>
      </c>
      <c r="D944" s="147"/>
      <c r="E944" s="179" t="s">
        <v>958</v>
      </c>
      <c r="F944" s="180" t="str">
        <f>_xlfn.IFNA(IF(MATCH(E944,'DEQ Pollutant List'!$A$7:$A$611, 0)&gt;0, "Yes"), "No")</f>
        <v>No</v>
      </c>
      <c r="G944" s="181" t="s">
        <v>959</v>
      </c>
      <c r="H944" s="182"/>
      <c r="I944" s="165"/>
      <c r="J944" s="147"/>
      <c r="K944" s="166"/>
      <c r="M944" s="32"/>
      <c r="N944" s="33"/>
      <c r="O944" s="42"/>
      <c r="R944" s="33">
        <v>0.15</v>
      </c>
    </row>
    <row r="945" spans="3:19" customFormat="1" x14ac:dyDescent="0.35">
      <c r="C945" s="190" t="s">
        <v>126</v>
      </c>
      <c r="D945" s="147"/>
      <c r="E945" s="179" t="s">
        <v>958</v>
      </c>
      <c r="F945" s="180" t="str">
        <f>_xlfn.IFNA(IF(MATCH(E945,'DEQ Pollutant List'!$A$7:$A$611, 0)&gt;0, "Yes"), "No")</f>
        <v>No</v>
      </c>
      <c r="G945" s="181" t="s">
        <v>959</v>
      </c>
      <c r="H945" s="182"/>
      <c r="I945" s="165"/>
      <c r="J945" s="147"/>
      <c r="K945" s="166"/>
      <c r="M945" s="32"/>
      <c r="N945" s="33"/>
      <c r="O945" s="42"/>
      <c r="R945" s="33">
        <v>0.1</v>
      </c>
    </row>
    <row r="946" spans="3:19" customFormat="1" x14ac:dyDescent="0.35">
      <c r="C946" s="190" t="s">
        <v>127</v>
      </c>
      <c r="D946" s="147"/>
      <c r="E946" s="179" t="s">
        <v>958</v>
      </c>
      <c r="F946" s="180" t="str">
        <f>_xlfn.IFNA(IF(MATCH(E946,'DEQ Pollutant List'!$A$7:$A$611, 0)&gt;0, "Yes"), "No")</f>
        <v>No</v>
      </c>
      <c r="G946" s="181" t="s">
        <v>959</v>
      </c>
      <c r="H946" s="182"/>
      <c r="I946" s="165"/>
      <c r="J946" s="147"/>
      <c r="K946" s="166"/>
      <c r="M946" s="32"/>
      <c r="N946" s="33"/>
      <c r="O946" s="42"/>
      <c r="R946" s="33">
        <v>0.13</v>
      </c>
    </row>
    <row r="947" spans="3:19" customFormat="1" x14ac:dyDescent="0.35">
      <c r="C947" s="191" t="s">
        <v>968</v>
      </c>
      <c r="D947" s="79"/>
      <c r="E947" s="179" t="s">
        <v>969</v>
      </c>
      <c r="F947" s="180" t="str">
        <f>_xlfn.IFNA(IF(MATCH(E947,'DEQ Pollutant List'!$A$7:$A$611, 0)&gt;0, "Yes"), "No")</f>
        <v>No</v>
      </c>
      <c r="G947" s="181" t="s">
        <v>970</v>
      </c>
      <c r="H947" s="182"/>
      <c r="I947" s="165"/>
      <c r="J947" s="79"/>
      <c r="K947" s="166"/>
      <c r="L947" t="s">
        <v>971</v>
      </c>
      <c r="M947" s="32"/>
      <c r="N947" s="33"/>
      <c r="O947" s="42"/>
      <c r="R947" s="33" t="s">
        <v>155</v>
      </c>
    </row>
    <row r="948" spans="3:19" customFormat="1" x14ac:dyDescent="0.35">
      <c r="C948" s="193" t="s">
        <v>83</v>
      </c>
      <c r="D948" s="149"/>
      <c r="E948" s="179" t="s">
        <v>969</v>
      </c>
      <c r="F948" s="180" t="str">
        <f>_xlfn.IFNA(IF(MATCH(E948,'DEQ Pollutant List'!$A$7:$A$611, 0)&gt;0, "Yes"), "No")</f>
        <v>No</v>
      </c>
      <c r="G948" s="181" t="s">
        <v>972</v>
      </c>
      <c r="H948" s="182"/>
      <c r="I948" s="165"/>
      <c r="J948" s="149"/>
      <c r="K948" s="166"/>
      <c r="M948" s="32"/>
      <c r="N948" s="33"/>
      <c r="O948" s="42"/>
      <c r="R948" s="33">
        <v>0.05</v>
      </c>
    </row>
    <row r="949" spans="3:19" customFormat="1" x14ac:dyDescent="0.35">
      <c r="C949" s="191" t="s">
        <v>758</v>
      </c>
      <c r="D949" s="79"/>
      <c r="E949" s="179" t="s">
        <v>973</v>
      </c>
      <c r="F949" s="180" t="str">
        <f>_xlfn.IFNA(IF(MATCH(E949,'DEQ Pollutant List'!$A$7:$A$611, 0)&gt;0, "Yes"), "No")</f>
        <v>No</v>
      </c>
      <c r="G949" s="181" t="s">
        <v>974</v>
      </c>
      <c r="H949" s="182"/>
      <c r="I949" s="165"/>
      <c r="J949" s="79"/>
      <c r="K949" s="166"/>
      <c r="M949" s="32"/>
      <c r="N949" s="33"/>
      <c r="O949" s="42"/>
      <c r="R949" s="33">
        <v>3.5000000000000003E-2</v>
      </c>
    </row>
    <row r="950" spans="3:19" customFormat="1" x14ac:dyDescent="0.35">
      <c r="C950" s="191" t="s">
        <v>157</v>
      </c>
      <c r="D950" s="79"/>
      <c r="E950" s="179" t="s">
        <v>973</v>
      </c>
      <c r="F950" s="180" t="str">
        <f>_xlfn.IFNA(IF(MATCH(E950,'DEQ Pollutant List'!$A$7:$A$611, 0)&gt;0, "Yes"), "No")</f>
        <v>No</v>
      </c>
      <c r="G950" s="181" t="s">
        <v>975</v>
      </c>
      <c r="H950" s="182">
        <v>0.2</v>
      </c>
      <c r="I950" s="165"/>
      <c r="J950" s="79"/>
      <c r="K950" s="166"/>
      <c r="M950" s="32"/>
      <c r="N950" s="33"/>
      <c r="O950" s="42"/>
      <c r="R950" s="33">
        <v>3.9E-2</v>
      </c>
    </row>
    <row r="951" spans="3:19" ht="28.5" customHeight="1" x14ac:dyDescent="0.35">
      <c r="C951" s="145" t="s">
        <v>976</v>
      </c>
      <c r="D951" s="142">
        <v>0</v>
      </c>
      <c r="E951" s="164" t="s">
        <v>965</v>
      </c>
      <c r="F951" s="131" t="str">
        <f>_xlfn.IFNA(IF(MATCH(E951,'DEQ Pollutant List'!$A$7:$A$611, 0)&gt;0, "Yes"), "No")</f>
        <v>Yes</v>
      </c>
      <c r="G951" s="99" t="s">
        <v>967</v>
      </c>
      <c r="H951" s="100">
        <v>0.93</v>
      </c>
      <c r="I951" s="119">
        <f>D951*H951</f>
        <v>0</v>
      </c>
      <c r="J951" s="146">
        <v>10</v>
      </c>
      <c r="K951" s="122" t="s">
        <v>395</v>
      </c>
      <c r="M951" s="32"/>
      <c r="N951" s="33"/>
      <c r="O951" s="42"/>
      <c r="R951" s="42">
        <v>0.1</v>
      </c>
      <c r="S951" s="84"/>
    </row>
    <row r="952" spans="3:19" ht="28.5" customHeight="1" x14ac:dyDescent="0.35">
      <c r="C952" s="143" t="s">
        <v>885</v>
      </c>
      <c r="D952" s="142">
        <v>0</v>
      </c>
      <c r="E952" s="164" t="s">
        <v>965</v>
      </c>
      <c r="F952" s="131" t="str">
        <f>_xlfn.IFNA(IF(MATCH(E952,'DEQ Pollutant List'!$A$7:$A$611, 0)&gt;0, "Yes"), "No")</f>
        <v>Yes</v>
      </c>
      <c r="G952" s="99" t="s">
        <v>967</v>
      </c>
      <c r="H952" s="100">
        <v>1.2500000000000001E-2</v>
      </c>
      <c r="I952" s="119">
        <f>D952*H952</f>
        <v>0</v>
      </c>
      <c r="J952" s="144">
        <v>10</v>
      </c>
      <c r="K952" s="122" t="s">
        <v>395</v>
      </c>
      <c r="M952" s="32"/>
      <c r="N952" s="33"/>
      <c r="O952" s="42"/>
      <c r="R952" s="42" t="s">
        <v>155</v>
      </c>
      <c r="S952" s="84"/>
    </row>
    <row r="953" spans="3:19" ht="28.5" customHeight="1" x14ac:dyDescent="0.35">
      <c r="C953" s="145" t="s">
        <v>886</v>
      </c>
      <c r="D953" s="142">
        <v>0</v>
      </c>
      <c r="E953" s="164" t="s">
        <v>977</v>
      </c>
      <c r="F953" s="128" t="s">
        <v>17</v>
      </c>
      <c r="G953" s="99" t="s">
        <v>978</v>
      </c>
      <c r="H953" s="100">
        <v>0.02</v>
      </c>
      <c r="I953" s="119">
        <f>D953*H953</f>
        <v>0</v>
      </c>
      <c r="J953" s="146" t="s">
        <v>297</v>
      </c>
      <c r="K953" s="121"/>
      <c r="M953" s="32"/>
      <c r="N953" s="33"/>
      <c r="O953" s="42"/>
      <c r="R953" s="42">
        <v>0.03</v>
      </c>
      <c r="S953" s="84"/>
    </row>
    <row r="954" spans="3:19" customFormat="1" ht="28.5" x14ac:dyDescent="0.35">
      <c r="C954" s="191" t="s">
        <v>758</v>
      </c>
      <c r="D954" s="79"/>
      <c r="E954" s="179" t="s">
        <v>979</v>
      </c>
      <c r="F954" s="180" t="str">
        <f>_xlfn.IFNA(IF(MATCH(E954,'DEQ Pollutant List'!$A$7:$A$611, 0)&gt;0, "Yes"), "No")</f>
        <v>No</v>
      </c>
      <c r="G954" s="181" t="s">
        <v>980</v>
      </c>
      <c r="H954" s="182"/>
      <c r="I954" s="165"/>
      <c r="J954" s="79"/>
      <c r="K954" s="166"/>
      <c r="M954" s="32"/>
      <c r="N954" s="33"/>
      <c r="O954" s="42"/>
      <c r="R954" s="33">
        <v>0.01</v>
      </c>
    </row>
    <row r="955" spans="3:19" customFormat="1" x14ac:dyDescent="0.35">
      <c r="C955" s="193" t="s">
        <v>53</v>
      </c>
      <c r="D955" s="149"/>
      <c r="E955" s="179" t="s">
        <v>981</v>
      </c>
      <c r="F955" s="180" t="str">
        <f>_xlfn.IFNA(IF(MATCH(E955,'DEQ Pollutant List'!$A$7:$A$611, 0)&gt;0, "Yes"), "No")</f>
        <v>No</v>
      </c>
      <c r="G955" s="181" t="s">
        <v>982</v>
      </c>
      <c r="H955" s="182"/>
      <c r="I955" s="165"/>
      <c r="J955" s="149"/>
      <c r="K955" s="166"/>
      <c r="M955" s="32"/>
      <c r="N955" s="33"/>
      <c r="O955" s="42"/>
      <c r="R955" s="33">
        <v>1E-3</v>
      </c>
    </row>
    <row r="956" spans="3:19" customFormat="1" x14ac:dyDescent="0.35">
      <c r="C956" s="191" t="s">
        <v>758</v>
      </c>
      <c r="D956" s="79"/>
      <c r="E956" s="179" t="s">
        <v>983</v>
      </c>
      <c r="F956" s="180" t="str">
        <f>_xlfn.IFNA(IF(MATCH(E956,'DEQ Pollutant List'!$A$7:$A$611, 0)&gt;0, "Yes"), "No")</f>
        <v>No</v>
      </c>
      <c r="G956" s="181" t="s">
        <v>984</v>
      </c>
      <c r="H956" s="182"/>
      <c r="I956" s="165"/>
      <c r="J956" s="79"/>
      <c r="K956" s="166"/>
      <c r="M956" s="32"/>
      <c r="N956" s="33"/>
      <c r="O956" s="42"/>
      <c r="R956" s="33">
        <v>2.5000000000000001E-2</v>
      </c>
    </row>
    <row r="957" spans="3:19" customFormat="1" x14ac:dyDescent="0.35">
      <c r="C957" s="191" t="s">
        <v>758</v>
      </c>
      <c r="D957" s="79"/>
      <c r="E957" s="179" t="s">
        <v>985</v>
      </c>
      <c r="F957" s="180" t="str">
        <f>_xlfn.IFNA(IF(MATCH(E957,'DEQ Pollutant List'!$A$7:$A$611, 0)&gt;0, "Yes"), "No")</f>
        <v>No</v>
      </c>
      <c r="G957" s="181" t="s">
        <v>986</v>
      </c>
      <c r="H957" s="182"/>
      <c r="I957" s="165"/>
      <c r="J957" s="79"/>
      <c r="K957" s="166"/>
      <c r="M957" s="32"/>
      <c r="N957" s="33"/>
      <c r="O957" s="42"/>
      <c r="R957" s="33">
        <v>7.0000000000000007E-2</v>
      </c>
    </row>
    <row r="958" spans="3:19" customFormat="1" x14ac:dyDescent="0.35">
      <c r="C958" s="191" t="s">
        <v>758</v>
      </c>
      <c r="D958" s="79"/>
      <c r="E958" s="179" t="s">
        <v>987</v>
      </c>
      <c r="F958" s="180" t="str">
        <f>_xlfn.IFNA(IF(MATCH(E958,'DEQ Pollutant List'!$A$7:$A$611, 0)&gt;0, "Yes"), "No")</f>
        <v>No</v>
      </c>
      <c r="G958" s="181" t="s">
        <v>988</v>
      </c>
      <c r="H958" s="182"/>
      <c r="I958" s="165"/>
      <c r="J958" s="79"/>
      <c r="K958" s="166"/>
      <c r="M958" s="32"/>
      <c r="N958" s="33"/>
      <c r="O958" s="42"/>
      <c r="R958" s="33">
        <v>0.1</v>
      </c>
    </row>
    <row r="959" spans="3:19" customFormat="1" x14ac:dyDescent="0.35">
      <c r="C959" s="191" t="s">
        <v>758</v>
      </c>
      <c r="D959" s="79"/>
      <c r="E959" s="179" t="s">
        <v>989</v>
      </c>
      <c r="F959" s="180" t="str">
        <f>_xlfn.IFNA(IF(MATCH(E959,'DEQ Pollutant List'!$A$7:$A$611, 0)&gt;0, "Yes"), "No")</f>
        <v>No</v>
      </c>
      <c r="G959" s="181" t="s">
        <v>990</v>
      </c>
      <c r="H959" s="182"/>
      <c r="I959" s="165"/>
      <c r="J959" s="79"/>
      <c r="K959" s="166"/>
      <c r="M959" s="32"/>
      <c r="N959" s="33"/>
      <c r="O959" s="42"/>
      <c r="R959" s="33">
        <v>0.01</v>
      </c>
    </row>
    <row r="960" spans="3:19" customFormat="1" x14ac:dyDescent="0.35">
      <c r="C960" s="191" t="s">
        <v>758</v>
      </c>
      <c r="D960" s="79"/>
      <c r="E960" s="179" t="s">
        <v>991</v>
      </c>
      <c r="F960" s="180" t="str">
        <f>_xlfn.IFNA(IF(MATCH(E960,'DEQ Pollutant List'!$A$7:$A$611, 0)&gt;0, "Yes"), "No")</f>
        <v>No</v>
      </c>
      <c r="G960" s="181" t="s">
        <v>992</v>
      </c>
      <c r="H960" s="182"/>
      <c r="I960" s="165"/>
      <c r="J960" s="79"/>
      <c r="K960" s="166"/>
      <c r="M960" s="32"/>
      <c r="N960" s="33"/>
      <c r="O960" s="42"/>
      <c r="R960" s="33">
        <v>1E-3</v>
      </c>
    </row>
    <row r="961" spans="3:19" customFormat="1" x14ac:dyDescent="0.35">
      <c r="C961" s="190" t="s">
        <v>449</v>
      </c>
      <c r="D961" s="147"/>
      <c r="E961" s="179" t="s">
        <v>993</v>
      </c>
      <c r="F961" s="180" t="str">
        <f>_xlfn.IFNA(IF(MATCH(E961,'DEQ Pollutant List'!$A$7:$A$611, 0)&gt;0, "Yes"), "No")</f>
        <v>No</v>
      </c>
      <c r="G961" s="181" t="s">
        <v>994</v>
      </c>
      <c r="H961" s="182"/>
      <c r="I961" s="165"/>
      <c r="J961" s="147"/>
      <c r="K961" s="166"/>
      <c r="M961" s="32"/>
      <c r="N961" s="33"/>
      <c r="O961" s="42"/>
      <c r="R961" s="33">
        <v>2E-3</v>
      </c>
    </row>
    <row r="962" spans="3:19" customFormat="1" x14ac:dyDescent="0.35">
      <c r="C962" s="193" t="s">
        <v>34</v>
      </c>
      <c r="D962" s="149"/>
      <c r="E962" s="179" t="s">
        <v>993</v>
      </c>
      <c r="F962" s="180" t="str">
        <f>_xlfn.IFNA(IF(MATCH(E962,'DEQ Pollutant List'!$A$7:$A$611, 0)&gt;0, "Yes"), "No")</f>
        <v>No</v>
      </c>
      <c r="G962" s="181" t="s">
        <v>995</v>
      </c>
      <c r="H962" s="182">
        <v>0.53</v>
      </c>
      <c r="I962" s="165"/>
      <c r="J962" s="149"/>
      <c r="K962" s="166"/>
      <c r="M962" s="32"/>
      <c r="N962" s="33"/>
      <c r="O962" s="42"/>
      <c r="R962" s="33">
        <v>1.6E-2</v>
      </c>
    </row>
    <row r="963" spans="3:19" customFormat="1" ht="28.5" x14ac:dyDescent="0.35">
      <c r="C963" s="193" t="s">
        <v>186</v>
      </c>
      <c r="D963" s="149"/>
      <c r="E963" s="179" t="s">
        <v>996</v>
      </c>
      <c r="F963" s="180" t="str">
        <f>_xlfn.IFNA(IF(MATCH(E963,'DEQ Pollutant List'!$A$7:$A$611, 0)&gt;0, "Yes"), "No")</f>
        <v>No</v>
      </c>
      <c r="G963" s="181" t="s">
        <v>997</v>
      </c>
      <c r="H963" s="182">
        <v>0.4</v>
      </c>
      <c r="I963" s="165"/>
      <c r="J963" s="149"/>
      <c r="K963" s="166"/>
      <c r="M963" s="32"/>
      <c r="N963" s="33"/>
      <c r="O963" s="42"/>
      <c r="R963" s="33">
        <v>0.1</v>
      </c>
    </row>
    <row r="964" spans="3:19" ht="28.5" customHeight="1" x14ac:dyDescent="0.35">
      <c r="C964" s="143" t="s">
        <v>333</v>
      </c>
      <c r="D964" s="142">
        <v>0</v>
      </c>
      <c r="E964" s="164" t="s">
        <v>998</v>
      </c>
      <c r="F964" s="128" t="s">
        <v>17</v>
      </c>
      <c r="G964" s="99" t="s">
        <v>999</v>
      </c>
      <c r="H964" s="100">
        <v>0.05</v>
      </c>
      <c r="I964" s="119">
        <f>D964*H964</f>
        <v>0</v>
      </c>
      <c r="J964" s="146" t="s">
        <v>297</v>
      </c>
      <c r="K964" s="122" t="s">
        <v>19</v>
      </c>
      <c r="M964" s="32"/>
      <c r="N964" s="33"/>
      <c r="O964" s="42"/>
      <c r="R964" s="42">
        <v>1E-3</v>
      </c>
      <c r="S964" s="84"/>
    </row>
    <row r="965" spans="3:19" ht="28.5" customHeight="1" x14ac:dyDescent="0.35">
      <c r="C965" s="145" t="s">
        <v>56</v>
      </c>
      <c r="D965" s="142">
        <v>0</v>
      </c>
      <c r="E965" s="164" t="s">
        <v>998</v>
      </c>
      <c r="F965" s="128" t="s">
        <v>17</v>
      </c>
      <c r="G965" s="99" t="s">
        <v>1000</v>
      </c>
      <c r="H965" s="100">
        <v>1.9E-2</v>
      </c>
      <c r="I965" s="119">
        <f>D965*H965</f>
        <v>0</v>
      </c>
      <c r="J965" s="146" t="s">
        <v>297</v>
      </c>
      <c r="K965" s="122" t="s">
        <v>19</v>
      </c>
      <c r="M965" s="32"/>
      <c r="N965" s="55"/>
      <c r="O965" s="56"/>
      <c r="P965" s="57"/>
      <c r="R965" s="56">
        <v>1E-3</v>
      </c>
      <c r="S965" s="84"/>
    </row>
    <row r="966" spans="3:19" ht="28.5" customHeight="1" x14ac:dyDescent="0.35">
      <c r="C966" s="141" t="s">
        <v>95</v>
      </c>
      <c r="D966" s="142">
        <v>0</v>
      </c>
      <c r="E966" s="164" t="s">
        <v>998</v>
      </c>
      <c r="F966" s="128" t="s">
        <v>17</v>
      </c>
      <c r="G966" s="99" t="s">
        <v>999</v>
      </c>
      <c r="H966" s="100">
        <v>0.1</v>
      </c>
      <c r="I966" s="119">
        <f>D966*H966</f>
        <v>0</v>
      </c>
      <c r="J966" s="146" t="s">
        <v>297</v>
      </c>
      <c r="K966" s="122" t="s">
        <v>19</v>
      </c>
      <c r="M966" s="32"/>
      <c r="N966" s="33"/>
      <c r="O966" s="42"/>
      <c r="R966" s="42">
        <v>3.9E-2</v>
      </c>
      <c r="S966" s="84"/>
    </row>
    <row r="967" spans="3:19" customFormat="1" x14ac:dyDescent="0.35">
      <c r="C967" s="191" t="s">
        <v>1001</v>
      </c>
      <c r="D967" s="79"/>
      <c r="E967" s="179" t="s">
        <v>1002</v>
      </c>
      <c r="F967" s="180" t="str">
        <f>_xlfn.IFNA(IF(MATCH(E967,'DEQ Pollutant List'!$A$7:$A$611, 0)&gt;0, "Yes"), "No")</f>
        <v>No</v>
      </c>
      <c r="G967" s="181" t="s">
        <v>1003</v>
      </c>
      <c r="H967" s="182"/>
      <c r="I967" s="165"/>
      <c r="J967" s="79"/>
      <c r="K967" s="166"/>
      <c r="M967" s="32"/>
      <c r="N967" s="33"/>
      <c r="O967" s="42"/>
      <c r="R967" s="33">
        <v>4.2000000000000003E-2</v>
      </c>
    </row>
    <row r="968" spans="3:19" customFormat="1" ht="28.5" x14ac:dyDescent="0.35">
      <c r="C968" s="190" t="s">
        <v>604</v>
      </c>
      <c r="D968" s="147"/>
      <c r="E968" s="179" t="s">
        <v>1004</v>
      </c>
      <c r="F968" s="180" t="str">
        <f>_xlfn.IFNA(IF(MATCH(E968,'DEQ Pollutant List'!$A$7:$A$611, 0)&gt;0, "Yes"), "No")</f>
        <v>No</v>
      </c>
      <c r="G968" s="181" t="s">
        <v>1005</v>
      </c>
      <c r="H968" s="182">
        <v>0.1</v>
      </c>
      <c r="I968" s="165"/>
      <c r="J968" s="147"/>
      <c r="K968" s="166"/>
      <c r="M968" s="32"/>
      <c r="N968" s="55"/>
      <c r="O968" s="56"/>
      <c r="P968" s="57"/>
      <c r="R968" s="55">
        <v>1E-3</v>
      </c>
    </row>
    <row r="969" spans="3:19" customFormat="1" ht="42" x14ac:dyDescent="0.35">
      <c r="C969" s="194" t="s">
        <v>421</v>
      </c>
      <c r="D969" s="150"/>
      <c r="E969" s="183" t="s">
        <v>1006</v>
      </c>
      <c r="F969" s="180" t="str">
        <f>_xlfn.IFNA(IF(MATCH(E969,'DEQ Pollutant List'!$A$7:$A$611, 0)&gt;0, "Yes"), "No")</f>
        <v>No</v>
      </c>
      <c r="G969" s="184" t="s">
        <v>1007</v>
      </c>
      <c r="H969" s="185" t="s">
        <v>1008</v>
      </c>
      <c r="I969" s="168"/>
      <c r="J969" s="150"/>
      <c r="K969" s="169"/>
      <c r="L969" s="57"/>
      <c r="M969" s="54"/>
      <c r="N969" s="33"/>
      <c r="O969" s="42"/>
      <c r="R969" s="33" t="s">
        <v>96</v>
      </c>
    </row>
    <row r="970" spans="3:19" customFormat="1" x14ac:dyDescent="0.35">
      <c r="C970" s="190" t="s">
        <v>32</v>
      </c>
      <c r="D970" s="147"/>
      <c r="E970" s="179" t="s">
        <v>1009</v>
      </c>
      <c r="F970" s="180" t="str">
        <f>_xlfn.IFNA(IF(MATCH(E970,'DEQ Pollutant List'!$A$7:$A$611, 0)&gt;0, "Yes"), "No")</f>
        <v>No</v>
      </c>
      <c r="G970" s="181" t="s">
        <v>1010</v>
      </c>
      <c r="H970" s="182">
        <v>1.4E-3</v>
      </c>
      <c r="I970" s="165"/>
      <c r="J970" s="147"/>
      <c r="K970" s="166"/>
      <c r="M970" s="32"/>
      <c r="N970" s="33"/>
      <c r="O970" s="42"/>
      <c r="R970" s="33" t="s">
        <v>96</v>
      </c>
    </row>
    <row r="971" spans="3:19" customFormat="1" x14ac:dyDescent="0.35">
      <c r="C971" s="190" t="s">
        <v>69</v>
      </c>
      <c r="D971" s="147"/>
      <c r="E971" s="179" t="s">
        <v>1009</v>
      </c>
      <c r="F971" s="180" t="str">
        <f>_xlfn.IFNA(IF(MATCH(E971,'DEQ Pollutant List'!$A$7:$A$611, 0)&gt;0, "Yes"), "No")</f>
        <v>No</v>
      </c>
      <c r="G971" s="181" t="s">
        <v>1010</v>
      </c>
      <c r="H971" s="182"/>
      <c r="I971" s="165"/>
      <c r="J971" s="147"/>
      <c r="K971" s="166"/>
      <c r="M971" s="32"/>
      <c r="N971" s="33"/>
      <c r="O971" s="42"/>
      <c r="R971" s="33" t="s">
        <v>96</v>
      </c>
    </row>
    <row r="972" spans="3:19" customFormat="1" x14ac:dyDescent="0.35">
      <c r="C972" s="190" t="s">
        <v>88</v>
      </c>
      <c r="D972" s="147"/>
      <c r="E972" s="179" t="s">
        <v>1009</v>
      </c>
      <c r="F972" s="180" t="str">
        <f>_xlfn.IFNA(IF(MATCH(E972,'DEQ Pollutant List'!$A$7:$A$611, 0)&gt;0, "Yes"), "No")</f>
        <v>No</v>
      </c>
      <c r="G972" s="181" t="s">
        <v>1010</v>
      </c>
      <c r="H972" s="182"/>
      <c r="I972" s="165"/>
      <c r="J972" s="147"/>
      <c r="K972" s="166"/>
      <c r="M972" s="32"/>
      <c r="N972" s="33"/>
      <c r="O972" s="42"/>
      <c r="R972" s="33" t="s">
        <v>96</v>
      </c>
    </row>
    <row r="973" spans="3:19" customFormat="1" x14ac:dyDescent="0.35">
      <c r="C973" s="190" t="s">
        <v>108</v>
      </c>
      <c r="D973" s="147"/>
      <c r="E973" s="179" t="s">
        <v>1009</v>
      </c>
      <c r="F973" s="180" t="str">
        <f>_xlfn.IFNA(IF(MATCH(E973,'DEQ Pollutant List'!$A$7:$A$611, 0)&gt;0, "Yes"), "No")</f>
        <v>No</v>
      </c>
      <c r="G973" s="181" t="s">
        <v>1010</v>
      </c>
      <c r="H973" s="182"/>
      <c r="I973" s="165"/>
      <c r="J973" s="147"/>
      <c r="K973" s="166"/>
      <c r="M973" s="32"/>
      <c r="N973" s="33"/>
      <c r="O973" s="42"/>
      <c r="R973" s="33">
        <v>1.9E-3</v>
      </c>
    </row>
    <row r="974" spans="3:19" customFormat="1" ht="28.5" x14ac:dyDescent="0.35">
      <c r="C974" s="191" t="s">
        <v>110</v>
      </c>
      <c r="D974" s="79"/>
      <c r="E974" s="179" t="s">
        <v>1009</v>
      </c>
      <c r="F974" s="180" t="str">
        <f>_xlfn.IFNA(IF(MATCH(E974,'DEQ Pollutant List'!$A$7:$A$611, 0)&gt;0, "Yes"), "No")</f>
        <v>No</v>
      </c>
      <c r="G974" s="181" t="s">
        <v>1011</v>
      </c>
      <c r="H974" s="182"/>
      <c r="I974" s="165"/>
      <c r="J974" s="79"/>
      <c r="K974" s="166"/>
      <c r="M974" s="32"/>
      <c r="N974" s="33"/>
      <c r="O974" s="42"/>
      <c r="R974" s="33" t="s">
        <v>96</v>
      </c>
    </row>
    <row r="975" spans="3:19" customFormat="1" ht="28.5" x14ac:dyDescent="0.35">
      <c r="C975" s="191" t="s">
        <v>111</v>
      </c>
      <c r="D975" s="79"/>
      <c r="E975" s="179" t="s">
        <v>1009</v>
      </c>
      <c r="F975" s="180" t="str">
        <f>_xlfn.IFNA(IF(MATCH(E975,'DEQ Pollutant List'!$A$7:$A$611, 0)&gt;0, "Yes"), "No")</f>
        <v>No</v>
      </c>
      <c r="G975" s="181" t="s">
        <v>1011</v>
      </c>
      <c r="H975" s="182"/>
      <c r="I975" s="165"/>
      <c r="J975" s="79"/>
      <c r="K975" s="166"/>
      <c r="M975" s="32"/>
      <c r="N975" s="33"/>
      <c r="O975" s="42"/>
      <c r="R975" s="33" t="s">
        <v>96</v>
      </c>
    </row>
    <row r="976" spans="3:19" customFormat="1" x14ac:dyDescent="0.35">
      <c r="C976" s="190" t="s">
        <v>114</v>
      </c>
      <c r="D976" s="147"/>
      <c r="E976" s="179" t="s">
        <v>1009</v>
      </c>
      <c r="F976" s="180" t="str">
        <f>_xlfn.IFNA(IF(MATCH(E976,'DEQ Pollutant List'!$A$7:$A$611, 0)&gt;0, "Yes"), "No")</f>
        <v>No</v>
      </c>
      <c r="G976" s="181" t="s">
        <v>1010</v>
      </c>
      <c r="H976" s="182"/>
      <c r="I976" s="165"/>
      <c r="J976" s="147"/>
      <c r="K976" s="166"/>
      <c r="M976" s="32"/>
      <c r="N976" s="33"/>
      <c r="O976" s="42"/>
      <c r="R976" s="33">
        <v>1.4E-3</v>
      </c>
    </row>
    <row r="977" spans="3:19" customFormat="1" x14ac:dyDescent="0.35">
      <c r="C977" s="191" t="s">
        <v>43</v>
      </c>
      <c r="D977" s="79"/>
      <c r="E977" s="179" t="s">
        <v>1009</v>
      </c>
      <c r="F977" s="180" t="str">
        <f>_xlfn.IFNA(IF(MATCH(E977,'DEQ Pollutant List'!$A$7:$A$611, 0)&gt;0, "Yes"), "No")</f>
        <v>No</v>
      </c>
      <c r="G977" s="181" t="s">
        <v>1010</v>
      </c>
      <c r="H977" s="182"/>
      <c r="I977" s="165"/>
      <c r="J977" s="79"/>
      <c r="K977" s="166"/>
      <c r="M977" s="32"/>
      <c r="N977" s="33"/>
      <c r="O977" s="42"/>
      <c r="P977" t="s">
        <v>971</v>
      </c>
      <c r="R977" s="33">
        <v>1</v>
      </c>
    </row>
    <row r="978" spans="3:19" ht="28.5" customHeight="1" x14ac:dyDescent="0.35">
      <c r="C978" s="141" t="s">
        <v>102</v>
      </c>
      <c r="D978" s="142">
        <v>0</v>
      </c>
      <c r="E978" s="164" t="s">
        <v>998</v>
      </c>
      <c r="F978" s="128" t="s">
        <v>17</v>
      </c>
      <c r="G978" s="99" t="s">
        <v>999</v>
      </c>
      <c r="H978" s="100">
        <v>0.1</v>
      </c>
      <c r="I978" s="119">
        <f>D978*H978</f>
        <v>0</v>
      </c>
      <c r="J978" s="146" t="s">
        <v>297</v>
      </c>
      <c r="K978" s="122" t="s">
        <v>19</v>
      </c>
      <c r="L978" s="57"/>
      <c r="M978" s="54"/>
      <c r="N978" s="33"/>
      <c r="O978" s="42"/>
      <c r="R978" s="42" t="s">
        <v>1012</v>
      </c>
      <c r="S978" s="84"/>
    </row>
    <row r="979" spans="3:19" ht="28.5" customHeight="1" x14ac:dyDescent="0.35">
      <c r="C979" s="143" t="s">
        <v>194</v>
      </c>
      <c r="D979" s="142">
        <v>0</v>
      </c>
      <c r="E979" s="164" t="s">
        <v>998</v>
      </c>
      <c r="F979" s="128" t="s">
        <v>17</v>
      </c>
      <c r="G979" s="99" t="s">
        <v>999</v>
      </c>
      <c r="H979" s="100">
        <v>0.1</v>
      </c>
      <c r="I979" s="119">
        <f>D979*H979</f>
        <v>0</v>
      </c>
      <c r="J979" s="146" t="s">
        <v>297</v>
      </c>
      <c r="K979" s="122" t="s">
        <v>19</v>
      </c>
      <c r="M979" s="32"/>
      <c r="N979" s="33"/>
      <c r="O979" s="42"/>
      <c r="R979" s="42"/>
      <c r="S979" s="84"/>
    </row>
    <row r="980" spans="3:19" ht="28.5" customHeight="1" x14ac:dyDescent="0.35">
      <c r="C980" s="143" t="s">
        <v>113</v>
      </c>
      <c r="D980" s="142">
        <v>0</v>
      </c>
      <c r="E980" s="164" t="s">
        <v>998</v>
      </c>
      <c r="F980" s="128" t="s">
        <v>17</v>
      </c>
      <c r="G980" s="99" t="s">
        <v>999</v>
      </c>
      <c r="H980" s="100">
        <v>1.6E-2</v>
      </c>
      <c r="I980" s="119">
        <f>D980*H980</f>
        <v>0</v>
      </c>
      <c r="J980" s="146" t="s">
        <v>297</v>
      </c>
      <c r="K980" s="122" t="s">
        <v>19</v>
      </c>
      <c r="M980" s="32"/>
      <c r="N980" s="33"/>
      <c r="O980" s="42"/>
      <c r="R980" s="42">
        <v>0.12</v>
      </c>
      <c r="S980" s="84"/>
    </row>
    <row r="981" spans="3:19" customFormat="1" x14ac:dyDescent="0.35">
      <c r="C981" s="190" t="s">
        <v>94</v>
      </c>
      <c r="D981" s="147"/>
      <c r="E981" s="179" t="s">
        <v>1009</v>
      </c>
      <c r="F981" s="180" t="str">
        <f>_xlfn.IFNA(IF(MATCH(E981,'DEQ Pollutant List'!$A$7:$A$611, 0)&gt;0, "Yes"), "No")</f>
        <v>No</v>
      </c>
      <c r="G981" s="181" t="s">
        <v>1010</v>
      </c>
      <c r="H981" s="182"/>
      <c r="I981" s="165"/>
      <c r="J981" s="147"/>
      <c r="K981" s="166"/>
      <c r="M981" s="32"/>
      <c r="N981" s="33"/>
      <c r="O981" s="42"/>
      <c r="R981" s="33"/>
    </row>
    <row r="982" spans="3:19" customFormat="1" x14ac:dyDescent="0.35">
      <c r="C982" s="190" t="s">
        <v>112</v>
      </c>
      <c r="D982" s="147"/>
      <c r="E982" s="179" t="s">
        <v>1009</v>
      </c>
      <c r="F982" s="180" t="str">
        <f>_xlfn.IFNA(IF(MATCH(E982,'DEQ Pollutant List'!$A$7:$A$611, 0)&gt;0, "Yes"), "No")</f>
        <v>No</v>
      </c>
      <c r="G982" s="181" t="s">
        <v>1010</v>
      </c>
      <c r="H982" s="182"/>
      <c r="I982" s="165"/>
      <c r="J982" s="147"/>
      <c r="K982" s="166"/>
      <c r="M982" s="32"/>
      <c r="N982" s="33"/>
      <c r="O982" s="42"/>
      <c r="R982" s="33" t="s">
        <v>25</v>
      </c>
    </row>
    <row r="983" spans="3:19" customFormat="1" x14ac:dyDescent="0.35">
      <c r="C983" s="190" t="s">
        <v>31</v>
      </c>
      <c r="D983" s="147"/>
      <c r="E983" s="179" t="s">
        <v>1013</v>
      </c>
      <c r="F983" s="180" t="str">
        <f>_xlfn.IFNA(IF(MATCH(E983,'DEQ Pollutant List'!$A$7:$A$611, 0)&gt;0, "Yes"), "No")</f>
        <v>No</v>
      </c>
      <c r="G983" s="181" t="s">
        <v>1014</v>
      </c>
      <c r="H983" s="182"/>
      <c r="I983" s="165"/>
      <c r="J983" s="147"/>
      <c r="K983" s="166"/>
      <c r="M983" s="32"/>
      <c r="N983" s="33"/>
      <c r="O983" s="42"/>
      <c r="R983" s="33"/>
    </row>
    <row r="984" spans="3:19" customFormat="1" x14ac:dyDescent="0.35">
      <c r="C984" s="191" t="s">
        <v>360</v>
      </c>
      <c r="D984" s="79"/>
      <c r="E984" s="179" t="s">
        <v>1015</v>
      </c>
      <c r="F984" s="180" t="str">
        <f>_xlfn.IFNA(IF(MATCH(E984,'DEQ Pollutant List'!$A$7:$A$611, 0)&gt;0, "Yes"), "No")</f>
        <v>No</v>
      </c>
      <c r="G984" s="181" t="s">
        <v>1016</v>
      </c>
      <c r="H984" s="182">
        <v>0.1</v>
      </c>
      <c r="I984" s="165"/>
      <c r="J984" s="79"/>
      <c r="K984" s="166"/>
      <c r="M984" s="32"/>
      <c r="N984" s="33"/>
      <c r="O984" s="42"/>
      <c r="R984" s="33"/>
    </row>
    <row r="985" spans="3:19" customFormat="1" ht="28.5" x14ac:dyDescent="0.35">
      <c r="C985" s="191" t="s">
        <v>437</v>
      </c>
      <c r="D985" s="79"/>
      <c r="E985" s="179" t="s">
        <v>1017</v>
      </c>
      <c r="F985" s="180" t="str">
        <f>_xlfn.IFNA(IF(MATCH(E985,'DEQ Pollutant List'!$A$7:$A$611, 0)&gt;0, "Yes"), "No")</f>
        <v>No</v>
      </c>
      <c r="G985" s="181" t="s">
        <v>1018</v>
      </c>
      <c r="H985" s="182">
        <v>0.03</v>
      </c>
      <c r="I985" s="165"/>
      <c r="J985" s="79"/>
      <c r="K985" s="166"/>
      <c r="M985" s="32"/>
      <c r="N985" s="33"/>
      <c r="O985" s="42"/>
      <c r="R985" s="33"/>
    </row>
    <row r="986" spans="3:19" customFormat="1" x14ac:dyDescent="0.35">
      <c r="C986" s="143" t="s">
        <v>114</v>
      </c>
      <c r="D986" s="142">
        <v>0</v>
      </c>
      <c r="E986" s="164" t="s">
        <v>998</v>
      </c>
      <c r="F986" s="128" t="s">
        <v>17</v>
      </c>
      <c r="G986" s="99" t="s">
        <v>999</v>
      </c>
      <c r="H986" s="100">
        <v>5.5E-2</v>
      </c>
      <c r="I986" s="119">
        <f>D986*H986</f>
        <v>0</v>
      </c>
      <c r="J986" s="146" t="s">
        <v>297</v>
      </c>
      <c r="K986" s="122" t="s">
        <v>19</v>
      </c>
      <c r="M986" s="32"/>
      <c r="N986" s="33"/>
      <c r="O986" s="42"/>
      <c r="R986" s="33"/>
    </row>
    <row r="987" spans="3:19" customFormat="1" ht="28" x14ac:dyDescent="0.35">
      <c r="C987" s="194" t="s">
        <v>426</v>
      </c>
      <c r="D987" s="150"/>
      <c r="E987" s="183" t="s">
        <v>1019</v>
      </c>
      <c r="F987" s="180" t="str">
        <f>_xlfn.IFNA(IF(MATCH(E987,'DEQ Pollutant List'!$A$7:$A$611, 0)&gt;0, "Yes"), "No")</f>
        <v>No</v>
      </c>
      <c r="G987" s="184" t="s">
        <v>1020</v>
      </c>
      <c r="H987" s="185" t="s">
        <v>101</v>
      </c>
      <c r="I987" s="168"/>
      <c r="J987" s="150"/>
      <c r="K987" s="169"/>
      <c r="L987" s="57"/>
      <c r="M987" s="54"/>
      <c r="N987" s="33"/>
      <c r="O987" s="42"/>
      <c r="R987" s="33"/>
    </row>
    <row r="988" spans="3:19" ht="28.5" customHeight="1" x14ac:dyDescent="0.35">
      <c r="C988" s="143" t="s">
        <v>115</v>
      </c>
      <c r="D988" s="142">
        <v>0</v>
      </c>
      <c r="E988" s="164" t="s">
        <v>998</v>
      </c>
      <c r="F988" s="128" t="s">
        <v>17</v>
      </c>
      <c r="G988" s="99" t="s">
        <v>999</v>
      </c>
      <c r="H988" s="100">
        <v>0.02</v>
      </c>
      <c r="I988" s="119">
        <f>D988*H988</f>
        <v>0</v>
      </c>
      <c r="J988" s="146" t="s">
        <v>297</v>
      </c>
      <c r="K988" s="122" t="s">
        <v>19</v>
      </c>
      <c r="M988" s="32"/>
      <c r="N988" s="33"/>
      <c r="O988" s="42"/>
      <c r="R988" s="42">
        <v>0.47</v>
      </c>
      <c r="S988" s="84"/>
    </row>
    <row r="989" spans="3:19" ht="28.5" customHeight="1" x14ac:dyDescent="0.35">
      <c r="C989" s="143" t="s">
        <v>120</v>
      </c>
      <c r="D989" s="142">
        <v>0</v>
      </c>
      <c r="E989" s="164" t="s">
        <v>998</v>
      </c>
      <c r="F989" s="128" t="s">
        <v>17</v>
      </c>
      <c r="G989" s="99" t="s">
        <v>999</v>
      </c>
      <c r="H989" s="100">
        <v>0.03</v>
      </c>
      <c r="I989" s="119">
        <f>D989*H989</f>
        <v>0</v>
      </c>
      <c r="J989" s="146" t="s">
        <v>297</v>
      </c>
      <c r="K989" s="122" t="s">
        <v>19</v>
      </c>
      <c r="M989" s="32"/>
      <c r="N989" s="33"/>
      <c r="O989" s="42"/>
      <c r="R989" s="42" t="s">
        <v>101</v>
      </c>
      <c r="S989" s="84"/>
    </row>
    <row r="990" spans="3:19" ht="28.5" customHeight="1" x14ac:dyDescent="0.35">
      <c r="C990" s="143" t="s">
        <v>121</v>
      </c>
      <c r="D990" s="142">
        <v>0</v>
      </c>
      <c r="E990" s="164" t="s">
        <v>998</v>
      </c>
      <c r="F990" s="128" t="s">
        <v>17</v>
      </c>
      <c r="G990" s="99" t="s">
        <v>999</v>
      </c>
      <c r="H990" s="100">
        <v>0.03</v>
      </c>
      <c r="I990" s="119">
        <f>D990*H990</f>
        <v>0</v>
      </c>
      <c r="J990" s="146" t="s">
        <v>297</v>
      </c>
      <c r="K990" s="122" t="s">
        <v>19</v>
      </c>
      <c r="M990" s="32"/>
      <c r="N990" s="33"/>
      <c r="O990" s="42"/>
      <c r="R990" s="42">
        <v>0.15</v>
      </c>
      <c r="S990" s="84"/>
    </row>
    <row r="991" spans="3:19" customFormat="1" ht="28.5" x14ac:dyDescent="0.35">
      <c r="C991" s="191" t="s">
        <v>1021</v>
      </c>
      <c r="D991" s="79"/>
      <c r="E991" s="179" t="s">
        <v>1022</v>
      </c>
      <c r="F991" s="180" t="str">
        <f>_xlfn.IFNA(IF(MATCH(E991,'DEQ Pollutant List'!$A$7:$A$611, 0)&gt;0, "Yes"), "No")</f>
        <v>No</v>
      </c>
      <c r="G991" s="181" t="s">
        <v>1023</v>
      </c>
      <c r="H991" s="182">
        <v>0.99</v>
      </c>
      <c r="I991" s="165"/>
      <c r="J991" s="79"/>
      <c r="K991" s="166"/>
      <c r="M991" s="32"/>
      <c r="N991" s="33"/>
      <c r="O991" s="42"/>
      <c r="R991" s="33">
        <v>0.01</v>
      </c>
    </row>
    <row r="992" spans="3:19" ht="28.5" customHeight="1" x14ac:dyDescent="0.35">
      <c r="C992" s="143" t="s">
        <v>123</v>
      </c>
      <c r="D992" s="142">
        <v>0</v>
      </c>
      <c r="E992" s="164" t="s">
        <v>998</v>
      </c>
      <c r="F992" s="128" t="s">
        <v>17</v>
      </c>
      <c r="G992" s="99" t="s">
        <v>999</v>
      </c>
      <c r="H992" s="100">
        <v>1.78E-2</v>
      </c>
      <c r="I992" s="119">
        <f>D992*H992</f>
        <v>0</v>
      </c>
      <c r="J992" s="146" t="s">
        <v>297</v>
      </c>
      <c r="K992" s="122" t="s">
        <v>19</v>
      </c>
      <c r="M992" s="32"/>
      <c r="N992" s="33"/>
      <c r="O992" s="42"/>
      <c r="R992" s="42">
        <v>1E-4</v>
      </c>
      <c r="S992" s="84"/>
    </row>
    <row r="993" spans="1:19" ht="28.5" customHeight="1" x14ac:dyDescent="0.35">
      <c r="C993" s="143" t="s">
        <v>124</v>
      </c>
      <c r="D993" s="142">
        <v>0</v>
      </c>
      <c r="E993" s="164" t="s">
        <v>998</v>
      </c>
      <c r="F993" s="128" t="s">
        <v>17</v>
      </c>
      <c r="G993" s="99" t="s">
        <v>999</v>
      </c>
      <c r="H993" s="100">
        <v>0.03</v>
      </c>
      <c r="I993" s="119">
        <f>D993*H993</f>
        <v>0</v>
      </c>
      <c r="J993" s="146" t="s">
        <v>297</v>
      </c>
      <c r="K993" s="122" t="s">
        <v>19</v>
      </c>
      <c r="M993" s="32"/>
      <c r="N993" s="33"/>
      <c r="O993" s="42"/>
      <c r="R993" s="42">
        <v>0.01</v>
      </c>
      <c r="S993" s="84"/>
    </row>
    <row r="994" spans="1:19" customFormat="1" ht="28.5" x14ac:dyDescent="0.35">
      <c r="C994" s="191" t="s">
        <v>437</v>
      </c>
      <c r="D994" s="79"/>
      <c r="E994" s="179" t="s">
        <v>1022</v>
      </c>
      <c r="F994" s="180" t="str">
        <f>_xlfn.IFNA(IF(MATCH(E994,'DEQ Pollutant List'!$A$7:$A$611, 0)&gt;0, "Yes"), "No")</f>
        <v>No</v>
      </c>
      <c r="G994" s="181" t="s">
        <v>1023</v>
      </c>
      <c r="H994" s="182">
        <v>0.99</v>
      </c>
      <c r="I994" s="165"/>
      <c r="J994" s="79"/>
      <c r="K994" s="166"/>
      <c r="L994" t="s">
        <v>1024</v>
      </c>
      <c r="M994" s="32"/>
      <c r="N994" s="55"/>
      <c r="O994" s="56"/>
      <c r="P994" s="57"/>
      <c r="R994" s="55">
        <v>1E-4</v>
      </c>
    </row>
    <row r="995" spans="1:19" ht="28.5" customHeight="1" x14ac:dyDescent="0.35">
      <c r="C995" s="143" t="s">
        <v>126</v>
      </c>
      <c r="D995" s="197">
        <f>MAX('Chemical Use (2022)'!D113,'Chemical Use (2021)'!D113,'Chemical Use (2020)'!D113)*CONVERT(12,"oz","gal")*0.757*8.34*2</f>
        <v>17.756381249999997</v>
      </c>
      <c r="E995" s="164" t="s">
        <v>998</v>
      </c>
      <c r="F995" s="128" t="s">
        <v>17</v>
      </c>
      <c r="G995" s="99" t="s">
        <v>999</v>
      </c>
      <c r="H995" s="100">
        <v>0.03</v>
      </c>
      <c r="I995" s="119">
        <f>D995*H995</f>
        <v>0.53269143749999992</v>
      </c>
      <c r="J995" s="146" t="s">
        <v>297</v>
      </c>
      <c r="K995" s="122" t="s">
        <v>19</v>
      </c>
      <c r="M995" s="32"/>
      <c r="N995" s="33"/>
      <c r="O995" s="42"/>
      <c r="R995" s="42">
        <v>2.5000000000000001E-2</v>
      </c>
      <c r="S995" s="84"/>
    </row>
    <row r="996" spans="1:19" customFormat="1" ht="28.5" x14ac:dyDescent="0.35">
      <c r="C996" s="191" t="s">
        <v>1025</v>
      </c>
      <c r="D996" s="79"/>
      <c r="E996" s="179" t="s">
        <v>1022</v>
      </c>
      <c r="F996" s="180" t="str">
        <f>_xlfn.IFNA(IF(MATCH(E996,'DEQ Pollutant List'!$A$7:$A$611, 0)&gt;0, "Yes"), "No")</f>
        <v>No</v>
      </c>
      <c r="G996" s="181" t="s">
        <v>1026</v>
      </c>
      <c r="H996" s="182">
        <v>0.99</v>
      </c>
      <c r="I996" s="165"/>
      <c r="J996" s="79"/>
      <c r="K996" s="166"/>
      <c r="M996" s="32"/>
      <c r="N996" s="33"/>
      <c r="O996" s="42"/>
      <c r="R996" s="33">
        <v>0.01</v>
      </c>
    </row>
    <row r="997" spans="1:19" ht="28.5" customHeight="1" x14ac:dyDescent="0.35">
      <c r="C997" s="141" t="s">
        <v>128</v>
      </c>
      <c r="D997" s="142">
        <v>0</v>
      </c>
      <c r="E997" s="164" t="s">
        <v>998</v>
      </c>
      <c r="F997" s="128" t="s">
        <v>17</v>
      </c>
      <c r="G997" s="99" t="s">
        <v>1000</v>
      </c>
      <c r="H997" s="100">
        <v>0.1</v>
      </c>
      <c r="I997" s="119">
        <f>D997*H997</f>
        <v>0</v>
      </c>
      <c r="J997" s="146" t="s">
        <v>297</v>
      </c>
      <c r="K997" s="122" t="s">
        <v>19</v>
      </c>
      <c r="M997" s="32"/>
      <c r="N997" s="33"/>
      <c r="O997" s="42"/>
      <c r="R997" s="42">
        <v>0.01</v>
      </c>
      <c r="S997" s="84"/>
    </row>
    <row r="998" spans="1:19" ht="28.5" customHeight="1" x14ac:dyDescent="0.35">
      <c r="C998" s="141" t="s">
        <v>134</v>
      </c>
      <c r="D998" s="142">
        <v>0</v>
      </c>
      <c r="E998" s="164" t="s">
        <v>998</v>
      </c>
      <c r="F998" s="128" t="s">
        <v>17</v>
      </c>
      <c r="G998" s="99" t="s">
        <v>999</v>
      </c>
      <c r="H998" s="100">
        <v>0.1</v>
      </c>
      <c r="I998" s="119">
        <f>D998*H998</f>
        <v>0</v>
      </c>
      <c r="J998" s="146" t="s">
        <v>297</v>
      </c>
      <c r="K998" s="122" t="s">
        <v>19</v>
      </c>
      <c r="M998" s="32"/>
      <c r="N998" s="33"/>
      <c r="O998" s="42"/>
      <c r="R998" s="42">
        <v>0.01</v>
      </c>
      <c r="S998" s="84"/>
    </row>
    <row r="999" spans="1:19" customFormat="1" x14ac:dyDescent="0.35">
      <c r="C999" s="191" t="s">
        <v>1027</v>
      </c>
      <c r="D999" s="79"/>
      <c r="E999" s="179" t="s">
        <v>1022</v>
      </c>
      <c r="F999" s="180" t="str">
        <f>_xlfn.IFNA(IF(MATCH(E999,'DEQ Pollutant List'!$A$7:$A$611, 0)&gt;0, "Yes"), "No")</f>
        <v>No</v>
      </c>
      <c r="G999" s="181" t="s">
        <v>1028</v>
      </c>
      <c r="H999" s="182" t="s">
        <v>101</v>
      </c>
      <c r="I999" s="165"/>
      <c r="J999" s="79"/>
      <c r="K999" s="166"/>
      <c r="M999" s="32"/>
      <c r="N999" s="33"/>
      <c r="O999" s="42"/>
      <c r="R999" s="33">
        <v>1.2999999999999999E-2</v>
      </c>
    </row>
    <row r="1000" spans="1:19" customFormat="1" ht="28.5" x14ac:dyDescent="0.35">
      <c r="C1000" s="191" t="s">
        <v>856</v>
      </c>
      <c r="D1000" s="79"/>
      <c r="E1000" s="179" t="s">
        <v>1022</v>
      </c>
      <c r="F1000" s="180" t="str">
        <f>_xlfn.IFNA(IF(MATCH(E1000,'DEQ Pollutant List'!$A$7:$A$611, 0)&gt;0, "Yes"), "No")</f>
        <v>No</v>
      </c>
      <c r="G1000" s="181" t="s">
        <v>1023</v>
      </c>
      <c r="H1000" s="182">
        <v>0.99</v>
      </c>
      <c r="I1000" s="165"/>
      <c r="J1000" s="79"/>
      <c r="K1000" s="166"/>
      <c r="M1000" s="32"/>
      <c r="N1000" s="33"/>
      <c r="O1000" s="42"/>
      <c r="R1000" s="33">
        <v>0.01</v>
      </c>
    </row>
    <row r="1001" spans="1:19" ht="28.5" customHeight="1" x14ac:dyDescent="0.35">
      <c r="C1001" s="143" t="s">
        <v>108</v>
      </c>
      <c r="D1001" s="142">
        <v>0</v>
      </c>
      <c r="E1001" s="164" t="s">
        <v>1029</v>
      </c>
      <c r="F1001" s="128" t="s">
        <v>17</v>
      </c>
      <c r="G1001" s="99" t="s">
        <v>1030</v>
      </c>
      <c r="H1001" s="100">
        <v>1.2E-2</v>
      </c>
      <c r="I1001" s="119">
        <f>D1001*H1001</f>
        <v>0</v>
      </c>
      <c r="J1001" s="146" t="s">
        <v>297</v>
      </c>
      <c r="K1001" s="122" t="s">
        <v>19</v>
      </c>
      <c r="M1001" s="32"/>
      <c r="N1001" s="33"/>
      <c r="O1001" s="42"/>
      <c r="R1001" s="42">
        <v>1.4E-3</v>
      </c>
      <c r="S1001" s="84"/>
    </row>
    <row r="1002" spans="1:19" ht="28.5" customHeight="1" x14ac:dyDescent="0.35">
      <c r="C1002" s="145" t="s">
        <v>33</v>
      </c>
      <c r="D1002" s="142">
        <v>0</v>
      </c>
      <c r="E1002" s="164" t="s">
        <v>1029</v>
      </c>
      <c r="F1002" s="128" t="s">
        <v>17</v>
      </c>
      <c r="G1002" s="99" t="s">
        <v>1031</v>
      </c>
      <c r="H1002" s="100">
        <v>7.0000000000000001E-3</v>
      </c>
      <c r="I1002" s="119">
        <f>D1002*H1002</f>
        <v>0</v>
      </c>
      <c r="J1002" s="146" t="s">
        <v>297</v>
      </c>
      <c r="K1002" s="122" t="s">
        <v>19</v>
      </c>
      <c r="M1002" s="32"/>
      <c r="N1002" s="33"/>
      <c r="O1002" s="42"/>
      <c r="R1002" s="42">
        <v>2E-3</v>
      </c>
      <c r="S1002" s="84"/>
    </row>
    <row r="1003" spans="1:19" customFormat="1" ht="28.5" x14ac:dyDescent="0.35">
      <c r="C1003" s="191" t="s">
        <v>1032</v>
      </c>
      <c r="D1003" s="79"/>
      <c r="E1003" s="179" t="s">
        <v>1022</v>
      </c>
      <c r="F1003" s="180" t="str">
        <f>_xlfn.IFNA(IF(MATCH(E1003,'DEQ Pollutant List'!$A$7:$A$611, 0)&gt;0, "Yes"), "No")</f>
        <v>No</v>
      </c>
      <c r="G1003" s="181" t="s">
        <v>1023</v>
      </c>
      <c r="H1003" s="182">
        <v>0.99</v>
      </c>
      <c r="I1003" s="165"/>
      <c r="J1003" s="79"/>
      <c r="K1003" s="166"/>
      <c r="M1003" s="32"/>
      <c r="N1003" s="33"/>
      <c r="O1003" s="42"/>
      <c r="R1003" s="33">
        <v>1E-3</v>
      </c>
    </row>
    <row r="1004" spans="1:19" ht="28.5" customHeight="1" x14ac:dyDescent="0.35">
      <c r="A1004" s="92"/>
      <c r="C1004" s="143" t="s">
        <v>529</v>
      </c>
      <c r="D1004" s="142">
        <v>0</v>
      </c>
      <c r="E1004" s="172" t="s">
        <v>1033</v>
      </c>
      <c r="F1004" s="128" t="s">
        <v>17</v>
      </c>
      <c r="G1004" s="99" t="s">
        <v>1034</v>
      </c>
      <c r="H1004" s="100">
        <v>0.01</v>
      </c>
      <c r="I1004" s="119">
        <f>D1004*H1004</f>
        <v>0</v>
      </c>
      <c r="J1004" s="144">
        <v>10</v>
      </c>
      <c r="K1004" s="121"/>
      <c r="M1004" s="32"/>
      <c r="N1004" s="33"/>
      <c r="O1004" s="42"/>
      <c r="R1004" s="42">
        <v>1E-3</v>
      </c>
      <c r="S1004" s="84"/>
    </row>
    <row r="1005" spans="1:19" ht="28.5" customHeight="1" x14ac:dyDescent="0.35">
      <c r="C1005" s="143" t="s">
        <v>526</v>
      </c>
      <c r="D1005" s="142">
        <v>0</v>
      </c>
      <c r="E1005" s="164" t="s">
        <v>1033</v>
      </c>
      <c r="F1005" s="131" t="str">
        <f>_xlfn.IFNA(IF(MATCH(E1005,'DEQ Pollutant List'!$A$7:$A$611, 0)&gt;0, "Yes"), "No")</f>
        <v>Yes</v>
      </c>
      <c r="G1005" s="99" t="s">
        <v>1035</v>
      </c>
      <c r="H1005" s="100">
        <v>2.5000000000000001E-4</v>
      </c>
      <c r="I1005" s="119">
        <f>D1005*H1005</f>
        <v>0</v>
      </c>
      <c r="J1005" s="144">
        <v>10</v>
      </c>
      <c r="K1005" s="122"/>
      <c r="M1005" s="32"/>
      <c r="N1005" s="33"/>
      <c r="O1005" s="42"/>
      <c r="R1005" s="42">
        <v>1E-3</v>
      </c>
      <c r="S1005" s="84"/>
    </row>
    <row r="1006" spans="1:19" customFormat="1" ht="28.5" x14ac:dyDescent="0.35">
      <c r="C1006" s="193" t="s">
        <v>1036</v>
      </c>
      <c r="D1006" s="149"/>
      <c r="E1006" s="179" t="s">
        <v>1022</v>
      </c>
      <c r="F1006" s="180" t="str">
        <f>_xlfn.IFNA(IF(MATCH(E1006,'DEQ Pollutant List'!$A$7:$A$611, 0)&gt;0, "Yes"), "No")</f>
        <v>No</v>
      </c>
      <c r="G1006" s="181" t="s">
        <v>1023</v>
      </c>
      <c r="H1006" s="182">
        <v>0.99</v>
      </c>
      <c r="I1006" s="165"/>
      <c r="J1006" s="149"/>
      <c r="K1006" s="166"/>
      <c r="M1006" s="32"/>
      <c r="N1006" s="33"/>
      <c r="O1006" s="42"/>
      <c r="R1006" s="33">
        <v>2E-3</v>
      </c>
    </row>
    <row r="1007" spans="1:19" customFormat="1" ht="28.5" x14ac:dyDescent="0.35">
      <c r="C1007" s="191" t="s">
        <v>718</v>
      </c>
      <c r="D1007" s="79"/>
      <c r="E1007" s="179" t="s">
        <v>1022</v>
      </c>
      <c r="F1007" s="180" t="str">
        <f>_xlfn.IFNA(IF(MATCH(E1007,'DEQ Pollutant List'!$A$7:$A$611, 0)&gt;0, "Yes"), "No")</f>
        <v>No</v>
      </c>
      <c r="G1007" s="181" t="s">
        <v>1023</v>
      </c>
      <c r="H1007" s="182">
        <v>0.99</v>
      </c>
      <c r="I1007" s="165"/>
      <c r="J1007" s="79"/>
      <c r="K1007" s="166"/>
      <c r="M1007" s="32"/>
      <c r="N1007" s="33"/>
      <c r="O1007" s="42"/>
      <c r="R1007" s="33">
        <v>1.6999999999999999E-3</v>
      </c>
    </row>
    <row r="1008" spans="1:19" customFormat="1" ht="28.5" x14ac:dyDescent="0.35">
      <c r="C1008" s="191" t="s">
        <v>718</v>
      </c>
      <c r="D1008" s="79"/>
      <c r="E1008" s="179" t="s">
        <v>1022</v>
      </c>
      <c r="F1008" s="180" t="str">
        <f>_xlfn.IFNA(IF(MATCH(E1008,'DEQ Pollutant List'!$A$7:$A$611, 0)&gt;0, "Yes"), "No")</f>
        <v>No</v>
      </c>
      <c r="G1008" s="181" t="s">
        <v>1037</v>
      </c>
      <c r="H1008" s="182"/>
      <c r="I1008" s="165"/>
      <c r="J1008" s="79"/>
      <c r="K1008" s="166"/>
      <c r="M1008" s="32"/>
      <c r="N1008" s="33"/>
      <c r="O1008" s="42"/>
      <c r="R1008" s="33">
        <v>1E-3</v>
      </c>
    </row>
    <row r="1009" spans="3:19" customFormat="1" ht="28.5" x14ac:dyDescent="0.35">
      <c r="C1009" s="191" t="s">
        <v>70</v>
      </c>
      <c r="D1009" s="79"/>
      <c r="E1009" s="179" t="s">
        <v>1038</v>
      </c>
      <c r="F1009" s="180" t="str">
        <f>_xlfn.IFNA(IF(MATCH(E1009,'DEQ Pollutant List'!$A$7:$A$611, 0)&gt;0, "Yes"), "No")</f>
        <v>No</v>
      </c>
      <c r="G1009" s="181" t="s">
        <v>1039</v>
      </c>
      <c r="H1009" s="182">
        <v>5.0000000000000001E-3</v>
      </c>
      <c r="I1009" s="165"/>
      <c r="J1009" s="79"/>
      <c r="K1009" s="166"/>
      <c r="M1009" s="32"/>
      <c r="N1009" s="33"/>
      <c r="O1009" s="42"/>
      <c r="R1009" s="33">
        <v>1E-3</v>
      </c>
    </row>
    <row r="1010" spans="3:19" ht="28.5" customHeight="1" x14ac:dyDescent="0.35">
      <c r="C1010" s="143" t="s">
        <v>143</v>
      </c>
      <c r="D1010" s="142">
        <v>0</v>
      </c>
      <c r="E1010" s="164" t="s">
        <v>1040</v>
      </c>
      <c r="F1010" s="131" t="str">
        <f>_xlfn.IFNA(IF(MATCH(E1010,'DEQ Pollutant List'!$A$7:$A$611, 0)&gt;0, "Yes"), "No")</f>
        <v>Yes</v>
      </c>
      <c r="G1010" s="99" t="s">
        <v>1041</v>
      </c>
      <c r="H1010" s="100">
        <v>0.1</v>
      </c>
      <c r="I1010" s="119">
        <f>D1010*H1010</f>
        <v>0</v>
      </c>
      <c r="J1010" s="144">
        <v>1000</v>
      </c>
      <c r="K1010" s="122"/>
      <c r="M1010" s="32"/>
      <c r="N1010" s="33"/>
      <c r="O1010" s="42"/>
      <c r="R1010" s="42">
        <v>1E-3</v>
      </c>
      <c r="S1010" s="84"/>
    </row>
    <row r="1011" spans="3:19" customFormat="1" ht="28.5" x14ac:dyDescent="0.35">
      <c r="C1011" s="190" t="s">
        <v>1042</v>
      </c>
      <c r="D1011" s="147"/>
      <c r="E1011" s="179" t="s">
        <v>1022</v>
      </c>
      <c r="F1011" s="180" t="str">
        <f>_xlfn.IFNA(IF(MATCH(E1011,'DEQ Pollutant List'!$A$7:$A$611, 0)&gt;0, "Yes"), "No")</f>
        <v>No</v>
      </c>
      <c r="G1011" s="181" t="s">
        <v>1023</v>
      </c>
      <c r="H1011" s="182">
        <v>0.99</v>
      </c>
      <c r="I1011" s="165"/>
      <c r="J1011" s="147"/>
      <c r="K1011" s="166"/>
      <c r="M1011" s="32"/>
      <c r="N1011" s="33"/>
      <c r="O1011" s="42"/>
      <c r="R1011" s="33" t="s">
        <v>96</v>
      </c>
    </row>
    <row r="1012" spans="3:19" customFormat="1" ht="28.5" x14ac:dyDescent="0.35">
      <c r="C1012" s="190" t="s">
        <v>1043</v>
      </c>
      <c r="D1012" s="147"/>
      <c r="E1012" s="179" t="s">
        <v>1022</v>
      </c>
      <c r="F1012" s="180" t="str">
        <f>_xlfn.IFNA(IF(MATCH(E1012,'DEQ Pollutant List'!$A$7:$A$611, 0)&gt;0, "Yes"), "No")</f>
        <v>No</v>
      </c>
      <c r="G1012" s="181" t="s">
        <v>1023</v>
      </c>
      <c r="H1012" s="182">
        <v>0.99</v>
      </c>
      <c r="I1012" s="165"/>
      <c r="J1012" s="147"/>
      <c r="K1012" s="166"/>
      <c r="M1012" s="32"/>
      <c r="N1012" s="33"/>
      <c r="O1012" s="42"/>
      <c r="R1012" s="33">
        <v>1E-3</v>
      </c>
    </row>
    <row r="1013" spans="3:19" customFormat="1" x14ac:dyDescent="0.35">
      <c r="C1013" s="191" t="s">
        <v>1044</v>
      </c>
      <c r="D1013" s="79"/>
      <c r="E1013" s="186" t="s">
        <v>1045</v>
      </c>
      <c r="F1013" s="180" t="str">
        <f>_xlfn.IFNA(IF(MATCH(E1013,'DEQ Pollutant List'!$A$7:$A$611, 0)&gt;0, "Yes"), "No")</f>
        <v>No</v>
      </c>
      <c r="G1013" s="180"/>
      <c r="H1013" s="182"/>
      <c r="I1013" s="165"/>
      <c r="J1013" s="79"/>
      <c r="K1013" s="166"/>
      <c r="M1013" s="32"/>
      <c r="N1013" s="33"/>
      <c r="O1013" s="42"/>
      <c r="R1013" s="33">
        <v>0.05</v>
      </c>
    </row>
    <row r="1014" spans="3:19" customFormat="1" x14ac:dyDescent="0.35">
      <c r="C1014" s="190" t="s">
        <v>194</v>
      </c>
      <c r="D1014" s="147"/>
      <c r="E1014" s="179" t="s">
        <v>1046</v>
      </c>
      <c r="F1014" s="180" t="str">
        <f>_xlfn.IFNA(IF(MATCH(E1014,'DEQ Pollutant List'!$A$7:$A$611, 0)&gt;0, "Yes"), "No")</f>
        <v>No</v>
      </c>
      <c r="G1014" s="181" t="s">
        <v>1047</v>
      </c>
      <c r="H1014" s="182">
        <v>0.3</v>
      </c>
      <c r="I1014" s="165"/>
      <c r="J1014" s="147"/>
      <c r="K1014" s="166"/>
      <c r="M1014" s="32"/>
      <c r="N1014" s="33"/>
      <c r="O1014" s="42"/>
      <c r="R1014" s="33">
        <v>0.1</v>
      </c>
    </row>
    <row r="1015" spans="3:19" customFormat="1" x14ac:dyDescent="0.35">
      <c r="C1015" s="191" t="s">
        <v>402</v>
      </c>
      <c r="D1015" s="79"/>
      <c r="E1015" s="179" t="s">
        <v>1048</v>
      </c>
      <c r="F1015" s="180" t="str">
        <f>_xlfn.IFNA(IF(MATCH(E1015,'DEQ Pollutant List'!$A$7:$A$611, 0)&gt;0, "Yes"), "No")</f>
        <v>No</v>
      </c>
      <c r="G1015" s="181" t="s">
        <v>1049</v>
      </c>
      <c r="H1015" s="182"/>
      <c r="I1015" s="165"/>
      <c r="J1015" s="79"/>
      <c r="K1015" s="166"/>
      <c r="M1015" s="32"/>
      <c r="N1015" s="33"/>
      <c r="O1015" s="42"/>
      <c r="R1015" s="33">
        <v>0</v>
      </c>
    </row>
    <row r="1016" spans="3:19" customFormat="1" x14ac:dyDescent="0.35">
      <c r="C1016" s="191" t="s">
        <v>1050</v>
      </c>
      <c r="D1016" s="79"/>
      <c r="E1016" s="179" t="s">
        <v>1051</v>
      </c>
      <c r="F1016" s="180" t="str">
        <f>_xlfn.IFNA(IF(MATCH(E1016,'DEQ Pollutant List'!$A$7:$A$611, 0)&gt;0, "Yes"), "No")</f>
        <v>No</v>
      </c>
      <c r="G1016" s="181"/>
      <c r="H1016" s="182"/>
      <c r="I1016" s="165"/>
      <c r="J1016" s="79"/>
      <c r="K1016" s="166"/>
      <c r="M1016" s="32"/>
      <c r="N1016" s="55"/>
      <c r="O1016" s="56"/>
      <c r="P1016" s="57"/>
      <c r="R1016" s="55">
        <v>1E-3</v>
      </c>
    </row>
    <row r="1017" spans="3:19" customFormat="1" x14ac:dyDescent="0.35">
      <c r="C1017" s="191" t="s">
        <v>559</v>
      </c>
      <c r="D1017" s="79"/>
      <c r="E1017" s="179" t="s">
        <v>1052</v>
      </c>
      <c r="F1017" s="180" t="str">
        <f>_xlfn.IFNA(IF(MATCH(E1017,'DEQ Pollutant List'!$A$7:$A$611, 0)&gt;0, "Yes"), "No")</f>
        <v>No</v>
      </c>
      <c r="G1017" s="181" t="s">
        <v>1053</v>
      </c>
      <c r="H1017" s="182">
        <v>0.3</v>
      </c>
      <c r="I1017" s="165"/>
      <c r="J1017" s="79"/>
      <c r="K1017" s="166"/>
      <c r="M1017" s="32"/>
      <c r="N1017" s="33"/>
      <c r="O1017" s="42"/>
      <c r="R1017" s="33">
        <v>1E-3</v>
      </c>
    </row>
    <row r="1018" spans="3:19" customFormat="1" x14ac:dyDescent="0.35">
      <c r="C1018" s="191" t="s">
        <v>408</v>
      </c>
      <c r="D1018" s="79"/>
      <c r="E1018" s="179" t="s">
        <v>1054</v>
      </c>
      <c r="F1018" s="180" t="str">
        <f>_xlfn.IFNA(IF(MATCH(E1018,'DEQ Pollutant List'!$A$7:$A$611, 0)&gt;0, "Yes"), "No")</f>
        <v>No</v>
      </c>
      <c r="G1018" s="181" t="s">
        <v>1055</v>
      </c>
      <c r="H1018" s="182"/>
      <c r="I1018" s="165"/>
      <c r="J1018" s="79"/>
      <c r="K1018" s="166"/>
      <c r="M1018" s="32"/>
      <c r="N1018" s="33"/>
      <c r="O1018" s="42"/>
      <c r="R1018" s="33">
        <v>0.7</v>
      </c>
    </row>
    <row r="1019" spans="3:19" customFormat="1" ht="28.5" x14ac:dyDescent="0.35">
      <c r="C1019" s="190" t="s">
        <v>462</v>
      </c>
      <c r="D1019" s="147"/>
      <c r="E1019" s="179" t="s">
        <v>1056</v>
      </c>
      <c r="F1019" s="180" t="str">
        <f>_xlfn.IFNA(IF(MATCH(E1019,'DEQ Pollutant List'!$A$7:$A$611, 0)&gt;0, "Yes"), "No")</f>
        <v>No</v>
      </c>
      <c r="G1019" s="181" t="s">
        <v>1057</v>
      </c>
      <c r="H1019" s="182">
        <v>0.9</v>
      </c>
      <c r="I1019" s="165"/>
      <c r="J1019" s="147"/>
      <c r="K1019" s="166"/>
      <c r="M1019" s="32"/>
      <c r="N1019" s="33"/>
      <c r="O1019" s="42"/>
      <c r="R1019" s="33">
        <v>0</v>
      </c>
    </row>
    <row r="1020" spans="3:19" customFormat="1" ht="28.5" x14ac:dyDescent="0.35">
      <c r="C1020" s="191" t="s">
        <v>408</v>
      </c>
      <c r="D1020" s="79"/>
      <c r="E1020" s="179" t="s">
        <v>1058</v>
      </c>
      <c r="F1020" s="180" t="str">
        <f>_xlfn.IFNA(IF(MATCH(E1020,'DEQ Pollutant List'!$A$7:$A$611, 0)&gt;0, "Yes"), "No")</f>
        <v>No</v>
      </c>
      <c r="G1020" s="181" t="s">
        <v>1059</v>
      </c>
      <c r="H1020" s="182">
        <v>0.99</v>
      </c>
      <c r="I1020" s="165"/>
      <c r="J1020" s="79"/>
      <c r="K1020" s="166"/>
      <c r="M1020" s="32"/>
      <c r="N1020" s="33"/>
      <c r="O1020" s="42"/>
      <c r="P1020" t="s">
        <v>1024</v>
      </c>
      <c r="R1020" s="33">
        <v>0.7</v>
      </c>
    </row>
    <row r="1021" spans="3:19" customFormat="1" x14ac:dyDescent="0.35">
      <c r="C1021" s="191" t="s">
        <v>408</v>
      </c>
      <c r="D1021" s="79"/>
      <c r="E1021" s="179" t="s">
        <v>1060</v>
      </c>
      <c r="F1021" s="180" t="str">
        <f>_xlfn.IFNA(IF(MATCH(E1021,'DEQ Pollutant List'!$A$7:$A$611, 0)&gt;0, "Yes"), "No")</f>
        <v>No</v>
      </c>
      <c r="G1021" s="181" t="s">
        <v>1061</v>
      </c>
      <c r="H1021" s="182"/>
      <c r="I1021" s="165"/>
      <c r="J1021" s="79"/>
      <c r="K1021" s="166"/>
      <c r="M1021" s="32"/>
      <c r="N1021" s="33"/>
      <c r="O1021" s="42"/>
      <c r="R1021" s="33">
        <v>0.7</v>
      </c>
    </row>
    <row r="1022" spans="3:19" customFormat="1" ht="28.5" x14ac:dyDescent="0.35">
      <c r="C1022" s="191" t="s">
        <v>601</v>
      </c>
      <c r="D1022" s="79"/>
      <c r="E1022" s="179" t="s">
        <v>1062</v>
      </c>
      <c r="F1022" s="180" t="str">
        <f>_xlfn.IFNA(IF(MATCH(E1022,'DEQ Pollutant List'!$A$7:$A$611, 0)&gt;0, "Yes"), "No")</f>
        <v>No</v>
      </c>
      <c r="G1022" s="181" t="s">
        <v>1063</v>
      </c>
      <c r="H1022" s="182"/>
      <c r="I1022" s="165"/>
      <c r="J1022" s="79"/>
      <c r="K1022" s="166"/>
      <c r="M1022" s="32"/>
      <c r="N1022" s="33"/>
      <c r="O1022" s="42"/>
      <c r="R1022" s="33">
        <v>0.7</v>
      </c>
    </row>
    <row r="1023" spans="3:19" customFormat="1" ht="28.5" x14ac:dyDescent="0.35">
      <c r="C1023" s="193" t="s">
        <v>887</v>
      </c>
      <c r="D1023" s="149"/>
      <c r="E1023" s="179" t="s">
        <v>1064</v>
      </c>
      <c r="F1023" s="180" t="str">
        <f>_xlfn.IFNA(IF(MATCH(E1023,'DEQ Pollutant List'!$A$7:$A$611, 0)&gt;0, "Yes"), "No")</f>
        <v>No</v>
      </c>
      <c r="G1023" s="181" t="s">
        <v>1065</v>
      </c>
      <c r="H1023" s="182"/>
      <c r="I1023" s="165"/>
      <c r="J1023" s="149"/>
      <c r="K1023" s="166"/>
      <c r="M1023" s="32"/>
      <c r="N1023" s="33"/>
      <c r="O1023" s="42"/>
      <c r="R1023" s="33">
        <v>0.7</v>
      </c>
    </row>
    <row r="1024" spans="3:19" customFormat="1" ht="28.5" x14ac:dyDescent="0.35">
      <c r="C1024" s="193" t="s">
        <v>887</v>
      </c>
      <c r="D1024" s="149"/>
      <c r="E1024" s="179" t="s">
        <v>1064</v>
      </c>
      <c r="F1024" s="180" t="str">
        <f>_xlfn.IFNA(IF(MATCH(E1024,'DEQ Pollutant List'!$A$7:$A$611, 0)&gt;0, "Yes"), "No")</f>
        <v>No</v>
      </c>
      <c r="G1024" s="181" t="s">
        <v>1066</v>
      </c>
      <c r="H1024" s="182"/>
      <c r="I1024" s="165"/>
      <c r="J1024" s="149"/>
      <c r="K1024" s="166"/>
      <c r="M1024" s="32"/>
      <c r="N1024" s="33"/>
      <c r="O1024" s="42"/>
      <c r="R1024" s="33">
        <v>0.7</v>
      </c>
    </row>
    <row r="1025" spans="3:19" customFormat="1" x14ac:dyDescent="0.35">
      <c r="C1025" s="193" t="s">
        <v>611</v>
      </c>
      <c r="D1025" s="149"/>
      <c r="E1025" s="179" t="s">
        <v>1064</v>
      </c>
      <c r="F1025" s="180" t="str">
        <f>_xlfn.IFNA(IF(MATCH(E1025,'DEQ Pollutant List'!$A$7:$A$611, 0)&gt;0, "Yes"), "No")</f>
        <v>No</v>
      </c>
      <c r="G1025" s="181" t="s">
        <v>1067</v>
      </c>
      <c r="H1025" s="182"/>
      <c r="I1025" s="165"/>
      <c r="J1025" s="149"/>
      <c r="K1025" s="166"/>
      <c r="M1025" s="32"/>
      <c r="N1025" s="33"/>
      <c r="O1025" s="42"/>
      <c r="R1025" s="33" t="s">
        <v>101</v>
      </c>
    </row>
    <row r="1026" spans="3:19" customFormat="1" x14ac:dyDescent="0.35">
      <c r="C1026" s="190" t="s">
        <v>37</v>
      </c>
      <c r="D1026" s="147"/>
      <c r="E1026" s="179" t="s">
        <v>1064</v>
      </c>
      <c r="F1026" s="180" t="str">
        <f>_xlfn.IFNA(IF(MATCH(E1026,'DEQ Pollutant List'!$A$7:$A$611, 0)&gt;0, "Yes"), "No")</f>
        <v>No</v>
      </c>
      <c r="G1026" s="181" t="s">
        <v>1068</v>
      </c>
      <c r="H1026" s="182">
        <v>0.2</v>
      </c>
      <c r="I1026" s="165"/>
      <c r="J1026" s="147"/>
      <c r="K1026" s="166"/>
      <c r="M1026" s="32"/>
      <c r="N1026" s="33"/>
      <c r="O1026" s="42"/>
      <c r="R1026" s="33">
        <v>0.7</v>
      </c>
    </row>
    <row r="1027" spans="3:19" ht="28.5" customHeight="1" x14ac:dyDescent="0.35">
      <c r="C1027" s="143" t="s">
        <v>31</v>
      </c>
      <c r="D1027" s="142">
        <v>0</v>
      </c>
      <c r="E1027" s="164" t="s">
        <v>1040</v>
      </c>
      <c r="F1027" s="131" t="str">
        <f>_xlfn.IFNA(IF(MATCH(E1027,'DEQ Pollutant List'!$A$7:$A$611, 0)&gt;0, "Yes"), "No")</f>
        <v>Yes</v>
      </c>
      <c r="G1027" s="99" t="s">
        <v>1041</v>
      </c>
      <c r="H1027" s="100">
        <v>0.25</v>
      </c>
      <c r="I1027" s="119">
        <f>D1027*H1027</f>
        <v>0</v>
      </c>
      <c r="J1027" s="144">
        <v>1000</v>
      </c>
      <c r="K1027" s="122"/>
      <c r="M1027" s="32"/>
      <c r="N1027" s="33"/>
      <c r="O1027" s="42"/>
      <c r="R1027" s="42">
        <v>0.7</v>
      </c>
      <c r="S1027" s="84"/>
    </row>
    <row r="1028" spans="3:19" customFormat="1" ht="42" x14ac:dyDescent="0.35">
      <c r="C1028" s="194" t="s">
        <v>161</v>
      </c>
      <c r="D1028" s="150"/>
      <c r="E1028" s="183" t="s">
        <v>1069</v>
      </c>
      <c r="F1028" s="180" t="str">
        <f>_xlfn.IFNA(IF(MATCH(E1028,'DEQ Pollutant List'!$A$7:$A$611, 0)&gt;0, "Yes"), "No")</f>
        <v>No</v>
      </c>
      <c r="G1028" s="184" t="s">
        <v>1070</v>
      </c>
      <c r="H1028" s="185">
        <v>0.25</v>
      </c>
      <c r="I1028" s="168"/>
      <c r="J1028" s="150"/>
      <c r="K1028" s="169"/>
      <c r="L1028" s="57"/>
      <c r="M1028" s="54"/>
      <c r="N1028" s="33"/>
      <c r="O1028" s="42"/>
      <c r="R1028" s="33">
        <v>0.7</v>
      </c>
    </row>
    <row r="1029" spans="3:19" customFormat="1" x14ac:dyDescent="0.35">
      <c r="C1029" s="191" t="s">
        <v>503</v>
      </c>
      <c r="D1029" s="79"/>
      <c r="E1029" s="179" t="s">
        <v>1069</v>
      </c>
      <c r="F1029" s="180" t="str">
        <f>_xlfn.IFNA(IF(MATCH(E1029,'DEQ Pollutant List'!$A$7:$A$611, 0)&gt;0, "Yes"), "No")</f>
        <v>No</v>
      </c>
      <c r="G1029" s="181" t="s">
        <v>1071</v>
      </c>
      <c r="H1029" s="182"/>
      <c r="I1029" s="165"/>
      <c r="J1029" s="79"/>
      <c r="K1029" s="166"/>
      <c r="M1029" s="32"/>
      <c r="N1029" s="33"/>
      <c r="O1029" s="42"/>
      <c r="R1029" s="33"/>
    </row>
    <row r="1030" spans="3:19" ht="28.5" customHeight="1" x14ac:dyDescent="0.35">
      <c r="C1030" s="145" t="s">
        <v>152</v>
      </c>
      <c r="D1030" s="142">
        <v>0</v>
      </c>
      <c r="E1030" s="164" t="s">
        <v>1040</v>
      </c>
      <c r="F1030" s="98" t="str">
        <f>_xlfn.IFNA(IF(MATCH(E1030,'DEQ Pollutant List'!$A$7:$A$611, 0)&gt;0, "Yes"), "No")</f>
        <v>Yes</v>
      </c>
      <c r="G1030" s="99" t="s">
        <v>1041</v>
      </c>
      <c r="H1030" s="100">
        <v>0.3</v>
      </c>
      <c r="I1030" s="119">
        <f>D1030*H1030</f>
        <v>0</v>
      </c>
      <c r="J1030" s="146">
        <v>1000</v>
      </c>
      <c r="K1030" s="122"/>
      <c r="M1030" s="32"/>
      <c r="N1030" s="33"/>
      <c r="O1030" s="42"/>
      <c r="R1030" s="42">
        <v>0.1</v>
      </c>
      <c r="S1030" s="84"/>
    </row>
    <row r="1031" spans="3:19" ht="28.5" customHeight="1" x14ac:dyDescent="0.35">
      <c r="C1031" s="145" t="s">
        <v>156</v>
      </c>
      <c r="D1031" s="142">
        <v>0</v>
      </c>
      <c r="E1031" s="164" t="s">
        <v>1040</v>
      </c>
      <c r="F1031" s="98" t="str">
        <f>_xlfn.IFNA(IF(MATCH(E1031,'DEQ Pollutant List'!$A$7:$A$611, 0)&gt;0, "Yes"), "No")</f>
        <v>Yes</v>
      </c>
      <c r="G1031" s="99" t="s">
        <v>1041</v>
      </c>
      <c r="H1031" s="100">
        <v>0.3</v>
      </c>
      <c r="I1031" s="119">
        <f>D1031*H1031</f>
        <v>0</v>
      </c>
      <c r="J1031" s="146">
        <v>1000</v>
      </c>
      <c r="K1031" s="122"/>
      <c r="M1031" s="32"/>
      <c r="N1031" s="33"/>
      <c r="O1031" s="42"/>
      <c r="R1031" s="42">
        <v>1</v>
      </c>
      <c r="S1031" s="84"/>
    </row>
    <row r="1032" spans="3:19" customFormat="1" ht="42.5" x14ac:dyDescent="0.35">
      <c r="C1032" s="190" t="s">
        <v>138</v>
      </c>
      <c r="D1032" s="147"/>
      <c r="E1032" s="179" t="s">
        <v>1069</v>
      </c>
      <c r="F1032" s="180" t="str">
        <f>_xlfn.IFNA(IF(MATCH(E1032,'DEQ Pollutant List'!$A$7:$A$611, 0)&gt;0, "Yes"), "No")</f>
        <v>No</v>
      </c>
      <c r="G1032" s="181" t="s">
        <v>1072</v>
      </c>
      <c r="H1032" s="182">
        <v>0.3</v>
      </c>
      <c r="I1032" s="165"/>
      <c r="J1032" s="147"/>
      <c r="K1032" s="166"/>
      <c r="M1032" s="32"/>
      <c r="N1032" s="33"/>
      <c r="O1032" s="42"/>
      <c r="R1032" s="33"/>
    </row>
    <row r="1033" spans="3:19" customFormat="1" x14ac:dyDescent="0.35">
      <c r="C1033" s="190" t="s">
        <v>138</v>
      </c>
      <c r="D1033" s="147"/>
      <c r="E1033" s="179" t="s">
        <v>1069</v>
      </c>
      <c r="F1033" s="180" t="str">
        <f>_xlfn.IFNA(IF(MATCH(E1033,'DEQ Pollutant List'!$A$7:$A$611, 0)&gt;0, "Yes"), "No")</f>
        <v>No</v>
      </c>
      <c r="G1033" s="181" t="s">
        <v>1073</v>
      </c>
      <c r="H1033" s="182"/>
      <c r="I1033" s="165"/>
      <c r="J1033" s="147"/>
      <c r="K1033" s="166"/>
      <c r="M1033" s="32"/>
      <c r="N1033" s="33"/>
      <c r="O1033" s="42"/>
      <c r="R1033" s="33">
        <v>0.1</v>
      </c>
    </row>
    <row r="1034" spans="3:19" ht="28.5" customHeight="1" x14ac:dyDescent="0.35">
      <c r="C1034" s="141" t="s">
        <v>157</v>
      </c>
      <c r="D1034" s="142">
        <v>0</v>
      </c>
      <c r="E1034" s="164" t="s">
        <v>1040</v>
      </c>
      <c r="F1034" s="98" t="str">
        <f>_xlfn.IFNA(IF(MATCH(E1034,'DEQ Pollutant List'!$A$7:$A$611, 0)&gt;0, "Yes"), "No")</f>
        <v>Yes</v>
      </c>
      <c r="G1034" s="99" t="s">
        <v>1041</v>
      </c>
      <c r="H1034" s="100">
        <v>0.25</v>
      </c>
      <c r="I1034" s="119">
        <f>D1034*H1034</f>
        <v>0</v>
      </c>
      <c r="J1034" s="142">
        <v>1000</v>
      </c>
      <c r="K1034" s="122"/>
      <c r="M1034" s="32"/>
      <c r="N1034" s="33"/>
      <c r="O1034" s="42"/>
      <c r="R1034" s="42" t="s">
        <v>804</v>
      </c>
      <c r="S1034" s="84"/>
    </row>
    <row r="1035" spans="3:19" ht="28.5" customHeight="1" x14ac:dyDescent="0.35">
      <c r="C1035" s="143" t="s">
        <v>103</v>
      </c>
      <c r="D1035" s="142">
        <v>0</v>
      </c>
      <c r="E1035" s="164" t="s">
        <v>1040</v>
      </c>
      <c r="F1035" s="98" t="str">
        <f>_xlfn.IFNA(IF(MATCH(E1035,'DEQ Pollutant List'!$A$7:$A$611, 0)&gt;0, "Yes"), "No")</f>
        <v>Yes</v>
      </c>
      <c r="G1035" s="99" t="s">
        <v>1041</v>
      </c>
      <c r="H1035" s="100">
        <v>3.5000000000000003E-2</v>
      </c>
      <c r="I1035" s="119">
        <f>D1035*H1035</f>
        <v>0</v>
      </c>
      <c r="J1035" s="144">
        <v>1000</v>
      </c>
      <c r="K1035" s="122"/>
      <c r="M1035" s="32"/>
      <c r="N1035" s="33"/>
      <c r="O1035" s="42"/>
      <c r="R1035" s="42">
        <v>0</v>
      </c>
      <c r="S1035" s="84"/>
    </row>
    <row r="1036" spans="3:19" ht="28.5" customHeight="1" x14ac:dyDescent="0.35">
      <c r="C1036" s="143" t="s">
        <v>158</v>
      </c>
      <c r="D1036" s="142">
        <v>0</v>
      </c>
      <c r="E1036" s="164" t="s">
        <v>1040</v>
      </c>
      <c r="F1036" s="98" t="str">
        <f>_xlfn.IFNA(IF(MATCH(E1036,'DEQ Pollutant List'!$A$7:$A$611, 0)&gt;0, "Yes"), "No")</f>
        <v>Yes</v>
      </c>
      <c r="G1036" s="99" t="s">
        <v>1041</v>
      </c>
      <c r="H1036" s="100">
        <v>0.2</v>
      </c>
      <c r="I1036" s="119">
        <f>D1036*H1036</f>
        <v>0</v>
      </c>
      <c r="J1036" s="144">
        <v>1000</v>
      </c>
      <c r="K1036" s="122"/>
      <c r="M1036" s="32"/>
      <c r="N1036" s="33"/>
      <c r="O1036" s="42"/>
      <c r="R1036" s="42">
        <v>0.1</v>
      </c>
      <c r="S1036" s="84"/>
    </row>
    <row r="1037" spans="3:19" customFormat="1" x14ac:dyDescent="0.35">
      <c r="C1037" s="190" t="s">
        <v>138</v>
      </c>
      <c r="D1037" s="147"/>
      <c r="E1037" s="179" t="s">
        <v>1069</v>
      </c>
      <c r="F1037" s="180" t="str">
        <f>_xlfn.IFNA(IF(MATCH(E1037,'DEQ Pollutant List'!$A$7:$A$611, 0)&gt;0, "Yes"), "No")</f>
        <v>No</v>
      </c>
      <c r="G1037" s="181" t="s">
        <v>1074</v>
      </c>
      <c r="H1037" s="182"/>
      <c r="I1037" s="165"/>
      <c r="J1037" s="147"/>
      <c r="K1037" s="166"/>
      <c r="M1037" s="32"/>
      <c r="N1037" s="33"/>
      <c r="O1037" s="42"/>
      <c r="R1037" s="33" t="s">
        <v>1075</v>
      </c>
    </row>
    <row r="1038" spans="3:19" customFormat="1" x14ac:dyDescent="0.35">
      <c r="C1038" s="190" t="s">
        <v>244</v>
      </c>
      <c r="D1038" s="147"/>
      <c r="E1038" s="179" t="s">
        <v>1076</v>
      </c>
      <c r="F1038" s="180" t="str">
        <f>_xlfn.IFNA(IF(MATCH(E1038,'DEQ Pollutant List'!$A$7:$A$611, 0)&gt;0, "Yes"), "No")</f>
        <v>No</v>
      </c>
      <c r="G1038" s="181" t="s">
        <v>1077</v>
      </c>
      <c r="H1038" s="182">
        <v>0.9</v>
      </c>
      <c r="I1038" s="165"/>
      <c r="J1038" s="147"/>
      <c r="K1038" s="166"/>
      <c r="M1038" s="32"/>
      <c r="N1038" s="33"/>
      <c r="O1038" s="42"/>
      <c r="R1038" s="33" t="s">
        <v>101</v>
      </c>
    </row>
    <row r="1039" spans="3:19" customFormat="1" ht="56.5" x14ac:dyDescent="0.35">
      <c r="C1039" s="191" t="s">
        <v>1078</v>
      </c>
      <c r="D1039" s="79"/>
      <c r="E1039" s="179"/>
      <c r="F1039" s="180" t="str">
        <f>_xlfn.IFNA(IF(MATCH(E1039,'DEQ Pollutant List'!$A$7:$A$611, 0)&gt;0, "Yes"), "No")</f>
        <v>No</v>
      </c>
      <c r="G1039" s="181" t="s">
        <v>1079</v>
      </c>
      <c r="H1039" s="182"/>
      <c r="I1039" s="165"/>
      <c r="J1039" s="79"/>
      <c r="K1039" s="166"/>
      <c r="M1039" s="32"/>
      <c r="N1039" s="33"/>
      <c r="O1039" s="42"/>
      <c r="R1039" s="33" t="s">
        <v>1080</v>
      </c>
    </row>
    <row r="1040" spans="3:19" ht="28.5" customHeight="1" x14ac:dyDescent="0.35">
      <c r="C1040" s="143" t="s">
        <v>135</v>
      </c>
      <c r="D1040" s="142">
        <v>0</v>
      </c>
      <c r="E1040" s="164" t="s">
        <v>1081</v>
      </c>
      <c r="F1040" s="98" t="str">
        <f>_xlfn.IFNA(IF(MATCH(E1040,'DEQ Pollutant List'!$A$7:$A$611, 0)&gt;0, "Yes"), "No")</f>
        <v>Yes</v>
      </c>
      <c r="G1040" s="99" t="s">
        <v>1082</v>
      </c>
      <c r="H1040" s="100">
        <v>0.05</v>
      </c>
      <c r="I1040" s="119">
        <f>D1040*H1040</f>
        <v>0</v>
      </c>
      <c r="J1040" s="144" t="s">
        <v>297</v>
      </c>
      <c r="K1040" s="122"/>
      <c r="M1040" s="32"/>
      <c r="N1040" s="33"/>
      <c r="O1040" s="42"/>
      <c r="R1040" s="42" t="s">
        <v>101</v>
      </c>
      <c r="S1040" s="84"/>
    </row>
    <row r="1041" spans="3:19" ht="28.5" customHeight="1" x14ac:dyDescent="0.35">
      <c r="C1041" s="145" t="s">
        <v>234</v>
      </c>
      <c r="D1041" s="142">
        <v>0</v>
      </c>
      <c r="E1041" s="164" t="s">
        <v>1083</v>
      </c>
      <c r="F1041" s="128" t="str">
        <f>_xlfn.IFNA(IF(MATCH(E1041,'DEQ Pollutant List'!$A$7:$A$611, 0)&gt;0, "Yes"), "No")</f>
        <v>Yes</v>
      </c>
      <c r="G1041" s="99" t="s">
        <v>1084</v>
      </c>
      <c r="H1041" s="100">
        <v>0.01</v>
      </c>
      <c r="I1041" s="119">
        <f>D1041*H1041</f>
        <v>0</v>
      </c>
      <c r="J1041" s="144" t="s">
        <v>297</v>
      </c>
      <c r="K1041" s="121"/>
      <c r="M1041" s="32"/>
      <c r="N1041" s="33"/>
      <c r="O1041" s="42"/>
      <c r="R1041" s="42" t="s">
        <v>1085</v>
      </c>
      <c r="S1041" s="84"/>
    </row>
    <row r="1042" spans="3:19" customFormat="1" x14ac:dyDescent="0.35">
      <c r="C1042" s="191" t="s">
        <v>1086</v>
      </c>
      <c r="D1042" s="79"/>
      <c r="E1042" s="179"/>
      <c r="F1042" s="180" t="str">
        <f>_xlfn.IFNA(IF(MATCH(E1042,'DEQ Pollutant List'!$A$7:$A$611, 0)&gt;0, "Yes"), "No")</f>
        <v>No</v>
      </c>
      <c r="G1042" s="181"/>
      <c r="H1042" s="182"/>
      <c r="I1042" s="165"/>
      <c r="J1042" s="79"/>
      <c r="K1042" s="166"/>
      <c r="L1042" t="s">
        <v>1087</v>
      </c>
      <c r="M1042" s="32"/>
      <c r="N1042" s="33"/>
      <c r="O1042" s="42"/>
      <c r="R1042" s="33">
        <v>0.1</v>
      </c>
    </row>
    <row r="1043" spans="3:19" customFormat="1" x14ac:dyDescent="0.35">
      <c r="C1043" s="191" t="s">
        <v>1088</v>
      </c>
      <c r="D1043" s="79"/>
      <c r="E1043" s="179"/>
      <c r="F1043" s="180" t="str">
        <f>_xlfn.IFNA(IF(MATCH(E1043,'DEQ Pollutant List'!$A$7:$A$611, 0)&gt;0, "Yes"), "No")</f>
        <v>No</v>
      </c>
      <c r="G1043" s="181" t="s">
        <v>1089</v>
      </c>
      <c r="H1043" s="182"/>
      <c r="I1043" s="165"/>
      <c r="J1043" s="79"/>
      <c r="K1043" s="166"/>
      <c r="M1043" s="32"/>
      <c r="N1043" s="33"/>
      <c r="O1043" s="42"/>
      <c r="R1043" s="33" t="s">
        <v>1090</v>
      </c>
    </row>
    <row r="1044" spans="3:19" customFormat="1" ht="42.5" x14ac:dyDescent="0.35">
      <c r="C1044" s="191" t="s">
        <v>1091</v>
      </c>
      <c r="D1044" s="79"/>
      <c r="E1044" s="187"/>
      <c r="F1044" s="180" t="str">
        <f>_xlfn.IFNA(IF(MATCH(E1044,'DEQ Pollutant List'!$A$7:$A$611, 0)&gt;0, "Yes"), "No")</f>
        <v>No</v>
      </c>
      <c r="G1044" s="188" t="s">
        <v>1092</v>
      </c>
      <c r="H1044" s="182"/>
      <c r="I1044" s="165"/>
      <c r="J1044" s="79"/>
      <c r="K1044" s="166"/>
      <c r="M1044" s="32"/>
      <c r="N1044" s="55"/>
      <c r="O1044" s="56"/>
      <c r="P1044" s="57"/>
      <c r="R1044" s="55">
        <v>0.15</v>
      </c>
    </row>
    <row r="1045" spans="3:19" customFormat="1" ht="28" x14ac:dyDescent="0.35">
      <c r="C1045" s="192" t="s">
        <v>758</v>
      </c>
      <c r="D1045" s="148"/>
      <c r="E1045" s="183"/>
      <c r="F1045" s="180" t="str">
        <f>_xlfn.IFNA(IF(MATCH(E1045,'DEQ Pollutant List'!$A$7:$A$611, 0)&gt;0, "Yes"), "No")</f>
        <v>No</v>
      </c>
      <c r="G1045" s="184" t="s">
        <v>1093</v>
      </c>
      <c r="H1045" s="185"/>
      <c r="I1045" s="168"/>
      <c r="J1045" s="148"/>
      <c r="K1045" s="169"/>
      <c r="L1045" s="57"/>
      <c r="M1045" s="54"/>
      <c r="N1045" s="33"/>
      <c r="O1045" s="42"/>
      <c r="R1045" s="33">
        <v>0.1</v>
      </c>
    </row>
    <row r="1046" spans="3:19" customFormat="1" ht="28.5" x14ac:dyDescent="0.35">
      <c r="C1046" s="191" t="s">
        <v>98</v>
      </c>
      <c r="D1046" s="79"/>
      <c r="E1046" s="179"/>
      <c r="F1046" s="180" t="str">
        <f>_xlfn.IFNA(IF(MATCH(E1046,'DEQ Pollutant List'!$A$7:$A$611, 0)&gt;0, "Yes"), "No")</f>
        <v>No</v>
      </c>
      <c r="G1046" s="181" t="s">
        <v>1094</v>
      </c>
      <c r="H1046" s="182">
        <v>0.1</v>
      </c>
      <c r="I1046" s="165"/>
      <c r="J1046" s="79"/>
      <c r="K1046" s="166"/>
      <c r="M1046" s="32"/>
      <c r="N1046" s="33"/>
      <c r="O1046" s="42"/>
      <c r="R1046" s="33" t="s">
        <v>804</v>
      </c>
    </row>
    <row r="1047" spans="3:19" ht="28.5" customHeight="1" x14ac:dyDescent="0.35">
      <c r="C1047" s="143" t="s">
        <v>94</v>
      </c>
      <c r="D1047" s="142">
        <v>0</v>
      </c>
      <c r="E1047" s="164" t="s">
        <v>1095</v>
      </c>
      <c r="F1047" s="98" t="str">
        <f>_xlfn.IFNA(IF(MATCH(E1047,'DEQ Pollutant List'!$A$7:$A$611, 0)&gt;0, "Yes"), "No")</f>
        <v>Yes</v>
      </c>
      <c r="G1047" s="99" t="s">
        <v>1096</v>
      </c>
      <c r="H1047" s="100">
        <v>0.01</v>
      </c>
      <c r="I1047" s="119">
        <f>D1047*H1047</f>
        <v>0</v>
      </c>
      <c r="J1047" s="144" t="s">
        <v>297</v>
      </c>
      <c r="K1047" s="122"/>
      <c r="M1047" s="32"/>
      <c r="N1047" s="33"/>
      <c r="O1047" s="42"/>
      <c r="R1047" s="42" t="s">
        <v>213</v>
      </c>
      <c r="S1047" s="84"/>
    </row>
    <row r="1048" spans="3:19" ht="28.5" customHeight="1" x14ac:dyDescent="0.35">
      <c r="C1048" s="141" t="s">
        <v>104</v>
      </c>
      <c r="D1048" s="142">
        <v>0</v>
      </c>
      <c r="E1048" s="164" t="s">
        <v>1095</v>
      </c>
      <c r="F1048" s="98" t="str">
        <f>_xlfn.IFNA(IF(MATCH(E1048,'DEQ Pollutant List'!$A$7:$A$611, 0)&gt;0, "Yes"), "No")</f>
        <v>Yes</v>
      </c>
      <c r="G1048" s="99" t="s">
        <v>1096</v>
      </c>
      <c r="H1048" s="100">
        <v>2.5000000000000001E-2</v>
      </c>
      <c r="I1048" s="119">
        <f>D1048*H1048</f>
        <v>0</v>
      </c>
      <c r="J1048" s="144" t="s">
        <v>297</v>
      </c>
      <c r="K1048" s="122"/>
      <c r="M1048" s="32"/>
      <c r="N1048" s="33"/>
      <c r="O1048" s="42"/>
      <c r="R1048" s="42">
        <v>0.8</v>
      </c>
      <c r="S1048" s="84"/>
    </row>
    <row r="1049" spans="3:19" ht="28.5" customHeight="1" x14ac:dyDescent="0.35">
      <c r="C1049" s="143" t="s">
        <v>108</v>
      </c>
      <c r="D1049" s="142">
        <v>0</v>
      </c>
      <c r="E1049" s="164" t="s">
        <v>1095</v>
      </c>
      <c r="F1049" s="98" t="str">
        <f>_xlfn.IFNA(IF(MATCH(E1049,'DEQ Pollutant List'!$A$7:$A$611, 0)&gt;0, "Yes"), "No")</f>
        <v>Yes</v>
      </c>
      <c r="G1049" s="99" t="s">
        <v>1096</v>
      </c>
      <c r="H1049" s="100">
        <v>1.2999999999999999E-2</v>
      </c>
      <c r="I1049" s="119">
        <f>D1049*H1049</f>
        <v>0</v>
      </c>
      <c r="J1049" s="144" t="s">
        <v>297</v>
      </c>
      <c r="K1049" s="122"/>
      <c r="M1049" s="32"/>
      <c r="N1049" s="33"/>
      <c r="O1049" s="42"/>
      <c r="R1049" s="42"/>
      <c r="S1049" s="84"/>
    </row>
    <row r="1050" spans="3:19" customFormat="1" ht="28.5" x14ac:dyDescent="0.35">
      <c r="C1050" s="190" t="s">
        <v>230</v>
      </c>
      <c r="D1050" s="147"/>
      <c r="E1050" s="179"/>
      <c r="F1050" s="180" t="str">
        <f>_xlfn.IFNA(IF(MATCH(E1050,'DEQ Pollutant List'!$A$7:$A$611, 0)&gt;0, "Yes"), "No")</f>
        <v>No</v>
      </c>
      <c r="G1050" s="181" t="s">
        <v>1094</v>
      </c>
      <c r="H1050" s="182">
        <v>0.6</v>
      </c>
      <c r="I1050" s="165"/>
      <c r="J1050" s="147"/>
      <c r="K1050" s="166"/>
      <c r="M1050" s="32"/>
      <c r="N1050" s="33"/>
      <c r="O1050" s="42"/>
      <c r="P1050" t="s">
        <v>1087</v>
      </c>
      <c r="R1050" s="33"/>
    </row>
    <row r="1051" spans="3:19" customFormat="1" x14ac:dyDescent="0.35">
      <c r="C1051" s="191" t="s">
        <v>1097</v>
      </c>
      <c r="D1051" s="79"/>
      <c r="E1051" s="179"/>
      <c r="F1051" s="180" t="str">
        <f>_xlfn.IFNA(IF(MATCH(E1051,'DEQ Pollutant List'!$A$7:$A$611, 0)&gt;0, "Yes"), "No")</f>
        <v>No</v>
      </c>
      <c r="G1051" s="181"/>
      <c r="H1051" s="182"/>
      <c r="I1051" s="165"/>
      <c r="J1051" s="79"/>
      <c r="K1051" s="166"/>
      <c r="M1051" s="32"/>
      <c r="N1051" s="33"/>
      <c r="O1051" s="42"/>
      <c r="R1051" s="33"/>
    </row>
    <row r="1052" spans="3:19" customFormat="1" ht="28.5" x14ac:dyDescent="0.35">
      <c r="C1052" s="193" t="s">
        <v>72</v>
      </c>
      <c r="D1052" s="149"/>
      <c r="E1052" s="179"/>
      <c r="F1052" s="180" t="str">
        <f>_xlfn.IFNA(IF(MATCH(E1052,'DEQ Pollutant List'!$A$7:$A$611, 0)&gt;0, "Yes"), "No")</f>
        <v>No</v>
      </c>
      <c r="G1052" s="181" t="s">
        <v>1094</v>
      </c>
      <c r="H1052" s="182">
        <v>0.93</v>
      </c>
      <c r="I1052" s="165"/>
      <c r="J1052" s="149"/>
      <c r="K1052" s="166"/>
      <c r="M1052" s="32"/>
      <c r="N1052" s="33"/>
      <c r="O1052" s="42"/>
      <c r="R1052" s="33">
        <v>0.498</v>
      </c>
    </row>
    <row r="1053" spans="3:19" customFormat="1" ht="28.5" x14ac:dyDescent="0.35">
      <c r="C1053" s="190" t="s">
        <v>99</v>
      </c>
      <c r="D1053" s="147"/>
      <c r="E1053" s="179"/>
      <c r="F1053" s="180" t="str">
        <f>_xlfn.IFNA(IF(MATCH(E1053,'DEQ Pollutant List'!$A$7:$A$611, 0)&gt;0, "Yes"), "No")</f>
        <v>No</v>
      </c>
      <c r="G1053" s="181" t="s">
        <v>1094</v>
      </c>
      <c r="H1053" s="182">
        <v>0.25</v>
      </c>
      <c r="I1053" s="165"/>
      <c r="J1053" s="147"/>
      <c r="K1053" s="166"/>
      <c r="M1053" s="32"/>
      <c r="N1053" s="33"/>
      <c r="O1053" s="42"/>
      <c r="R1053" s="33"/>
    </row>
    <row r="1054" spans="3:19" ht="28.5" customHeight="1" x14ac:dyDescent="0.35">
      <c r="C1054" s="145" t="s">
        <v>129</v>
      </c>
      <c r="D1054" s="142">
        <v>0</v>
      </c>
      <c r="E1054" s="164" t="s">
        <v>1095</v>
      </c>
      <c r="F1054" s="98" t="str">
        <f>_xlfn.IFNA(IF(MATCH(E1054,'DEQ Pollutant List'!$A$7:$A$611, 0)&gt;0, "Yes"), "No")</f>
        <v>Yes</v>
      </c>
      <c r="G1054" s="99" t="s">
        <v>1096</v>
      </c>
      <c r="H1054" s="100">
        <v>2.5000000000000001E-2</v>
      </c>
      <c r="I1054" s="119">
        <f>D1054*H1054</f>
        <v>0</v>
      </c>
      <c r="J1054" s="144" t="s">
        <v>297</v>
      </c>
      <c r="K1054" s="122"/>
      <c r="M1054" s="32"/>
      <c r="N1054" s="33"/>
      <c r="O1054" s="42"/>
      <c r="R1054" s="42">
        <v>0.4</v>
      </c>
      <c r="S1054" s="84"/>
    </row>
    <row r="1055" spans="3:19" customFormat="1" x14ac:dyDescent="0.35">
      <c r="C1055" s="193" t="s">
        <v>34</v>
      </c>
      <c r="D1055" s="149"/>
      <c r="E1055" s="179"/>
      <c r="F1055" s="180" t="str">
        <f>_xlfn.IFNA(IF(MATCH(E1055,'DEQ Pollutant List'!$A$7:$A$611, 0)&gt;0, "Yes"), "No")</f>
        <v>No</v>
      </c>
      <c r="G1055" s="181" t="s">
        <v>1098</v>
      </c>
      <c r="H1055" s="182"/>
      <c r="I1055" s="165"/>
      <c r="J1055" s="149"/>
      <c r="K1055" s="166"/>
      <c r="M1055" s="32"/>
      <c r="N1055" s="33"/>
      <c r="O1055" s="42"/>
      <c r="R1055" s="33"/>
    </row>
    <row r="1056" spans="3:19" ht="28.5" customHeight="1" x14ac:dyDescent="0.35">
      <c r="C1056" s="145" t="s">
        <v>130</v>
      </c>
      <c r="D1056" s="142">
        <v>0</v>
      </c>
      <c r="E1056" s="164" t="s">
        <v>1095</v>
      </c>
      <c r="F1056" s="98" t="str">
        <f>_xlfn.IFNA(IF(MATCH(E1056,'DEQ Pollutant List'!$A$7:$A$611, 0)&gt;0, "Yes"), "No")</f>
        <v>Yes</v>
      </c>
      <c r="G1056" s="99" t="s">
        <v>1096</v>
      </c>
      <c r="H1056" s="100">
        <v>0.1</v>
      </c>
      <c r="I1056" s="119">
        <f>D1056*H1056</f>
        <v>0</v>
      </c>
      <c r="J1056" s="144" t="s">
        <v>297</v>
      </c>
      <c r="K1056" s="122"/>
      <c r="M1056" s="32"/>
      <c r="N1056" s="33"/>
      <c r="O1056" s="42"/>
      <c r="R1056" s="42">
        <v>2.5000000000000001E-2</v>
      </c>
      <c r="S1056" s="84"/>
    </row>
    <row r="1057" spans="1:75" customFormat="1" x14ac:dyDescent="0.35">
      <c r="C1057" s="190" t="s">
        <v>468</v>
      </c>
      <c r="D1057" s="147"/>
      <c r="E1057" s="179"/>
      <c r="F1057" s="180" t="str">
        <f>_xlfn.IFNA(IF(MATCH(E1057,'DEQ Pollutant List'!$A$7:$A$611, 0)&gt;0, "Yes"), "No")</f>
        <v>No</v>
      </c>
      <c r="G1057" s="181" t="s">
        <v>1099</v>
      </c>
      <c r="H1057" s="182"/>
      <c r="I1057" s="165"/>
      <c r="J1057" s="147"/>
      <c r="K1057" s="166"/>
      <c r="M1057" s="32"/>
      <c r="N1057" s="33"/>
      <c r="O1057" s="42"/>
      <c r="R1057" s="33">
        <v>0.89</v>
      </c>
    </row>
    <row r="1058" spans="1:75" customFormat="1" ht="28.5" x14ac:dyDescent="0.35">
      <c r="C1058" s="191" t="s">
        <v>1100</v>
      </c>
      <c r="D1058" s="79"/>
      <c r="E1058" s="179"/>
      <c r="F1058" s="180" t="str">
        <f>_xlfn.IFNA(IF(MATCH(E1058,'DEQ Pollutant List'!$A$7:$A$611, 0)&gt;0, "Yes"), "No")</f>
        <v>No</v>
      </c>
      <c r="G1058" s="181" t="s">
        <v>1101</v>
      </c>
      <c r="H1058" s="182"/>
      <c r="I1058" s="165"/>
      <c r="J1058" s="79"/>
      <c r="K1058" s="166"/>
      <c r="M1058" s="32"/>
      <c r="N1058" s="33"/>
      <c r="O1058" s="42"/>
      <c r="R1058" s="33">
        <v>0.05</v>
      </c>
    </row>
    <row r="1059" spans="1:75" customFormat="1" ht="56.5" x14ac:dyDescent="0.35">
      <c r="C1059" s="190" t="s">
        <v>1102</v>
      </c>
      <c r="D1059" s="147"/>
      <c r="E1059" s="179"/>
      <c r="F1059" s="180" t="str">
        <f>_xlfn.IFNA(IF(MATCH(E1059,'DEQ Pollutant List'!$A$7:$A$611, 0)&gt;0, "Yes"), "No")</f>
        <v>No</v>
      </c>
      <c r="G1059" s="181" t="s">
        <v>1103</v>
      </c>
      <c r="H1059" s="182"/>
      <c r="I1059" s="165"/>
      <c r="J1059" s="147"/>
      <c r="K1059" s="166"/>
      <c r="M1059" s="32"/>
      <c r="N1059" s="55"/>
      <c r="O1059" s="56"/>
      <c r="P1059" s="57"/>
      <c r="R1059" s="55"/>
    </row>
    <row r="1060" spans="1:75" ht="28.5" customHeight="1" x14ac:dyDescent="0.35">
      <c r="C1060" s="141" t="s">
        <v>70</v>
      </c>
      <c r="D1060" s="142">
        <v>0</v>
      </c>
      <c r="E1060" s="164" t="s">
        <v>1095</v>
      </c>
      <c r="F1060" s="98" t="str">
        <f>_xlfn.IFNA(IF(MATCH(E1060,'DEQ Pollutant List'!$A$7:$A$611, 0)&gt;0, "Yes"), "No")</f>
        <v>Yes</v>
      </c>
      <c r="G1060" s="99" t="s">
        <v>1104</v>
      </c>
      <c r="H1060" s="100">
        <v>0.03</v>
      </c>
      <c r="I1060" s="119">
        <f>D1060*H1060</f>
        <v>0</v>
      </c>
      <c r="J1060" s="144" t="s">
        <v>297</v>
      </c>
      <c r="K1060" s="122"/>
      <c r="M1060" s="32"/>
      <c r="N1060" s="33"/>
      <c r="O1060" s="42"/>
      <c r="R1060" s="42"/>
      <c r="S1060" s="84"/>
    </row>
    <row r="1061" spans="1:75" ht="28.5" customHeight="1" x14ac:dyDescent="0.35">
      <c r="C1061" s="145" t="s">
        <v>130</v>
      </c>
      <c r="D1061" s="142">
        <v>0</v>
      </c>
      <c r="E1061" s="164" t="s">
        <v>1105</v>
      </c>
      <c r="F1061" s="98" t="str">
        <f>_xlfn.IFNA(IF(MATCH(E1061,'DEQ Pollutant List'!$A$7:$A$611, 0)&gt;0, "Yes"), "No")</f>
        <v>Yes</v>
      </c>
      <c r="G1061" s="99" t="s">
        <v>1106</v>
      </c>
      <c r="H1061" s="100">
        <v>0.01</v>
      </c>
      <c r="I1061" s="119">
        <f>D1061*H1061</f>
        <v>0</v>
      </c>
      <c r="J1061" s="144" t="s">
        <v>297</v>
      </c>
      <c r="K1061" s="122"/>
      <c r="M1061" s="32"/>
      <c r="N1061" s="33"/>
      <c r="O1061" s="42"/>
      <c r="R1061" s="42">
        <v>2.5000000000000001E-4</v>
      </c>
      <c r="S1061" s="84"/>
    </row>
    <row r="1062" spans="1:75" ht="28.5" customHeight="1" x14ac:dyDescent="0.35">
      <c r="C1062" s="201" t="s">
        <v>2636</v>
      </c>
      <c r="D1062" s="212">
        <f>MAX('Chemical Use (2022)'!D82,'Chemical Use (2021)'!D82,'Chemical Use (2020)'!D82)*CONVERT(20,"oz","gal")*0.655*8.34*2</f>
        <v>148.51715625</v>
      </c>
      <c r="E1062" s="202" t="s">
        <v>743</v>
      </c>
      <c r="F1062" s="98" t="str">
        <f>_xlfn.IFNA(IF(MATCH(E1062,'DEQ Pollutant List'!$A$7:$A$611, 0)&gt;0, "Yes"), "No")</f>
        <v>Yes</v>
      </c>
      <c r="G1062" s="203" t="s">
        <v>744</v>
      </c>
      <c r="H1062" s="204">
        <v>0.6</v>
      </c>
      <c r="I1062" s="119">
        <f>D1062*H1062</f>
        <v>89.110293749999997</v>
      </c>
      <c r="J1062" s="144" t="s">
        <v>297</v>
      </c>
      <c r="K1062" s="205"/>
      <c r="M1062" s="32"/>
      <c r="N1062" s="33"/>
      <c r="O1062" s="42"/>
      <c r="R1062" s="42"/>
      <c r="S1062" s="135"/>
    </row>
    <row r="1063" spans="1:75" ht="28.5" customHeight="1" x14ac:dyDescent="0.35">
      <c r="C1063" s="206" t="s">
        <v>2636</v>
      </c>
      <c r="D1063" s="207"/>
      <c r="E1063" s="208" t="s">
        <v>475</v>
      </c>
      <c r="F1063" s="209" t="str">
        <f>_xlfn.IFNA(IF(MATCH(E1063,'DEQ Pollutant List'!$A$7:$A$611, 0)&gt;0, "Yes"), "No")</f>
        <v>No</v>
      </c>
      <c r="G1063" s="210" t="s">
        <v>476</v>
      </c>
      <c r="H1063" s="211">
        <v>0.4</v>
      </c>
      <c r="I1063" s="119">
        <f t="shared" ref="I1063:I1066" si="4">D1063*H1063</f>
        <v>0</v>
      </c>
      <c r="J1063" s="144" t="s">
        <v>297</v>
      </c>
      <c r="K1063" s="205"/>
      <c r="M1063" s="32"/>
      <c r="N1063" s="33"/>
      <c r="O1063" s="42"/>
      <c r="R1063" s="42"/>
      <c r="S1063" s="135"/>
    </row>
    <row r="1064" spans="1:75" ht="28.5" customHeight="1" x14ac:dyDescent="0.35">
      <c r="C1064" s="206" t="s">
        <v>2636</v>
      </c>
      <c r="D1064" s="207"/>
      <c r="E1064" s="208" t="s">
        <v>371</v>
      </c>
      <c r="F1064" s="209" t="str">
        <f>_xlfn.IFNA(IF(MATCH(E1064,'DEQ Pollutant List'!$A$7:$A$611, 0)&gt;0, "Yes"), "No")</f>
        <v>No</v>
      </c>
      <c r="G1064" s="210" t="s">
        <v>372</v>
      </c>
      <c r="H1064" s="211">
        <v>0.2</v>
      </c>
      <c r="I1064" s="119">
        <f t="shared" si="4"/>
        <v>0</v>
      </c>
      <c r="J1064" s="144" t="s">
        <v>297</v>
      </c>
      <c r="K1064" s="205"/>
      <c r="M1064" s="32"/>
      <c r="N1064" s="33"/>
      <c r="O1064" s="42"/>
      <c r="R1064" s="42"/>
      <c r="S1064" s="135"/>
    </row>
    <row r="1065" spans="1:75" ht="28.5" customHeight="1" x14ac:dyDescent="0.35">
      <c r="C1065" s="206" t="s">
        <v>2636</v>
      </c>
      <c r="D1065" s="207"/>
      <c r="E1065" s="208" t="s">
        <v>223</v>
      </c>
      <c r="F1065" s="209" t="str">
        <f>_xlfn.IFNA(IF(MATCH(E1065,'DEQ Pollutant List'!$A$7:$A$611, 0)&gt;0, "Yes"), "No")</f>
        <v>No</v>
      </c>
      <c r="G1065" s="210" t="s">
        <v>229</v>
      </c>
      <c r="H1065" s="211">
        <v>0.1</v>
      </c>
      <c r="I1065" s="119">
        <f t="shared" si="4"/>
        <v>0</v>
      </c>
      <c r="J1065" s="144" t="s">
        <v>297</v>
      </c>
      <c r="K1065" s="205"/>
      <c r="M1065" s="32"/>
      <c r="N1065" s="33"/>
      <c r="O1065" s="42"/>
      <c r="R1065" s="42"/>
      <c r="S1065" s="135"/>
    </row>
    <row r="1066" spans="1:75" ht="28.5" customHeight="1" x14ac:dyDescent="0.35">
      <c r="C1066" s="201" t="s">
        <v>2636</v>
      </c>
      <c r="D1066" s="212">
        <f>MAX('Chemical Use (2022)'!D82,'Chemical Use (2021)'!D82,'Chemical Use (2020)'!D82)*CONVERT(20,"oz","gal")*0.655*8.34*2</f>
        <v>148.51715625</v>
      </c>
      <c r="E1066" s="202" t="s">
        <v>302</v>
      </c>
      <c r="F1066" s="98" t="str">
        <f>_xlfn.IFNA(IF(MATCH(E1066,'DEQ Pollutant List'!$A$7:$A$611, 0)&gt;0, "Yes"), "No")</f>
        <v>Yes</v>
      </c>
      <c r="G1066" s="203" t="s">
        <v>303</v>
      </c>
      <c r="H1066" s="204">
        <v>2.5000000000000001E-2</v>
      </c>
      <c r="I1066" s="119">
        <f t="shared" si="4"/>
        <v>3.7129289062500002</v>
      </c>
      <c r="J1066" s="144" t="s">
        <v>297</v>
      </c>
      <c r="K1066" s="205"/>
      <c r="M1066" s="32"/>
      <c r="N1066" s="33"/>
      <c r="O1066" s="42"/>
      <c r="R1066" s="42"/>
      <c r="S1066" s="135"/>
    </row>
    <row r="1067" spans="1:75" ht="28.5" customHeight="1" thickBot="1" x14ac:dyDescent="0.4">
      <c r="C1067" s="151" t="s">
        <v>244</v>
      </c>
      <c r="D1067" s="152">
        <v>0</v>
      </c>
      <c r="E1067" s="173" t="s">
        <v>1017</v>
      </c>
      <c r="F1067" s="132" t="s">
        <v>17</v>
      </c>
      <c r="G1067" s="101" t="s">
        <v>857</v>
      </c>
      <c r="H1067" s="102">
        <v>9.9000000000000008E-3</v>
      </c>
      <c r="I1067" s="123">
        <f>D1067*H1067</f>
        <v>0</v>
      </c>
      <c r="J1067" s="152" t="s">
        <v>297</v>
      </c>
      <c r="K1067" s="124"/>
      <c r="M1067" s="32"/>
      <c r="N1067" s="33"/>
      <c r="O1067" s="42"/>
      <c r="R1067" s="42"/>
      <c r="S1067" s="135"/>
      <c r="T1067" s="174"/>
    </row>
    <row r="1068" spans="1:75" s="136" customFormat="1" x14ac:dyDescent="0.35">
      <c r="A1068"/>
      <c r="C1068" s="137"/>
      <c r="D1068" s="137"/>
      <c r="E1068" s="138"/>
      <c r="F1068" s="155"/>
      <c r="G1068" s="156"/>
      <c r="H1068" s="139"/>
      <c r="I1068" s="139"/>
      <c r="J1068" s="137"/>
      <c r="K1068" s="139"/>
      <c r="M1068" s="139"/>
      <c r="N1068" s="139"/>
      <c r="O1068" s="139"/>
      <c r="R1068" s="139">
        <v>0.1</v>
      </c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BT1068"/>
      <c r="BU1068"/>
      <c r="BV1068"/>
      <c r="BW1068"/>
    </row>
    <row r="1069" spans="1:75" customFormat="1" x14ac:dyDescent="0.35">
      <c r="C1069" s="48"/>
      <c r="D1069" s="48"/>
      <c r="E1069" s="1"/>
      <c r="F1069" s="153"/>
      <c r="G1069" s="153"/>
      <c r="H1069" s="1"/>
      <c r="I1069" s="1"/>
      <c r="J1069" s="48"/>
    </row>
    <row r="1070" spans="1:75" customFormat="1" x14ac:dyDescent="0.35">
      <c r="C1070" s="48"/>
      <c r="D1070" s="48"/>
      <c r="E1070" s="1"/>
      <c r="F1070" s="153"/>
      <c r="G1070" s="153"/>
      <c r="H1070" s="1"/>
      <c r="I1070" s="1"/>
      <c r="J1070" s="48"/>
    </row>
    <row r="1071" spans="1:75" customFormat="1" x14ac:dyDescent="0.35">
      <c r="C1071" s="48"/>
      <c r="D1071" s="48"/>
      <c r="E1071" s="1"/>
      <c r="F1071" s="153"/>
      <c r="G1071" s="153"/>
      <c r="H1071" s="1"/>
      <c r="I1071" s="1"/>
      <c r="J1071" s="48"/>
    </row>
    <row r="1072" spans="1:75" customFormat="1" x14ac:dyDescent="0.35">
      <c r="C1072" s="48"/>
      <c r="D1072" s="48"/>
      <c r="E1072" s="1"/>
      <c r="F1072" s="153"/>
      <c r="G1072" s="153"/>
      <c r="H1072" s="1"/>
      <c r="I1072" s="1"/>
      <c r="J1072" s="48"/>
    </row>
    <row r="1073" spans="3:10" customFormat="1" x14ac:dyDescent="0.35">
      <c r="C1073" s="48"/>
      <c r="D1073" s="48"/>
      <c r="E1073" s="1"/>
      <c r="F1073" s="153"/>
      <c r="G1073" s="153"/>
      <c r="H1073" s="1"/>
      <c r="I1073" s="1"/>
      <c r="J1073" s="48"/>
    </row>
    <row r="1074" spans="3:10" customFormat="1" x14ac:dyDescent="0.35">
      <c r="C1074" s="48"/>
      <c r="D1074" s="48"/>
      <c r="E1074" s="1"/>
      <c r="F1074" s="153"/>
      <c r="G1074" s="153"/>
      <c r="H1074" s="1"/>
      <c r="I1074" s="1"/>
      <c r="J1074" s="48"/>
    </row>
    <row r="1075" spans="3:10" customFormat="1" x14ac:dyDescent="0.35">
      <c r="C1075" s="48"/>
      <c r="D1075" s="48"/>
      <c r="E1075" s="1"/>
      <c r="F1075" s="153"/>
      <c r="G1075" s="153"/>
      <c r="H1075" s="1"/>
      <c r="I1075" s="1"/>
      <c r="J1075" s="48"/>
    </row>
    <row r="1076" spans="3:10" customFormat="1" x14ac:dyDescent="0.35">
      <c r="C1076" s="48"/>
      <c r="D1076" s="48"/>
      <c r="E1076" s="1"/>
      <c r="F1076" s="153"/>
      <c r="G1076" s="153"/>
      <c r="H1076" s="1"/>
      <c r="I1076" s="1"/>
      <c r="J1076" s="48"/>
    </row>
    <row r="1077" spans="3:10" customFormat="1" x14ac:dyDescent="0.35">
      <c r="C1077" s="48"/>
      <c r="D1077" s="48"/>
      <c r="E1077" s="1"/>
      <c r="F1077" s="153"/>
      <c r="G1077" s="153"/>
      <c r="H1077" s="1"/>
      <c r="I1077" s="1"/>
      <c r="J1077" s="48"/>
    </row>
    <row r="1078" spans="3:10" customFormat="1" x14ac:dyDescent="0.35">
      <c r="C1078" s="48"/>
      <c r="D1078" s="48"/>
      <c r="E1078" s="1"/>
      <c r="F1078" s="153"/>
      <c r="G1078" s="153"/>
      <c r="H1078" s="1"/>
      <c r="I1078" s="1"/>
      <c r="J1078" s="48"/>
    </row>
    <row r="1079" spans="3:10" customFormat="1" x14ac:dyDescent="0.35">
      <c r="C1079" s="48"/>
      <c r="D1079" s="48"/>
      <c r="E1079" s="1"/>
      <c r="F1079" s="153"/>
      <c r="G1079" s="153"/>
      <c r="H1079" s="1"/>
      <c r="I1079" s="1"/>
      <c r="J1079" s="48"/>
    </row>
    <row r="1080" spans="3:10" customFormat="1" x14ac:dyDescent="0.35">
      <c r="C1080" s="48"/>
      <c r="D1080" s="48"/>
      <c r="E1080" s="1"/>
      <c r="F1080" s="153"/>
      <c r="G1080" s="153"/>
      <c r="H1080" s="1"/>
      <c r="I1080" s="1"/>
      <c r="J1080" s="48"/>
    </row>
    <row r="1081" spans="3:10" customFormat="1" x14ac:dyDescent="0.35">
      <c r="C1081" s="48"/>
      <c r="D1081" s="48"/>
      <c r="E1081" s="1"/>
      <c r="F1081" s="153"/>
      <c r="G1081" s="153"/>
      <c r="H1081" s="1"/>
      <c r="I1081" s="1"/>
      <c r="J1081" s="48"/>
    </row>
    <row r="1082" spans="3:10" customFormat="1" x14ac:dyDescent="0.35">
      <c r="C1082" s="48"/>
      <c r="D1082" s="48"/>
      <c r="E1082" s="1"/>
      <c r="F1082" s="153"/>
      <c r="G1082" s="153"/>
      <c r="H1082" s="1"/>
      <c r="I1082" s="1"/>
      <c r="J1082" s="48"/>
    </row>
    <row r="1083" spans="3:10" customFormat="1" x14ac:dyDescent="0.35">
      <c r="C1083" s="48"/>
      <c r="D1083" s="48"/>
      <c r="E1083" s="1"/>
      <c r="F1083" s="153"/>
      <c r="G1083" s="153"/>
      <c r="H1083" s="1"/>
      <c r="I1083" s="1"/>
      <c r="J1083" s="48"/>
    </row>
    <row r="1084" spans="3:10" customFormat="1" x14ac:dyDescent="0.35">
      <c r="C1084" s="48"/>
      <c r="D1084" s="48"/>
      <c r="E1084" s="1"/>
      <c r="F1084" s="153"/>
      <c r="G1084" s="153"/>
      <c r="H1084" s="1"/>
      <c r="I1084" s="1"/>
      <c r="J1084" s="48"/>
    </row>
    <row r="1085" spans="3:10" customFormat="1" x14ac:dyDescent="0.35">
      <c r="C1085" s="48"/>
      <c r="D1085" s="48"/>
      <c r="E1085" s="1"/>
      <c r="F1085" s="153"/>
      <c r="G1085" s="153"/>
      <c r="H1085" s="1"/>
      <c r="I1085" s="1"/>
      <c r="J1085" s="48"/>
    </row>
    <row r="1086" spans="3:10" customFormat="1" x14ac:dyDescent="0.35">
      <c r="C1086" s="48"/>
      <c r="D1086" s="48"/>
      <c r="E1086" s="1"/>
      <c r="F1086" s="153"/>
      <c r="G1086" s="153"/>
      <c r="H1086" s="1"/>
      <c r="I1086" s="1"/>
      <c r="J1086" s="48"/>
    </row>
    <row r="1087" spans="3:10" customFormat="1" x14ac:dyDescent="0.35">
      <c r="C1087" s="48"/>
      <c r="D1087" s="48"/>
      <c r="E1087" s="1"/>
      <c r="F1087" s="153"/>
      <c r="G1087" s="153"/>
      <c r="H1087" s="1"/>
      <c r="I1087" s="1"/>
      <c r="J1087" s="48"/>
    </row>
    <row r="1088" spans="3:10" customFormat="1" x14ac:dyDescent="0.35">
      <c r="C1088" s="48"/>
      <c r="D1088" s="48"/>
      <c r="E1088" s="1"/>
      <c r="F1088" s="153"/>
      <c r="G1088" s="153"/>
      <c r="H1088" s="1"/>
      <c r="I1088" s="1"/>
      <c r="J1088" s="48"/>
    </row>
    <row r="1089" spans="3:10" customFormat="1" x14ac:dyDescent="0.35">
      <c r="C1089" s="48"/>
      <c r="D1089" s="48"/>
      <c r="E1089" s="1"/>
      <c r="F1089" s="153"/>
      <c r="G1089" s="153"/>
      <c r="H1089" s="1"/>
      <c r="I1089" s="1"/>
      <c r="J1089" s="48"/>
    </row>
    <row r="1090" spans="3:10" customFormat="1" x14ac:dyDescent="0.35">
      <c r="C1090" s="48"/>
      <c r="D1090" s="48"/>
      <c r="E1090" s="1"/>
      <c r="F1090" s="153"/>
      <c r="G1090" s="153"/>
      <c r="H1090" s="1"/>
      <c r="I1090" s="1"/>
      <c r="J1090" s="48"/>
    </row>
    <row r="1091" spans="3:10" customFormat="1" x14ac:dyDescent="0.35">
      <c r="C1091" s="48"/>
      <c r="D1091" s="48"/>
      <c r="E1091" s="1"/>
      <c r="F1091" s="153"/>
      <c r="G1091" s="153"/>
      <c r="H1091" s="1"/>
      <c r="I1091" s="1"/>
      <c r="J1091" s="48"/>
    </row>
    <row r="1092" spans="3:10" customFormat="1" x14ac:dyDescent="0.35">
      <c r="C1092" s="48"/>
      <c r="D1092" s="48"/>
      <c r="E1092" s="1"/>
      <c r="F1092" s="153"/>
      <c r="G1092" s="153"/>
      <c r="H1092" s="1"/>
      <c r="I1092" s="1"/>
      <c r="J1092" s="48"/>
    </row>
    <row r="1093" spans="3:10" customFormat="1" x14ac:dyDescent="0.35">
      <c r="C1093" s="48"/>
      <c r="D1093" s="48"/>
      <c r="E1093" s="1"/>
      <c r="F1093" s="153"/>
      <c r="G1093" s="153"/>
      <c r="H1093" s="1"/>
      <c r="I1093" s="1"/>
      <c r="J1093" s="48"/>
    </row>
    <row r="1094" spans="3:10" customFormat="1" x14ac:dyDescent="0.35">
      <c r="C1094" s="48"/>
      <c r="D1094" s="48"/>
      <c r="E1094" s="1"/>
      <c r="F1094" s="153"/>
      <c r="G1094" s="153"/>
      <c r="H1094" s="1"/>
      <c r="I1094" s="1"/>
      <c r="J1094" s="48"/>
    </row>
    <row r="1095" spans="3:10" customFormat="1" x14ac:dyDescent="0.35">
      <c r="C1095" s="48"/>
      <c r="D1095" s="48"/>
      <c r="E1095" s="1"/>
      <c r="F1095" s="153"/>
      <c r="G1095" s="153"/>
      <c r="H1095" s="1"/>
      <c r="I1095" s="1"/>
      <c r="J1095" s="48"/>
    </row>
    <row r="1096" spans="3:10" customFormat="1" x14ac:dyDescent="0.35">
      <c r="C1096" s="48"/>
      <c r="D1096" s="48"/>
      <c r="E1096" s="1"/>
      <c r="F1096" s="153"/>
      <c r="G1096" s="153"/>
      <c r="H1096" s="1"/>
      <c r="I1096" s="1"/>
      <c r="J1096" s="48"/>
    </row>
    <row r="1097" spans="3:10" customFormat="1" x14ac:dyDescent="0.35">
      <c r="C1097" s="48"/>
      <c r="D1097" s="48"/>
      <c r="E1097" s="1"/>
      <c r="F1097" s="153"/>
      <c r="G1097" s="153"/>
      <c r="H1097" s="1"/>
      <c r="I1097" s="1"/>
      <c r="J1097" s="48"/>
    </row>
    <row r="1098" spans="3:10" customFormat="1" x14ac:dyDescent="0.35">
      <c r="C1098" s="48"/>
      <c r="D1098" s="48"/>
      <c r="E1098" s="1"/>
      <c r="F1098" s="153"/>
      <c r="G1098" s="153"/>
      <c r="H1098" s="1"/>
      <c r="I1098" s="1"/>
      <c r="J1098" s="48"/>
    </row>
    <row r="1099" spans="3:10" customFormat="1" x14ac:dyDescent="0.35">
      <c r="C1099" s="48"/>
      <c r="D1099" s="48"/>
      <c r="E1099" s="1"/>
      <c r="F1099" s="153"/>
      <c r="G1099" s="153"/>
      <c r="H1099" s="1"/>
      <c r="I1099" s="1"/>
      <c r="J1099" s="48"/>
    </row>
    <row r="1100" spans="3:10" customFormat="1" x14ac:dyDescent="0.35">
      <c r="C1100" s="48"/>
      <c r="D1100" s="48"/>
      <c r="E1100" s="1"/>
      <c r="F1100" s="153"/>
      <c r="G1100" s="153"/>
      <c r="H1100" s="1"/>
      <c r="I1100" s="1"/>
      <c r="J1100" s="48"/>
    </row>
    <row r="1101" spans="3:10" customFormat="1" x14ac:dyDescent="0.35">
      <c r="C1101" s="48"/>
      <c r="D1101" s="48"/>
      <c r="E1101" s="1"/>
      <c r="F1101" s="153"/>
      <c r="G1101" s="153"/>
      <c r="H1101" s="1"/>
      <c r="I1101" s="1"/>
      <c r="J1101" s="48"/>
    </row>
    <row r="1102" spans="3:10" customFormat="1" x14ac:dyDescent="0.35">
      <c r="C1102" s="48"/>
      <c r="D1102" s="48"/>
      <c r="E1102" s="1"/>
      <c r="F1102" s="153"/>
      <c r="G1102" s="153"/>
      <c r="H1102" s="1"/>
      <c r="I1102" s="1"/>
      <c r="J1102" s="48"/>
    </row>
    <row r="1103" spans="3:10" customFormat="1" x14ac:dyDescent="0.35">
      <c r="C1103" s="48"/>
      <c r="D1103" s="48"/>
      <c r="E1103" s="1"/>
      <c r="F1103" s="153"/>
      <c r="G1103" s="153"/>
      <c r="H1103" s="1"/>
      <c r="I1103" s="1"/>
      <c r="J1103" s="48"/>
    </row>
    <row r="1104" spans="3:10" customFormat="1" x14ac:dyDescent="0.35">
      <c r="C1104" s="48"/>
      <c r="D1104" s="48"/>
      <c r="E1104" s="1"/>
      <c r="F1104" s="153"/>
      <c r="G1104" s="153"/>
      <c r="H1104" s="1"/>
      <c r="I1104" s="1"/>
      <c r="J1104" s="48"/>
    </row>
    <row r="1105" spans="3:10" customFormat="1" x14ac:dyDescent="0.35">
      <c r="C1105" s="48"/>
      <c r="D1105" s="48"/>
      <c r="E1105" s="1"/>
      <c r="F1105" s="153"/>
      <c r="G1105" s="153"/>
      <c r="H1105" s="1"/>
      <c r="I1105" s="1"/>
      <c r="J1105" s="48"/>
    </row>
    <row r="1106" spans="3:10" customFormat="1" x14ac:dyDescent="0.35">
      <c r="C1106" s="48"/>
      <c r="D1106" s="48"/>
      <c r="E1106" s="1"/>
      <c r="F1106" s="153"/>
      <c r="G1106" s="153"/>
      <c r="H1106" s="1"/>
      <c r="I1106" s="1"/>
      <c r="J1106" s="48"/>
    </row>
    <row r="1107" spans="3:10" customFormat="1" x14ac:dyDescent="0.35">
      <c r="C1107" s="48"/>
      <c r="D1107" s="48"/>
      <c r="E1107" s="1"/>
      <c r="F1107" s="153"/>
      <c r="G1107" s="153"/>
      <c r="H1107" s="1"/>
      <c r="I1107" s="1"/>
      <c r="J1107" s="48"/>
    </row>
    <row r="1108" spans="3:10" customFormat="1" x14ac:dyDescent="0.35">
      <c r="C1108" s="48"/>
      <c r="D1108" s="48"/>
      <c r="E1108" s="1"/>
      <c r="F1108" s="153"/>
      <c r="G1108" s="153"/>
      <c r="H1108" s="1"/>
      <c r="I1108" s="1"/>
      <c r="J1108" s="48"/>
    </row>
    <row r="1109" spans="3:10" customFormat="1" x14ac:dyDescent="0.35">
      <c r="C1109" s="48"/>
      <c r="D1109" s="48"/>
      <c r="E1109" s="1"/>
      <c r="F1109" s="153"/>
      <c r="G1109" s="153"/>
      <c r="H1109" s="1"/>
      <c r="I1109" s="1"/>
      <c r="J1109" s="48"/>
    </row>
    <row r="1110" spans="3:10" customFormat="1" x14ac:dyDescent="0.35">
      <c r="C1110" s="48"/>
      <c r="D1110" s="48"/>
      <c r="E1110" s="1"/>
      <c r="F1110" s="153"/>
      <c r="G1110" s="153"/>
      <c r="H1110" s="1"/>
      <c r="I1110" s="1"/>
      <c r="J1110" s="48"/>
    </row>
    <row r="1111" spans="3:10" customFormat="1" x14ac:dyDescent="0.35">
      <c r="C1111" s="48"/>
      <c r="D1111" s="48"/>
      <c r="E1111" s="1"/>
      <c r="F1111" s="153"/>
      <c r="G1111" s="153"/>
      <c r="H1111" s="1"/>
      <c r="I1111" s="1"/>
      <c r="J1111" s="48"/>
    </row>
    <row r="1112" spans="3:10" customFormat="1" x14ac:dyDescent="0.35">
      <c r="C1112" s="48"/>
      <c r="D1112" s="48"/>
      <c r="E1112" s="1"/>
      <c r="F1112" s="153"/>
      <c r="G1112" s="153"/>
      <c r="H1112" s="1"/>
      <c r="I1112" s="1"/>
      <c r="J1112" s="48"/>
    </row>
    <row r="1113" spans="3:10" customFormat="1" x14ac:dyDescent="0.35">
      <c r="C1113" s="48"/>
      <c r="D1113" s="48"/>
      <c r="E1113" s="1"/>
      <c r="F1113" s="153"/>
      <c r="G1113" s="153"/>
      <c r="H1113" s="1"/>
      <c r="I1113" s="1"/>
      <c r="J1113" s="48"/>
    </row>
    <row r="1114" spans="3:10" customFormat="1" x14ac:dyDescent="0.35">
      <c r="C1114" s="48"/>
      <c r="D1114" s="48"/>
      <c r="E1114" s="1"/>
      <c r="F1114" s="153"/>
      <c r="G1114" s="153"/>
      <c r="H1114" s="1"/>
      <c r="I1114" s="1"/>
      <c r="J1114" s="48"/>
    </row>
    <row r="1115" spans="3:10" customFormat="1" x14ac:dyDescent="0.35">
      <c r="C1115" s="48"/>
      <c r="D1115" s="48"/>
      <c r="E1115" s="1"/>
      <c r="F1115" s="153"/>
      <c r="G1115" s="153"/>
      <c r="H1115" s="1"/>
      <c r="I1115" s="1"/>
      <c r="J1115" s="48"/>
    </row>
    <row r="1116" spans="3:10" customFormat="1" x14ac:dyDescent="0.35">
      <c r="C1116" s="48"/>
      <c r="D1116" s="48"/>
      <c r="E1116" s="1"/>
      <c r="F1116" s="153"/>
      <c r="G1116" s="153"/>
      <c r="H1116" s="1"/>
      <c r="I1116" s="1"/>
      <c r="J1116" s="48"/>
    </row>
    <row r="1117" spans="3:10" customFormat="1" x14ac:dyDescent="0.35">
      <c r="C1117" s="48"/>
      <c r="D1117" s="48"/>
      <c r="E1117" s="1"/>
      <c r="F1117" s="153"/>
      <c r="G1117" s="153"/>
      <c r="H1117" s="1"/>
      <c r="I1117" s="1"/>
      <c r="J1117" s="48"/>
    </row>
    <row r="1118" spans="3:10" customFormat="1" x14ac:dyDescent="0.35">
      <c r="C1118" s="48"/>
      <c r="D1118" s="48"/>
      <c r="E1118" s="1"/>
      <c r="F1118" s="153"/>
      <c r="G1118" s="153"/>
      <c r="H1118" s="1"/>
      <c r="I1118" s="1"/>
      <c r="J1118" s="48"/>
    </row>
    <row r="1119" spans="3:10" customFormat="1" x14ac:dyDescent="0.35">
      <c r="C1119" s="48"/>
      <c r="D1119" s="48"/>
      <c r="E1119" s="1"/>
      <c r="F1119" s="153"/>
      <c r="G1119" s="153"/>
      <c r="H1119" s="1"/>
      <c r="I1119" s="1"/>
      <c r="J1119" s="48"/>
    </row>
    <row r="1120" spans="3:10" customFormat="1" x14ac:dyDescent="0.35">
      <c r="C1120" s="48"/>
      <c r="D1120" s="48"/>
      <c r="E1120" s="1"/>
      <c r="F1120" s="153"/>
      <c r="G1120" s="153"/>
      <c r="H1120" s="1"/>
      <c r="I1120" s="1"/>
      <c r="J1120" s="48"/>
    </row>
    <row r="1121" spans="3:10" customFormat="1" x14ac:dyDescent="0.35">
      <c r="C1121" s="48"/>
      <c r="D1121" s="48"/>
      <c r="E1121" s="1"/>
      <c r="F1121" s="153"/>
      <c r="G1121" s="153"/>
      <c r="H1121" s="1"/>
      <c r="I1121" s="1"/>
      <c r="J1121" s="48"/>
    </row>
    <row r="1122" spans="3:10" customFormat="1" x14ac:dyDescent="0.35">
      <c r="C1122" s="48"/>
      <c r="D1122" s="48"/>
      <c r="E1122" s="1"/>
      <c r="F1122" s="153"/>
      <c r="G1122" s="153"/>
      <c r="H1122" s="1"/>
      <c r="I1122" s="1"/>
      <c r="J1122" s="48"/>
    </row>
    <row r="1123" spans="3:10" customFormat="1" x14ac:dyDescent="0.35">
      <c r="C1123" s="48"/>
      <c r="D1123" s="48"/>
      <c r="E1123" s="1"/>
      <c r="F1123" s="153"/>
      <c r="G1123" s="153"/>
      <c r="H1123" s="1"/>
      <c r="I1123" s="1"/>
      <c r="J1123" s="48"/>
    </row>
    <row r="1124" spans="3:10" customFormat="1" x14ac:dyDescent="0.35">
      <c r="C1124" s="48"/>
      <c r="D1124" s="48"/>
      <c r="E1124" s="1"/>
      <c r="F1124" s="153"/>
      <c r="G1124" s="153"/>
      <c r="H1124" s="1"/>
      <c r="I1124" s="1"/>
      <c r="J1124" s="48"/>
    </row>
    <row r="1125" spans="3:10" customFormat="1" x14ac:dyDescent="0.35">
      <c r="C1125" s="48"/>
      <c r="D1125" s="48"/>
      <c r="E1125" s="1"/>
      <c r="F1125" s="153"/>
      <c r="G1125" s="153"/>
      <c r="H1125" s="1"/>
      <c r="I1125" s="1"/>
      <c r="J1125" s="48"/>
    </row>
    <row r="1126" spans="3:10" customFormat="1" x14ac:dyDescent="0.35">
      <c r="C1126" s="48"/>
      <c r="D1126" s="48"/>
      <c r="E1126" s="1"/>
      <c r="F1126" s="153"/>
      <c r="G1126" s="153"/>
      <c r="H1126" s="1"/>
      <c r="I1126" s="1"/>
      <c r="J1126" s="48"/>
    </row>
    <row r="1127" spans="3:10" customFormat="1" x14ac:dyDescent="0.35">
      <c r="C1127" s="48"/>
      <c r="D1127" s="48"/>
      <c r="E1127" s="1"/>
      <c r="F1127" s="153"/>
      <c r="G1127" s="153"/>
      <c r="H1127" s="1"/>
      <c r="I1127" s="1"/>
      <c r="J1127" s="48"/>
    </row>
    <row r="1128" spans="3:10" customFormat="1" x14ac:dyDescent="0.35">
      <c r="C1128" s="48"/>
      <c r="D1128" s="48"/>
      <c r="E1128" s="1"/>
      <c r="F1128" s="153"/>
      <c r="G1128" s="153"/>
      <c r="H1128" s="1"/>
      <c r="I1128" s="1"/>
      <c r="J1128" s="48"/>
    </row>
    <row r="1129" spans="3:10" customFormat="1" x14ac:dyDescent="0.35">
      <c r="C1129" s="48"/>
      <c r="D1129" s="48"/>
      <c r="E1129" s="1"/>
      <c r="F1129" s="153"/>
      <c r="G1129" s="153"/>
      <c r="H1129" s="1"/>
      <c r="I1129" s="1"/>
      <c r="J1129" s="48"/>
    </row>
    <row r="1130" spans="3:10" customFormat="1" x14ac:dyDescent="0.35">
      <c r="C1130" s="48"/>
      <c r="D1130" s="48"/>
      <c r="E1130" s="1"/>
      <c r="F1130" s="153"/>
      <c r="G1130" s="153"/>
      <c r="H1130" s="1"/>
      <c r="I1130" s="1"/>
      <c r="J1130" s="48"/>
    </row>
    <row r="1131" spans="3:10" customFormat="1" x14ac:dyDescent="0.35">
      <c r="C1131" s="48"/>
      <c r="D1131" s="48"/>
      <c r="E1131" s="1"/>
      <c r="F1131" s="153"/>
      <c r="G1131" s="153"/>
      <c r="H1131" s="1"/>
      <c r="I1131" s="1"/>
      <c r="J1131" s="48"/>
    </row>
    <row r="1132" spans="3:10" customFormat="1" x14ac:dyDescent="0.35">
      <c r="C1132" s="48"/>
      <c r="D1132" s="48"/>
      <c r="E1132" s="1"/>
      <c r="F1132" s="153"/>
      <c r="G1132" s="153"/>
      <c r="H1132" s="1"/>
      <c r="I1132" s="1"/>
      <c r="J1132" s="48"/>
    </row>
    <row r="1133" spans="3:10" customFormat="1" x14ac:dyDescent="0.35">
      <c r="C1133" s="48"/>
      <c r="D1133" s="48"/>
      <c r="E1133" s="1"/>
      <c r="F1133" s="153"/>
      <c r="G1133" s="153"/>
      <c r="H1133" s="1"/>
      <c r="I1133" s="1"/>
      <c r="J1133" s="48"/>
    </row>
    <row r="1134" spans="3:10" customFormat="1" x14ac:dyDescent="0.35">
      <c r="C1134" s="48"/>
      <c r="D1134" s="48"/>
      <c r="E1134" s="1"/>
      <c r="F1134" s="153"/>
      <c r="G1134" s="153"/>
      <c r="H1134" s="1"/>
      <c r="I1134" s="1"/>
      <c r="J1134" s="48"/>
    </row>
    <row r="1135" spans="3:10" customFormat="1" x14ac:dyDescent="0.35">
      <c r="C1135" s="48"/>
      <c r="D1135" s="48"/>
      <c r="E1135" s="1"/>
      <c r="F1135" s="153"/>
      <c r="G1135" s="153"/>
      <c r="H1135" s="1"/>
      <c r="I1135" s="1"/>
      <c r="J1135" s="48"/>
    </row>
    <row r="1136" spans="3:10" customFormat="1" x14ac:dyDescent="0.35">
      <c r="C1136" s="48"/>
      <c r="D1136" s="48"/>
      <c r="E1136" s="1"/>
      <c r="F1136" s="153"/>
      <c r="G1136" s="153"/>
      <c r="H1136" s="1"/>
      <c r="I1136" s="1"/>
      <c r="J1136" s="48"/>
    </row>
    <row r="1137" spans="3:10" customFormat="1" x14ac:dyDescent="0.35">
      <c r="C1137" s="48"/>
      <c r="D1137" s="48"/>
      <c r="E1137" s="1"/>
      <c r="F1137" s="153"/>
      <c r="G1137" s="153"/>
      <c r="H1137" s="1"/>
      <c r="I1137" s="1"/>
      <c r="J1137" s="48"/>
    </row>
    <row r="1138" spans="3:10" customFormat="1" x14ac:dyDescent="0.35">
      <c r="C1138" s="48"/>
      <c r="D1138" s="48"/>
      <c r="E1138" s="1"/>
      <c r="F1138" s="153"/>
      <c r="G1138" s="153"/>
      <c r="H1138" s="1"/>
      <c r="I1138" s="1"/>
      <c r="J1138" s="48"/>
    </row>
    <row r="1139" spans="3:10" customFormat="1" x14ac:dyDescent="0.35">
      <c r="C1139" s="48"/>
      <c r="D1139" s="48"/>
      <c r="E1139" s="1"/>
      <c r="F1139" s="153"/>
      <c r="G1139" s="153"/>
      <c r="H1139" s="1"/>
      <c r="I1139" s="1"/>
      <c r="J1139" s="48"/>
    </row>
    <row r="1140" spans="3:10" customFormat="1" x14ac:dyDescent="0.35">
      <c r="C1140" s="48"/>
      <c r="D1140" s="48"/>
      <c r="E1140" s="1"/>
      <c r="F1140" s="153"/>
      <c r="G1140" s="153"/>
      <c r="H1140" s="1"/>
      <c r="I1140" s="1"/>
      <c r="J1140" s="48"/>
    </row>
    <row r="1141" spans="3:10" customFormat="1" x14ac:dyDescent="0.35">
      <c r="C1141" s="48"/>
      <c r="D1141" s="48"/>
      <c r="E1141" s="1"/>
      <c r="F1141" s="153"/>
      <c r="G1141" s="153"/>
      <c r="H1141" s="1"/>
      <c r="I1141" s="1"/>
      <c r="J1141" s="48"/>
    </row>
    <row r="1142" spans="3:10" customFormat="1" x14ac:dyDescent="0.35">
      <c r="C1142" s="48"/>
      <c r="D1142" s="48"/>
      <c r="E1142" s="1"/>
      <c r="F1142" s="153"/>
      <c r="G1142" s="153"/>
      <c r="H1142" s="1"/>
      <c r="I1142" s="1"/>
      <c r="J1142" s="48"/>
    </row>
    <row r="1143" spans="3:10" customFormat="1" x14ac:dyDescent="0.35">
      <c r="C1143" s="48"/>
      <c r="D1143" s="48"/>
      <c r="E1143" s="1"/>
      <c r="F1143" s="153"/>
      <c r="G1143" s="153"/>
      <c r="H1143" s="1"/>
      <c r="I1143" s="1"/>
      <c r="J1143" s="48"/>
    </row>
    <row r="1144" spans="3:10" customFormat="1" x14ac:dyDescent="0.35">
      <c r="C1144" s="48"/>
      <c r="D1144" s="48"/>
      <c r="E1144" s="1"/>
      <c r="F1144" s="153"/>
      <c r="G1144" s="153"/>
      <c r="H1144" s="1"/>
      <c r="I1144" s="1"/>
      <c r="J1144" s="48"/>
    </row>
    <row r="1145" spans="3:10" customFormat="1" x14ac:dyDescent="0.35">
      <c r="C1145" s="48"/>
      <c r="D1145" s="48"/>
      <c r="E1145" s="1"/>
      <c r="F1145" s="153"/>
      <c r="G1145" s="153"/>
      <c r="H1145" s="1"/>
      <c r="I1145" s="1"/>
      <c r="J1145" s="48"/>
    </row>
    <row r="1146" spans="3:10" customFormat="1" x14ac:dyDescent="0.35">
      <c r="C1146" s="48"/>
      <c r="D1146" s="48"/>
      <c r="E1146" s="1"/>
      <c r="F1146" s="153"/>
      <c r="G1146" s="153"/>
      <c r="H1146" s="1"/>
      <c r="I1146" s="1"/>
      <c r="J1146" s="48"/>
    </row>
    <row r="1147" spans="3:10" customFormat="1" x14ac:dyDescent="0.35">
      <c r="C1147" s="48"/>
      <c r="D1147" s="48"/>
      <c r="E1147" s="1"/>
      <c r="F1147" s="153"/>
      <c r="G1147" s="153"/>
      <c r="H1147" s="1"/>
      <c r="I1147" s="1"/>
      <c r="J1147" s="48"/>
    </row>
    <row r="1148" spans="3:10" customFormat="1" x14ac:dyDescent="0.35">
      <c r="C1148" s="48"/>
      <c r="D1148" s="48"/>
      <c r="E1148" s="1"/>
      <c r="F1148" s="153"/>
      <c r="G1148" s="153"/>
      <c r="H1148" s="1"/>
      <c r="I1148" s="1"/>
      <c r="J1148" s="48"/>
    </row>
    <row r="1149" spans="3:10" customFormat="1" x14ac:dyDescent="0.35">
      <c r="C1149" s="48"/>
      <c r="D1149" s="48"/>
      <c r="E1149" s="1"/>
      <c r="F1149" s="153"/>
      <c r="G1149" s="153"/>
      <c r="H1149" s="1"/>
      <c r="I1149" s="1"/>
      <c r="J1149" s="48"/>
    </row>
    <row r="1150" spans="3:10" customFormat="1" x14ac:dyDescent="0.35">
      <c r="C1150" s="48"/>
      <c r="D1150" s="48"/>
      <c r="E1150" s="1"/>
      <c r="F1150" s="153"/>
      <c r="G1150" s="153"/>
      <c r="H1150" s="1"/>
      <c r="I1150" s="1"/>
      <c r="J1150" s="48"/>
    </row>
    <row r="1151" spans="3:10" customFormat="1" x14ac:dyDescent="0.35">
      <c r="C1151" s="48"/>
      <c r="D1151" s="48"/>
      <c r="E1151" s="1"/>
      <c r="F1151" s="153"/>
      <c r="G1151" s="153"/>
      <c r="H1151" s="1"/>
      <c r="I1151" s="1"/>
      <c r="J1151" s="48"/>
    </row>
    <row r="1152" spans="3:10" customFormat="1" x14ac:dyDescent="0.35">
      <c r="C1152" s="48"/>
      <c r="D1152" s="48"/>
      <c r="E1152" s="1"/>
      <c r="F1152" s="153"/>
      <c r="G1152" s="153"/>
      <c r="H1152" s="1"/>
      <c r="I1152" s="1"/>
      <c r="J1152" s="48"/>
    </row>
    <row r="1153" spans="3:10" customFormat="1" x14ac:dyDescent="0.35">
      <c r="C1153" s="48"/>
      <c r="D1153" s="48"/>
      <c r="E1153" s="1"/>
      <c r="F1153" s="153"/>
      <c r="G1153" s="153"/>
      <c r="H1153" s="1"/>
      <c r="I1153" s="1"/>
      <c r="J1153" s="48"/>
    </row>
    <row r="1154" spans="3:10" customFormat="1" x14ac:dyDescent="0.35">
      <c r="C1154" s="48"/>
      <c r="D1154" s="48"/>
      <c r="E1154" s="1"/>
      <c r="F1154" s="153"/>
      <c r="G1154" s="153"/>
      <c r="H1154" s="1"/>
      <c r="I1154" s="1"/>
      <c r="J1154" s="48"/>
    </row>
    <row r="1155" spans="3:10" customFormat="1" x14ac:dyDescent="0.35">
      <c r="C1155" s="48"/>
      <c r="D1155" s="48"/>
      <c r="E1155" s="1"/>
      <c r="F1155" s="153"/>
      <c r="G1155" s="153"/>
      <c r="H1155" s="1"/>
      <c r="I1155" s="1"/>
      <c r="J1155" s="48"/>
    </row>
    <row r="1156" spans="3:10" customFormat="1" x14ac:dyDescent="0.35">
      <c r="C1156" s="48"/>
      <c r="D1156" s="48"/>
      <c r="E1156" s="1"/>
      <c r="F1156" s="153"/>
      <c r="G1156" s="153"/>
      <c r="H1156" s="1"/>
      <c r="I1156" s="1"/>
      <c r="J1156" s="48"/>
    </row>
    <row r="1157" spans="3:10" customFormat="1" x14ac:dyDescent="0.35">
      <c r="C1157" s="48"/>
      <c r="D1157" s="48"/>
      <c r="E1157" s="1"/>
      <c r="F1157" s="153"/>
      <c r="G1157" s="153"/>
      <c r="H1157" s="1"/>
      <c r="I1157" s="1"/>
      <c r="J1157" s="48"/>
    </row>
    <row r="1158" spans="3:10" customFormat="1" x14ac:dyDescent="0.35">
      <c r="C1158" s="48"/>
      <c r="D1158" s="48"/>
      <c r="E1158" s="1"/>
      <c r="F1158" s="153"/>
      <c r="G1158" s="153"/>
      <c r="H1158" s="1"/>
      <c r="I1158" s="1"/>
      <c r="J1158" s="48"/>
    </row>
    <row r="1159" spans="3:10" customFormat="1" x14ac:dyDescent="0.35">
      <c r="C1159" s="48"/>
      <c r="D1159" s="48"/>
      <c r="E1159" s="1"/>
      <c r="F1159" s="153"/>
      <c r="G1159" s="153"/>
      <c r="H1159" s="1"/>
      <c r="I1159" s="1"/>
      <c r="J1159" s="48"/>
    </row>
    <row r="1160" spans="3:10" customFormat="1" x14ac:dyDescent="0.35">
      <c r="C1160" s="48"/>
      <c r="D1160" s="48"/>
      <c r="E1160" s="1"/>
      <c r="F1160" s="153"/>
      <c r="G1160" s="153"/>
      <c r="H1160" s="1"/>
      <c r="I1160" s="1"/>
      <c r="J1160" s="48"/>
    </row>
    <row r="1161" spans="3:10" customFormat="1" x14ac:dyDescent="0.35">
      <c r="C1161" s="48"/>
      <c r="D1161" s="48"/>
      <c r="E1161" s="1"/>
      <c r="F1161" s="153"/>
      <c r="G1161" s="153"/>
      <c r="H1161" s="1"/>
      <c r="I1161" s="1"/>
      <c r="J1161" s="48"/>
    </row>
    <row r="1162" spans="3:10" customFormat="1" x14ac:dyDescent="0.35">
      <c r="C1162" s="48"/>
      <c r="D1162" s="48"/>
      <c r="E1162" s="1"/>
      <c r="F1162" s="153"/>
      <c r="G1162" s="153"/>
      <c r="H1162" s="1"/>
      <c r="I1162" s="1"/>
      <c r="J1162" s="48"/>
    </row>
    <row r="1163" spans="3:10" customFormat="1" x14ac:dyDescent="0.35">
      <c r="C1163" s="48"/>
      <c r="D1163" s="48"/>
      <c r="E1163" s="1"/>
      <c r="F1163" s="153"/>
      <c r="G1163" s="153"/>
      <c r="H1163" s="1"/>
      <c r="I1163" s="1"/>
      <c r="J1163" s="48"/>
    </row>
    <row r="1164" spans="3:10" customFormat="1" x14ac:dyDescent="0.35">
      <c r="C1164" s="48"/>
      <c r="D1164" s="48"/>
      <c r="E1164" s="1"/>
      <c r="F1164" s="153"/>
      <c r="G1164" s="153"/>
      <c r="H1164" s="1"/>
      <c r="I1164" s="1"/>
      <c r="J1164" s="48"/>
    </row>
    <row r="1165" spans="3:10" customFormat="1" x14ac:dyDescent="0.35">
      <c r="C1165" s="48"/>
      <c r="D1165" s="48"/>
      <c r="E1165" s="1"/>
      <c r="F1165" s="153"/>
      <c r="G1165" s="153"/>
      <c r="H1165" s="1"/>
      <c r="I1165" s="1"/>
      <c r="J1165" s="48"/>
    </row>
    <row r="1166" spans="3:10" customFormat="1" x14ac:dyDescent="0.35">
      <c r="C1166" s="48"/>
      <c r="D1166" s="48"/>
      <c r="E1166" s="1"/>
      <c r="F1166" s="153"/>
      <c r="G1166" s="153"/>
      <c r="H1166" s="1"/>
      <c r="I1166" s="1"/>
      <c r="J1166" s="48"/>
    </row>
    <row r="1167" spans="3:10" customFormat="1" x14ac:dyDescent="0.35">
      <c r="C1167" s="48"/>
      <c r="D1167" s="48"/>
      <c r="E1167" s="1"/>
      <c r="F1167" s="153"/>
      <c r="G1167" s="153"/>
      <c r="H1167" s="1"/>
      <c r="I1167" s="1"/>
      <c r="J1167" s="48"/>
    </row>
    <row r="1168" spans="3:10" customFormat="1" x14ac:dyDescent="0.35">
      <c r="C1168" s="48"/>
      <c r="D1168" s="48"/>
      <c r="E1168" s="1"/>
      <c r="F1168" s="153"/>
      <c r="G1168" s="153"/>
      <c r="H1168" s="1"/>
      <c r="I1168" s="1"/>
      <c r="J1168" s="48"/>
    </row>
    <row r="1169" spans="3:10" customFormat="1" x14ac:dyDescent="0.35">
      <c r="C1169" s="48"/>
      <c r="D1169" s="48"/>
      <c r="E1169" s="1"/>
      <c r="F1169" s="153"/>
      <c r="G1169" s="153"/>
      <c r="H1169" s="1"/>
      <c r="I1169" s="1"/>
      <c r="J1169" s="48"/>
    </row>
    <row r="1170" spans="3:10" customFormat="1" x14ac:dyDescent="0.35">
      <c r="C1170" s="48"/>
      <c r="D1170" s="48"/>
      <c r="E1170" s="1"/>
      <c r="F1170" s="153"/>
      <c r="G1170" s="153"/>
      <c r="H1170" s="1"/>
      <c r="I1170" s="1"/>
      <c r="J1170" s="48"/>
    </row>
    <row r="1171" spans="3:10" customFormat="1" x14ac:dyDescent="0.35">
      <c r="C1171" s="48"/>
      <c r="D1171" s="48"/>
      <c r="E1171" s="1"/>
      <c r="F1171" s="153"/>
      <c r="G1171" s="153"/>
      <c r="H1171" s="1"/>
      <c r="I1171" s="1"/>
      <c r="J1171" s="48"/>
    </row>
    <row r="1172" spans="3:10" customFormat="1" x14ac:dyDescent="0.35">
      <c r="C1172" s="48"/>
      <c r="D1172" s="48"/>
      <c r="E1172" s="1"/>
      <c r="F1172" s="153"/>
      <c r="G1172" s="153"/>
      <c r="H1172" s="1"/>
      <c r="I1172" s="1"/>
      <c r="J1172" s="48"/>
    </row>
    <row r="1173" spans="3:10" customFormat="1" x14ac:dyDescent="0.35">
      <c r="C1173" s="48"/>
      <c r="D1173" s="48"/>
      <c r="E1173" s="1"/>
      <c r="F1173" s="153"/>
      <c r="G1173" s="153"/>
      <c r="H1173" s="1"/>
      <c r="I1173" s="1"/>
      <c r="J1173" s="48"/>
    </row>
    <row r="1174" spans="3:10" customFormat="1" x14ac:dyDescent="0.35">
      <c r="C1174" s="48"/>
      <c r="D1174" s="48"/>
      <c r="E1174" s="1"/>
      <c r="F1174" s="153"/>
      <c r="G1174" s="153"/>
      <c r="H1174" s="1"/>
      <c r="I1174" s="1"/>
      <c r="J1174" s="48"/>
    </row>
    <row r="1175" spans="3:10" customFormat="1" x14ac:dyDescent="0.35">
      <c r="C1175" s="48"/>
      <c r="D1175" s="48"/>
      <c r="E1175" s="1"/>
      <c r="F1175" s="153"/>
      <c r="G1175" s="153"/>
      <c r="H1175" s="1"/>
      <c r="I1175" s="1"/>
      <c r="J1175" s="48"/>
    </row>
    <row r="1176" spans="3:10" customFormat="1" x14ac:dyDescent="0.35">
      <c r="C1176" s="48"/>
      <c r="D1176" s="48"/>
      <c r="E1176" s="1"/>
      <c r="F1176" s="153"/>
      <c r="G1176" s="153"/>
      <c r="H1176" s="1"/>
      <c r="I1176" s="1"/>
      <c r="J1176" s="48"/>
    </row>
    <row r="1177" spans="3:10" customFormat="1" x14ac:dyDescent="0.35">
      <c r="C1177" s="48"/>
      <c r="D1177" s="48"/>
      <c r="E1177" s="1"/>
      <c r="F1177" s="153"/>
      <c r="G1177" s="153"/>
      <c r="H1177" s="1"/>
      <c r="I1177" s="1"/>
      <c r="J1177" s="48"/>
    </row>
    <row r="1178" spans="3:10" customFormat="1" x14ac:dyDescent="0.35">
      <c r="C1178" s="48"/>
      <c r="D1178" s="48"/>
      <c r="E1178" s="1"/>
      <c r="F1178" s="153"/>
      <c r="G1178" s="153"/>
      <c r="H1178" s="1"/>
      <c r="I1178" s="1"/>
      <c r="J1178" s="48"/>
    </row>
    <row r="1179" spans="3:10" customFormat="1" x14ac:dyDescent="0.35">
      <c r="C1179" s="48"/>
      <c r="D1179" s="48"/>
      <c r="E1179" s="1"/>
      <c r="F1179" s="153"/>
      <c r="G1179" s="153"/>
      <c r="H1179" s="1"/>
      <c r="I1179" s="1"/>
      <c r="J1179" s="48"/>
    </row>
    <row r="1180" spans="3:10" customFormat="1" x14ac:dyDescent="0.35">
      <c r="C1180" s="48"/>
      <c r="D1180" s="48"/>
      <c r="E1180" s="1"/>
      <c r="F1180" s="153"/>
      <c r="G1180" s="153"/>
      <c r="H1180" s="1"/>
      <c r="I1180" s="1"/>
      <c r="J1180" s="48"/>
    </row>
    <row r="1181" spans="3:10" customFormat="1" x14ac:dyDescent="0.35">
      <c r="C1181" s="48"/>
      <c r="D1181" s="48"/>
      <c r="E1181" s="1"/>
      <c r="F1181" s="153"/>
      <c r="G1181" s="153"/>
      <c r="H1181" s="1"/>
      <c r="I1181" s="1"/>
      <c r="J1181" s="48"/>
    </row>
    <row r="1182" spans="3:10" customFormat="1" x14ac:dyDescent="0.35">
      <c r="C1182" s="48"/>
      <c r="D1182" s="48"/>
      <c r="E1182" s="1"/>
      <c r="F1182" s="153"/>
      <c r="G1182" s="153"/>
      <c r="H1182" s="1"/>
      <c r="I1182" s="1"/>
      <c r="J1182" s="48"/>
    </row>
    <row r="1183" spans="3:10" customFormat="1" x14ac:dyDescent="0.35">
      <c r="C1183" s="48"/>
      <c r="D1183" s="48"/>
      <c r="E1183" s="1"/>
      <c r="F1183" s="153"/>
      <c r="G1183" s="153"/>
      <c r="H1183" s="1"/>
      <c r="I1183" s="1"/>
      <c r="J1183" s="48"/>
    </row>
    <row r="1184" spans="3:10" customFormat="1" x14ac:dyDescent="0.35">
      <c r="C1184" s="48"/>
      <c r="D1184" s="48"/>
      <c r="E1184" s="1"/>
      <c r="F1184" s="153"/>
      <c r="G1184" s="153"/>
      <c r="H1184" s="1"/>
      <c r="I1184" s="1"/>
      <c r="J1184" s="48"/>
    </row>
    <row r="1185" spans="3:10" customFormat="1" x14ac:dyDescent="0.35">
      <c r="C1185" s="48"/>
      <c r="D1185" s="48"/>
      <c r="E1185" s="1"/>
      <c r="F1185" s="153"/>
      <c r="G1185" s="153"/>
      <c r="H1185" s="1"/>
      <c r="I1185" s="1"/>
      <c r="J1185" s="48"/>
    </row>
    <row r="1186" spans="3:10" customFormat="1" x14ac:dyDescent="0.35">
      <c r="C1186" s="48"/>
      <c r="D1186" s="48"/>
      <c r="E1186" s="1"/>
      <c r="F1186" s="153"/>
      <c r="G1186" s="153"/>
      <c r="H1186" s="1"/>
      <c r="I1186" s="1"/>
      <c r="J1186" s="48"/>
    </row>
    <row r="1187" spans="3:10" customFormat="1" x14ac:dyDescent="0.35">
      <c r="C1187" s="48"/>
      <c r="D1187" s="48"/>
      <c r="E1187" s="1"/>
      <c r="F1187" s="153"/>
      <c r="G1187" s="153"/>
      <c r="H1187" s="1"/>
      <c r="I1187" s="1"/>
      <c r="J1187" s="48"/>
    </row>
    <row r="1188" spans="3:10" customFormat="1" x14ac:dyDescent="0.35">
      <c r="C1188" s="48"/>
      <c r="D1188" s="48"/>
      <c r="E1188" s="1"/>
      <c r="F1188" s="153"/>
      <c r="G1188" s="153"/>
      <c r="H1188" s="1"/>
      <c r="I1188" s="1"/>
      <c r="J1188" s="48"/>
    </row>
    <row r="1189" spans="3:10" customFormat="1" x14ac:dyDescent="0.35">
      <c r="C1189" s="48"/>
      <c r="D1189" s="48"/>
      <c r="E1189" s="1"/>
      <c r="F1189" s="153"/>
      <c r="G1189" s="153"/>
      <c r="H1189" s="1"/>
      <c r="I1189" s="1"/>
      <c r="J1189" s="48"/>
    </row>
    <row r="1190" spans="3:10" customFormat="1" x14ac:dyDescent="0.35">
      <c r="C1190" s="48"/>
      <c r="D1190" s="48"/>
      <c r="E1190" s="1"/>
      <c r="F1190" s="153"/>
      <c r="G1190" s="153"/>
      <c r="H1190" s="1"/>
      <c r="I1190" s="1"/>
      <c r="J1190" s="48"/>
    </row>
    <row r="1191" spans="3:10" customFormat="1" x14ac:dyDescent="0.35">
      <c r="C1191" s="48"/>
      <c r="D1191" s="48"/>
      <c r="E1191" s="1"/>
      <c r="F1191" s="153"/>
      <c r="G1191" s="153"/>
      <c r="H1191" s="1"/>
      <c r="I1191" s="1"/>
      <c r="J1191" s="48"/>
    </row>
    <row r="1192" spans="3:10" customFormat="1" x14ac:dyDescent="0.35">
      <c r="C1192" s="48"/>
      <c r="D1192" s="48"/>
      <c r="E1192" s="1"/>
      <c r="F1192" s="153"/>
      <c r="G1192" s="153"/>
      <c r="H1192" s="1"/>
      <c r="I1192" s="1"/>
      <c r="J1192" s="48"/>
    </row>
    <row r="1193" spans="3:10" customFormat="1" x14ac:dyDescent="0.35">
      <c r="C1193" s="48"/>
      <c r="D1193" s="48"/>
      <c r="E1193" s="1"/>
      <c r="F1193" s="153"/>
      <c r="G1193" s="153"/>
      <c r="H1193" s="1"/>
      <c r="I1193" s="1"/>
      <c r="J1193" s="48"/>
    </row>
    <row r="1194" spans="3:10" customFormat="1" x14ac:dyDescent="0.35">
      <c r="C1194" s="48"/>
      <c r="D1194" s="48"/>
      <c r="E1194" s="1"/>
      <c r="F1194" s="153"/>
      <c r="G1194" s="153"/>
      <c r="H1194" s="1"/>
      <c r="I1194" s="1"/>
      <c r="J1194" s="48"/>
    </row>
    <row r="1195" spans="3:10" customFormat="1" x14ac:dyDescent="0.35">
      <c r="C1195" s="48"/>
      <c r="D1195" s="48"/>
      <c r="E1195" s="1"/>
      <c r="F1195" s="153"/>
      <c r="G1195" s="153"/>
      <c r="H1195" s="1"/>
      <c r="I1195" s="1"/>
      <c r="J1195" s="48"/>
    </row>
    <row r="1196" spans="3:10" customFormat="1" x14ac:dyDescent="0.35">
      <c r="C1196" s="48"/>
      <c r="D1196" s="48"/>
      <c r="E1196" s="1"/>
      <c r="F1196" s="153"/>
      <c r="G1196" s="153"/>
      <c r="H1196" s="1"/>
      <c r="I1196" s="1"/>
      <c r="J1196" s="48"/>
    </row>
    <row r="1197" spans="3:10" customFormat="1" x14ac:dyDescent="0.35">
      <c r="C1197" s="48"/>
      <c r="D1197" s="48"/>
      <c r="E1197" s="1"/>
      <c r="F1197" s="153"/>
      <c r="G1197" s="153"/>
      <c r="H1197" s="1"/>
      <c r="I1197" s="1"/>
      <c r="J1197" s="48"/>
    </row>
    <row r="1198" spans="3:10" customFormat="1" x14ac:dyDescent="0.35">
      <c r="C1198" s="48"/>
      <c r="D1198" s="48"/>
      <c r="E1198" s="1"/>
      <c r="F1198" s="153"/>
      <c r="G1198" s="153"/>
      <c r="H1198" s="1"/>
      <c r="I1198" s="1"/>
      <c r="J1198" s="48"/>
    </row>
    <row r="1199" spans="3:10" customFormat="1" x14ac:dyDescent="0.35">
      <c r="C1199" s="48"/>
      <c r="D1199" s="48"/>
      <c r="E1199" s="1"/>
      <c r="F1199" s="153"/>
      <c r="G1199" s="153"/>
      <c r="H1199" s="1"/>
      <c r="I1199" s="1"/>
      <c r="J1199" s="48"/>
    </row>
    <row r="1200" spans="3:10" customFormat="1" x14ac:dyDescent="0.35">
      <c r="C1200" s="48"/>
      <c r="D1200" s="48"/>
      <c r="E1200" s="1"/>
      <c r="F1200" s="153"/>
      <c r="G1200" s="153"/>
      <c r="H1200" s="1"/>
      <c r="I1200" s="1"/>
      <c r="J1200" s="48"/>
    </row>
    <row r="1201" spans="3:10" customFormat="1" x14ac:dyDescent="0.35">
      <c r="C1201" s="48"/>
      <c r="D1201" s="48"/>
      <c r="E1201" s="1"/>
      <c r="F1201" s="153"/>
      <c r="G1201" s="153"/>
      <c r="H1201" s="1"/>
      <c r="I1201" s="1"/>
      <c r="J1201" s="48"/>
    </row>
    <row r="1202" spans="3:10" customFormat="1" x14ac:dyDescent="0.35">
      <c r="C1202" s="48"/>
      <c r="D1202" s="48"/>
      <c r="E1202" s="1"/>
      <c r="F1202" s="153"/>
      <c r="G1202" s="153"/>
      <c r="H1202" s="1"/>
      <c r="I1202" s="1"/>
      <c r="J1202" s="48"/>
    </row>
    <row r="1203" spans="3:10" customFormat="1" x14ac:dyDescent="0.35">
      <c r="C1203" s="48"/>
      <c r="D1203" s="48"/>
      <c r="E1203" s="1"/>
      <c r="F1203" s="153"/>
      <c r="G1203" s="153"/>
      <c r="H1203" s="1"/>
      <c r="I1203" s="1"/>
      <c r="J1203" s="48"/>
    </row>
    <row r="1204" spans="3:10" customFormat="1" x14ac:dyDescent="0.35">
      <c r="C1204" s="48"/>
      <c r="D1204" s="48"/>
      <c r="E1204" s="1"/>
      <c r="F1204" s="153"/>
      <c r="G1204" s="153"/>
      <c r="H1204" s="1"/>
      <c r="I1204" s="1"/>
      <c r="J1204" s="48"/>
    </row>
    <row r="1205" spans="3:10" customFormat="1" x14ac:dyDescent="0.35">
      <c r="C1205" s="48"/>
      <c r="D1205" s="48"/>
      <c r="E1205" s="1"/>
      <c r="F1205" s="153"/>
      <c r="G1205" s="153"/>
      <c r="H1205" s="1"/>
      <c r="I1205" s="1"/>
      <c r="J1205" s="48"/>
    </row>
    <row r="1206" spans="3:10" customFormat="1" x14ac:dyDescent="0.35">
      <c r="C1206" s="48"/>
      <c r="D1206" s="48"/>
      <c r="E1206" s="1"/>
      <c r="F1206" s="153"/>
      <c r="G1206" s="153"/>
      <c r="H1206" s="1"/>
      <c r="I1206" s="1"/>
      <c r="J1206" s="48"/>
    </row>
    <row r="1207" spans="3:10" customFormat="1" x14ac:dyDescent="0.35">
      <c r="C1207" s="48"/>
      <c r="D1207" s="48"/>
      <c r="E1207" s="1"/>
      <c r="F1207" s="153"/>
      <c r="G1207" s="153"/>
      <c r="H1207" s="1"/>
      <c r="I1207" s="1"/>
      <c r="J1207" s="48"/>
    </row>
    <row r="1208" spans="3:10" customFormat="1" x14ac:dyDescent="0.35">
      <c r="C1208" s="48"/>
      <c r="D1208" s="48"/>
      <c r="E1208" s="1"/>
      <c r="F1208" s="153"/>
      <c r="G1208" s="153"/>
      <c r="H1208" s="1"/>
      <c r="I1208" s="1"/>
      <c r="J1208" s="48"/>
    </row>
    <row r="1209" spans="3:10" customFormat="1" x14ac:dyDescent="0.35">
      <c r="C1209" s="48"/>
      <c r="D1209" s="48"/>
      <c r="E1209" s="1"/>
      <c r="F1209" s="153"/>
      <c r="G1209" s="153"/>
      <c r="H1209" s="1"/>
      <c r="I1209" s="1"/>
      <c r="J1209" s="48"/>
    </row>
    <row r="1210" spans="3:10" customFormat="1" x14ac:dyDescent="0.35">
      <c r="C1210" s="48"/>
      <c r="D1210" s="48"/>
      <c r="E1210" s="1"/>
      <c r="F1210" s="153"/>
      <c r="G1210" s="153"/>
      <c r="H1210" s="1"/>
      <c r="I1210" s="1"/>
      <c r="J1210" s="48"/>
    </row>
    <row r="1211" spans="3:10" customFormat="1" x14ac:dyDescent="0.35">
      <c r="C1211" s="48"/>
      <c r="D1211" s="48"/>
      <c r="E1211" s="1"/>
      <c r="F1211" s="153"/>
      <c r="G1211" s="153"/>
      <c r="H1211" s="1"/>
      <c r="I1211" s="1"/>
      <c r="J1211" s="48"/>
    </row>
    <row r="1212" spans="3:10" customFormat="1" x14ac:dyDescent="0.35">
      <c r="C1212" s="48"/>
      <c r="D1212" s="48"/>
      <c r="E1212" s="1"/>
      <c r="F1212" s="153"/>
      <c r="G1212" s="153"/>
      <c r="H1212" s="1"/>
      <c r="I1212" s="1"/>
      <c r="J1212" s="48"/>
    </row>
    <row r="1213" spans="3:10" customFormat="1" x14ac:dyDescent="0.35">
      <c r="C1213" s="48"/>
      <c r="D1213" s="48"/>
      <c r="E1213" s="1"/>
      <c r="F1213" s="153"/>
      <c r="G1213" s="153"/>
      <c r="H1213" s="1"/>
      <c r="I1213" s="1"/>
      <c r="J1213" s="48"/>
    </row>
    <row r="1214" spans="3:10" customFormat="1" x14ac:dyDescent="0.35">
      <c r="C1214" s="48"/>
      <c r="D1214" s="48"/>
      <c r="E1214" s="1"/>
      <c r="F1214" s="153"/>
      <c r="G1214" s="153"/>
      <c r="H1214" s="1"/>
      <c r="I1214" s="1"/>
      <c r="J1214" s="48"/>
    </row>
    <row r="1215" spans="3:10" customFormat="1" x14ac:dyDescent="0.35">
      <c r="C1215" s="48"/>
      <c r="D1215" s="48"/>
      <c r="E1215" s="1"/>
      <c r="F1215" s="153"/>
      <c r="G1215" s="153"/>
      <c r="H1215" s="1"/>
      <c r="I1215" s="1"/>
      <c r="J1215" s="48"/>
    </row>
    <row r="1216" spans="3:10" customFormat="1" x14ac:dyDescent="0.35">
      <c r="C1216" s="48"/>
      <c r="D1216" s="48"/>
      <c r="E1216" s="1"/>
      <c r="F1216" s="153"/>
      <c r="G1216" s="153"/>
      <c r="H1216" s="1"/>
      <c r="I1216" s="1"/>
      <c r="J1216" s="48"/>
    </row>
    <row r="1217" spans="3:10" customFormat="1" x14ac:dyDescent="0.35">
      <c r="C1217" s="48"/>
      <c r="D1217" s="48"/>
      <c r="E1217" s="1"/>
      <c r="F1217" s="153"/>
      <c r="G1217" s="153"/>
      <c r="H1217" s="1"/>
      <c r="I1217" s="1"/>
      <c r="J1217" s="48"/>
    </row>
    <row r="1218" spans="3:10" customFormat="1" x14ac:dyDescent="0.35">
      <c r="C1218" s="48"/>
      <c r="D1218" s="48"/>
      <c r="E1218" s="1"/>
      <c r="F1218" s="153"/>
      <c r="G1218" s="153"/>
      <c r="H1218" s="1"/>
      <c r="I1218" s="1"/>
      <c r="J1218" s="48"/>
    </row>
    <row r="1219" spans="3:10" customFormat="1" x14ac:dyDescent="0.35">
      <c r="C1219" s="48"/>
      <c r="D1219" s="48"/>
      <c r="E1219" s="1"/>
      <c r="F1219" s="153"/>
      <c r="G1219" s="153"/>
      <c r="H1219" s="1"/>
      <c r="I1219" s="1"/>
      <c r="J1219" s="48"/>
    </row>
    <row r="1220" spans="3:10" customFormat="1" x14ac:dyDescent="0.35">
      <c r="C1220" s="48"/>
      <c r="D1220" s="48"/>
      <c r="E1220" s="1"/>
      <c r="F1220" s="153"/>
      <c r="G1220" s="153"/>
      <c r="H1220" s="1"/>
      <c r="I1220" s="1"/>
      <c r="J1220" s="48"/>
    </row>
    <row r="1221" spans="3:10" customFormat="1" x14ac:dyDescent="0.35">
      <c r="C1221" s="48"/>
      <c r="D1221" s="48"/>
      <c r="E1221" s="1"/>
      <c r="F1221" s="153"/>
      <c r="G1221" s="153"/>
      <c r="H1221" s="1"/>
      <c r="I1221" s="1"/>
      <c r="J1221" s="48"/>
    </row>
    <row r="1222" spans="3:10" customFormat="1" x14ac:dyDescent="0.35">
      <c r="C1222" s="48"/>
      <c r="D1222" s="48"/>
      <c r="E1222" s="1"/>
      <c r="F1222" s="153"/>
      <c r="G1222" s="153"/>
      <c r="H1222" s="1"/>
      <c r="I1222" s="1"/>
      <c r="J1222" s="48"/>
    </row>
    <row r="1223" spans="3:10" customFormat="1" x14ac:dyDescent="0.35">
      <c r="C1223" s="48"/>
      <c r="D1223" s="48"/>
      <c r="E1223" s="1"/>
      <c r="F1223" s="153"/>
      <c r="G1223" s="153"/>
      <c r="H1223" s="1"/>
      <c r="I1223" s="1"/>
      <c r="J1223" s="48"/>
    </row>
    <row r="1224" spans="3:10" customFormat="1" x14ac:dyDescent="0.35">
      <c r="C1224" s="48"/>
      <c r="D1224" s="48"/>
      <c r="E1224" s="1"/>
      <c r="F1224" s="153"/>
      <c r="G1224" s="153"/>
      <c r="H1224" s="1"/>
      <c r="I1224" s="1"/>
      <c r="J1224" s="48"/>
    </row>
    <row r="1225" spans="3:10" customFormat="1" x14ac:dyDescent="0.35">
      <c r="C1225" s="48"/>
      <c r="D1225" s="48"/>
      <c r="E1225" s="1"/>
      <c r="F1225" s="153"/>
      <c r="G1225" s="153"/>
      <c r="H1225" s="1"/>
      <c r="I1225" s="1"/>
      <c r="J1225" s="48"/>
    </row>
    <row r="1226" spans="3:10" customFormat="1" x14ac:dyDescent="0.35">
      <c r="C1226" s="48"/>
      <c r="D1226" s="48"/>
      <c r="E1226" s="1"/>
      <c r="F1226" s="153"/>
      <c r="G1226" s="153"/>
      <c r="H1226" s="1"/>
      <c r="I1226" s="1"/>
      <c r="J1226" s="48"/>
    </row>
    <row r="1227" spans="3:10" customFormat="1" x14ac:dyDescent="0.35">
      <c r="C1227" s="48"/>
      <c r="D1227" s="48"/>
      <c r="E1227" s="1"/>
      <c r="F1227" s="153"/>
      <c r="G1227" s="153"/>
      <c r="H1227" s="1"/>
      <c r="I1227" s="1"/>
      <c r="J1227" s="48"/>
    </row>
    <row r="1228" spans="3:10" customFormat="1" x14ac:dyDescent="0.35">
      <c r="C1228" s="48"/>
      <c r="D1228" s="48"/>
      <c r="E1228" s="1"/>
      <c r="F1228" s="153"/>
      <c r="G1228" s="153"/>
      <c r="H1228" s="1"/>
      <c r="I1228" s="1"/>
      <c r="J1228" s="48"/>
    </row>
    <row r="1229" spans="3:10" customFormat="1" x14ac:dyDescent="0.35">
      <c r="C1229" s="48"/>
      <c r="D1229" s="48"/>
      <c r="E1229" s="1"/>
      <c r="F1229" s="153"/>
      <c r="G1229" s="153"/>
      <c r="H1229" s="1"/>
      <c r="I1229" s="1"/>
      <c r="J1229" s="48"/>
    </row>
    <row r="1230" spans="3:10" customFormat="1" x14ac:dyDescent="0.35">
      <c r="C1230" s="48"/>
      <c r="D1230" s="48"/>
      <c r="E1230" s="1"/>
      <c r="F1230" s="153"/>
      <c r="G1230" s="153"/>
      <c r="H1230" s="1"/>
      <c r="I1230" s="1"/>
      <c r="J1230" s="48"/>
    </row>
    <row r="1231" spans="3:10" customFormat="1" x14ac:dyDescent="0.35">
      <c r="C1231" s="48"/>
      <c r="D1231" s="48"/>
      <c r="E1231" s="1"/>
      <c r="F1231" s="153"/>
      <c r="G1231" s="153"/>
      <c r="H1231" s="1"/>
      <c r="I1231" s="1"/>
      <c r="J1231" s="48"/>
    </row>
    <row r="1232" spans="3:10" customFormat="1" x14ac:dyDescent="0.35">
      <c r="C1232" s="48"/>
      <c r="D1232" s="48"/>
      <c r="E1232" s="1"/>
      <c r="F1232" s="153"/>
      <c r="G1232" s="153"/>
      <c r="H1232" s="1"/>
      <c r="I1232" s="1"/>
      <c r="J1232" s="48"/>
    </row>
    <row r="1233" spans="3:10" customFormat="1" x14ac:dyDescent="0.35">
      <c r="C1233" s="48"/>
      <c r="D1233" s="48"/>
      <c r="E1233" s="1"/>
      <c r="F1233" s="153"/>
      <c r="G1233" s="153"/>
      <c r="H1233" s="1"/>
      <c r="I1233" s="1"/>
      <c r="J1233" s="48"/>
    </row>
    <row r="1234" spans="3:10" customFormat="1" x14ac:dyDescent="0.35">
      <c r="C1234" s="48"/>
      <c r="D1234" s="48"/>
      <c r="E1234" s="1"/>
      <c r="F1234" s="153"/>
      <c r="G1234" s="153"/>
      <c r="H1234" s="1"/>
      <c r="I1234" s="1"/>
      <c r="J1234" s="48"/>
    </row>
    <row r="1235" spans="3:10" customFormat="1" x14ac:dyDescent="0.35">
      <c r="C1235" s="48"/>
      <c r="D1235" s="48"/>
      <c r="E1235" s="1"/>
      <c r="F1235" s="153"/>
      <c r="G1235" s="153"/>
      <c r="H1235" s="1"/>
      <c r="I1235" s="1"/>
      <c r="J1235" s="48"/>
    </row>
    <row r="1236" spans="3:10" customFormat="1" x14ac:dyDescent="0.35">
      <c r="C1236" s="48"/>
      <c r="D1236" s="48"/>
      <c r="E1236" s="1"/>
      <c r="F1236" s="153"/>
      <c r="G1236" s="153"/>
      <c r="H1236" s="1"/>
      <c r="I1236" s="1"/>
      <c r="J1236" s="48"/>
    </row>
    <row r="1237" spans="3:10" customFormat="1" x14ac:dyDescent="0.35">
      <c r="C1237" s="48"/>
      <c r="D1237" s="48"/>
      <c r="E1237" s="1"/>
      <c r="F1237" s="153"/>
      <c r="G1237" s="153"/>
      <c r="H1237" s="1"/>
      <c r="I1237" s="1"/>
      <c r="J1237" s="48"/>
    </row>
    <row r="1238" spans="3:10" customFormat="1" x14ac:dyDescent="0.35">
      <c r="C1238" s="48"/>
      <c r="D1238" s="48"/>
      <c r="E1238" s="1"/>
      <c r="F1238" s="153"/>
      <c r="G1238" s="153"/>
      <c r="H1238" s="1"/>
      <c r="I1238" s="1"/>
      <c r="J1238" s="48"/>
    </row>
    <row r="1239" spans="3:10" customFormat="1" x14ac:dyDescent="0.35">
      <c r="C1239" s="48"/>
      <c r="D1239" s="48"/>
      <c r="E1239" s="1"/>
      <c r="F1239" s="153"/>
      <c r="G1239" s="153"/>
      <c r="H1239" s="1"/>
      <c r="I1239" s="1"/>
      <c r="J1239" s="48"/>
    </row>
    <row r="1240" spans="3:10" customFormat="1" x14ac:dyDescent="0.35">
      <c r="C1240" s="48"/>
      <c r="D1240" s="48"/>
      <c r="E1240" s="1"/>
      <c r="F1240" s="153"/>
      <c r="G1240" s="153"/>
      <c r="H1240" s="1"/>
      <c r="I1240" s="1"/>
      <c r="J1240" s="48"/>
    </row>
    <row r="1241" spans="3:10" customFormat="1" x14ac:dyDescent="0.35">
      <c r="C1241" s="48"/>
      <c r="D1241" s="48"/>
      <c r="E1241" s="1"/>
      <c r="F1241" s="153"/>
      <c r="G1241" s="153"/>
      <c r="H1241" s="1"/>
      <c r="I1241" s="1"/>
      <c r="J1241" s="48"/>
    </row>
    <row r="1242" spans="3:10" customFormat="1" x14ac:dyDescent="0.35">
      <c r="C1242" s="48"/>
      <c r="D1242" s="48"/>
      <c r="E1242" s="1"/>
      <c r="F1242" s="153"/>
      <c r="G1242" s="153"/>
      <c r="H1242" s="1"/>
      <c r="I1242" s="1"/>
      <c r="J1242" s="48"/>
    </row>
    <row r="1243" spans="3:10" customFormat="1" x14ac:dyDescent="0.35">
      <c r="C1243" s="48"/>
      <c r="D1243" s="48"/>
      <c r="E1243" s="1"/>
      <c r="F1243" s="153"/>
      <c r="G1243" s="153"/>
      <c r="H1243" s="1"/>
      <c r="I1243" s="1"/>
      <c r="J1243" s="48"/>
    </row>
    <row r="1244" spans="3:10" customFormat="1" x14ac:dyDescent="0.35">
      <c r="C1244" s="48"/>
      <c r="D1244" s="48"/>
      <c r="E1244" s="1"/>
      <c r="F1244" s="153"/>
      <c r="G1244" s="153"/>
      <c r="H1244" s="1"/>
      <c r="I1244" s="1"/>
      <c r="J1244" s="48"/>
    </row>
    <row r="1245" spans="3:10" customFormat="1" x14ac:dyDescent="0.35">
      <c r="C1245" s="48"/>
      <c r="D1245" s="48"/>
      <c r="E1245" s="1"/>
      <c r="F1245" s="153"/>
      <c r="G1245" s="153"/>
      <c r="H1245" s="1"/>
      <c r="I1245" s="1"/>
      <c r="J1245" s="48"/>
    </row>
    <row r="1246" spans="3:10" customFormat="1" x14ac:dyDescent="0.35">
      <c r="C1246" s="48"/>
      <c r="D1246" s="48"/>
      <c r="E1246" s="1"/>
      <c r="F1246" s="153"/>
      <c r="G1246" s="153"/>
      <c r="H1246" s="1"/>
      <c r="I1246" s="1"/>
      <c r="J1246" s="48"/>
    </row>
    <row r="1247" spans="3:10" customFormat="1" x14ac:dyDescent="0.35">
      <c r="C1247" s="48"/>
      <c r="D1247" s="48"/>
      <c r="E1247" s="1"/>
      <c r="F1247" s="153"/>
      <c r="G1247" s="153"/>
      <c r="H1247" s="1"/>
      <c r="I1247" s="1"/>
      <c r="J1247" s="48"/>
    </row>
    <row r="1248" spans="3:10" customFormat="1" x14ac:dyDescent="0.35">
      <c r="C1248" s="48"/>
      <c r="D1248" s="48"/>
      <c r="E1248" s="1"/>
      <c r="F1248" s="153"/>
      <c r="G1248" s="153"/>
      <c r="H1248" s="1"/>
      <c r="I1248" s="1"/>
      <c r="J1248" s="48"/>
    </row>
    <row r="1249" spans="3:10" customFormat="1" x14ac:dyDescent="0.35">
      <c r="C1249" s="48"/>
      <c r="D1249" s="48"/>
      <c r="E1249" s="1"/>
      <c r="F1249" s="153"/>
      <c r="G1249" s="153"/>
      <c r="H1249" s="1"/>
      <c r="I1249" s="1"/>
      <c r="J1249" s="48"/>
    </row>
    <row r="1250" spans="3:10" customFormat="1" x14ac:dyDescent="0.35">
      <c r="C1250" s="48"/>
      <c r="D1250" s="48"/>
      <c r="E1250" s="1"/>
      <c r="F1250" s="153"/>
      <c r="G1250" s="153"/>
      <c r="H1250" s="1"/>
      <c r="I1250" s="1"/>
      <c r="J1250" s="48"/>
    </row>
    <row r="1251" spans="3:10" customFormat="1" x14ac:dyDescent="0.35">
      <c r="C1251" s="48"/>
      <c r="D1251" s="48"/>
      <c r="E1251" s="1"/>
      <c r="F1251" s="153"/>
      <c r="G1251" s="153"/>
      <c r="H1251" s="1"/>
      <c r="I1251" s="1"/>
      <c r="J1251" s="48"/>
    </row>
    <row r="1252" spans="3:10" customFormat="1" x14ac:dyDescent="0.35">
      <c r="C1252" s="48"/>
      <c r="D1252" s="48"/>
      <c r="E1252" s="1"/>
      <c r="F1252" s="153"/>
      <c r="G1252" s="153"/>
      <c r="H1252" s="1"/>
      <c r="I1252" s="1"/>
      <c r="J1252" s="48"/>
    </row>
    <row r="1253" spans="3:10" customFormat="1" x14ac:dyDescent="0.35">
      <c r="C1253" s="48"/>
      <c r="D1253" s="48"/>
      <c r="E1253" s="1"/>
      <c r="F1253" s="153"/>
      <c r="G1253" s="153"/>
      <c r="H1253" s="1"/>
      <c r="I1253" s="1"/>
      <c r="J1253" s="48"/>
    </row>
    <row r="1254" spans="3:10" customFormat="1" x14ac:dyDescent="0.35">
      <c r="C1254" s="48"/>
      <c r="D1254" s="48"/>
      <c r="E1254" s="1"/>
      <c r="F1254" s="153"/>
      <c r="G1254" s="153"/>
      <c r="H1254" s="1"/>
      <c r="I1254" s="1"/>
      <c r="J1254" s="48"/>
    </row>
    <row r="1255" spans="3:10" customFormat="1" x14ac:dyDescent="0.35">
      <c r="C1255" s="48"/>
      <c r="D1255" s="48"/>
      <c r="E1255" s="1"/>
      <c r="F1255" s="153"/>
      <c r="G1255" s="153"/>
      <c r="H1255" s="1"/>
      <c r="I1255" s="1"/>
      <c r="J1255" s="48"/>
    </row>
    <row r="1256" spans="3:10" customFormat="1" x14ac:dyDescent="0.35">
      <c r="C1256" s="48"/>
      <c r="D1256" s="48"/>
      <c r="E1256" s="1"/>
      <c r="F1256" s="153"/>
      <c r="G1256" s="153"/>
      <c r="H1256" s="1"/>
      <c r="I1256" s="1"/>
      <c r="J1256" s="48"/>
    </row>
    <row r="1257" spans="3:10" customFormat="1" x14ac:dyDescent="0.35">
      <c r="C1257" s="48"/>
      <c r="D1257" s="48"/>
      <c r="E1257" s="1"/>
      <c r="F1257" s="153"/>
      <c r="G1257" s="153"/>
      <c r="H1257" s="1"/>
      <c r="I1257" s="1"/>
      <c r="J1257" s="48"/>
    </row>
    <row r="1258" spans="3:10" customFormat="1" x14ac:dyDescent="0.35">
      <c r="C1258" s="48"/>
      <c r="D1258" s="48"/>
      <c r="E1258" s="1"/>
      <c r="F1258" s="153"/>
      <c r="G1258" s="153"/>
      <c r="H1258" s="1"/>
      <c r="I1258" s="1"/>
      <c r="J1258" s="48"/>
    </row>
    <row r="1259" spans="3:10" customFormat="1" x14ac:dyDescent="0.35">
      <c r="C1259" s="48"/>
      <c r="D1259" s="48"/>
      <c r="E1259" s="1"/>
      <c r="F1259" s="153"/>
      <c r="G1259" s="153"/>
      <c r="H1259" s="1"/>
      <c r="I1259" s="1"/>
      <c r="J1259" s="48"/>
    </row>
    <row r="1260" spans="3:10" customFormat="1" x14ac:dyDescent="0.35">
      <c r="C1260" s="48"/>
      <c r="D1260" s="48"/>
      <c r="E1260" s="1"/>
      <c r="F1260" s="153"/>
      <c r="G1260" s="153"/>
      <c r="H1260" s="1"/>
      <c r="I1260" s="1"/>
      <c r="J1260" s="48"/>
    </row>
    <row r="1261" spans="3:10" customFormat="1" x14ac:dyDescent="0.35">
      <c r="C1261" s="48"/>
      <c r="D1261" s="48"/>
      <c r="E1261" s="1"/>
      <c r="F1261" s="153"/>
      <c r="G1261" s="153"/>
      <c r="H1261" s="1"/>
      <c r="I1261" s="1"/>
      <c r="J1261" s="48"/>
    </row>
    <row r="1262" spans="3:10" customFormat="1" x14ac:dyDescent="0.35">
      <c r="C1262" s="48"/>
      <c r="D1262" s="48"/>
      <c r="E1262" s="1"/>
      <c r="F1262" s="153"/>
      <c r="G1262" s="153"/>
      <c r="H1262" s="1"/>
      <c r="I1262" s="1"/>
      <c r="J1262" s="48"/>
    </row>
    <row r="1263" spans="3:10" customFormat="1" x14ac:dyDescent="0.35">
      <c r="C1263" s="48"/>
      <c r="D1263" s="48"/>
      <c r="E1263" s="1"/>
      <c r="F1263" s="153"/>
      <c r="G1263" s="153"/>
      <c r="H1263" s="1"/>
      <c r="I1263" s="1"/>
      <c r="J1263" s="48"/>
    </row>
    <row r="1264" spans="3:10" customFormat="1" x14ac:dyDescent="0.35">
      <c r="C1264" s="48"/>
      <c r="D1264" s="48"/>
      <c r="E1264" s="1"/>
      <c r="F1264" s="153"/>
      <c r="G1264" s="153"/>
      <c r="H1264" s="1"/>
      <c r="I1264" s="1"/>
      <c r="J1264" s="48"/>
    </row>
    <row r="1265" spans="3:10" customFormat="1" x14ac:dyDescent="0.35">
      <c r="C1265" s="48"/>
      <c r="D1265" s="48"/>
      <c r="E1265" s="1"/>
      <c r="F1265" s="153"/>
      <c r="G1265" s="153"/>
      <c r="H1265" s="1"/>
      <c r="I1265" s="1"/>
      <c r="J1265" s="48"/>
    </row>
    <row r="1266" spans="3:10" customFormat="1" x14ac:dyDescent="0.35">
      <c r="C1266" s="48"/>
      <c r="D1266" s="48"/>
      <c r="E1266" s="1"/>
      <c r="F1266" s="153"/>
      <c r="G1266" s="153"/>
      <c r="H1266" s="1"/>
      <c r="I1266" s="1"/>
      <c r="J1266" s="48"/>
    </row>
    <row r="1267" spans="3:10" customFormat="1" x14ac:dyDescent="0.35">
      <c r="C1267" s="48"/>
      <c r="D1267" s="48"/>
      <c r="E1267" s="1"/>
      <c r="F1267" s="153"/>
      <c r="G1267" s="153"/>
      <c r="H1267" s="1"/>
      <c r="I1267" s="1"/>
      <c r="J1267" s="48"/>
    </row>
    <row r="1268" spans="3:10" customFormat="1" x14ac:dyDescent="0.35">
      <c r="C1268" s="48"/>
      <c r="D1268" s="48"/>
      <c r="E1268" s="1"/>
      <c r="F1268" s="153"/>
      <c r="G1268" s="153"/>
      <c r="H1268" s="1"/>
      <c r="I1268" s="1"/>
      <c r="J1268" s="48"/>
    </row>
    <row r="1269" spans="3:10" customFormat="1" x14ac:dyDescent="0.35">
      <c r="C1269" s="48"/>
      <c r="D1269" s="48"/>
      <c r="E1269" s="1"/>
      <c r="F1269" s="153"/>
      <c r="G1269" s="153"/>
      <c r="H1269" s="1"/>
      <c r="I1269" s="1"/>
      <c r="J1269" s="48"/>
    </row>
    <row r="1270" spans="3:10" customFormat="1" x14ac:dyDescent="0.35">
      <c r="C1270" s="48"/>
      <c r="D1270" s="48"/>
      <c r="E1270" s="1"/>
      <c r="F1270" s="153"/>
      <c r="G1270" s="153"/>
      <c r="H1270" s="1"/>
      <c r="I1270" s="1"/>
      <c r="J1270" s="48"/>
    </row>
    <row r="1271" spans="3:10" customFormat="1" x14ac:dyDescent="0.35">
      <c r="C1271" s="48"/>
      <c r="D1271" s="48"/>
      <c r="E1271" s="1"/>
      <c r="F1271" s="153"/>
      <c r="G1271" s="153"/>
      <c r="H1271" s="1"/>
      <c r="I1271" s="1"/>
      <c r="J1271" s="48"/>
    </row>
    <row r="1272" spans="3:10" customFormat="1" x14ac:dyDescent="0.35">
      <c r="C1272" s="48"/>
      <c r="D1272" s="48"/>
      <c r="E1272" s="1"/>
      <c r="F1272" s="153"/>
      <c r="G1272" s="153"/>
      <c r="H1272" s="1"/>
      <c r="I1272" s="1"/>
      <c r="J1272" s="48"/>
    </row>
    <row r="1273" spans="3:10" customFormat="1" x14ac:dyDescent="0.35">
      <c r="C1273" s="48"/>
      <c r="D1273" s="48"/>
      <c r="E1273" s="1"/>
      <c r="F1273" s="153"/>
      <c r="G1273" s="153"/>
      <c r="H1273" s="1"/>
      <c r="I1273" s="1"/>
      <c r="J1273" s="48"/>
    </row>
    <row r="1274" spans="3:10" customFormat="1" x14ac:dyDescent="0.35">
      <c r="C1274" s="48"/>
      <c r="D1274" s="48"/>
      <c r="E1274" s="1"/>
      <c r="F1274" s="153"/>
      <c r="G1274" s="153"/>
      <c r="H1274" s="1"/>
      <c r="I1274" s="1"/>
      <c r="J1274" s="48"/>
    </row>
    <row r="1275" spans="3:10" customFormat="1" x14ac:dyDescent="0.35">
      <c r="C1275" s="48"/>
      <c r="D1275" s="48"/>
      <c r="E1275" s="1"/>
      <c r="F1275" s="153"/>
      <c r="G1275" s="153"/>
      <c r="H1275" s="1"/>
      <c r="I1275" s="1"/>
      <c r="J1275" s="48"/>
    </row>
    <row r="1276" spans="3:10" customFormat="1" x14ac:dyDescent="0.35">
      <c r="C1276" s="48"/>
      <c r="D1276" s="48"/>
      <c r="E1276" s="1"/>
      <c r="F1276" s="153"/>
      <c r="G1276" s="153"/>
      <c r="H1276" s="1"/>
      <c r="I1276" s="1"/>
      <c r="J1276" s="48"/>
    </row>
    <row r="1277" spans="3:10" customFormat="1" x14ac:dyDescent="0.35">
      <c r="C1277" s="48"/>
      <c r="D1277" s="48"/>
      <c r="E1277" s="1"/>
      <c r="F1277" s="153"/>
      <c r="G1277" s="153"/>
      <c r="H1277" s="1"/>
      <c r="I1277" s="1"/>
      <c r="J1277" s="48"/>
    </row>
    <row r="1278" spans="3:10" customFormat="1" x14ac:dyDescent="0.35">
      <c r="C1278" s="48"/>
      <c r="D1278" s="48"/>
      <c r="E1278" s="1"/>
      <c r="F1278" s="153"/>
      <c r="G1278" s="153"/>
      <c r="H1278" s="1"/>
      <c r="I1278" s="1"/>
      <c r="J1278" s="48"/>
    </row>
    <row r="1279" spans="3:10" customFormat="1" x14ac:dyDescent="0.35">
      <c r="C1279" s="48"/>
      <c r="D1279" s="48"/>
      <c r="E1279" s="1"/>
      <c r="F1279" s="153"/>
      <c r="G1279" s="153"/>
      <c r="H1279" s="1"/>
      <c r="I1279" s="1"/>
      <c r="J1279" s="48"/>
    </row>
    <row r="1280" spans="3:10" customFormat="1" x14ac:dyDescent="0.35">
      <c r="C1280" s="48"/>
      <c r="D1280" s="48"/>
      <c r="E1280" s="1"/>
      <c r="F1280" s="153"/>
      <c r="G1280" s="153"/>
      <c r="H1280" s="1"/>
      <c r="I1280" s="1"/>
      <c r="J1280" s="48"/>
    </row>
    <row r="1281" spans="3:10" customFormat="1" x14ac:dyDescent="0.35">
      <c r="C1281" s="48"/>
      <c r="D1281" s="48"/>
      <c r="E1281" s="1"/>
      <c r="F1281" s="153"/>
      <c r="G1281" s="153"/>
      <c r="H1281" s="1"/>
      <c r="I1281" s="1"/>
      <c r="J1281" s="48"/>
    </row>
    <row r="1282" spans="3:10" customFormat="1" x14ac:dyDescent="0.35">
      <c r="C1282" s="48"/>
      <c r="D1282" s="48"/>
      <c r="E1282" s="1"/>
      <c r="F1282" s="153"/>
      <c r="G1282" s="153"/>
      <c r="H1282" s="1"/>
      <c r="I1282" s="1"/>
      <c r="J1282" s="48"/>
    </row>
    <row r="1283" spans="3:10" customFormat="1" x14ac:dyDescent="0.35">
      <c r="C1283" s="48"/>
      <c r="D1283" s="48"/>
      <c r="E1283" s="1"/>
      <c r="F1283" s="153"/>
      <c r="G1283" s="153"/>
      <c r="H1283" s="1"/>
      <c r="I1283" s="1"/>
      <c r="J1283" s="48"/>
    </row>
    <row r="1284" spans="3:10" customFormat="1" x14ac:dyDescent="0.35">
      <c r="C1284" s="48"/>
      <c r="D1284" s="48"/>
      <c r="E1284" s="1"/>
      <c r="F1284" s="153"/>
      <c r="G1284" s="153"/>
      <c r="H1284" s="1"/>
      <c r="I1284" s="1"/>
      <c r="J1284" s="48"/>
    </row>
    <row r="1285" spans="3:10" customFormat="1" x14ac:dyDescent="0.35">
      <c r="C1285" s="48"/>
      <c r="D1285" s="48"/>
      <c r="E1285" s="1"/>
      <c r="F1285" s="153"/>
      <c r="G1285" s="153"/>
      <c r="H1285" s="1"/>
      <c r="I1285" s="1"/>
      <c r="J1285" s="48"/>
    </row>
    <row r="1286" spans="3:10" customFormat="1" x14ac:dyDescent="0.35">
      <c r="C1286" s="48"/>
      <c r="D1286" s="48"/>
      <c r="E1286" s="1"/>
      <c r="F1286" s="153"/>
      <c r="G1286" s="153"/>
      <c r="H1286" s="1"/>
      <c r="I1286" s="1"/>
      <c r="J1286" s="48"/>
    </row>
    <row r="1287" spans="3:10" customFormat="1" x14ac:dyDescent="0.35">
      <c r="C1287" s="48"/>
      <c r="D1287" s="48"/>
      <c r="E1287" s="1"/>
      <c r="F1287" s="153"/>
      <c r="G1287" s="153"/>
      <c r="H1287" s="1"/>
      <c r="I1287" s="1"/>
      <c r="J1287" s="48"/>
    </row>
    <row r="1288" spans="3:10" customFormat="1" x14ac:dyDescent="0.35">
      <c r="C1288" s="48"/>
      <c r="D1288" s="48"/>
      <c r="E1288" s="1"/>
      <c r="F1288" s="153"/>
      <c r="G1288" s="153"/>
      <c r="H1288" s="1"/>
      <c r="I1288" s="1"/>
      <c r="J1288" s="48"/>
    </row>
    <row r="1289" spans="3:10" customFormat="1" x14ac:dyDescent="0.35">
      <c r="C1289" s="48"/>
      <c r="D1289" s="48"/>
      <c r="E1289" s="1"/>
      <c r="F1289" s="153"/>
      <c r="G1289" s="153"/>
      <c r="H1289" s="1"/>
      <c r="I1289" s="1"/>
      <c r="J1289" s="48"/>
    </row>
    <row r="1290" spans="3:10" customFormat="1" x14ac:dyDescent="0.35">
      <c r="C1290" s="48"/>
      <c r="D1290" s="48"/>
      <c r="E1290" s="1"/>
      <c r="F1290" s="153"/>
      <c r="G1290" s="153"/>
      <c r="H1290" s="1"/>
      <c r="I1290" s="1"/>
      <c r="J1290" s="48"/>
    </row>
    <row r="1291" spans="3:10" customFormat="1" x14ac:dyDescent="0.35">
      <c r="C1291" s="48"/>
      <c r="D1291" s="48"/>
      <c r="E1291" s="1"/>
      <c r="F1291" s="153"/>
      <c r="G1291" s="153"/>
      <c r="H1291" s="1"/>
      <c r="I1291" s="1"/>
      <c r="J1291" s="48"/>
    </row>
    <row r="1292" spans="3:10" customFormat="1" x14ac:dyDescent="0.35">
      <c r="C1292" s="48"/>
      <c r="D1292" s="48"/>
      <c r="E1292" s="1"/>
      <c r="F1292" s="153"/>
      <c r="G1292" s="153"/>
      <c r="H1292" s="1"/>
      <c r="I1292" s="1"/>
      <c r="J1292" s="48"/>
    </row>
    <row r="1293" spans="3:10" customFormat="1" x14ac:dyDescent="0.35">
      <c r="C1293" s="48"/>
      <c r="D1293" s="48"/>
      <c r="E1293" s="1"/>
      <c r="F1293" s="153"/>
      <c r="G1293" s="153"/>
      <c r="H1293" s="1"/>
      <c r="I1293" s="1"/>
      <c r="J1293" s="48"/>
    </row>
    <row r="1294" spans="3:10" customFormat="1" x14ac:dyDescent="0.35">
      <c r="C1294" s="48"/>
      <c r="D1294" s="48"/>
      <c r="E1294" s="1"/>
      <c r="F1294" s="153"/>
      <c r="G1294" s="153"/>
      <c r="H1294" s="1"/>
      <c r="I1294" s="1"/>
      <c r="J1294" s="48"/>
    </row>
    <row r="1295" spans="3:10" customFormat="1" x14ac:dyDescent="0.35">
      <c r="C1295" s="48"/>
      <c r="D1295" s="48"/>
      <c r="E1295" s="1"/>
      <c r="F1295" s="153"/>
      <c r="G1295" s="153"/>
      <c r="H1295" s="1"/>
      <c r="I1295" s="1"/>
      <c r="J1295" s="48"/>
    </row>
    <row r="1296" spans="3:10" customFormat="1" x14ac:dyDescent="0.35">
      <c r="C1296" s="48"/>
      <c r="D1296" s="48"/>
      <c r="E1296" s="1"/>
      <c r="F1296" s="153"/>
      <c r="G1296" s="153"/>
      <c r="H1296" s="1"/>
      <c r="I1296" s="1"/>
      <c r="J1296" s="48"/>
    </row>
    <row r="1297" spans="3:10" customFormat="1" x14ac:dyDescent="0.35">
      <c r="C1297" s="48"/>
      <c r="D1297" s="48"/>
      <c r="E1297" s="1"/>
      <c r="F1297" s="153"/>
      <c r="G1297" s="153"/>
      <c r="H1297" s="1"/>
      <c r="I1297" s="1"/>
      <c r="J1297" s="48"/>
    </row>
    <row r="1298" spans="3:10" customFormat="1" x14ac:dyDescent="0.35">
      <c r="C1298" s="48"/>
      <c r="D1298" s="48"/>
      <c r="E1298" s="1"/>
      <c r="F1298" s="153"/>
      <c r="G1298" s="153"/>
      <c r="H1298" s="1"/>
      <c r="I1298" s="1"/>
      <c r="J1298" s="48"/>
    </row>
    <row r="1299" spans="3:10" customFormat="1" x14ac:dyDescent="0.35">
      <c r="C1299" s="48"/>
      <c r="D1299" s="48"/>
      <c r="E1299" s="1"/>
      <c r="F1299" s="153"/>
      <c r="G1299" s="153"/>
      <c r="H1299" s="1"/>
      <c r="I1299" s="1"/>
      <c r="J1299" s="48"/>
    </row>
    <row r="1300" spans="3:10" customFormat="1" x14ac:dyDescent="0.35">
      <c r="C1300" s="48"/>
      <c r="D1300" s="48"/>
      <c r="E1300" s="1"/>
      <c r="F1300" s="153"/>
      <c r="G1300" s="153"/>
      <c r="H1300" s="1"/>
      <c r="I1300" s="1"/>
      <c r="J1300" s="48"/>
    </row>
    <row r="1301" spans="3:10" customFormat="1" x14ac:dyDescent="0.35">
      <c r="C1301" s="48"/>
      <c r="D1301" s="48"/>
      <c r="E1301" s="1"/>
      <c r="F1301" s="153"/>
      <c r="G1301" s="153"/>
      <c r="H1301" s="1"/>
      <c r="I1301" s="1"/>
      <c r="J1301" s="48"/>
    </row>
    <row r="1302" spans="3:10" customFormat="1" x14ac:dyDescent="0.35">
      <c r="C1302" s="48"/>
      <c r="D1302" s="48"/>
      <c r="E1302" s="1"/>
      <c r="F1302" s="153"/>
      <c r="G1302" s="153"/>
      <c r="H1302" s="1"/>
      <c r="I1302" s="1"/>
      <c r="J1302" s="48"/>
    </row>
    <row r="1303" spans="3:10" customFormat="1" x14ac:dyDescent="0.35">
      <c r="C1303" s="48"/>
      <c r="D1303" s="48"/>
      <c r="E1303" s="1"/>
      <c r="F1303" s="153"/>
      <c r="G1303" s="153"/>
      <c r="H1303" s="1"/>
      <c r="I1303" s="1"/>
      <c r="J1303" s="48"/>
    </row>
    <row r="1304" spans="3:10" customFormat="1" x14ac:dyDescent="0.35">
      <c r="C1304" s="48"/>
      <c r="D1304" s="48"/>
      <c r="E1304" s="1"/>
      <c r="F1304" s="153"/>
      <c r="G1304" s="153"/>
      <c r="H1304" s="1"/>
      <c r="I1304" s="1"/>
      <c r="J1304" s="48"/>
    </row>
    <row r="1305" spans="3:10" customFormat="1" x14ac:dyDescent="0.35">
      <c r="C1305" s="48"/>
      <c r="D1305" s="48"/>
      <c r="E1305" s="1"/>
      <c r="F1305" s="153"/>
      <c r="G1305" s="153"/>
      <c r="H1305" s="1"/>
      <c r="I1305" s="1"/>
      <c r="J1305" s="48"/>
    </row>
    <row r="1306" spans="3:10" customFormat="1" x14ac:dyDescent="0.35">
      <c r="C1306" s="48"/>
      <c r="D1306" s="48"/>
      <c r="E1306" s="1"/>
      <c r="F1306" s="153"/>
      <c r="G1306" s="153"/>
      <c r="H1306" s="1"/>
      <c r="I1306" s="1"/>
      <c r="J1306" s="48"/>
    </row>
    <row r="1307" spans="3:10" customFormat="1" x14ac:dyDescent="0.35">
      <c r="C1307" s="48"/>
      <c r="D1307" s="48"/>
      <c r="E1307" s="1"/>
      <c r="F1307" s="153"/>
      <c r="G1307" s="153"/>
      <c r="H1307" s="1"/>
      <c r="I1307" s="1"/>
      <c r="J1307" s="48"/>
    </row>
    <row r="1308" spans="3:10" customFormat="1" x14ac:dyDescent="0.35">
      <c r="C1308" s="48"/>
      <c r="D1308" s="48"/>
      <c r="E1308" s="1"/>
      <c r="F1308" s="153"/>
      <c r="G1308" s="153"/>
      <c r="H1308" s="1"/>
      <c r="I1308" s="1"/>
      <c r="J1308" s="48"/>
    </row>
    <row r="1309" spans="3:10" customFormat="1" x14ac:dyDescent="0.35">
      <c r="C1309" s="48"/>
      <c r="D1309" s="48"/>
      <c r="E1309" s="1"/>
      <c r="F1309" s="153"/>
      <c r="G1309" s="153"/>
      <c r="H1309" s="1"/>
      <c r="I1309" s="1"/>
      <c r="J1309" s="48"/>
    </row>
    <row r="1310" spans="3:10" customFormat="1" x14ac:dyDescent="0.35">
      <c r="C1310" s="48"/>
      <c r="D1310" s="48"/>
      <c r="E1310" s="1"/>
      <c r="F1310" s="153"/>
      <c r="G1310" s="153"/>
      <c r="H1310" s="1"/>
      <c r="I1310" s="1"/>
      <c r="J1310" s="48"/>
    </row>
    <row r="1311" spans="3:10" customFormat="1" x14ac:dyDescent="0.35">
      <c r="C1311" s="48"/>
      <c r="D1311" s="48"/>
      <c r="E1311" s="1"/>
      <c r="F1311" s="153"/>
      <c r="G1311" s="153"/>
      <c r="H1311" s="1"/>
      <c r="I1311" s="1"/>
      <c r="J1311" s="48"/>
    </row>
    <row r="1312" spans="3:10" customFormat="1" x14ac:dyDescent="0.35">
      <c r="C1312" s="48"/>
      <c r="D1312" s="48"/>
      <c r="E1312" s="1"/>
      <c r="F1312" s="153"/>
      <c r="G1312" s="153"/>
      <c r="H1312" s="1"/>
      <c r="I1312" s="1"/>
      <c r="J1312" s="48"/>
    </row>
    <row r="1313" spans="3:10" customFormat="1" x14ac:dyDescent="0.35">
      <c r="C1313" s="48"/>
      <c r="D1313" s="48"/>
      <c r="E1313" s="1"/>
      <c r="F1313" s="153"/>
      <c r="G1313" s="153"/>
      <c r="H1313" s="1"/>
      <c r="I1313" s="1"/>
      <c r="J1313" s="48"/>
    </row>
    <row r="1314" spans="3:10" customFormat="1" x14ac:dyDescent="0.35">
      <c r="C1314" s="48"/>
      <c r="D1314" s="48"/>
      <c r="E1314" s="1"/>
      <c r="F1314" s="153"/>
      <c r="G1314" s="153"/>
      <c r="H1314" s="1"/>
      <c r="I1314" s="1"/>
      <c r="J1314" s="48"/>
    </row>
    <row r="1315" spans="3:10" customFormat="1" x14ac:dyDescent="0.35">
      <c r="C1315" s="48"/>
      <c r="D1315" s="48"/>
      <c r="E1315" s="1"/>
      <c r="F1315" s="153"/>
      <c r="G1315" s="153"/>
      <c r="H1315" s="1"/>
      <c r="I1315" s="1"/>
      <c r="J1315" s="48"/>
    </row>
    <row r="1316" spans="3:10" customFormat="1" x14ac:dyDescent="0.35">
      <c r="C1316" s="48"/>
      <c r="D1316" s="48"/>
      <c r="E1316" s="1"/>
      <c r="F1316" s="153"/>
      <c r="G1316" s="153"/>
      <c r="H1316" s="1"/>
      <c r="I1316" s="1"/>
      <c r="J1316" s="48"/>
    </row>
    <row r="1317" spans="3:10" customFormat="1" x14ac:dyDescent="0.35">
      <c r="C1317" s="48"/>
      <c r="D1317" s="48"/>
      <c r="E1317" s="1"/>
      <c r="F1317" s="153"/>
      <c r="G1317" s="153"/>
      <c r="H1317" s="1"/>
      <c r="I1317" s="1"/>
      <c r="J1317" s="48"/>
    </row>
    <row r="1318" spans="3:10" customFormat="1" x14ac:dyDescent="0.35">
      <c r="C1318" s="48"/>
      <c r="D1318" s="48"/>
      <c r="E1318" s="1"/>
      <c r="F1318" s="153"/>
      <c r="G1318" s="153"/>
      <c r="H1318" s="1"/>
      <c r="I1318" s="1"/>
      <c r="J1318" s="48"/>
    </row>
    <row r="1319" spans="3:10" customFormat="1" x14ac:dyDescent="0.35">
      <c r="C1319" s="48"/>
      <c r="D1319" s="48"/>
      <c r="E1319" s="1"/>
      <c r="F1319" s="153"/>
      <c r="G1319" s="153"/>
      <c r="H1319" s="1"/>
      <c r="I1319" s="1"/>
      <c r="J1319" s="48"/>
    </row>
    <row r="1320" spans="3:10" customFormat="1" x14ac:dyDescent="0.35">
      <c r="C1320" s="48"/>
      <c r="D1320" s="48"/>
      <c r="E1320" s="1"/>
      <c r="F1320" s="153"/>
      <c r="G1320" s="153"/>
      <c r="H1320" s="1"/>
      <c r="I1320" s="1"/>
      <c r="J1320" s="48"/>
    </row>
    <row r="1321" spans="3:10" customFormat="1" x14ac:dyDescent="0.35">
      <c r="C1321" s="48"/>
      <c r="D1321" s="48"/>
      <c r="E1321" s="1"/>
      <c r="F1321" s="153"/>
      <c r="G1321" s="153"/>
      <c r="H1321" s="1"/>
      <c r="I1321" s="1"/>
      <c r="J1321" s="48"/>
    </row>
    <row r="1322" spans="3:10" customFormat="1" x14ac:dyDescent="0.35">
      <c r="C1322" s="48"/>
      <c r="D1322" s="48"/>
      <c r="E1322" s="1"/>
      <c r="F1322" s="153"/>
      <c r="G1322" s="153"/>
      <c r="H1322" s="1"/>
      <c r="I1322" s="1"/>
      <c r="J1322" s="48"/>
    </row>
    <row r="1323" spans="3:10" customFormat="1" x14ac:dyDescent="0.35">
      <c r="C1323" s="48"/>
      <c r="D1323" s="48"/>
      <c r="E1323" s="1"/>
      <c r="F1323" s="153"/>
      <c r="G1323" s="153"/>
      <c r="H1323" s="1"/>
      <c r="I1323" s="1"/>
      <c r="J1323" s="48"/>
    </row>
    <row r="1324" spans="3:10" customFormat="1" x14ac:dyDescent="0.35">
      <c r="C1324" s="48"/>
      <c r="D1324" s="48"/>
      <c r="E1324" s="1"/>
      <c r="F1324" s="153"/>
      <c r="G1324" s="153"/>
      <c r="H1324" s="1"/>
      <c r="I1324" s="1"/>
      <c r="J1324" s="48"/>
    </row>
    <row r="1325" spans="3:10" customFormat="1" x14ac:dyDescent="0.35">
      <c r="C1325" s="48"/>
      <c r="D1325" s="48"/>
      <c r="E1325" s="1"/>
      <c r="F1325" s="153"/>
      <c r="G1325" s="153"/>
      <c r="H1325" s="1"/>
      <c r="I1325" s="1"/>
      <c r="J1325" s="48"/>
    </row>
    <row r="1326" spans="3:10" customFormat="1" x14ac:dyDescent="0.35">
      <c r="C1326" s="48"/>
      <c r="D1326" s="48"/>
      <c r="E1326" s="1"/>
      <c r="F1326" s="153"/>
      <c r="G1326" s="153"/>
      <c r="H1326" s="1"/>
      <c r="I1326" s="1"/>
      <c r="J1326" s="48"/>
    </row>
    <row r="1327" spans="3:10" customFormat="1" x14ac:dyDescent="0.35">
      <c r="C1327" s="48"/>
      <c r="D1327" s="48"/>
      <c r="E1327" s="1"/>
      <c r="F1327" s="153"/>
      <c r="G1327" s="153"/>
      <c r="H1327" s="1"/>
      <c r="I1327" s="1"/>
      <c r="J1327" s="48"/>
    </row>
    <row r="1328" spans="3:10" customFormat="1" x14ac:dyDescent="0.35">
      <c r="C1328" s="48"/>
      <c r="D1328" s="48"/>
      <c r="E1328" s="1"/>
      <c r="F1328" s="153"/>
      <c r="G1328" s="153"/>
      <c r="H1328" s="1"/>
      <c r="I1328" s="1"/>
      <c r="J1328" s="48"/>
    </row>
    <row r="1329" spans="3:10" customFormat="1" x14ac:dyDescent="0.35">
      <c r="C1329" s="48"/>
      <c r="D1329" s="48"/>
      <c r="E1329" s="1"/>
      <c r="F1329" s="153"/>
      <c r="G1329" s="153"/>
      <c r="H1329" s="1"/>
      <c r="I1329" s="1"/>
      <c r="J1329" s="48"/>
    </row>
    <row r="1330" spans="3:10" customFormat="1" x14ac:dyDescent="0.35">
      <c r="C1330" s="48"/>
      <c r="D1330" s="48"/>
      <c r="E1330" s="1"/>
      <c r="F1330" s="153"/>
      <c r="G1330" s="153"/>
      <c r="H1330" s="1"/>
      <c r="I1330" s="1"/>
      <c r="J1330" s="48"/>
    </row>
    <row r="1331" spans="3:10" customFormat="1" x14ac:dyDescent="0.35">
      <c r="C1331" s="48"/>
      <c r="D1331" s="48"/>
      <c r="E1331" s="1"/>
      <c r="F1331" s="153"/>
      <c r="G1331" s="153"/>
      <c r="H1331" s="1"/>
      <c r="I1331" s="1"/>
      <c r="J1331" s="48"/>
    </row>
    <row r="1332" spans="3:10" customFormat="1" x14ac:dyDescent="0.35">
      <c r="C1332" s="48"/>
      <c r="D1332" s="48"/>
      <c r="E1332" s="1"/>
      <c r="F1332" s="153"/>
      <c r="G1332" s="153"/>
      <c r="H1332" s="1"/>
      <c r="I1332" s="1"/>
      <c r="J1332" s="48"/>
    </row>
    <row r="1333" spans="3:10" customFormat="1" x14ac:dyDescent="0.35">
      <c r="C1333" s="48"/>
      <c r="D1333" s="48"/>
      <c r="E1333" s="1"/>
      <c r="F1333" s="153"/>
      <c r="G1333" s="153"/>
      <c r="H1333" s="1"/>
      <c r="I1333" s="1"/>
      <c r="J1333" s="48"/>
    </row>
    <row r="1334" spans="3:10" customFormat="1" x14ac:dyDescent="0.35">
      <c r="C1334" s="48"/>
      <c r="D1334" s="48"/>
      <c r="E1334" s="1"/>
      <c r="F1334" s="153"/>
      <c r="G1334" s="153"/>
      <c r="H1334" s="1"/>
      <c r="I1334" s="1"/>
      <c r="J1334" s="48"/>
    </row>
    <row r="1335" spans="3:10" customFormat="1" x14ac:dyDescent="0.35">
      <c r="C1335" s="48"/>
      <c r="D1335" s="48"/>
      <c r="E1335" s="1"/>
      <c r="F1335" s="153"/>
      <c r="G1335" s="153"/>
      <c r="H1335" s="1"/>
      <c r="I1335" s="1"/>
      <c r="J1335" s="48"/>
    </row>
    <row r="1336" spans="3:10" customFormat="1" x14ac:dyDescent="0.35">
      <c r="C1336" s="48"/>
      <c r="D1336" s="48"/>
      <c r="E1336" s="1"/>
      <c r="F1336" s="153"/>
      <c r="G1336" s="153"/>
      <c r="H1336" s="1"/>
      <c r="I1336" s="1"/>
      <c r="J1336" s="48"/>
    </row>
    <row r="1337" spans="3:10" customFormat="1" x14ac:dyDescent="0.35">
      <c r="C1337" s="48"/>
      <c r="D1337" s="48"/>
      <c r="E1337" s="1"/>
      <c r="F1337" s="153"/>
      <c r="G1337" s="153"/>
      <c r="H1337" s="1"/>
      <c r="I1337" s="1"/>
      <c r="J1337" s="48"/>
    </row>
    <row r="1338" spans="3:10" customFormat="1" x14ac:dyDescent="0.35">
      <c r="C1338" s="48"/>
      <c r="D1338" s="48"/>
      <c r="E1338" s="1"/>
      <c r="F1338" s="153"/>
      <c r="G1338" s="153"/>
      <c r="H1338" s="1"/>
      <c r="I1338" s="1"/>
      <c r="J1338" s="48"/>
    </row>
    <row r="1339" spans="3:10" customFormat="1" x14ac:dyDescent="0.35">
      <c r="C1339" s="48"/>
      <c r="D1339" s="48"/>
      <c r="E1339" s="1"/>
      <c r="F1339" s="153"/>
      <c r="G1339" s="153"/>
      <c r="H1339" s="1"/>
      <c r="I1339" s="1"/>
      <c r="J1339" s="48"/>
    </row>
    <row r="1340" spans="3:10" customFormat="1" x14ac:dyDescent="0.35">
      <c r="C1340" s="48"/>
      <c r="D1340" s="48"/>
      <c r="E1340" s="1"/>
      <c r="F1340" s="153"/>
      <c r="G1340" s="153"/>
      <c r="H1340" s="1"/>
      <c r="I1340" s="1"/>
      <c r="J1340" s="48"/>
    </row>
    <row r="1341" spans="3:10" customFormat="1" x14ac:dyDescent="0.35">
      <c r="C1341" s="48"/>
      <c r="D1341" s="48"/>
      <c r="E1341" s="1"/>
      <c r="F1341" s="153"/>
      <c r="G1341" s="153"/>
      <c r="H1341" s="1"/>
      <c r="I1341" s="1"/>
      <c r="J1341" s="48"/>
    </row>
    <row r="1342" spans="3:10" customFormat="1" x14ac:dyDescent="0.35">
      <c r="C1342" s="48"/>
      <c r="D1342" s="48"/>
      <c r="E1342" s="1"/>
      <c r="F1342" s="153"/>
      <c r="G1342" s="153"/>
      <c r="H1342" s="1"/>
      <c r="I1342" s="1"/>
      <c r="J1342" s="48"/>
    </row>
    <row r="1343" spans="3:10" customFormat="1" x14ac:dyDescent="0.35">
      <c r="C1343" s="48"/>
      <c r="D1343" s="48"/>
      <c r="E1343" s="1"/>
      <c r="F1343" s="153"/>
      <c r="G1343" s="153"/>
      <c r="H1343" s="1"/>
      <c r="I1343" s="1"/>
      <c r="J1343" s="48"/>
    </row>
    <row r="1344" spans="3:10" customFormat="1" x14ac:dyDescent="0.35">
      <c r="C1344" s="48"/>
      <c r="D1344" s="48"/>
      <c r="E1344" s="1"/>
      <c r="F1344" s="153"/>
      <c r="G1344" s="153"/>
      <c r="H1344" s="1"/>
      <c r="I1344" s="1"/>
      <c r="J1344" s="48"/>
    </row>
    <row r="1345" spans="3:10" customFormat="1" x14ac:dyDescent="0.35">
      <c r="C1345" s="48"/>
      <c r="D1345" s="48"/>
      <c r="E1345" s="1"/>
      <c r="F1345" s="153"/>
      <c r="G1345" s="153"/>
      <c r="H1345" s="1"/>
      <c r="I1345" s="1"/>
      <c r="J1345" s="48"/>
    </row>
    <row r="1346" spans="3:10" customFormat="1" x14ac:dyDescent="0.35">
      <c r="C1346" s="48"/>
      <c r="D1346" s="48"/>
      <c r="E1346" s="1"/>
      <c r="F1346" s="153"/>
      <c r="G1346" s="153"/>
      <c r="H1346" s="1"/>
      <c r="I1346" s="1"/>
      <c r="J1346" s="48"/>
    </row>
    <row r="1347" spans="3:10" customFormat="1" x14ac:dyDescent="0.35">
      <c r="C1347" s="48"/>
      <c r="D1347" s="48"/>
      <c r="E1347" s="1"/>
      <c r="F1347" s="153"/>
      <c r="G1347" s="153"/>
      <c r="H1347" s="1"/>
      <c r="I1347" s="1"/>
      <c r="J1347" s="48"/>
    </row>
    <row r="1348" spans="3:10" customFormat="1" x14ac:dyDescent="0.35">
      <c r="C1348" s="48"/>
      <c r="D1348" s="48"/>
      <c r="E1348" s="1"/>
      <c r="F1348" s="153"/>
      <c r="G1348" s="153"/>
      <c r="H1348" s="1"/>
      <c r="I1348" s="1"/>
      <c r="J1348" s="48"/>
    </row>
    <row r="1349" spans="3:10" customFormat="1" x14ac:dyDescent="0.35">
      <c r="C1349" s="48"/>
      <c r="D1349" s="48"/>
      <c r="E1349" s="1"/>
      <c r="F1349" s="153"/>
      <c r="G1349" s="153"/>
      <c r="H1349" s="1"/>
      <c r="I1349" s="1"/>
      <c r="J1349" s="48"/>
    </row>
    <row r="1350" spans="3:10" customFormat="1" x14ac:dyDescent="0.35">
      <c r="C1350" s="48"/>
      <c r="D1350" s="48"/>
      <c r="E1350" s="1"/>
      <c r="F1350" s="153"/>
      <c r="G1350" s="153"/>
      <c r="H1350" s="1"/>
      <c r="I1350" s="1"/>
      <c r="J1350" s="48"/>
    </row>
    <row r="1351" spans="3:10" customFormat="1" x14ac:dyDescent="0.35">
      <c r="C1351" s="48"/>
      <c r="D1351" s="48"/>
      <c r="E1351" s="1"/>
      <c r="F1351" s="153"/>
      <c r="G1351" s="153"/>
      <c r="H1351" s="1"/>
      <c r="I1351" s="1"/>
      <c r="J1351" s="48"/>
    </row>
    <row r="1352" spans="3:10" customFormat="1" x14ac:dyDescent="0.35">
      <c r="C1352" s="48"/>
      <c r="D1352" s="48"/>
      <c r="E1352" s="1"/>
      <c r="F1352" s="153"/>
      <c r="G1352" s="153"/>
      <c r="H1352" s="1"/>
      <c r="I1352" s="1"/>
      <c r="J1352" s="48"/>
    </row>
    <row r="1353" spans="3:10" customFormat="1" x14ac:dyDescent="0.35">
      <c r="C1353" s="48"/>
      <c r="D1353" s="48"/>
      <c r="E1353" s="1"/>
      <c r="F1353" s="153"/>
      <c r="G1353" s="153"/>
      <c r="H1353" s="1"/>
      <c r="I1353" s="1"/>
      <c r="J1353" s="48"/>
    </row>
    <row r="1354" spans="3:10" customFormat="1" x14ac:dyDescent="0.35">
      <c r="C1354" s="48"/>
      <c r="D1354" s="48"/>
      <c r="E1354" s="1"/>
      <c r="F1354" s="153"/>
      <c r="G1354" s="153"/>
      <c r="H1354" s="1"/>
      <c r="I1354" s="1"/>
      <c r="J1354" s="48"/>
    </row>
    <row r="1355" spans="3:10" customFormat="1" x14ac:dyDescent="0.35">
      <c r="C1355" s="48"/>
      <c r="D1355" s="48"/>
      <c r="E1355" s="1"/>
      <c r="F1355" s="153"/>
      <c r="G1355" s="153"/>
      <c r="H1355" s="1"/>
      <c r="I1355" s="1"/>
      <c r="J1355" s="48"/>
    </row>
    <row r="1356" spans="3:10" customFormat="1" x14ac:dyDescent="0.35">
      <c r="C1356" s="48"/>
      <c r="D1356" s="48"/>
      <c r="E1356" s="1"/>
      <c r="F1356" s="153"/>
      <c r="G1356" s="153"/>
      <c r="H1356" s="1"/>
      <c r="I1356" s="1"/>
      <c r="J1356" s="48"/>
    </row>
    <row r="1357" spans="3:10" customFormat="1" x14ac:dyDescent="0.35">
      <c r="C1357" s="48"/>
      <c r="D1357" s="48"/>
      <c r="E1357" s="1"/>
      <c r="F1357" s="153"/>
      <c r="G1357" s="153"/>
      <c r="H1357" s="1"/>
      <c r="I1357" s="1"/>
      <c r="J1357" s="48"/>
    </row>
    <row r="1358" spans="3:10" customFormat="1" x14ac:dyDescent="0.35">
      <c r="C1358" s="48"/>
      <c r="D1358" s="48"/>
      <c r="E1358" s="1"/>
      <c r="F1358" s="153"/>
      <c r="G1358" s="153"/>
      <c r="H1358" s="1"/>
      <c r="I1358" s="1"/>
      <c r="J1358" s="48"/>
    </row>
    <row r="1359" spans="3:10" customFormat="1" x14ac:dyDescent="0.35">
      <c r="C1359" s="48"/>
      <c r="D1359" s="48"/>
      <c r="E1359" s="1"/>
      <c r="F1359" s="153"/>
      <c r="G1359" s="153"/>
      <c r="H1359" s="1"/>
      <c r="I1359" s="1"/>
      <c r="J1359" s="48"/>
    </row>
    <row r="1360" spans="3:10" customFormat="1" x14ac:dyDescent="0.35">
      <c r="C1360" s="48"/>
      <c r="D1360" s="48"/>
      <c r="E1360" s="1"/>
      <c r="F1360" s="153"/>
      <c r="G1360" s="153"/>
      <c r="H1360" s="1"/>
      <c r="I1360" s="1"/>
      <c r="J1360" s="48"/>
    </row>
    <row r="1361" spans="3:10" customFormat="1" x14ac:dyDescent="0.35">
      <c r="C1361" s="48"/>
      <c r="D1361" s="48"/>
      <c r="E1361" s="1"/>
      <c r="F1361" s="153"/>
      <c r="G1361" s="153"/>
      <c r="H1361" s="1"/>
      <c r="I1361" s="1"/>
      <c r="J1361" s="48"/>
    </row>
    <row r="1362" spans="3:10" customFormat="1" x14ac:dyDescent="0.35">
      <c r="C1362" s="48"/>
      <c r="D1362" s="48"/>
      <c r="E1362" s="1"/>
      <c r="F1362" s="153"/>
      <c r="G1362" s="153"/>
      <c r="H1362" s="1"/>
      <c r="I1362" s="1"/>
      <c r="J1362" s="48"/>
    </row>
    <row r="1363" spans="3:10" customFormat="1" x14ac:dyDescent="0.35">
      <c r="C1363" s="48"/>
      <c r="D1363" s="48"/>
      <c r="E1363" s="1"/>
      <c r="F1363" s="153"/>
      <c r="G1363" s="153"/>
      <c r="H1363" s="1"/>
      <c r="I1363" s="1"/>
      <c r="J1363" s="48"/>
    </row>
    <row r="1364" spans="3:10" customFormat="1" x14ac:dyDescent="0.35">
      <c r="C1364" s="48"/>
      <c r="D1364" s="48"/>
      <c r="E1364" s="1"/>
      <c r="F1364" s="153"/>
      <c r="G1364" s="153"/>
      <c r="H1364" s="1"/>
      <c r="I1364" s="1"/>
      <c r="J1364" s="48"/>
    </row>
    <row r="1365" spans="3:10" customFormat="1" x14ac:dyDescent="0.35">
      <c r="C1365" s="48"/>
      <c r="D1365" s="48"/>
      <c r="E1365" s="1"/>
      <c r="F1365" s="153"/>
      <c r="G1365" s="153"/>
      <c r="H1365" s="1"/>
      <c r="I1365" s="1"/>
      <c r="J1365" s="48"/>
    </row>
    <row r="1366" spans="3:10" customFormat="1" x14ac:dyDescent="0.35">
      <c r="C1366" s="48"/>
      <c r="D1366" s="48"/>
      <c r="E1366" s="1"/>
      <c r="F1366" s="153"/>
      <c r="G1366" s="153"/>
      <c r="H1366" s="1"/>
      <c r="I1366" s="1"/>
      <c r="J1366" s="48"/>
    </row>
    <row r="1367" spans="3:10" customFormat="1" x14ac:dyDescent="0.35">
      <c r="C1367" s="48"/>
      <c r="D1367" s="48"/>
      <c r="E1367" s="1"/>
      <c r="F1367" s="153"/>
      <c r="G1367" s="153"/>
      <c r="H1367" s="1"/>
      <c r="I1367" s="1"/>
      <c r="J1367" s="48"/>
    </row>
    <row r="1368" spans="3:10" customFormat="1" x14ac:dyDescent="0.35">
      <c r="C1368" s="48"/>
      <c r="D1368" s="48"/>
      <c r="E1368" s="1"/>
      <c r="F1368" s="153"/>
      <c r="G1368" s="153"/>
      <c r="H1368" s="1"/>
      <c r="I1368" s="1"/>
      <c r="J1368" s="48"/>
    </row>
    <row r="1369" spans="3:10" customFormat="1" x14ac:dyDescent="0.35">
      <c r="C1369" s="48"/>
      <c r="D1369" s="48"/>
      <c r="E1369" s="1"/>
      <c r="F1369" s="153"/>
      <c r="G1369" s="153"/>
      <c r="H1369" s="1"/>
      <c r="I1369" s="1"/>
      <c r="J1369" s="48"/>
    </row>
    <row r="1370" spans="3:10" customFormat="1" x14ac:dyDescent="0.35">
      <c r="C1370" s="48"/>
      <c r="D1370" s="48"/>
      <c r="E1370" s="1"/>
      <c r="F1370" s="153"/>
      <c r="G1370" s="153"/>
      <c r="H1370" s="1"/>
      <c r="I1370" s="1"/>
      <c r="J1370" s="48"/>
    </row>
    <row r="1371" spans="3:10" customFormat="1" x14ac:dyDescent="0.35">
      <c r="C1371" s="48"/>
      <c r="D1371" s="48"/>
      <c r="E1371" s="1"/>
      <c r="F1371" s="153"/>
      <c r="G1371" s="153"/>
      <c r="H1371" s="1"/>
      <c r="I1371" s="1"/>
      <c r="J1371" s="48"/>
    </row>
    <row r="1372" spans="3:10" customFormat="1" x14ac:dyDescent="0.35">
      <c r="C1372" s="48"/>
      <c r="D1372" s="48"/>
      <c r="E1372" s="1"/>
      <c r="F1372" s="153"/>
      <c r="G1372" s="153"/>
      <c r="H1372" s="1"/>
      <c r="I1372" s="1"/>
      <c r="J1372" s="48"/>
    </row>
    <row r="1373" spans="3:10" customFormat="1" x14ac:dyDescent="0.35">
      <c r="C1373" s="48"/>
      <c r="D1373" s="48"/>
      <c r="E1373" s="1"/>
      <c r="F1373" s="153"/>
      <c r="G1373" s="153"/>
      <c r="H1373" s="1"/>
      <c r="I1373" s="1"/>
      <c r="J1373" s="48"/>
    </row>
    <row r="1374" spans="3:10" customFormat="1" x14ac:dyDescent="0.35">
      <c r="C1374" s="48"/>
      <c r="D1374" s="48"/>
      <c r="E1374" s="1"/>
      <c r="F1374" s="153"/>
      <c r="G1374" s="153"/>
      <c r="H1374" s="1"/>
      <c r="I1374" s="1"/>
      <c r="J1374" s="48"/>
    </row>
    <row r="1375" spans="3:10" customFormat="1" x14ac:dyDescent="0.35">
      <c r="C1375" s="48"/>
      <c r="D1375" s="48"/>
      <c r="E1375" s="1"/>
      <c r="F1375" s="153"/>
      <c r="G1375" s="153"/>
      <c r="H1375" s="1"/>
      <c r="I1375" s="1"/>
      <c r="J1375" s="48"/>
    </row>
    <row r="1376" spans="3:10" customFormat="1" x14ac:dyDescent="0.35">
      <c r="C1376" s="48"/>
      <c r="D1376" s="48"/>
      <c r="E1376" s="1"/>
      <c r="F1376" s="153"/>
      <c r="G1376" s="153"/>
      <c r="H1376" s="1"/>
      <c r="I1376" s="1"/>
      <c r="J1376" s="48"/>
    </row>
    <row r="1377" spans="3:10" customFormat="1" x14ac:dyDescent="0.35">
      <c r="C1377" s="48"/>
      <c r="D1377" s="48"/>
      <c r="E1377" s="1"/>
      <c r="F1377" s="153"/>
      <c r="G1377" s="153"/>
      <c r="H1377" s="1"/>
      <c r="I1377" s="1"/>
      <c r="J1377" s="48"/>
    </row>
    <row r="1378" spans="3:10" customFormat="1" x14ac:dyDescent="0.35">
      <c r="C1378" s="48"/>
      <c r="D1378" s="48"/>
      <c r="E1378" s="1"/>
      <c r="F1378" s="153"/>
      <c r="G1378" s="153"/>
      <c r="H1378" s="1"/>
      <c r="I1378" s="1"/>
      <c r="J1378" s="48"/>
    </row>
    <row r="1379" spans="3:10" customFormat="1" x14ac:dyDescent="0.35">
      <c r="C1379" s="48"/>
      <c r="D1379" s="48"/>
      <c r="E1379" s="1"/>
      <c r="F1379" s="153"/>
      <c r="G1379" s="153"/>
      <c r="H1379" s="1"/>
      <c r="I1379" s="1"/>
      <c r="J1379" s="48"/>
    </row>
    <row r="1380" spans="3:10" customFormat="1" x14ac:dyDescent="0.35">
      <c r="C1380" s="48"/>
      <c r="D1380" s="48"/>
      <c r="E1380" s="1"/>
      <c r="F1380" s="153"/>
      <c r="G1380" s="153"/>
      <c r="H1380" s="1"/>
      <c r="I1380" s="1"/>
      <c r="J1380" s="48"/>
    </row>
    <row r="1381" spans="3:10" customFormat="1" x14ac:dyDescent="0.35">
      <c r="C1381" s="48"/>
      <c r="D1381" s="48"/>
      <c r="E1381" s="1"/>
      <c r="F1381" s="153"/>
      <c r="G1381" s="153"/>
      <c r="H1381" s="1"/>
      <c r="I1381" s="1"/>
      <c r="J1381" s="48"/>
    </row>
    <row r="1382" spans="3:10" customFormat="1" x14ac:dyDescent="0.35">
      <c r="C1382" s="48"/>
      <c r="D1382" s="48"/>
      <c r="E1382" s="1"/>
      <c r="F1382" s="153"/>
      <c r="G1382" s="153"/>
      <c r="H1382" s="1"/>
      <c r="I1382" s="1"/>
      <c r="J1382" s="48"/>
    </row>
    <row r="1383" spans="3:10" customFormat="1" x14ac:dyDescent="0.35">
      <c r="C1383" s="48"/>
      <c r="D1383" s="48"/>
      <c r="E1383" s="1"/>
      <c r="F1383" s="153"/>
      <c r="G1383" s="153"/>
      <c r="H1383" s="1"/>
      <c r="I1383" s="1"/>
      <c r="J1383" s="48"/>
    </row>
    <row r="1384" spans="3:10" customFormat="1" x14ac:dyDescent="0.35">
      <c r="C1384" s="48"/>
      <c r="D1384" s="48"/>
      <c r="E1384" s="1"/>
      <c r="F1384" s="153"/>
      <c r="G1384" s="153"/>
      <c r="H1384" s="1"/>
      <c r="I1384" s="1"/>
      <c r="J1384" s="48"/>
    </row>
    <row r="1385" spans="3:10" customFormat="1" x14ac:dyDescent="0.35">
      <c r="C1385" s="48"/>
      <c r="D1385" s="48"/>
      <c r="E1385" s="1"/>
      <c r="F1385" s="153"/>
      <c r="G1385" s="153"/>
      <c r="H1385" s="1"/>
      <c r="I1385" s="1"/>
      <c r="J1385" s="48"/>
    </row>
    <row r="1386" spans="3:10" customFormat="1" x14ac:dyDescent="0.35">
      <c r="C1386" s="48"/>
      <c r="D1386" s="48"/>
      <c r="E1386" s="1"/>
      <c r="F1386" s="153"/>
      <c r="G1386" s="153"/>
      <c r="H1386" s="1"/>
      <c r="I1386" s="1"/>
      <c r="J1386" s="48"/>
    </row>
    <row r="1387" spans="3:10" customFormat="1" x14ac:dyDescent="0.35">
      <c r="C1387" s="48"/>
      <c r="D1387" s="48"/>
      <c r="E1387" s="1"/>
      <c r="F1387" s="153"/>
      <c r="G1387" s="153"/>
      <c r="H1387" s="1"/>
      <c r="I1387" s="1"/>
      <c r="J1387" s="48"/>
    </row>
    <row r="1388" spans="3:10" customFormat="1" x14ac:dyDescent="0.35">
      <c r="C1388" s="48"/>
      <c r="D1388" s="48"/>
      <c r="E1388" s="1"/>
      <c r="F1388" s="153"/>
      <c r="G1388" s="153"/>
      <c r="H1388" s="1"/>
      <c r="I1388" s="1"/>
      <c r="J1388" s="48"/>
    </row>
    <row r="1389" spans="3:10" customFormat="1" x14ac:dyDescent="0.35">
      <c r="C1389" s="48"/>
      <c r="D1389" s="48"/>
      <c r="E1389" s="1"/>
      <c r="F1389" s="153"/>
      <c r="G1389" s="153"/>
      <c r="H1389" s="1"/>
      <c r="I1389" s="1"/>
      <c r="J1389" s="48"/>
    </row>
    <row r="1390" spans="3:10" customFormat="1" x14ac:dyDescent="0.35">
      <c r="C1390" s="48"/>
      <c r="D1390" s="48"/>
      <c r="E1390" s="1"/>
      <c r="F1390" s="153"/>
      <c r="G1390" s="153"/>
      <c r="H1390" s="1"/>
      <c r="I1390" s="1"/>
      <c r="J1390" s="48"/>
    </row>
    <row r="1391" spans="3:10" customFormat="1" x14ac:dyDescent="0.35">
      <c r="C1391" s="48"/>
      <c r="D1391" s="48"/>
      <c r="E1391" s="1"/>
      <c r="F1391" s="153"/>
      <c r="G1391" s="153"/>
      <c r="H1391" s="1"/>
      <c r="I1391" s="1"/>
      <c r="J1391" s="48"/>
    </row>
    <row r="1392" spans="3:10" customFormat="1" x14ac:dyDescent="0.35">
      <c r="C1392" s="48"/>
      <c r="D1392" s="48"/>
      <c r="E1392" s="1"/>
      <c r="F1392" s="153"/>
      <c r="G1392" s="153"/>
      <c r="H1392" s="1"/>
      <c r="I1392" s="1"/>
      <c r="J1392" s="48"/>
    </row>
    <row r="1393" spans="3:10" customFormat="1" x14ac:dyDescent="0.35">
      <c r="C1393" s="48"/>
      <c r="D1393" s="48"/>
      <c r="E1393" s="1"/>
      <c r="F1393" s="153"/>
      <c r="G1393" s="153"/>
      <c r="H1393" s="1"/>
      <c r="I1393" s="1"/>
      <c r="J1393" s="48"/>
    </row>
    <row r="1394" spans="3:10" customFormat="1" x14ac:dyDescent="0.35">
      <c r="C1394" s="48"/>
      <c r="D1394" s="48"/>
      <c r="E1394" s="1"/>
      <c r="F1394" s="153"/>
      <c r="G1394" s="153"/>
      <c r="H1394" s="1"/>
      <c r="I1394" s="1"/>
      <c r="J1394" s="48"/>
    </row>
    <row r="1395" spans="3:10" customFormat="1" x14ac:dyDescent="0.35">
      <c r="C1395" s="48"/>
      <c r="D1395" s="48"/>
      <c r="E1395" s="1"/>
      <c r="F1395" s="153"/>
      <c r="G1395" s="153"/>
      <c r="H1395" s="1"/>
      <c r="I1395" s="1"/>
      <c r="J1395" s="48"/>
    </row>
    <row r="1396" spans="3:10" customFormat="1" x14ac:dyDescent="0.35">
      <c r="C1396" s="48"/>
      <c r="D1396" s="48"/>
      <c r="E1396" s="1"/>
      <c r="F1396" s="153"/>
      <c r="G1396" s="153"/>
      <c r="H1396" s="1"/>
      <c r="I1396" s="1"/>
      <c r="J1396" s="48"/>
    </row>
    <row r="1397" spans="3:10" customFormat="1" x14ac:dyDescent="0.35">
      <c r="C1397" s="48"/>
      <c r="D1397" s="48"/>
      <c r="E1397" s="1"/>
      <c r="F1397" s="153"/>
      <c r="G1397" s="153"/>
      <c r="H1397" s="1"/>
      <c r="I1397" s="1"/>
      <c r="J1397" s="48"/>
    </row>
    <row r="1398" spans="3:10" customFormat="1" x14ac:dyDescent="0.35">
      <c r="C1398" s="48"/>
      <c r="D1398" s="48"/>
      <c r="E1398" s="1"/>
      <c r="F1398" s="153"/>
      <c r="G1398" s="153"/>
      <c r="H1398" s="1"/>
      <c r="I1398" s="1"/>
      <c r="J1398" s="48"/>
    </row>
    <row r="1399" spans="3:10" customFormat="1" x14ac:dyDescent="0.35">
      <c r="C1399" s="48"/>
      <c r="D1399" s="48"/>
      <c r="E1399" s="1"/>
      <c r="F1399" s="153"/>
      <c r="G1399" s="153"/>
      <c r="H1399" s="1"/>
      <c r="I1399" s="1"/>
      <c r="J1399" s="48"/>
    </row>
    <row r="1400" spans="3:10" customFormat="1" x14ac:dyDescent="0.35">
      <c r="C1400" s="48"/>
      <c r="D1400" s="48"/>
      <c r="E1400" s="1"/>
      <c r="F1400" s="153"/>
      <c r="G1400" s="153"/>
      <c r="H1400" s="1"/>
      <c r="I1400" s="1"/>
      <c r="J1400" s="48"/>
    </row>
    <row r="1401" spans="3:10" customFormat="1" x14ac:dyDescent="0.35">
      <c r="C1401" s="48"/>
      <c r="D1401" s="48"/>
      <c r="E1401" s="1"/>
      <c r="F1401" s="153"/>
      <c r="G1401" s="153"/>
      <c r="H1401" s="1"/>
      <c r="I1401" s="1"/>
      <c r="J1401" s="48"/>
    </row>
    <row r="1402" spans="3:10" customFormat="1" x14ac:dyDescent="0.35">
      <c r="C1402" s="48"/>
      <c r="D1402" s="48"/>
      <c r="E1402" s="1"/>
      <c r="F1402" s="153"/>
      <c r="G1402" s="153"/>
      <c r="H1402" s="1"/>
      <c r="I1402" s="1"/>
      <c r="J1402" s="48"/>
    </row>
    <row r="1403" spans="3:10" customFormat="1" x14ac:dyDescent="0.35">
      <c r="C1403" s="48"/>
      <c r="D1403" s="48"/>
      <c r="E1403" s="1"/>
      <c r="F1403" s="153"/>
      <c r="G1403" s="153"/>
      <c r="H1403" s="1"/>
      <c r="I1403" s="1"/>
      <c r="J1403" s="48"/>
    </row>
    <row r="1404" spans="3:10" customFormat="1" x14ac:dyDescent="0.35">
      <c r="C1404" s="48"/>
      <c r="D1404" s="48"/>
      <c r="E1404" s="1"/>
      <c r="F1404" s="153"/>
      <c r="G1404" s="153"/>
      <c r="H1404" s="1"/>
      <c r="I1404" s="1"/>
      <c r="J1404" s="48"/>
    </row>
    <row r="1405" spans="3:10" customFormat="1" x14ac:dyDescent="0.35">
      <c r="C1405" s="48"/>
      <c r="D1405" s="48"/>
      <c r="E1405" s="1"/>
      <c r="F1405" s="153"/>
      <c r="G1405" s="153"/>
      <c r="H1405" s="1"/>
      <c r="I1405" s="1"/>
      <c r="J1405" s="48"/>
    </row>
    <row r="1406" spans="3:10" customFormat="1" x14ac:dyDescent="0.35">
      <c r="C1406" s="48"/>
      <c r="D1406" s="48"/>
      <c r="E1406" s="1"/>
      <c r="F1406" s="153"/>
      <c r="G1406" s="153"/>
      <c r="H1406" s="1"/>
      <c r="I1406" s="1"/>
      <c r="J1406" s="48"/>
    </row>
    <row r="1407" spans="3:10" customFormat="1" x14ac:dyDescent="0.35">
      <c r="C1407" s="48"/>
      <c r="D1407" s="48"/>
      <c r="E1407" s="1"/>
      <c r="F1407" s="153"/>
      <c r="G1407" s="153"/>
      <c r="H1407" s="1"/>
      <c r="I1407" s="1"/>
      <c r="J1407" s="48"/>
    </row>
    <row r="1408" spans="3:10" customFormat="1" x14ac:dyDescent="0.35">
      <c r="C1408" s="48"/>
      <c r="D1408" s="48"/>
      <c r="E1408" s="1"/>
      <c r="F1408" s="153"/>
      <c r="G1408" s="153"/>
      <c r="H1408" s="1"/>
      <c r="I1408" s="1"/>
      <c r="J1408" s="48"/>
    </row>
    <row r="1409" spans="3:10" customFormat="1" x14ac:dyDescent="0.35">
      <c r="C1409" s="48"/>
      <c r="D1409" s="48"/>
      <c r="E1409" s="1"/>
      <c r="F1409" s="153"/>
      <c r="G1409" s="153"/>
      <c r="H1409" s="1"/>
      <c r="I1409" s="1"/>
      <c r="J1409" s="48"/>
    </row>
    <row r="1410" spans="3:10" customFormat="1" x14ac:dyDescent="0.35">
      <c r="C1410" s="48"/>
      <c r="D1410" s="48"/>
      <c r="E1410" s="1"/>
      <c r="F1410" s="153"/>
      <c r="G1410" s="153"/>
      <c r="H1410" s="1"/>
      <c r="I1410" s="1"/>
      <c r="J1410" s="48"/>
    </row>
    <row r="1411" spans="3:10" customFormat="1" x14ac:dyDescent="0.35">
      <c r="C1411" s="48"/>
      <c r="D1411" s="48"/>
      <c r="E1411" s="1"/>
      <c r="F1411" s="153"/>
      <c r="G1411" s="153"/>
      <c r="H1411" s="1"/>
      <c r="I1411" s="1"/>
      <c r="J1411" s="48"/>
    </row>
    <row r="1412" spans="3:10" customFormat="1" x14ac:dyDescent="0.35">
      <c r="C1412" s="48"/>
      <c r="D1412" s="48"/>
      <c r="E1412" s="1"/>
      <c r="F1412" s="153"/>
      <c r="G1412" s="153"/>
      <c r="H1412" s="1"/>
      <c r="I1412" s="1"/>
      <c r="J1412" s="48"/>
    </row>
    <row r="1413" spans="3:10" customFormat="1" x14ac:dyDescent="0.35">
      <c r="C1413" s="48"/>
      <c r="D1413" s="48"/>
      <c r="E1413" s="1"/>
      <c r="F1413" s="153"/>
      <c r="G1413" s="153"/>
      <c r="H1413" s="1"/>
      <c r="I1413" s="1"/>
      <c r="J1413" s="48"/>
    </row>
    <row r="1414" spans="3:10" customFormat="1" x14ac:dyDescent="0.35">
      <c r="C1414" s="48"/>
      <c r="D1414" s="48"/>
      <c r="E1414" s="1"/>
      <c r="F1414" s="153"/>
      <c r="G1414" s="153"/>
      <c r="H1414" s="1"/>
      <c r="I1414" s="1"/>
      <c r="J1414" s="48"/>
    </row>
    <row r="1415" spans="3:10" customFormat="1" x14ac:dyDescent="0.35">
      <c r="C1415" s="48"/>
      <c r="D1415" s="48"/>
      <c r="E1415" s="1"/>
      <c r="F1415" s="153"/>
      <c r="G1415" s="153"/>
      <c r="H1415" s="1"/>
      <c r="I1415" s="1"/>
      <c r="J1415" s="48"/>
    </row>
    <row r="1416" spans="3:10" customFormat="1" x14ac:dyDescent="0.35">
      <c r="C1416" s="48"/>
      <c r="D1416" s="48"/>
      <c r="E1416" s="1"/>
      <c r="F1416" s="153"/>
      <c r="G1416" s="153"/>
      <c r="H1416" s="1"/>
      <c r="I1416" s="1"/>
      <c r="J1416" s="48"/>
    </row>
    <row r="1417" spans="3:10" customFormat="1" x14ac:dyDescent="0.35">
      <c r="C1417" s="48"/>
      <c r="D1417" s="48"/>
      <c r="E1417" s="1"/>
      <c r="F1417" s="153"/>
      <c r="G1417" s="153"/>
      <c r="H1417" s="1"/>
      <c r="I1417" s="1"/>
      <c r="J1417" s="48"/>
    </row>
    <row r="1418" spans="3:10" customFormat="1" x14ac:dyDescent="0.35">
      <c r="C1418" s="48"/>
      <c r="D1418" s="48"/>
      <c r="E1418" s="1"/>
      <c r="F1418" s="153"/>
      <c r="G1418" s="153"/>
      <c r="H1418" s="1"/>
      <c r="I1418" s="1"/>
      <c r="J1418" s="48"/>
    </row>
    <row r="1419" spans="3:10" customFormat="1" x14ac:dyDescent="0.35">
      <c r="C1419" s="48"/>
      <c r="D1419" s="48"/>
      <c r="E1419" s="1"/>
      <c r="F1419" s="153"/>
      <c r="G1419" s="153"/>
      <c r="H1419" s="1"/>
      <c r="I1419" s="1"/>
      <c r="J1419" s="48"/>
    </row>
    <row r="1420" spans="3:10" customFormat="1" x14ac:dyDescent="0.35">
      <c r="C1420" s="48"/>
      <c r="D1420" s="48"/>
      <c r="E1420" s="1"/>
      <c r="F1420" s="153"/>
      <c r="G1420" s="153"/>
      <c r="H1420" s="1"/>
      <c r="I1420" s="1"/>
      <c r="J1420" s="48"/>
    </row>
    <row r="1421" spans="3:10" customFormat="1" x14ac:dyDescent="0.35">
      <c r="C1421" s="48"/>
      <c r="D1421" s="48"/>
      <c r="E1421" s="1"/>
      <c r="F1421" s="153"/>
      <c r="G1421" s="153"/>
      <c r="H1421" s="1"/>
      <c r="I1421" s="1"/>
      <c r="J1421" s="48"/>
    </row>
    <row r="1422" spans="3:10" customFormat="1" x14ac:dyDescent="0.35">
      <c r="C1422" s="48"/>
      <c r="D1422" s="48"/>
      <c r="E1422" s="1"/>
      <c r="F1422" s="153"/>
      <c r="G1422" s="153"/>
      <c r="H1422" s="1"/>
      <c r="I1422" s="1"/>
      <c r="J1422" s="48"/>
    </row>
    <row r="1423" spans="3:10" customFormat="1" x14ac:dyDescent="0.35">
      <c r="C1423" s="48"/>
      <c r="D1423" s="48"/>
      <c r="E1423" s="1"/>
      <c r="F1423" s="153"/>
      <c r="G1423" s="153"/>
      <c r="H1423" s="1"/>
      <c r="I1423" s="1"/>
      <c r="J1423" s="48"/>
    </row>
    <row r="1424" spans="3:10" customFormat="1" x14ac:dyDescent="0.35">
      <c r="C1424" s="48"/>
      <c r="D1424" s="48"/>
      <c r="E1424" s="1"/>
      <c r="F1424" s="153"/>
      <c r="G1424" s="153"/>
      <c r="H1424" s="1"/>
      <c r="I1424" s="1"/>
      <c r="J1424" s="48"/>
    </row>
    <row r="1425" spans="3:10" customFormat="1" x14ac:dyDescent="0.35">
      <c r="C1425" s="48"/>
      <c r="D1425" s="48"/>
      <c r="E1425" s="1"/>
      <c r="F1425" s="153"/>
      <c r="G1425" s="153"/>
      <c r="H1425" s="1"/>
      <c r="I1425" s="1"/>
      <c r="J1425" s="48"/>
    </row>
    <row r="1426" spans="3:10" customFormat="1" x14ac:dyDescent="0.35">
      <c r="C1426" s="48"/>
      <c r="D1426" s="48"/>
      <c r="E1426" s="1"/>
      <c r="F1426" s="153"/>
      <c r="G1426" s="153"/>
      <c r="H1426" s="1"/>
      <c r="I1426" s="1"/>
      <c r="J1426" s="48"/>
    </row>
    <row r="1427" spans="3:10" customFormat="1" x14ac:dyDescent="0.35">
      <c r="C1427" s="48"/>
      <c r="D1427" s="48"/>
      <c r="E1427" s="1"/>
      <c r="F1427" s="153"/>
      <c r="G1427" s="153"/>
      <c r="H1427" s="1"/>
      <c r="I1427" s="1"/>
      <c r="J1427" s="48"/>
    </row>
    <row r="1428" spans="3:10" customFormat="1" x14ac:dyDescent="0.35">
      <c r="C1428" s="48"/>
      <c r="D1428" s="48"/>
      <c r="E1428" s="1"/>
      <c r="F1428" s="153"/>
      <c r="G1428" s="153"/>
      <c r="H1428" s="1"/>
      <c r="I1428" s="1"/>
      <c r="J1428" s="48"/>
    </row>
    <row r="1429" spans="3:10" customFormat="1" x14ac:dyDescent="0.35">
      <c r="C1429" s="48"/>
      <c r="D1429" s="48"/>
      <c r="E1429" s="1"/>
      <c r="F1429" s="153"/>
      <c r="G1429" s="153"/>
      <c r="H1429" s="1"/>
      <c r="I1429" s="1"/>
      <c r="J1429" s="48"/>
    </row>
    <row r="1430" spans="3:10" customFormat="1" x14ac:dyDescent="0.35">
      <c r="C1430" s="48"/>
      <c r="D1430" s="48"/>
      <c r="E1430" s="1"/>
      <c r="F1430" s="153"/>
      <c r="G1430" s="153"/>
      <c r="H1430" s="1"/>
      <c r="I1430" s="1"/>
      <c r="J1430" s="48"/>
    </row>
    <row r="1431" spans="3:10" customFormat="1" x14ac:dyDescent="0.35">
      <c r="C1431" s="48"/>
      <c r="D1431" s="48"/>
      <c r="E1431" s="1"/>
      <c r="F1431" s="153"/>
      <c r="G1431" s="153"/>
      <c r="H1431" s="1"/>
      <c r="I1431" s="1"/>
      <c r="J1431" s="48"/>
    </row>
    <row r="1432" spans="3:10" customFormat="1" x14ac:dyDescent="0.35">
      <c r="C1432" s="48"/>
      <c r="D1432" s="48"/>
      <c r="E1432" s="1"/>
      <c r="F1432" s="153"/>
      <c r="G1432" s="153"/>
      <c r="H1432" s="1"/>
      <c r="I1432" s="1"/>
      <c r="J1432" s="48"/>
    </row>
    <row r="1433" spans="3:10" customFormat="1" x14ac:dyDescent="0.35">
      <c r="C1433" s="48"/>
      <c r="D1433" s="48"/>
      <c r="E1433" s="1"/>
      <c r="F1433" s="153"/>
      <c r="G1433" s="153"/>
      <c r="H1433" s="1"/>
      <c r="I1433" s="1"/>
      <c r="J1433" s="48"/>
    </row>
    <row r="1434" spans="3:10" customFormat="1" x14ac:dyDescent="0.35">
      <c r="C1434" s="48"/>
      <c r="D1434" s="48"/>
      <c r="E1434" s="1"/>
      <c r="F1434" s="153"/>
      <c r="G1434" s="153"/>
      <c r="H1434" s="1"/>
      <c r="I1434" s="1"/>
      <c r="J1434" s="48"/>
    </row>
    <row r="1435" spans="3:10" customFormat="1" x14ac:dyDescent="0.35">
      <c r="C1435" s="48"/>
      <c r="D1435" s="48"/>
      <c r="E1435" s="1"/>
      <c r="F1435" s="153"/>
      <c r="G1435" s="153"/>
      <c r="H1435" s="1"/>
      <c r="I1435" s="1"/>
      <c r="J1435" s="48"/>
    </row>
    <row r="1436" spans="3:10" customFormat="1" x14ac:dyDescent="0.35">
      <c r="C1436" s="48"/>
      <c r="D1436" s="48"/>
      <c r="E1436" s="1"/>
      <c r="F1436" s="153"/>
      <c r="G1436" s="153"/>
      <c r="H1436" s="1"/>
      <c r="I1436" s="1"/>
      <c r="J1436" s="48"/>
    </row>
    <row r="1437" spans="3:10" customFormat="1" x14ac:dyDescent="0.35">
      <c r="C1437" s="48"/>
      <c r="D1437" s="48"/>
      <c r="E1437" s="1"/>
      <c r="F1437" s="153"/>
      <c r="G1437" s="153"/>
      <c r="H1437" s="1"/>
      <c r="I1437" s="1"/>
      <c r="J1437" s="48"/>
    </row>
    <row r="1438" spans="3:10" customFormat="1" x14ac:dyDescent="0.35">
      <c r="C1438" s="48"/>
      <c r="D1438" s="48"/>
      <c r="E1438" s="1"/>
      <c r="F1438" s="153"/>
      <c r="G1438" s="153"/>
      <c r="H1438" s="1"/>
      <c r="I1438" s="1"/>
      <c r="J1438" s="48"/>
    </row>
    <row r="1439" spans="3:10" customFormat="1" x14ac:dyDescent="0.35">
      <c r="C1439" s="48"/>
      <c r="D1439" s="48"/>
      <c r="E1439" s="1"/>
      <c r="F1439" s="153"/>
      <c r="G1439" s="153"/>
      <c r="H1439" s="1"/>
      <c r="I1439" s="1"/>
      <c r="J1439" s="48"/>
    </row>
    <row r="1440" spans="3:10" customFormat="1" x14ac:dyDescent="0.35">
      <c r="C1440" s="48"/>
      <c r="D1440" s="48"/>
      <c r="E1440" s="1"/>
      <c r="F1440" s="153"/>
      <c r="G1440" s="153"/>
      <c r="H1440" s="1"/>
      <c r="I1440" s="1"/>
      <c r="J1440" s="48"/>
    </row>
    <row r="1441" spans="3:10" customFormat="1" x14ac:dyDescent="0.35">
      <c r="C1441" s="48"/>
      <c r="D1441" s="48"/>
      <c r="E1441" s="1"/>
      <c r="F1441" s="153"/>
      <c r="G1441" s="153"/>
      <c r="H1441" s="1"/>
      <c r="I1441" s="1"/>
      <c r="J1441" s="48"/>
    </row>
    <row r="1442" spans="3:10" customFormat="1" x14ac:dyDescent="0.35">
      <c r="C1442" s="48"/>
      <c r="D1442" s="48"/>
      <c r="E1442" s="1"/>
      <c r="F1442" s="153"/>
      <c r="G1442" s="153"/>
      <c r="H1442" s="1"/>
      <c r="I1442" s="1"/>
      <c r="J1442" s="48"/>
    </row>
    <row r="1443" spans="3:10" customFormat="1" x14ac:dyDescent="0.35">
      <c r="C1443" s="48"/>
      <c r="D1443" s="48"/>
      <c r="E1443" s="1"/>
      <c r="F1443" s="153"/>
      <c r="G1443" s="153"/>
      <c r="H1443" s="1"/>
      <c r="I1443" s="1"/>
      <c r="J1443" s="48"/>
    </row>
    <row r="1444" spans="3:10" customFormat="1" x14ac:dyDescent="0.35">
      <c r="C1444" s="48"/>
      <c r="D1444" s="48"/>
      <c r="E1444" s="1"/>
      <c r="F1444" s="153"/>
      <c r="G1444" s="153"/>
      <c r="H1444" s="1"/>
      <c r="I1444" s="1"/>
      <c r="J1444" s="48"/>
    </row>
    <row r="1445" spans="3:10" customFormat="1" x14ac:dyDescent="0.35">
      <c r="C1445" s="48"/>
      <c r="D1445" s="48"/>
      <c r="E1445" s="1"/>
      <c r="F1445" s="153"/>
      <c r="G1445" s="153"/>
      <c r="H1445" s="1"/>
      <c r="I1445" s="1"/>
      <c r="J1445" s="48"/>
    </row>
    <row r="1446" spans="3:10" customFormat="1" x14ac:dyDescent="0.35">
      <c r="C1446" s="48"/>
      <c r="D1446" s="48"/>
      <c r="E1446" s="1"/>
      <c r="F1446" s="153"/>
      <c r="G1446" s="153"/>
      <c r="H1446" s="1"/>
      <c r="I1446" s="1"/>
      <c r="J1446" s="48"/>
    </row>
    <row r="1447" spans="3:10" customFormat="1" x14ac:dyDescent="0.35">
      <c r="C1447" s="48"/>
      <c r="D1447" s="48"/>
      <c r="E1447" s="1"/>
      <c r="F1447" s="153"/>
      <c r="G1447" s="153"/>
      <c r="H1447" s="1"/>
      <c r="I1447" s="1"/>
      <c r="J1447" s="48"/>
    </row>
    <row r="1448" spans="3:10" customFormat="1" x14ac:dyDescent="0.35">
      <c r="C1448" s="48"/>
      <c r="D1448" s="48"/>
      <c r="E1448" s="1"/>
      <c r="F1448" s="153"/>
      <c r="G1448" s="153"/>
      <c r="H1448" s="1"/>
      <c r="I1448" s="1"/>
      <c r="J1448" s="48"/>
    </row>
    <row r="1449" spans="3:10" customFormat="1" x14ac:dyDescent="0.35">
      <c r="C1449" s="48"/>
      <c r="D1449" s="48"/>
      <c r="E1449" s="1"/>
      <c r="F1449" s="153"/>
      <c r="G1449" s="153"/>
      <c r="H1449" s="1"/>
      <c r="I1449" s="1"/>
      <c r="J1449" s="48"/>
    </row>
    <row r="1450" spans="3:10" customFormat="1" x14ac:dyDescent="0.35">
      <c r="C1450" s="48"/>
      <c r="D1450" s="48"/>
      <c r="E1450" s="1"/>
      <c r="F1450" s="153"/>
      <c r="G1450" s="153"/>
      <c r="H1450" s="1"/>
      <c r="I1450" s="1"/>
      <c r="J1450" s="48"/>
    </row>
    <row r="1451" spans="3:10" customFormat="1" x14ac:dyDescent="0.35">
      <c r="C1451" s="48"/>
      <c r="D1451" s="48"/>
      <c r="E1451" s="1"/>
      <c r="F1451" s="153"/>
      <c r="G1451" s="153"/>
      <c r="H1451" s="1"/>
      <c r="I1451" s="1"/>
      <c r="J1451" s="48"/>
    </row>
    <row r="1452" spans="3:10" customFormat="1" x14ac:dyDescent="0.35">
      <c r="C1452" s="48"/>
      <c r="D1452" s="48"/>
      <c r="E1452" s="1"/>
      <c r="F1452" s="153"/>
      <c r="G1452" s="153"/>
      <c r="H1452" s="1"/>
      <c r="I1452" s="1"/>
      <c r="J1452" s="48"/>
    </row>
    <row r="1453" spans="3:10" customFormat="1" x14ac:dyDescent="0.35">
      <c r="C1453" s="48"/>
      <c r="D1453" s="48"/>
      <c r="E1453" s="1"/>
      <c r="F1453" s="153"/>
      <c r="G1453" s="153"/>
      <c r="H1453" s="1"/>
      <c r="I1453" s="1"/>
      <c r="J1453" s="48"/>
    </row>
    <row r="1454" spans="3:10" customFormat="1" x14ac:dyDescent="0.35">
      <c r="C1454" s="48"/>
      <c r="D1454" s="48"/>
      <c r="E1454" s="1"/>
      <c r="F1454" s="153"/>
      <c r="G1454" s="153"/>
      <c r="H1454" s="1"/>
      <c r="I1454" s="1"/>
      <c r="J1454" s="48"/>
    </row>
    <row r="1455" spans="3:10" customFormat="1" x14ac:dyDescent="0.35">
      <c r="C1455" s="48"/>
      <c r="D1455" s="48"/>
      <c r="E1455" s="1"/>
      <c r="F1455" s="153"/>
      <c r="G1455" s="153"/>
      <c r="H1455" s="1"/>
      <c r="I1455" s="1"/>
      <c r="J1455" s="48"/>
    </row>
    <row r="1456" spans="3:10" customFormat="1" x14ac:dyDescent="0.35">
      <c r="C1456" s="48"/>
      <c r="D1456" s="48"/>
      <c r="E1456" s="1"/>
      <c r="F1456" s="153"/>
      <c r="G1456" s="153"/>
      <c r="H1456" s="1"/>
      <c r="I1456" s="1"/>
      <c r="J1456" s="48"/>
    </row>
    <row r="1457" spans="3:10" customFormat="1" x14ac:dyDescent="0.35">
      <c r="C1457" s="48"/>
      <c r="D1457" s="48"/>
      <c r="E1457" s="1"/>
      <c r="F1457" s="153"/>
      <c r="G1457" s="153"/>
      <c r="H1457" s="1"/>
      <c r="I1457" s="1"/>
      <c r="J1457" s="48"/>
    </row>
    <row r="1458" spans="3:10" customFormat="1" x14ac:dyDescent="0.35">
      <c r="C1458" s="48"/>
      <c r="D1458" s="48"/>
      <c r="E1458" s="1"/>
      <c r="F1458" s="153"/>
      <c r="G1458" s="153"/>
      <c r="H1458" s="1"/>
      <c r="I1458" s="1"/>
      <c r="J1458" s="48"/>
    </row>
    <row r="1459" spans="3:10" customFormat="1" x14ac:dyDescent="0.35">
      <c r="C1459" s="48"/>
      <c r="D1459" s="48"/>
      <c r="E1459" s="1"/>
      <c r="F1459" s="153"/>
      <c r="G1459" s="153"/>
      <c r="H1459" s="1"/>
      <c r="I1459" s="1"/>
      <c r="J1459" s="48"/>
    </row>
    <row r="1460" spans="3:10" customFormat="1" x14ac:dyDescent="0.35">
      <c r="C1460" s="48"/>
      <c r="D1460" s="48"/>
      <c r="E1460" s="1"/>
      <c r="F1460" s="153"/>
      <c r="G1460" s="153"/>
      <c r="H1460" s="1"/>
      <c r="I1460" s="1"/>
      <c r="J1460" s="48"/>
    </row>
    <row r="1461" spans="3:10" customFormat="1" x14ac:dyDescent="0.35">
      <c r="C1461" s="48"/>
      <c r="D1461" s="48"/>
      <c r="E1461" s="1"/>
      <c r="F1461" s="153"/>
      <c r="G1461" s="153"/>
      <c r="H1461" s="1"/>
      <c r="I1461" s="1"/>
      <c r="J1461" s="48"/>
    </row>
    <row r="1462" spans="3:10" customFormat="1" x14ac:dyDescent="0.35">
      <c r="C1462" s="48"/>
      <c r="D1462" s="48"/>
      <c r="E1462" s="1"/>
      <c r="F1462" s="153"/>
      <c r="G1462" s="153"/>
      <c r="H1462" s="1"/>
      <c r="I1462" s="1"/>
      <c r="J1462" s="48"/>
    </row>
    <row r="1463" spans="3:10" customFormat="1" x14ac:dyDescent="0.35">
      <c r="C1463" s="48"/>
      <c r="D1463" s="48"/>
      <c r="E1463" s="1"/>
      <c r="F1463" s="153"/>
      <c r="G1463" s="153"/>
      <c r="H1463" s="1"/>
      <c r="I1463" s="1"/>
      <c r="J1463" s="48"/>
    </row>
    <row r="1464" spans="3:10" customFormat="1" x14ac:dyDescent="0.35">
      <c r="C1464" s="48"/>
      <c r="D1464" s="48"/>
      <c r="E1464" s="1"/>
      <c r="F1464" s="153"/>
      <c r="G1464" s="153"/>
      <c r="H1464" s="1"/>
      <c r="I1464" s="1"/>
      <c r="J1464" s="48"/>
    </row>
    <row r="1465" spans="3:10" customFormat="1" x14ac:dyDescent="0.35">
      <c r="C1465" s="48"/>
      <c r="D1465" s="48"/>
      <c r="E1465" s="1"/>
      <c r="F1465" s="153"/>
      <c r="G1465" s="153"/>
      <c r="H1465" s="1"/>
      <c r="I1465" s="1"/>
      <c r="J1465" s="48"/>
    </row>
    <row r="1466" spans="3:10" customFormat="1" x14ac:dyDescent="0.35">
      <c r="C1466" s="48"/>
      <c r="D1466" s="48"/>
      <c r="E1466" s="1"/>
      <c r="F1466" s="153"/>
      <c r="G1466" s="153"/>
      <c r="H1466" s="1"/>
      <c r="I1466" s="1"/>
      <c r="J1466" s="48"/>
    </row>
    <row r="1467" spans="3:10" customFormat="1" x14ac:dyDescent="0.35">
      <c r="C1467" s="48"/>
      <c r="D1467" s="48"/>
      <c r="E1467" s="1"/>
      <c r="F1467" s="153"/>
      <c r="G1467" s="153"/>
      <c r="H1467" s="1"/>
      <c r="I1467" s="1"/>
      <c r="J1467" s="48"/>
    </row>
    <row r="1468" spans="3:10" customFormat="1" x14ac:dyDescent="0.35">
      <c r="C1468" s="48"/>
      <c r="D1468" s="48"/>
      <c r="E1468" s="1"/>
      <c r="F1468" s="153"/>
      <c r="G1468" s="153"/>
      <c r="H1468" s="1"/>
      <c r="I1468" s="1"/>
      <c r="J1468" s="48"/>
    </row>
    <row r="1469" spans="3:10" customFormat="1" x14ac:dyDescent="0.35">
      <c r="C1469" s="48"/>
      <c r="D1469" s="48"/>
      <c r="E1469" s="1"/>
      <c r="F1469" s="153"/>
      <c r="G1469" s="153"/>
      <c r="H1469" s="1"/>
      <c r="I1469" s="1"/>
      <c r="J1469" s="48"/>
    </row>
    <row r="1470" spans="3:10" customFormat="1" x14ac:dyDescent="0.35">
      <c r="C1470" s="48"/>
      <c r="D1470" s="48"/>
      <c r="E1470" s="1"/>
      <c r="F1470" s="153"/>
      <c r="G1470" s="153"/>
      <c r="H1470" s="1"/>
      <c r="I1470" s="1"/>
      <c r="J1470" s="48"/>
    </row>
    <row r="1471" spans="3:10" customFormat="1" x14ac:dyDescent="0.35">
      <c r="C1471" s="48"/>
      <c r="D1471" s="48"/>
      <c r="E1471" s="1"/>
      <c r="F1471" s="153"/>
      <c r="G1471" s="153"/>
      <c r="H1471" s="1"/>
      <c r="I1471" s="1"/>
      <c r="J1471" s="48"/>
    </row>
    <row r="1472" spans="3:10" customFormat="1" x14ac:dyDescent="0.35">
      <c r="C1472" s="48"/>
      <c r="D1472" s="48"/>
      <c r="E1472" s="1"/>
      <c r="F1472" s="153"/>
      <c r="G1472" s="153"/>
      <c r="H1472" s="1"/>
      <c r="I1472" s="1"/>
      <c r="J1472" s="48"/>
    </row>
    <row r="1473" spans="3:10" customFormat="1" x14ac:dyDescent="0.35">
      <c r="C1473" s="48"/>
      <c r="D1473" s="48"/>
      <c r="E1473" s="1"/>
      <c r="F1473" s="153"/>
      <c r="G1473" s="153"/>
      <c r="H1473" s="1"/>
      <c r="I1473" s="1"/>
      <c r="J1473" s="48"/>
    </row>
    <row r="1474" spans="3:10" customFormat="1" x14ac:dyDescent="0.35">
      <c r="C1474" s="48"/>
      <c r="D1474" s="48"/>
      <c r="E1474" s="1"/>
      <c r="F1474" s="153"/>
      <c r="G1474" s="153"/>
      <c r="H1474" s="1"/>
      <c r="I1474" s="1"/>
      <c r="J1474" s="48"/>
    </row>
    <row r="1475" spans="3:10" customFormat="1" x14ac:dyDescent="0.35">
      <c r="C1475" s="48"/>
      <c r="D1475" s="48"/>
      <c r="E1475" s="1"/>
      <c r="F1475" s="153"/>
      <c r="G1475" s="153"/>
      <c r="H1475" s="1"/>
      <c r="I1475" s="1"/>
      <c r="J1475" s="48"/>
    </row>
    <row r="1476" spans="3:10" customFormat="1" x14ac:dyDescent="0.35">
      <c r="C1476" s="48"/>
      <c r="D1476" s="48"/>
      <c r="E1476" s="1"/>
      <c r="F1476" s="153"/>
      <c r="G1476" s="153"/>
      <c r="H1476" s="1"/>
      <c r="I1476" s="1"/>
      <c r="J1476" s="48"/>
    </row>
    <row r="1477" spans="3:10" customFormat="1" x14ac:dyDescent="0.35">
      <c r="C1477" s="48"/>
      <c r="D1477" s="48"/>
      <c r="E1477" s="1"/>
      <c r="F1477" s="153"/>
      <c r="G1477" s="153"/>
      <c r="H1477" s="1"/>
      <c r="I1477" s="1"/>
      <c r="J1477" s="48"/>
    </row>
    <row r="1478" spans="3:10" customFormat="1" x14ac:dyDescent="0.35">
      <c r="C1478" s="48"/>
      <c r="D1478" s="48"/>
      <c r="E1478" s="1"/>
      <c r="F1478" s="153"/>
      <c r="G1478" s="153"/>
      <c r="H1478" s="1"/>
      <c r="I1478" s="1"/>
      <c r="J1478" s="48"/>
    </row>
    <row r="1479" spans="3:10" customFormat="1" x14ac:dyDescent="0.35">
      <c r="C1479" s="48"/>
      <c r="D1479" s="48"/>
      <c r="E1479" s="1"/>
      <c r="F1479" s="153"/>
      <c r="G1479" s="153"/>
      <c r="H1479" s="1"/>
      <c r="I1479" s="1"/>
      <c r="J1479" s="48"/>
    </row>
    <row r="1480" spans="3:10" customFormat="1" x14ac:dyDescent="0.35">
      <c r="C1480" s="48"/>
      <c r="D1480" s="48"/>
      <c r="E1480" s="1"/>
      <c r="F1480" s="153"/>
      <c r="G1480" s="153"/>
      <c r="H1480" s="1"/>
      <c r="I1480" s="1"/>
      <c r="J1480" s="48"/>
    </row>
    <row r="1481" spans="3:10" customFormat="1" x14ac:dyDescent="0.35">
      <c r="C1481" s="48"/>
      <c r="D1481" s="48"/>
      <c r="E1481" s="1"/>
      <c r="F1481" s="153"/>
      <c r="G1481" s="153"/>
      <c r="H1481" s="1"/>
      <c r="I1481" s="1"/>
      <c r="J1481" s="48"/>
    </row>
    <row r="1482" spans="3:10" customFormat="1" x14ac:dyDescent="0.35">
      <c r="C1482" s="48"/>
      <c r="D1482" s="48"/>
      <c r="E1482" s="1"/>
      <c r="F1482" s="153"/>
      <c r="G1482" s="153"/>
      <c r="H1482" s="1"/>
      <c r="I1482" s="1"/>
      <c r="J1482" s="48"/>
    </row>
    <row r="1483" spans="3:10" customFormat="1" x14ac:dyDescent="0.35">
      <c r="C1483" s="48"/>
      <c r="D1483" s="48"/>
      <c r="E1483" s="1"/>
      <c r="F1483" s="1"/>
      <c r="G1483" s="153"/>
      <c r="H1483" s="1"/>
      <c r="I1483" s="1"/>
      <c r="J1483" s="48"/>
    </row>
    <row r="1484" spans="3:10" customFormat="1" x14ac:dyDescent="0.35">
      <c r="C1484" s="48"/>
      <c r="D1484" s="48"/>
      <c r="E1484" s="1"/>
      <c r="F1484" s="1"/>
      <c r="G1484" s="153"/>
      <c r="H1484" s="1"/>
      <c r="I1484" s="1"/>
      <c r="J1484" s="48"/>
    </row>
    <row r="1485" spans="3:10" customFormat="1" x14ac:dyDescent="0.35">
      <c r="C1485" s="48"/>
      <c r="D1485" s="48"/>
      <c r="E1485" s="1"/>
      <c r="F1485" s="1"/>
      <c r="G1485" s="153"/>
      <c r="H1485" s="1"/>
      <c r="I1485" s="1"/>
      <c r="J1485" s="48"/>
    </row>
    <row r="1486" spans="3:10" customFormat="1" x14ac:dyDescent="0.35">
      <c r="C1486" s="48"/>
      <c r="D1486" s="48"/>
      <c r="E1486" s="1"/>
      <c r="F1486" s="1"/>
      <c r="G1486" s="153"/>
      <c r="H1486" s="1"/>
      <c r="I1486" s="1"/>
      <c r="J1486" s="48"/>
    </row>
    <row r="1487" spans="3:10" customFormat="1" x14ac:dyDescent="0.35">
      <c r="C1487" s="48"/>
      <c r="D1487" s="48"/>
      <c r="E1487" s="1"/>
      <c r="F1487" s="1"/>
      <c r="G1487" s="153"/>
      <c r="H1487" s="1"/>
      <c r="I1487" s="1"/>
      <c r="J1487" s="48"/>
    </row>
    <row r="1488" spans="3:10" customFormat="1" x14ac:dyDescent="0.35">
      <c r="C1488" s="48"/>
      <c r="D1488" s="48"/>
      <c r="E1488" s="1"/>
      <c r="F1488" s="1"/>
      <c r="G1488" s="153"/>
      <c r="H1488" s="1"/>
      <c r="I1488" s="1"/>
      <c r="J1488" s="48"/>
    </row>
    <row r="1489" spans="3:10" customFormat="1" x14ac:dyDescent="0.35">
      <c r="C1489" s="48"/>
      <c r="D1489" s="48"/>
      <c r="E1489" s="1"/>
      <c r="F1489" s="1"/>
      <c r="G1489" s="153"/>
      <c r="H1489" s="1"/>
      <c r="I1489" s="1"/>
      <c r="J1489" s="48"/>
    </row>
    <row r="1490" spans="3:10" customFormat="1" x14ac:dyDescent="0.35">
      <c r="C1490" s="48"/>
      <c r="D1490" s="48"/>
      <c r="E1490" s="1"/>
      <c r="F1490" s="1"/>
      <c r="G1490" s="153"/>
      <c r="H1490" s="1"/>
      <c r="I1490" s="1"/>
      <c r="J1490" s="48"/>
    </row>
    <row r="1491" spans="3:10" customFormat="1" x14ac:dyDescent="0.35">
      <c r="C1491" s="48"/>
      <c r="D1491" s="48"/>
      <c r="E1491" s="1"/>
      <c r="F1491" s="1"/>
      <c r="G1491" s="153"/>
      <c r="H1491" s="1"/>
      <c r="I1491" s="1"/>
      <c r="J1491" s="48"/>
    </row>
    <row r="1492" spans="3:10" customFormat="1" x14ac:dyDescent="0.35">
      <c r="C1492" s="48"/>
      <c r="D1492" s="48"/>
      <c r="E1492" s="1"/>
      <c r="F1492" s="1"/>
      <c r="G1492" s="153"/>
      <c r="H1492" s="1"/>
      <c r="I1492" s="1"/>
      <c r="J1492" s="48"/>
    </row>
    <row r="1493" spans="3:10" customFormat="1" x14ac:dyDescent="0.35">
      <c r="C1493" s="48"/>
      <c r="D1493" s="48"/>
      <c r="E1493" s="1"/>
      <c r="F1493" s="1"/>
      <c r="G1493" s="153"/>
      <c r="H1493" s="1"/>
      <c r="I1493" s="1"/>
      <c r="J1493" s="48"/>
    </row>
    <row r="1494" spans="3:10" customFormat="1" x14ac:dyDescent="0.35">
      <c r="C1494" s="48"/>
      <c r="D1494" s="48"/>
      <c r="E1494" s="1"/>
      <c r="F1494" s="1"/>
      <c r="G1494" s="153"/>
      <c r="H1494" s="1"/>
      <c r="I1494" s="1"/>
      <c r="J1494" s="48"/>
    </row>
    <row r="1495" spans="3:10" customFormat="1" x14ac:dyDescent="0.35">
      <c r="C1495" s="48"/>
      <c r="D1495" s="48"/>
      <c r="E1495" s="1"/>
      <c r="F1495" s="1"/>
      <c r="G1495" s="153"/>
      <c r="H1495" s="1"/>
      <c r="I1495" s="1"/>
      <c r="J1495" s="48"/>
    </row>
    <row r="1496" spans="3:10" customFormat="1" x14ac:dyDescent="0.35">
      <c r="C1496" s="48"/>
      <c r="D1496" s="48"/>
      <c r="E1496" s="1"/>
      <c r="F1496" s="1"/>
      <c r="G1496" s="153"/>
      <c r="H1496" s="1"/>
      <c r="I1496" s="1"/>
      <c r="J1496" s="48"/>
    </row>
    <row r="1497" spans="3:10" customFormat="1" x14ac:dyDescent="0.35">
      <c r="C1497" s="48"/>
      <c r="D1497" s="48"/>
      <c r="E1497" s="1"/>
      <c r="F1497" s="1"/>
      <c r="G1497" s="153"/>
      <c r="H1497" s="1"/>
      <c r="I1497" s="1"/>
      <c r="J1497" s="48"/>
    </row>
    <row r="1498" spans="3:10" customFormat="1" x14ac:dyDescent="0.35">
      <c r="C1498" s="48"/>
      <c r="D1498" s="48"/>
      <c r="E1498" s="1"/>
      <c r="F1498" s="1"/>
      <c r="G1498" s="153"/>
      <c r="H1498" s="1"/>
      <c r="I1498" s="1"/>
      <c r="J1498" s="48"/>
    </row>
    <row r="1499" spans="3:10" customFormat="1" x14ac:dyDescent="0.35">
      <c r="C1499" s="48"/>
      <c r="D1499" s="48"/>
      <c r="E1499" s="1"/>
      <c r="F1499" s="1"/>
      <c r="G1499" s="153"/>
      <c r="H1499" s="1"/>
      <c r="I1499" s="1"/>
      <c r="J1499" s="48"/>
    </row>
    <row r="1500" spans="3:10" customFormat="1" x14ac:dyDescent="0.35">
      <c r="C1500" s="48"/>
      <c r="D1500" s="48"/>
      <c r="E1500" s="1"/>
      <c r="F1500" s="1"/>
      <c r="G1500" s="153"/>
      <c r="H1500" s="1"/>
      <c r="I1500" s="1"/>
      <c r="J1500" s="48"/>
    </row>
    <row r="1501" spans="3:10" customFormat="1" x14ac:dyDescent="0.35">
      <c r="C1501" s="48"/>
      <c r="D1501" s="48"/>
      <c r="E1501" s="1"/>
      <c r="F1501" s="1"/>
      <c r="G1501" s="153"/>
      <c r="H1501" s="1"/>
      <c r="I1501" s="1"/>
      <c r="J1501" s="48"/>
    </row>
    <row r="1502" spans="3:10" customFormat="1" x14ac:dyDescent="0.35">
      <c r="C1502" s="48"/>
      <c r="D1502" s="48"/>
      <c r="E1502" s="1"/>
      <c r="F1502" s="1"/>
      <c r="G1502" s="153"/>
      <c r="H1502" s="1"/>
      <c r="I1502" s="1"/>
      <c r="J1502" s="48"/>
    </row>
    <row r="1503" spans="3:10" customFormat="1" x14ac:dyDescent="0.35">
      <c r="C1503" s="48"/>
      <c r="D1503" s="48"/>
      <c r="E1503" s="1"/>
      <c r="F1503" s="1"/>
      <c r="G1503" s="153"/>
      <c r="H1503" s="1"/>
      <c r="I1503" s="1"/>
      <c r="J1503" s="48"/>
    </row>
    <row r="1504" spans="3:10" customFormat="1" x14ac:dyDescent="0.35">
      <c r="C1504" s="48"/>
      <c r="D1504" s="48"/>
      <c r="E1504" s="1"/>
      <c r="F1504" s="1"/>
      <c r="G1504" s="153"/>
      <c r="H1504" s="1"/>
      <c r="I1504" s="1"/>
      <c r="J1504" s="48"/>
    </row>
    <row r="1505" spans="3:10" customFormat="1" x14ac:dyDescent="0.35">
      <c r="C1505" s="48"/>
      <c r="D1505" s="48"/>
      <c r="E1505" s="1"/>
      <c r="F1505" s="1"/>
      <c r="G1505" s="153"/>
      <c r="H1505" s="1"/>
      <c r="I1505" s="1"/>
      <c r="J1505" s="48"/>
    </row>
    <row r="1506" spans="3:10" customFormat="1" x14ac:dyDescent="0.35">
      <c r="C1506" s="48"/>
      <c r="D1506" s="48"/>
      <c r="E1506" s="1"/>
      <c r="F1506" s="1"/>
      <c r="G1506" s="153"/>
      <c r="H1506" s="1"/>
      <c r="I1506" s="1"/>
      <c r="J1506" s="48"/>
    </row>
    <row r="1507" spans="3:10" customFormat="1" x14ac:dyDescent="0.35">
      <c r="C1507" s="48"/>
      <c r="D1507" s="48"/>
      <c r="E1507" s="1"/>
      <c r="F1507" s="1"/>
      <c r="G1507" s="153"/>
      <c r="H1507" s="1"/>
      <c r="I1507" s="1"/>
      <c r="J1507" s="48"/>
    </row>
    <row r="1508" spans="3:10" customFormat="1" x14ac:dyDescent="0.35">
      <c r="C1508" s="48"/>
      <c r="D1508" s="48"/>
      <c r="E1508" s="1"/>
      <c r="F1508" s="1"/>
      <c r="G1508" s="153"/>
      <c r="H1508" s="1"/>
      <c r="I1508" s="1"/>
      <c r="J1508" s="48"/>
    </row>
    <row r="1509" spans="3:10" customFormat="1" x14ac:dyDescent="0.35">
      <c r="C1509" s="48"/>
      <c r="D1509" s="48"/>
      <c r="E1509" s="1"/>
      <c r="F1509" s="1"/>
      <c r="G1509" s="153"/>
      <c r="H1509" s="1"/>
      <c r="I1509" s="1"/>
      <c r="J1509" s="48"/>
    </row>
    <row r="1510" spans="3:10" customFormat="1" x14ac:dyDescent="0.35">
      <c r="C1510" s="48"/>
      <c r="D1510" s="48"/>
      <c r="E1510" s="1"/>
      <c r="F1510" s="1"/>
      <c r="G1510" s="153"/>
      <c r="H1510" s="1"/>
      <c r="I1510" s="1"/>
      <c r="J1510" s="48"/>
    </row>
    <row r="1511" spans="3:10" customFormat="1" x14ac:dyDescent="0.35">
      <c r="C1511" s="48"/>
      <c r="D1511" s="48"/>
      <c r="E1511" s="1"/>
      <c r="F1511" s="1"/>
      <c r="G1511" s="153"/>
      <c r="H1511" s="1"/>
      <c r="I1511" s="1"/>
      <c r="J1511" s="48"/>
    </row>
    <row r="1512" spans="3:10" customFormat="1" x14ac:dyDescent="0.35">
      <c r="C1512" s="48"/>
      <c r="D1512" s="48"/>
      <c r="E1512" s="1"/>
      <c r="F1512" s="1"/>
      <c r="G1512" s="153"/>
      <c r="H1512" s="1"/>
      <c r="I1512" s="1"/>
      <c r="J1512" s="48"/>
    </row>
    <row r="1513" spans="3:10" customFormat="1" x14ac:dyDescent="0.35">
      <c r="C1513" s="48"/>
      <c r="D1513" s="48"/>
      <c r="E1513" s="1"/>
      <c r="F1513" s="1"/>
      <c r="G1513" s="153"/>
      <c r="H1513" s="1"/>
      <c r="I1513" s="1"/>
      <c r="J1513" s="48"/>
    </row>
    <row r="1514" spans="3:10" customFormat="1" x14ac:dyDescent="0.35">
      <c r="C1514" s="48"/>
      <c r="D1514" s="48"/>
      <c r="E1514" s="1"/>
      <c r="F1514" s="1"/>
      <c r="G1514" s="153"/>
      <c r="H1514" s="1"/>
      <c r="I1514" s="1"/>
      <c r="J1514" s="48"/>
    </row>
    <row r="1515" spans="3:10" customFormat="1" x14ac:dyDescent="0.35">
      <c r="C1515" s="48"/>
      <c r="D1515" s="48"/>
      <c r="E1515" s="1"/>
      <c r="F1515" s="1"/>
      <c r="G1515" s="153"/>
      <c r="H1515" s="1"/>
      <c r="I1515" s="1"/>
      <c r="J1515" s="48"/>
    </row>
    <row r="1516" spans="3:10" customFormat="1" x14ac:dyDescent="0.35">
      <c r="C1516" s="48"/>
      <c r="D1516" s="48"/>
      <c r="E1516" s="1"/>
      <c r="F1516" s="1"/>
      <c r="G1516" s="153"/>
      <c r="H1516" s="1"/>
      <c r="I1516" s="1"/>
      <c r="J1516" s="48"/>
    </row>
    <row r="1517" spans="3:10" customFormat="1" x14ac:dyDescent="0.35">
      <c r="C1517" s="48"/>
      <c r="D1517" s="48"/>
      <c r="E1517" s="1"/>
      <c r="F1517" s="1"/>
      <c r="G1517" s="153"/>
      <c r="H1517" s="1"/>
      <c r="I1517" s="1"/>
      <c r="J1517" s="48"/>
    </row>
    <row r="1518" spans="3:10" customFormat="1" x14ac:dyDescent="0.35">
      <c r="C1518" s="48"/>
      <c r="D1518" s="48"/>
      <c r="E1518" s="1"/>
      <c r="F1518" s="1"/>
      <c r="G1518" s="153"/>
      <c r="H1518" s="1"/>
      <c r="I1518" s="1"/>
      <c r="J1518" s="48"/>
    </row>
    <row r="1519" spans="3:10" customFormat="1" x14ac:dyDescent="0.35">
      <c r="C1519" s="48"/>
      <c r="D1519" s="48"/>
      <c r="E1519" s="1"/>
      <c r="F1519" s="1"/>
      <c r="G1519" s="153"/>
      <c r="H1519" s="1"/>
      <c r="I1519" s="1"/>
      <c r="J1519" s="48"/>
    </row>
    <row r="1520" spans="3:10" customFormat="1" x14ac:dyDescent="0.35">
      <c r="C1520" s="48"/>
      <c r="D1520" s="48"/>
      <c r="E1520" s="1"/>
      <c r="F1520" s="1"/>
      <c r="G1520" s="153"/>
      <c r="H1520" s="1"/>
      <c r="I1520" s="1"/>
      <c r="J1520" s="48"/>
    </row>
    <row r="1521" spans="3:10" customFormat="1" x14ac:dyDescent="0.35">
      <c r="C1521" s="48"/>
      <c r="D1521" s="48"/>
      <c r="E1521" s="1"/>
      <c r="F1521" s="1"/>
      <c r="G1521" s="153"/>
      <c r="H1521" s="1"/>
      <c r="I1521" s="1"/>
      <c r="J1521" s="48"/>
    </row>
    <row r="1522" spans="3:10" customFormat="1" x14ac:dyDescent="0.35">
      <c r="C1522" s="48"/>
      <c r="D1522" s="48"/>
      <c r="E1522" s="1"/>
      <c r="F1522" s="1"/>
      <c r="G1522" s="153"/>
      <c r="H1522" s="1"/>
      <c r="I1522" s="1"/>
      <c r="J1522" s="48"/>
    </row>
    <row r="1523" spans="3:10" customFormat="1" x14ac:dyDescent="0.35">
      <c r="C1523" s="48"/>
      <c r="D1523" s="48"/>
      <c r="E1523" s="1"/>
      <c r="F1523" s="1"/>
      <c r="G1523" s="153"/>
      <c r="H1523" s="1"/>
      <c r="I1523" s="1"/>
      <c r="J1523" s="48"/>
    </row>
    <row r="1524" spans="3:10" customFormat="1" x14ac:dyDescent="0.35">
      <c r="C1524" s="48"/>
      <c r="D1524" s="48"/>
      <c r="E1524" s="1"/>
      <c r="F1524" s="1"/>
      <c r="G1524" s="153"/>
      <c r="H1524" s="1"/>
      <c r="I1524" s="1"/>
      <c r="J1524" s="48"/>
    </row>
    <row r="1525" spans="3:10" customFormat="1" x14ac:dyDescent="0.35">
      <c r="C1525" s="48"/>
      <c r="D1525" s="48"/>
      <c r="E1525" s="1"/>
      <c r="F1525" s="1"/>
      <c r="G1525" s="153"/>
      <c r="H1525" s="1"/>
      <c r="I1525" s="1"/>
      <c r="J1525" s="48"/>
    </row>
    <row r="1526" spans="3:10" customFormat="1" x14ac:dyDescent="0.35">
      <c r="C1526" s="48"/>
      <c r="D1526" s="48"/>
      <c r="E1526" s="1"/>
      <c r="F1526" s="1"/>
      <c r="G1526" s="153"/>
      <c r="H1526" s="1"/>
      <c r="I1526" s="1"/>
      <c r="J1526" s="48"/>
    </row>
    <row r="1527" spans="3:10" customFormat="1" x14ac:dyDescent="0.35">
      <c r="C1527" s="48"/>
      <c r="D1527" s="48"/>
      <c r="E1527" s="1"/>
      <c r="F1527" s="1"/>
      <c r="G1527" s="153"/>
      <c r="H1527" s="1"/>
      <c r="I1527" s="1"/>
      <c r="J1527" s="48"/>
    </row>
    <row r="1528" spans="3:10" customFormat="1" x14ac:dyDescent="0.35">
      <c r="C1528" s="48"/>
      <c r="D1528" s="48"/>
      <c r="E1528" s="1"/>
      <c r="F1528" s="1"/>
      <c r="G1528" s="153"/>
      <c r="H1528" s="1"/>
      <c r="I1528" s="1"/>
      <c r="J1528" s="48"/>
    </row>
    <row r="1529" spans="3:10" customFormat="1" x14ac:dyDescent="0.35">
      <c r="C1529" s="48"/>
      <c r="D1529" s="48"/>
      <c r="E1529" s="1"/>
      <c r="F1529" s="1"/>
      <c r="G1529" s="153"/>
      <c r="H1529" s="1"/>
      <c r="I1529" s="1"/>
      <c r="J1529" s="48"/>
    </row>
    <row r="1530" spans="3:10" customFormat="1" x14ac:dyDescent="0.35">
      <c r="C1530" s="48"/>
      <c r="D1530" s="48"/>
      <c r="E1530" s="1"/>
      <c r="F1530" s="1"/>
      <c r="G1530" s="153"/>
      <c r="H1530" s="1"/>
      <c r="I1530" s="1"/>
      <c r="J1530" s="48"/>
    </row>
    <row r="1531" spans="3:10" customFormat="1" x14ac:dyDescent="0.35">
      <c r="C1531" s="48"/>
      <c r="D1531" s="48"/>
      <c r="E1531" s="1"/>
      <c r="F1531" s="1"/>
      <c r="G1531" s="153"/>
      <c r="H1531" s="1"/>
      <c r="I1531" s="1"/>
      <c r="J1531" s="48"/>
    </row>
    <row r="1532" spans="3:10" customFormat="1" x14ac:dyDescent="0.35">
      <c r="C1532" s="48"/>
      <c r="D1532" s="48"/>
      <c r="E1532" s="1"/>
      <c r="F1532" s="1"/>
      <c r="G1532" s="153"/>
      <c r="H1532" s="1"/>
      <c r="I1532" s="1"/>
      <c r="J1532" s="48"/>
    </row>
    <row r="1533" spans="3:10" customFormat="1" x14ac:dyDescent="0.35">
      <c r="C1533" s="48"/>
      <c r="D1533" s="48"/>
      <c r="E1533" s="1"/>
      <c r="F1533" s="1"/>
      <c r="G1533" s="153"/>
      <c r="H1533" s="1"/>
      <c r="I1533" s="1"/>
      <c r="J1533" s="48"/>
    </row>
    <row r="1534" spans="3:10" customFormat="1" x14ac:dyDescent="0.35">
      <c r="C1534" s="48"/>
      <c r="D1534" s="48"/>
      <c r="E1534" s="1"/>
      <c r="F1534" s="1"/>
      <c r="G1534" s="153"/>
      <c r="H1534" s="1"/>
      <c r="I1534" s="1"/>
      <c r="J1534" s="48"/>
    </row>
    <row r="1535" spans="3:10" customFormat="1" x14ac:dyDescent="0.35">
      <c r="C1535" s="48"/>
      <c r="D1535" s="48"/>
      <c r="E1535" s="1"/>
      <c r="F1535" s="1"/>
      <c r="G1535" s="153"/>
      <c r="H1535" s="1"/>
      <c r="I1535" s="1"/>
      <c r="J1535" s="48"/>
    </row>
    <row r="1536" spans="3:10" customFormat="1" x14ac:dyDescent="0.35">
      <c r="C1536" s="48"/>
      <c r="D1536" s="48"/>
      <c r="E1536" s="1"/>
      <c r="F1536" s="1"/>
      <c r="G1536" s="153"/>
      <c r="H1536" s="1"/>
      <c r="I1536" s="1"/>
      <c r="J1536" s="48"/>
    </row>
    <row r="1537" spans="3:10" customFormat="1" x14ac:dyDescent="0.35">
      <c r="C1537" s="48"/>
      <c r="D1537" s="48"/>
      <c r="E1537" s="1"/>
      <c r="F1537" s="1"/>
      <c r="G1537" s="153"/>
      <c r="H1537" s="1"/>
      <c r="I1537" s="1"/>
      <c r="J1537" s="48"/>
    </row>
    <row r="1538" spans="3:10" customFormat="1" x14ac:dyDescent="0.35">
      <c r="C1538" s="48"/>
      <c r="D1538" s="48"/>
      <c r="E1538" s="1"/>
      <c r="F1538" s="1"/>
      <c r="G1538" s="153"/>
      <c r="H1538" s="1"/>
      <c r="I1538" s="1"/>
      <c r="J1538" s="48"/>
    </row>
    <row r="1539" spans="3:10" customFormat="1" x14ac:dyDescent="0.35">
      <c r="C1539" s="48"/>
      <c r="D1539" s="48"/>
      <c r="E1539" s="1"/>
      <c r="F1539" s="1"/>
      <c r="G1539" s="153"/>
      <c r="H1539" s="1"/>
      <c r="I1539" s="1"/>
      <c r="J1539" s="48"/>
    </row>
    <row r="1540" spans="3:10" customFormat="1" x14ac:dyDescent="0.35">
      <c r="C1540" s="48"/>
      <c r="D1540" s="48"/>
      <c r="E1540" s="1"/>
      <c r="F1540" s="1"/>
      <c r="G1540" s="153"/>
      <c r="H1540" s="1"/>
      <c r="I1540" s="1"/>
      <c r="J1540" s="48"/>
    </row>
    <row r="1541" spans="3:10" customFormat="1" x14ac:dyDescent="0.35">
      <c r="C1541" s="48"/>
      <c r="D1541" s="48"/>
      <c r="E1541" s="1"/>
      <c r="F1541" s="1"/>
      <c r="G1541" s="153"/>
      <c r="H1541" s="1"/>
      <c r="I1541" s="1"/>
      <c r="J1541" s="48"/>
    </row>
    <row r="1542" spans="3:10" customFormat="1" x14ac:dyDescent="0.35">
      <c r="C1542" s="48"/>
      <c r="D1542" s="48"/>
      <c r="E1542" s="1"/>
      <c r="F1542" s="1"/>
      <c r="G1542" s="153"/>
      <c r="H1542" s="1"/>
      <c r="I1542" s="1"/>
      <c r="J1542" s="48"/>
    </row>
    <row r="1543" spans="3:10" customFormat="1" x14ac:dyDescent="0.35">
      <c r="C1543" s="48"/>
      <c r="D1543" s="48"/>
      <c r="E1543" s="1"/>
      <c r="F1543" s="1"/>
      <c r="G1543" s="153"/>
      <c r="H1543" s="1"/>
      <c r="I1543" s="1"/>
      <c r="J1543" s="48"/>
    </row>
    <row r="1544" spans="3:10" customFormat="1" x14ac:dyDescent="0.35">
      <c r="C1544" s="48"/>
      <c r="D1544" s="48"/>
      <c r="E1544" s="1"/>
      <c r="F1544" s="1"/>
      <c r="G1544" s="153"/>
      <c r="H1544" s="1"/>
      <c r="I1544" s="1"/>
      <c r="J1544" s="48"/>
    </row>
    <row r="1545" spans="3:10" customFormat="1" x14ac:dyDescent="0.35">
      <c r="C1545" s="48"/>
      <c r="D1545" s="48"/>
      <c r="E1545" s="1"/>
      <c r="F1545" s="1"/>
      <c r="G1545" s="153"/>
      <c r="H1545" s="1"/>
      <c r="I1545" s="1"/>
      <c r="J1545" s="48"/>
    </row>
    <row r="1546" spans="3:10" customFormat="1" x14ac:dyDescent="0.35">
      <c r="C1546" s="48"/>
      <c r="D1546" s="48"/>
      <c r="E1546" s="1"/>
      <c r="F1546" s="1"/>
      <c r="G1546" s="153"/>
      <c r="H1546" s="1"/>
      <c r="I1546" s="1"/>
      <c r="J1546" s="48"/>
    </row>
    <row r="1547" spans="3:10" customFormat="1" x14ac:dyDescent="0.35">
      <c r="C1547" s="48"/>
      <c r="D1547" s="48"/>
      <c r="E1547" s="1"/>
      <c r="F1547" s="1"/>
      <c r="G1547" s="153"/>
      <c r="H1547" s="1"/>
      <c r="I1547" s="1"/>
      <c r="J1547" s="48"/>
    </row>
    <row r="1548" spans="3:10" customFormat="1" x14ac:dyDescent="0.35">
      <c r="C1548" s="48"/>
      <c r="D1548" s="48"/>
      <c r="E1548" s="1"/>
      <c r="F1548" s="1"/>
      <c r="G1548" s="153"/>
      <c r="H1548" s="1"/>
      <c r="I1548" s="1"/>
      <c r="J1548" s="48"/>
    </row>
    <row r="1549" spans="3:10" customFormat="1" x14ac:dyDescent="0.35">
      <c r="C1549" s="48"/>
      <c r="D1549" s="48"/>
      <c r="E1549" s="1"/>
      <c r="F1549" s="1"/>
      <c r="G1549" s="153"/>
      <c r="H1549" s="1"/>
      <c r="I1549" s="1"/>
      <c r="J1549" s="48"/>
    </row>
    <row r="1550" spans="3:10" customFormat="1" x14ac:dyDescent="0.35">
      <c r="C1550" s="48"/>
      <c r="D1550" s="48"/>
      <c r="E1550" s="1"/>
      <c r="F1550" s="1"/>
      <c r="G1550" s="153"/>
      <c r="H1550" s="1"/>
      <c r="I1550" s="1"/>
      <c r="J1550" s="48"/>
    </row>
    <row r="1551" spans="3:10" customFormat="1" x14ac:dyDescent="0.35">
      <c r="C1551" s="48"/>
      <c r="D1551" s="48"/>
      <c r="E1551" s="1"/>
      <c r="F1551" s="1"/>
      <c r="G1551" s="153"/>
      <c r="H1551" s="1"/>
      <c r="I1551" s="1"/>
      <c r="J1551" s="48"/>
    </row>
    <row r="1552" spans="3:10" customFormat="1" x14ac:dyDescent="0.35">
      <c r="C1552" s="48"/>
      <c r="D1552" s="48"/>
      <c r="E1552" s="1"/>
      <c r="F1552" s="1"/>
      <c r="G1552" s="153"/>
      <c r="H1552" s="1"/>
      <c r="I1552" s="1"/>
      <c r="J1552" s="48"/>
    </row>
    <row r="1553" spans="3:10" customFormat="1" x14ac:dyDescent="0.35">
      <c r="C1553" s="48"/>
      <c r="D1553" s="48"/>
      <c r="E1553" s="1"/>
      <c r="F1553" s="1"/>
      <c r="G1553" s="153"/>
      <c r="H1553" s="1"/>
      <c r="I1553" s="1"/>
      <c r="J1553" s="48"/>
    </row>
    <row r="1554" spans="3:10" customFormat="1" x14ac:dyDescent="0.35">
      <c r="C1554" s="48"/>
      <c r="D1554" s="48"/>
      <c r="E1554" s="1"/>
      <c r="F1554" s="1"/>
      <c r="G1554" s="153"/>
      <c r="H1554" s="1"/>
      <c r="I1554" s="1"/>
      <c r="J1554" s="48"/>
    </row>
    <row r="1555" spans="3:10" customFormat="1" x14ac:dyDescent="0.35">
      <c r="C1555" s="48"/>
      <c r="D1555" s="48"/>
      <c r="E1555" s="1"/>
      <c r="F1555" s="1"/>
      <c r="G1555" s="153"/>
      <c r="H1555" s="1"/>
      <c r="I1555" s="1"/>
      <c r="J1555" s="48"/>
    </row>
    <row r="1556" spans="3:10" customFormat="1" x14ac:dyDescent="0.35">
      <c r="C1556" s="48"/>
      <c r="D1556" s="48"/>
      <c r="E1556" s="1"/>
      <c r="F1556" s="1"/>
      <c r="G1556" s="153"/>
      <c r="H1556" s="1"/>
      <c r="I1556" s="1"/>
      <c r="J1556" s="48"/>
    </row>
    <row r="1557" spans="3:10" customFormat="1" x14ac:dyDescent="0.35">
      <c r="C1557" s="48"/>
      <c r="D1557" s="48"/>
      <c r="E1557" s="1"/>
      <c r="F1557" s="1"/>
      <c r="G1557" s="153"/>
      <c r="H1557" s="1"/>
      <c r="I1557" s="1"/>
      <c r="J1557" s="48"/>
    </row>
    <row r="1558" spans="3:10" customFormat="1" x14ac:dyDescent="0.35">
      <c r="C1558" s="48"/>
      <c r="D1558" s="48"/>
      <c r="E1558" s="1"/>
      <c r="F1558" s="1"/>
      <c r="G1558" s="153"/>
      <c r="H1558" s="1"/>
      <c r="I1558" s="1"/>
      <c r="J1558" s="48"/>
    </row>
    <row r="1559" spans="3:10" customFormat="1" x14ac:dyDescent="0.35">
      <c r="C1559" s="48"/>
      <c r="D1559" s="48"/>
      <c r="E1559" s="1"/>
      <c r="F1559" s="1"/>
      <c r="G1559" s="153"/>
      <c r="H1559" s="1"/>
      <c r="I1559" s="1"/>
      <c r="J1559" s="48"/>
    </row>
    <row r="1560" spans="3:10" customFormat="1" x14ac:dyDescent="0.35">
      <c r="C1560" s="48"/>
      <c r="D1560" s="48"/>
      <c r="E1560" s="1"/>
      <c r="F1560" s="1"/>
      <c r="G1560" s="153"/>
      <c r="H1560" s="1"/>
      <c r="I1560" s="1"/>
      <c r="J1560" s="48"/>
    </row>
    <row r="1561" spans="3:10" customFormat="1" x14ac:dyDescent="0.35">
      <c r="C1561" s="48"/>
      <c r="D1561" s="48"/>
      <c r="E1561" s="1"/>
      <c r="F1561" s="1"/>
      <c r="G1561" s="153"/>
      <c r="H1561" s="1"/>
      <c r="I1561" s="1"/>
      <c r="J1561" s="48"/>
    </row>
    <row r="1562" spans="3:10" customFormat="1" x14ac:dyDescent="0.35">
      <c r="C1562" s="48"/>
      <c r="D1562" s="48"/>
      <c r="E1562" s="1"/>
      <c r="F1562" s="1"/>
      <c r="G1562" s="153"/>
      <c r="H1562" s="1"/>
      <c r="I1562" s="1"/>
      <c r="J1562" s="48"/>
    </row>
    <row r="1563" spans="3:10" customFormat="1" x14ac:dyDescent="0.35">
      <c r="C1563" s="48"/>
      <c r="D1563" s="48"/>
      <c r="E1563" s="1"/>
      <c r="F1563" s="1"/>
      <c r="G1563" s="153"/>
      <c r="H1563" s="1"/>
      <c r="I1563" s="1"/>
      <c r="J1563" s="48"/>
    </row>
    <row r="1564" spans="3:10" customFormat="1" x14ac:dyDescent="0.35">
      <c r="C1564" s="48"/>
      <c r="D1564" s="48"/>
      <c r="E1564" s="1"/>
      <c r="F1564" s="1"/>
      <c r="G1564" s="153"/>
      <c r="H1564" s="1"/>
      <c r="I1564" s="1"/>
      <c r="J1564" s="48"/>
    </row>
    <row r="1565" spans="3:10" customFormat="1" x14ac:dyDescent="0.35">
      <c r="C1565" s="48"/>
      <c r="D1565" s="48"/>
      <c r="E1565" s="1"/>
      <c r="F1565" s="1"/>
      <c r="G1565" s="153"/>
      <c r="H1565" s="1"/>
      <c r="I1565" s="1"/>
      <c r="J1565" s="48"/>
    </row>
    <row r="1566" spans="3:10" customFormat="1" x14ac:dyDescent="0.35">
      <c r="C1566" s="48"/>
      <c r="D1566" s="48"/>
      <c r="E1566" s="1"/>
      <c r="F1566" s="1"/>
      <c r="G1566" s="153"/>
      <c r="H1566" s="1"/>
      <c r="I1566" s="1"/>
      <c r="J1566" s="48"/>
    </row>
    <row r="1567" spans="3:10" customFormat="1" x14ac:dyDescent="0.35">
      <c r="C1567" s="48"/>
      <c r="D1567" s="48"/>
      <c r="E1567" s="1"/>
      <c r="F1567" s="1"/>
      <c r="G1567" s="153"/>
      <c r="H1567" s="1"/>
      <c r="I1567" s="1"/>
      <c r="J1567" s="48"/>
    </row>
    <row r="1568" spans="3:10" customFormat="1" x14ac:dyDescent="0.35">
      <c r="C1568" s="48"/>
      <c r="D1568" s="48"/>
      <c r="E1568" s="1"/>
      <c r="F1568" s="1"/>
      <c r="G1568" s="153"/>
      <c r="H1568" s="1"/>
      <c r="I1568" s="1"/>
      <c r="J1568" s="48"/>
    </row>
    <row r="1569" spans="3:10" customFormat="1" x14ac:dyDescent="0.35">
      <c r="C1569" s="48"/>
      <c r="D1569" s="48"/>
      <c r="E1569" s="1"/>
      <c r="F1569" s="1"/>
      <c r="G1569" s="153"/>
      <c r="H1569" s="1"/>
      <c r="I1569" s="1"/>
      <c r="J1569" s="48"/>
    </row>
    <row r="1570" spans="3:10" customFormat="1" x14ac:dyDescent="0.35">
      <c r="C1570" s="48"/>
      <c r="D1570" s="48"/>
      <c r="E1570" s="1"/>
      <c r="F1570" s="1"/>
      <c r="G1570" s="153"/>
      <c r="H1570" s="1"/>
      <c r="I1570" s="1"/>
      <c r="J1570" s="48"/>
    </row>
    <row r="1571" spans="3:10" customFormat="1" x14ac:dyDescent="0.35">
      <c r="C1571" s="48"/>
      <c r="D1571" s="48"/>
      <c r="E1571" s="1"/>
      <c r="F1571" s="1"/>
      <c r="G1571" s="153"/>
      <c r="H1571" s="1"/>
      <c r="I1571" s="1"/>
      <c r="J1571" s="48"/>
    </row>
    <row r="1572" spans="3:10" customFormat="1" x14ac:dyDescent="0.35">
      <c r="C1572" s="48"/>
      <c r="D1572" s="48"/>
      <c r="E1572" s="1"/>
      <c r="F1572" s="1"/>
      <c r="G1572" s="153"/>
      <c r="H1572" s="1"/>
      <c r="I1572" s="1"/>
      <c r="J1572" s="48"/>
    </row>
    <row r="1573" spans="3:10" customFormat="1" x14ac:dyDescent="0.35">
      <c r="C1573" s="48"/>
      <c r="D1573" s="48"/>
      <c r="E1573" s="1"/>
      <c r="F1573" s="1"/>
      <c r="G1573" s="153"/>
      <c r="H1573" s="1"/>
      <c r="I1573" s="1"/>
      <c r="J1573" s="48"/>
    </row>
    <row r="1574" spans="3:10" customFormat="1" x14ac:dyDescent="0.35">
      <c r="C1574" s="48"/>
      <c r="D1574" s="48"/>
      <c r="E1574" s="1"/>
      <c r="F1574" s="1"/>
      <c r="G1574" s="153"/>
      <c r="H1574" s="1"/>
      <c r="I1574" s="1"/>
      <c r="J1574" s="48"/>
    </row>
    <row r="1575" spans="3:10" customFormat="1" x14ac:dyDescent="0.35">
      <c r="C1575" s="48"/>
      <c r="D1575" s="48"/>
      <c r="E1575" s="1"/>
      <c r="F1575" s="1"/>
      <c r="G1575" s="153"/>
      <c r="H1575" s="1"/>
      <c r="I1575" s="1"/>
      <c r="J1575" s="48"/>
    </row>
    <row r="1576" spans="3:10" customFormat="1" x14ac:dyDescent="0.35">
      <c r="C1576" s="48"/>
      <c r="D1576" s="48"/>
      <c r="E1576" s="1"/>
      <c r="F1576" s="1"/>
      <c r="G1576" s="153"/>
      <c r="H1576" s="1"/>
      <c r="I1576" s="1"/>
      <c r="J1576" s="48"/>
    </row>
    <row r="1577" spans="3:10" customFormat="1" x14ac:dyDescent="0.35">
      <c r="C1577" s="48"/>
      <c r="D1577" s="48"/>
      <c r="E1577" s="1"/>
      <c r="F1577" s="1"/>
      <c r="G1577" s="153"/>
      <c r="H1577" s="1"/>
      <c r="I1577" s="1"/>
      <c r="J1577" s="48"/>
    </row>
    <row r="1578" spans="3:10" customFormat="1" x14ac:dyDescent="0.35">
      <c r="C1578" s="48"/>
      <c r="D1578" s="48"/>
      <c r="E1578" s="1"/>
      <c r="F1578" s="1"/>
      <c r="G1578" s="153"/>
      <c r="H1578" s="1"/>
      <c r="I1578" s="1"/>
      <c r="J1578" s="48"/>
    </row>
    <row r="1579" spans="3:10" customFormat="1" x14ac:dyDescent="0.35">
      <c r="C1579" s="48"/>
      <c r="D1579" s="48"/>
      <c r="E1579" s="1"/>
      <c r="F1579" s="1"/>
      <c r="G1579" s="153"/>
      <c r="H1579" s="1"/>
      <c r="I1579" s="1"/>
      <c r="J1579" s="48"/>
    </row>
    <row r="1580" spans="3:10" customFormat="1" x14ac:dyDescent="0.35">
      <c r="C1580" s="48"/>
      <c r="D1580" s="48"/>
      <c r="E1580" s="1"/>
      <c r="F1580" s="1"/>
      <c r="G1580" s="153"/>
      <c r="H1580" s="1"/>
      <c r="I1580" s="1"/>
      <c r="J1580" s="48"/>
    </row>
    <row r="1581" spans="3:10" customFormat="1" x14ac:dyDescent="0.35">
      <c r="C1581" s="48"/>
      <c r="D1581" s="48"/>
      <c r="E1581" s="1"/>
      <c r="F1581" s="1"/>
      <c r="G1581" s="153"/>
      <c r="H1581" s="1"/>
      <c r="I1581" s="1"/>
      <c r="J1581" s="48"/>
    </row>
    <row r="1582" spans="3:10" customFormat="1" x14ac:dyDescent="0.35">
      <c r="C1582" s="48"/>
      <c r="D1582" s="48"/>
      <c r="E1582" s="1"/>
      <c r="F1582" s="1"/>
      <c r="G1582" s="153"/>
      <c r="H1582" s="1"/>
      <c r="I1582" s="1"/>
      <c r="J1582" s="48"/>
    </row>
    <row r="1583" spans="3:10" customFormat="1" x14ac:dyDescent="0.35">
      <c r="C1583" s="48"/>
      <c r="D1583" s="48"/>
      <c r="E1583" s="1"/>
      <c r="F1583" s="1"/>
      <c r="G1583" s="153"/>
      <c r="H1583" s="1"/>
      <c r="I1583" s="1"/>
      <c r="J1583" s="48"/>
    </row>
    <row r="1584" spans="3:10" customFormat="1" x14ac:dyDescent="0.35">
      <c r="C1584" s="48"/>
      <c r="D1584" s="48"/>
      <c r="E1584" s="1"/>
      <c r="F1584" s="1"/>
      <c r="G1584" s="153"/>
      <c r="H1584" s="1"/>
      <c r="I1584" s="1"/>
      <c r="J1584" s="48"/>
    </row>
    <row r="1585" spans="1:19" customFormat="1" x14ac:dyDescent="0.35">
      <c r="C1585" s="48"/>
      <c r="D1585" s="48"/>
      <c r="E1585" s="1"/>
      <c r="F1585" s="1"/>
      <c r="G1585" s="153"/>
      <c r="H1585" s="1"/>
      <c r="I1585" s="1"/>
      <c r="J1585" s="48"/>
    </row>
    <row r="1586" spans="1:19" customFormat="1" x14ac:dyDescent="0.35">
      <c r="C1586" s="48"/>
      <c r="D1586" s="48"/>
      <c r="E1586" s="1"/>
      <c r="F1586" s="1"/>
      <c r="G1586" s="153"/>
      <c r="H1586" s="1"/>
      <c r="I1586" s="1"/>
      <c r="J1586" s="48"/>
    </row>
    <row r="1587" spans="1:19" customFormat="1" x14ac:dyDescent="0.35">
      <c r="C1587" s="48"/>
      <c r="D1587" s="48"/>
      <c r="E1587" s="1"/>
      <c r="F1587" s="1"/>
      <c r="G1587" s="153"/>
      <c r="H1587" s="1"/>
      <c r="I1587" s="1"/>
      <c r="J1587" s="48"/>
    </row>
    <row r="1588" spans="1:19" customFormat="1" x14ac:dyDescent="0.35">
      <c r="C1588" s="48"/>
      <c r="D1588" s="48"/>
      <c r="E1588" s="1"/>
      <c r="F1588" s="1"/>
      <c r="G1588" s="153"/>
      <c r="H1588" s="1"/>
      <c r="I1588" s="1"/>
      <c r="J1588" s="48"/>
    </row>
    <row r="1589" spans="1:19" customFormat="1" x14ac:dyDescent="0.35">
      <c r="C1589" s="48"/>
      <c r="D1589" s="48"/>
      <c r="E1589" s="1"/>
      <c r="F1589" s="1"/>
      <c r="G1589" s="153"/>
      <c r="H1589" s="1"/>
      <c r="I1589" s="1"/>
      <c r="J1589" s="48"/>
    </row>
    <row r="1590" spans="1:19" customFormat="1" x14ac:dyDescent="0.35">
      <c r="C1590" s="48"/>
      <c r="D1590" s="48"/>
      <c r="E1590" s="1"/>
      <c r="F1590" s="1"/>
      <c r="G1590" s="153"/>
      <c r="H1590" s="1"/>
      <c r="I1590" s="1"/>
      <c r="J1590" s="48"/>
    </row>
    <row r="1591" spans="1:19" customFormat="1" x14ac:dyDescent="0.35">
      <c r="C1591" s="48"/>
      <c r="D1591" s="48"/>
      <c r="E1591" s="1"/>
      <c r="F1591" s="1"/>
      <c r="G1591" s="153"/>
      <c r="H1591" s="1"/>
      <c r="I1591" s="1"/>
      <c r="J1591" s="48"/>
    </row>
    <row r="1592" spans="1:19" customFormat="1" x14ac:dyDescent="0.35">
      <c r="C1592" s="48"/>
      <c r="D1592" s="48"/>
      <c r="E1592" s="1"/>
      <c r="F1592" s="1"/>
      <c r="G1592" s="153"/>
      <c r="H1592" s="1"/>
      <c r="I1592" s="1"/>
      <c r="J1592" s="48"/>
    </row>
    <row r="1593" spans="1:19" customFormat="1" x14ac:dyDescent="0.35">
      <c r="C1593" s="48"/>
      <c r="D1593" s="48"/>
      <c r="E1593" s="1"/>
      <c r="F1593" s="1"/>
      <c r="G1593" s="153"/>
      <c r="H1593" s="1"/>
      <c r="I1593" s="1"/>
      <c r="J1593" s="48"/>
    </row>
    <row r="1594" spans="1:19" customFormat="1" x14ac:dyDescent="0.35">
      <c r="C1594" s="48"/>
      <c r="D1594" s="48"/>
      <c r="E1594" s="1"/>
      <c r="F1594" s="1"/>
      <c r="G1594" s="153"/>
      <c r="H1594" s="1"/>
      <c r="I1594" s="1"/>
      <c r="J1594" s="48"/>
    </row>
    <row r="1595" spans="1:19" customFormat="1" x14ac:dyDescent="0.35">
      <c r="C1595" s="48"/>
      <c r="D1595" s="48"/>
      <c r="E1595" s="1"/>
      <c r="F1595" s="1"/>
      <c r="G1595" s="153"/>
      <c r="H1595" s="1"/>
      <c r="I1595" s="1"/>
      <c r="J1595" s="48"/>
    </row>
    <row r="1596" spans="1:19" customFormat="1" x14ac:dyDescent="0.35">
      <c r="C1596" s="48"/>
      <c r="D1596" s="48"/>
      <c r="E1596" s="1"/>
      <c r="F1596" s="1"/>
      <c r="G1596" s="153"/>
      <c r="H1596" s="1"/>
      <c r="I1596" s="1"/>
      <c r="J1596" s="48"/>
    </row>
    <row r="1597" spans="1:19" s="86" customFormat="1" ht="28.5" hidden="1" customHeight="1" thickBot="1" x14ac:dyDescent="0.4">
      <c r="B1597"/>
      <c r="C1597" s="88"/>
      <c r="D1597" s="89"/>
      <c r="E1597" s="157"/>
      <c r="F1597" s="157"/>
      <c r="G1597" s="158"/>
      <c r="H1597" s="157"/>
      <c r="I1597" s="159"/>
      <c r="J1597" s="89"/>
      <c r="K1597" s="90"/>
      <c r="L1597"/>
      <c r="M1597"/>
      <c r="N1597"/>
      <c r="O1597"/>
      <c r="P1597"/>
      <c r="Q1597"/>
      <c r="R1597"/>
      <c r="S1597" s="84"/>
    </row>
    <row r="1598" spans="1:19" ht="15" x14ac:dyDescent="0.35">
      <c r="A1598" s="199">
        <v>1</v>
      </c>
      <c r="C1598" s="200" t="s">
        <v>2633</v>
      </c>
    </row>
    <row r="1599" spans="1:19" ht="15" x14ac:dyDescent="0.35">
      <c r="A1599" s="199">
        <v>2</v>
      </c>
      <c r="C1599" s="200" t="s">
        <v>2634</v>
      </c>
    </row>
    <row r="1600" spans="1:19" ht="15" x14ac:dyDescent="0.35">
      <c r="A1600" s="198"/>
    </row>
  </sheetData>
  <autoFilter ref="B2:M1596" xr:uid="{3B617EAE-D269-449A-A318-96C39736846F}">
    <sortState xmlns:xlrd2="http://schemas.microsoft.com/office/spreadsheetml/2017/richdata2" ref="B4:M1067">
      <sortCondition ref="E2:E1596"/>
    </sortState>
  </autoFilter>
  <sortState xmlns:xlrd2="http://schemas.microsoft.com/office/spreadsheetml/2017/richdata2" ref="B4:R1068">
    <sortCondition ref="E3:E1068"/>
  </sortState>
  <mergeCells count="6">
    <mergeCell ref="K1:K2"/>
    <mergeCell ref="B1:B2"/>
    <mergeCell ref="C1:C2"/>
    <mergeCell ref="D1:D2"/>
    <mergeCell ref="E1:I1"/>
    <mergeCell ref="J1:J2"/>
  </mergeCells>
  <conditionalFormatting sqref="D3:D1067 I3:K1067">
    <cfRule type="expression" dxfId="2" priority="2">
      <formula>D3=""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013D-57F0-4A53-8B12-7E054642B0D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1A30-805C-4B07-B4B1-B3BB46E50DE4}">
  <sheetPr filterMode="1">
    <tabColor rgb="FFFFFF00"/>
  </sheetPr>
  <dimension ref="A1:L1133"/>
  <sheetViews>
    <sheetView workbookViewId="0"/>
  </sheetViews>
  <sheetFormatPr defaultRowHeight="14.5" x14ac:dyDescent="0.35"/>
  <cols>
    <col min="1" max="1" width="22.54296875" style="1" customWidth="1"/>
    <col min="2" max="2" width="117" bestFit="1" customWidth="1"/>
    <col min="3" max="3" width="54.54296875" customWidth="1"/>
    <col min="4" max="4" width="17.1796875" style="2" hidden="1" customWidth="1"/>
    <col min="5" max="5" width="48.54296875" hidden="1" customWidth="1"/>
    <col min="6" max="6" width="19.1796875" style="1" hidden="1" customWidth="1"/>
    <col min="7" max="7" width="18.26953125" style="39" hidden="1" customWidth="1"/>
    <col min="8" max="9" width="20.54296875" style="39" hidden="1" customWidth="1"/>
    <col min="10" max="10" width="19.81640625" hidden="1" customWidth="1"/>
    <col min="11" max="11" width="18.1796875" hidden="1" customWidth="1"/>
    <col min="12" max="12" width="20.54296875" hidden="1" customWidth="1"/>
  </cols>
  <sheetData>
    <row r="1" spans="1:12" x14ac:dyDescent="0.35">
      <c r="G1" s="3"/>
      <c r="H1" s="3"/>
      <c r="I1" s="3"/>
    </row>
    <row r="2" spans="1:12" x14ac:dyDescent="0.35">
      <c r="G2" s="3"/>
      <c r="H2" s="3"/>
      <c r="I2" s="3"/>
    </row>
    <row r="3" spans="1:12" x14ac:dyDescent="0.35">
      <c r="G3" s="3"/>
      <c r="H3" s="3"/>
      <c r="I3" s="3"/>
    </row>
    <row r="4" spans="1:12" hidden="1" x14ac:dyDescent="0.35">
      <c r="G4" s="3"/>
      <c r="H4" s="3"/>
      <c r="I4" s="3"/>
    </row>
    <row r="5" spans="1:12" hidden="1" x14ac:dyDescent="0.35">
      <c r="G5" s="3"/>
      <c r="H5" s="3"/>
      <c r="I5" s="3"/>
    </row>
    <row r="6" spans="1:12" hidden="1" x14ac:dyDescent="0.35">
      <c r="G6" s="3"/>
      <c r="H6" s="3"/>
      <c r="I6" s="3"/>
    </row>
    <row r="7" spans="1:12" hidden="1" x14ac:dyDescent="0.35">
      <c r="G7" s="3"/>
      <c r="H7" s="3"/>
      <c r="I7" s="3"/>
    </row>
    <row r="8" spans="1:12" hidden="1" x14ac:dyDescent="0.35">
      <c r="G8" s="3"/>
      <c r="H8" s="3"/>
      <c r="I8" s="3"/>
    </row>
    <row r="9" spans="1:12" ht="15" thickBot="1" x14ac:dyDescent="0.4">
      <c r="A9" s="4"/>
      <c r="B9" s="5"/>
      <c r="C9" s="5"/>
      <c r="D9" s="6"/>
      <c r="E9" s="5"/>
      <c r="F9" s="4"/>
      <c r="G9" s="7"/>
      <c r="H9" s="7"/>
      <c r="I9" s="7"/>
    </row>
    <row r="10" spans="1:12" ht="18" thickBot="1" x14ac:dyDescent="0.4">
      <c r="A10" s="223" t="s">
        <v>0</v>
      </c>
      <c r="B10" s="225" t="s">
        <v>1</v>
      </c>
      <c r="C10" s="230" t="s">
        <v>1107</v>
      </c>
      <c r="D10" s="227" t="s">
        <v>1108</v>
      </c>
      <c r="E10" s="228"/>
      <c r="F10" s="229"/>
      <c r="G10"/>
      <c r="H10" s="227"/>
      <c r="I10" s="228"/>
      <c r="J10" s="228"/>
    </row>
    <row r="11" spans="1:12" ht="16" hidden="1" thickBot="1" x14ac:dyDescent="0.4">
      <c r="A11" s="224"/>
      <c r="B11" s="226"/>
      <c r="C11" s="231"/>
      <c r="D11" s="8" t="s">
        <v>1109</v>
      </c>
      <c r="E11" s="9" t="s">
        <v>7</v>
      </c>
      <c r="F11" s="10" t="s">
        <v>1110</v>
      </c>
      <c r="G11" s="11" t="s">
        <v>1111</v>
      </c>
      <c r="H11" s="12" t="s">
        <v>1112</v>
      </c>
      <c r="I11" s="12" t="s">
        <v>1113</v>
      </c>
      <c r="J11" s="12" t="s">
        <v>10</v>
      </c>
      <c r="K11" s="44" t="s">
        <v>1114</v>
      </c>
      <c r="L11" s="44" t="s">
        <v>1115</v>
      </c>
    </row>
    <row r="12" spans="1:12" hidden="1" x14ac:dyDescent="0.35">
      <c r="A12" s="13" t="s">
        <v>1116</v>
      </c>
      <c r="B12" s="14" t="s">
        <v>1117</v>
      </c>
      <c r="C12" s="14"/>
      <c r="D12" s="15" t="s">
        <v>709</v>
      </c>
      <c r="E12" s="16" t="s">
        <v>710</v>
      </c>
      <c r="F12" s="17">
        <f>IFERROR(IF(OR($D12="",$D12="No CAS"),INDEX('[1]DEQ Pollutant List'!$A$7:$A$611,MATCH($E12,'[1]DEQ Pollutant List'!$C$7:$C$611,0)),INDEX('[1]DEQ Pollutant List'!$A$7:$A$611,MATCH($D12,'[1]DEQ Pollutant List'!$B$7:$B$611,0))),"")</f>
        <v>321</v>
      </c>
      <c r="G12" s="18">
        <v>0</v>
      </c>
      <c r="H12" s="19">
        <v>0.35</v>
      </c>
      <c r="I12" s="40"/>
    </row>
    <row r="13" spans="1:12" hidden="1" x14ac:dyDescent="0.35">
      <c r="A13" s="13" t="s">
        <v>1116</v>
      </c>
      <c r="B13" s="14" t="s">
        <v>1117</v>
      </c>
      <c r="C13" s="14"/>
      <c r="D13" s="20" t="s">
        <v>1118</v>
      </c>
      <c r="E13" s="21" t="s">
        <v>1119</v>
      </c>
      <c r="F13" s="17">
        <f>IFERROR(IF(OR($D13="",$D13="No CAS"),INDEX('[1]DEQ Pollutant List'!$A$7:$A$611,MATCH($E13,'[1]DEQ Pollutant List'!$C$7:$C$611,0)),INDEX('[1]DEQ Pollutant List'!$A$7:$A$611,MATCH($D13,'[1]DEQ Pollutant List'!$B$7:$B$611,0))),"")</f>
        <v>625</v>
      </c>
      <c r="G13" s="18">
        <v>0</v>
      </c>
      <c r="H13" s="19">
        <v>0.48</v>
      </c>
      <c r="I13" s="40"/>
    </row>
    <row r="14" spans="1:12" hidden="1" x14ac:dyDescent="0.35">
      <c r="A14" s="13" t="s">
        <v>1116</v>
      </c>
      <c r="B14" s="14" t="s">
        <v>1117</v>
      </c>
      <c r="C14" s="14"/>
      <c r="D14" s="20" t="s">
        <v>1120</v>
      </c>
      <c r="E14" s="21" t="s">
        <v>1121</v>
      </c>
      <c r="F14" s="17">
        <f>IFERROR(IF(OR($D14="",$D14="No CAS"),INDEX('[1]DEQ Pollutant List'!$A$7:$A$611,MATCH($E14,'[1]DEQ Pollutant List'!$C$7:$C$611,0)),INDEX('[1]DEQ Pollutant List'!$A$7:$A$611,MATCH($D14,'[1]DEQ Pollutant List'!$B$7:$B$611,0))),"")</f>
        <v>136</v>
      </c>
      <c r="G14" s="18">
        <f>1-((1-0.72)*(1-0.99))</f>
        <v>0.99719999999999998</v>
      </c>
      <c r="H14" s="19">
        <v>0.05</v>
      </c>
      <c r="I14" s="40"/>
    </row>
    <row r="15" spans="1:12" hidden="1" x14ac:dyDescent="0.35">
      <c r="A15" s="13" t="s">
        <v>1116</v>
      </c>
      <c r="B15" s="14" t="s">
        <v>1122</v>
      </c>
      <c r="C15" s="14"/>
      <c r="D15" s="20" t="s">
        <v>1081</v>
      </c>
      <c r="E15" s="21" t="s">
        <v>1123</v>
      </c>
      <c r="F15" s="17">
        <f>IFERROR(IF(OR($D15="",$D15="No CAS"),INDEX('[1]DEQ Pollutant List'!$A$7:$A$611,MATCH($E15,'[1]DEQ Pollutant List'!$C$7:$C$611,0)),INDEX('[1]DEQ Pollutant List'!$A$7:$A$611,MATCH($D15,'[1]DEQ Pollutant List'!$B$7:$B$611,0))),"")</f>
        <v>502</v>
      </c>
      <c r="G15" s="18">
        <v>0</v>
      </c>
      <c r="H15" s="19">
        <v>5.0000000000000001E-3</v>
      </c>
      <c r="I15" s="40"/>
    </row>
    <row r="16" spans="1:12" hidden="1" x14ac:dyDescent="0.35">
      <c r="A16" s="13" t="s">
        <v>1116</v>
      </c>
      <c r="B16" s="14" t="s">
        <v>1122</v>
      </c>
      <c r="C16" s="14"/>
      <c r="D16" s="20" t="s">
        <v>696</v>
      </c>
      <c r="E16" s="21" t="s">
        <v>697</v>
      </c>
      <c r="F16" s="17">
        <f>IFERROR(IF(OR($D16="",$D16="No CAS"),INDEX('[1]DEQ Pollutant List'!$A$7:$A$611,MATCH($E16,'[1]DEQ Pollutant List'!$C$7:$C$611,0)),INDEX('[1]DEQ Pollutant List'!$A$7:$A$611,MATCH($D16,'[1]DEQ Pollutant List'!$B$7:$B$611,0))),"")</f>
        <v>250</v>
      </c>
      <c r="G16" s="18">
        <v>0</v>
      </c>
      <c r="H16" s="19">
        <v>0.7</v>
      </c>
      <c r="I16" s="40"/>
    </row>
    <row r="17" spans="1:12" hidden="1" x14ac:dyDescent="0.35">
      <c r="A17" s="13" t="s">
        <v>1116</v>
      </c>
      <c r="B17" s="14" t="s">
        <v>1122</v>
      </c>
      <c r="C17" s="14"/>
      <c r="D17" s="20" t="s">
        <v>878</v>
      </c>
      <c r="E17" s="21" t="s">
        <v>1124</v>
      </c>
      <c r="F17" s="17">
        <f>IFERROR(IF(OR($D17="",$D17="No CAS"),INDEX('[1]DEQ Pollutant List'!$A$7:$A$611,MATCH($E17,'[1]DEQ Pollutant List'!$C$7:$C$611,0)),INDEX('[1]DEQ Pollutant List'!$A$7:$A$611,MATCH($D17,'[1]DEQ Pollutant List'!$B$7:$B$611,0))),"")</f>
        <v>33</v>
      </c>
      <c r="G17" s="18">
        <f>1-((1-0.72)*(1-0.99))</f>
        <v>0.99719999999999998</v>
      </c>
      <c r="H17" s="19">
        <v>0.05</v>
      </c>
      <c r="I17" s="40"/>
    </row>
    <row r="18" spans="1:12" hidden="1" x14ac:dyDescent="0.35">
      <c r="A18" s="22"/>
      <c r="B18" s="23"/>
      <c r="C18" s="91"/>
      <c r="D18" s="24"/>
      <c r="E18" s="25"/>
      <c r="F18" s="17" t="str">
        <f>IFERROR(IF(OR($D18="",$D18="No CAS"),INDEX('[1]DEQ Pollutant List'!$A$7:$A$611,MATCH($E18,'[1]DEQ Pollutant List'!$C$7:$C$611,0)),INDEX('[1]DEQ Pollutant List'!$A$7:$A$611,MATCH($D18,'[1]DEQ Pollutant List'!$B$7:$B$611,0))),"")</f>
        <v/>
      </c>
      <c r="G18" s="26"/>
      <c r="H18" s="27"/>
      <c r="I18" s="41"/>
    </row>
    <row r="19" spans="1:12" hidden="1" x14ac:dyDescent="0.35">
      <c r="A19" s="28" t="s">
        <v>1125</v>
      </c>
      <c r="B19" s="29"/>
      <c r="C19" s="65">
        <f>COUNTIFS('Covanta TAC Data'!$C$6:$C$1067,'Materials with no TAC Check'!B20,'Covanta TAC Data'!$F$6:$F$1067,"Yes")</f>
        <v>1</v>
      </c>
      <c r="D19" s="30"/>
      <c r="E19" s="31" t="str">
        <f>IFERROR(IF(D19="No CAS","",INDEX('[1]DEQ Pollutant List'!$C$7:$C$611,MATCH('[1]5. Pollutant Emissions - MB'!C19,'[1]DEQ Pollutant List'!$B$7:$B$611,0))),"")</f>
        <v/>
      </c>
      <c r="F19" s="17" t="str">
        <f>IFERROR(IF(OR($D19="",$D19="No CAS"),INDEX('[1]DEQ Pollutant List'!$A$7:$A$611,MATCH($E19,'[1]DEQ Pollutant List'!$C$7:$C$611,0)),INDEX('[1]DEQ Pollutant List'!$A$7:$A$611,MATCH($D19,'[1]DEQ Pollutant List'!$B$7:$B$611,0))),"")</f>
        <v/>
      </c>
      <c r="G19" s="32"/>
      <c r="H19" s="33"/>
      <c r="I19" s="42"/>
    </row>
    <row r="20" spans="1:12" hidden="1" x14ac:dyDescent="0.35">
      <c r="A20" s="29"/>
      <c r="B20" s="29" t="s">
        <v>280</v>
      </c>
      <c r="C20" s="65">
        <f>COUNTIFS('Covanta TAC Data'!$C$6:$C$1067,'Materials with no TAC Check'!B21,'Covanta TAC Data'!$F$6:$F$1067,"Yes")</f>
        <v>1</v>
      </c>
      <c r="D20" s="30" t="s">
        <v>871</v>
      </c>
      <c r="E20" s="31" t="s">
        <v>59</v>
      </c>
      <c r="F20" s="17" t="str">
        <f>IFERROR(IF(OR($D20="",$D20="No CAS"),INDEX('[1]DEQ Pollutant List'!$A$7:$A$611,MATCH($E20,'[1]DEQ Pollutant List'!$C$7:$C$611,0)),INDEX('[1]DEQ Pollutant List'!$A$7:$A$611,MATCH($D20,'[1]DEQ Pollutant List'!$B$7:$B$611,0))),"")</f>
        <v/>
      </c>
      <c r="G20" s="32"/>
      <c r="H20" s="33">
        <v>0.15</v>
      </c>
      <c r="I20" s="42">
        <v>0.4</v>
      </c>
    </row>
    <row r="21" spans="1:12" hidden="1" x14ac:dyDescent="0.35">
      <c r="A21" s="28"/>
      <c r="B21" s="29" t="s">
        <v>280</v>
      </c>
      <c r="C21" s="65">
        <f>COUNTIFS('Covanta TAC Data'!$C$6:$C$1067,'Materials with no TAC Check'!B22,'Covanta TAC Data'!$F$6:$F$1067,"Yes")</f>
        <v>1</v>
      </c>
      <c r="D21" s="30" t="s">
        <v>365</v>
      </c>
      <c r="E21" s="31" t="s">
        <v>366</v>
      </c>
      <c r="F21" s="17" t="str">
        <f>IFERROR(IF(OR($D21="",$D21="No CAS"),INDEX('[1]DEQ Pollutant List'!$A$7:$A$611,MATCH($E21,'[1]DEQ Pollutant List'!$C$7:$C$611,0)),INDEX('[1]DEQ Pollutant List'!$A$7:$A$611,MATCH($D21,'[1]DEQ Pollutant List'!$B$7:$B$611,0))),"")</f>
        <v/>
      </c>
      <c r="G21" s="32"/>
      <c r="H21" s="33">
        <v>0.15</v>
      </c>
      <c r="I21" s="42">
        <v>0.4</v>
      </c>
    </row>
    <row r="22" spans="1:12" hidden="1" x14ac:dyDescent="0.35">
      <c r="A22" s="28"/>
      <c r="B22" s="29" t="s">
        <v>280</v>
      </c>
      <c r="C22" s="65">
        <f>COUNTIFS('Covanta TAC Data'!$C$6:$C$1067,'Materials with no TAC Check'!B23,'Covanta TAC Data'!$F$6:$F$1067,"Yes")</f>
        <v>1</v>
      </c>
      <c r="D22" s="30" t="s">
        <v>356</v>
      </c>
      <c r="E22" s="31" t="s">
        <v>1126</v>
      </c>
      <c r="F22" s="17">
        <f>IFERROR(IF(OR($D22="",$D22="No CAS"),INDEX('[1]DEQ Pollutant List'!$A$7:$A$611,MATCH($E22,'[1]DEQ Pollutant List'!$C$7:$C$611,0)),INDEX('[1]DEQ Pollutant List'!$A$7:$A$611,MATCH($D22,'[1]DEQ Pollutant List'!$B$7:$B$611,0))),"")</f>
        <v>261</v>
      </c>
      <c r="G22" s="32"/>
      <c r="H22" s="33">
        <v>0.15</v>
      </c>
      <c r="I22" s="42">
        <v>0.4</v>
      </c>
    </row>
    <row r="23" spans="1:12" hidden="1" x14ac:dyDescent="0.35">
      <c r="A23" s="28"/>
      <c r="B23" s="29" t="s">
        <v>280</v>
      </c>
      <c r="C23" s="65">
        <f>COUNTIFS('Covanta TAC Data'!$C$6:$C$1067,'Materials with no TAC Check'!B24,'Covanta TAC Data'!$F$6:$F$1067,"Yes")</f>
        <v>1</v>
      </c>
      <c r="D23" s="30" t="s">
        <v>834</v>
      </c>
      <c r="E23" s="31" t="s">
        <v>835</v>
      </c>
      <c r="F23" s="17" t="str">
        <f>IFERROR(IF(OR($D23="",$D23="No CAS"),INDEX('[1]DEQ Pollutant List'!$A$7:$A$611,MATCH($E23,'[1]DEQ Pollutant List'!$C$7:$C$611,0)),INDEX('[1]DEQ Pollutant List'!$A$7:$A$611,MATCH($D23,'[1]DEQ Pollutant List'!$B$7:$B$611,0))),"")</f>
        <v/>
      </c>
      <c r="G23" s="32"/>
      <c r="H23" s="33">
        <v>1E-3</v>
      </c>
      <c r="I23" s="42">
        <v>0.01</v>
      </c>
    </row>
    <row r="24" spans="1:12" hidden="1" x14ac:dyDescent="0.35">
      <c r="A24" s="28"/>
      <c r="B24" s="29" t="s">
        <v>280</v>
      </c>
      <c r="C24" s="65">
        <f>COUNTIFS('Covanta TAC Data'!$C$6:$C$1067,'Materials with no TAC Check'!B25,'Covanta TAC Data'!$F$6:$F$1067,"Yes")</f>
        <v>1</v>
      </c>
      <c r="D24" s="30" t="s">
        <v>890</v>
      </c>
      <c r="E24" s="31" t="s">
        <v>891</v>
      </c>
      <c r="F24" s="17" t="str">
        <f>IFERROR(IF(OR($D24="",$D24="No CAS"),INDEX('[1]DEQ Pollutant List'!$A$7:$A$611,MATCH($E24,'[1]DEQ Pollutant List'!$C$7:$C$611,0)),INDEX('[1]DEQ Pollutant List'!$A$7:$A$611,MATCH($D24,'[1]DEQ Pollutant List'!$B$7:$B$611,0))),"")</f>
        <v/>
      </c>
      <c r="G24" s="32"/>
      <c r="H24" s="33">
        <v>1E-3</v>
      </c>
      <c r="I24" s="42">
        <v>0.01</v>
      </c>
    </row>
    <row r="25" spans="1:12" hidden="1" x14ac:dyDescent="0.35">
      <c r="A25" s="28"/>
      <c r="B25" s="29" t="s">
        <v>280</v>
      </c>
      <c r="C25" s="65">
        <f>COUNTIFS('Covanta TAC Data'!$C$6:$C$1067,'Materials with no TAC Check'!B26,'Covanta TAC Data'!$F$6:$F$1067,"Yes")</f>
        <v>1</v>
      </c>
      <c r="D25" s="30" t="s">
        <v>281</v>
      </c>
      <c r="E25" s="31" t="s">
        <v>282</v>
      </c>
      <c r="F25" s="17" t="str">
        <f>IFERROR(IF(OR($D25="",$D25="No CAS"),INDEX('[1]DEQ Pollutant List'!$A$7:$A$611,MATCH($E25,'[1]DEQ Pollutant List'!$C$7:$C$611,0)),INDEX('[1]DEQ Pollutant List'!$A$7:$A$611,MATCH($D25,'[1]DEQ Pollutant List'!$B$7:$B$611,0))),"")</f>
        <v/>
      </c>
      <c r="G25" s="32"/>
      <c r="H25" s="33">
        <v>1E-3</v>
      </c>
      <c r="I25" s="42">
        <v>0.01</v>
      </c>
    </row>
    <row r="26" spans="1:12" hidden="1" x14ac:dyDescent="0.35">
      <c r="A26" s="28"/>
      <c r="B26" s="29" t="s">
        <v>280</v>
      </c>
      <c r="C26" s="65">
        <f>COUNTIFS('Covanta TAC Data'!$C$6:$C$1067,'Materials with no TAC Check'!B27,'Covanta TAC Data'!$F$6:$F$1067,"Yes")</f>
        <v>3</v>
      </c>
      <c r="D26" s="30" t="s">
        <v>486</v>
      </c>
      <c r="E26" s="31" t="s">
        <v>487</v>
      </c>
      <c r="F26" s="17" t="str">
        <f>IFERROR(IF(OR($D26="",$D26="No CAS"),INDEX('[1]DEQ Pollutant List'!$A$7:$A$611,MATCH($E26,'[1]DEQ Pollutant List'!$C$7:$C$611,0)),INDEX('[1]DEQ Pollutant List'!$A$7:$A$611,MATCH($D26,'[1]DEQ Pollutant List'!$B$7:$B$611,0))),"")</f>
        <v/>
      </c>
      <c r="G26" s="32"/>
      <c r="H26" s="33">
        <v>1E-3</v>
      </c>
      <c r="I26" s="42">
        <v>0.01</v>
      </c>
    </row>
    <row r="27" spans="1:12" hidden="1" x14ac:dyDescent="0.35">
      <c r="A27" s="28"/>
      <c r="B27" s="29" t="s">
        <v>187</v>
      </c>
      <c r="C27" s="65">
        <f>COUNTIFS('Covanta TAC Data'!$C$6:$C$1067,'Materials with no TAC Check'!B28,'Covanta TAC Data'!$F$6:$F$1067,"Yes")</f>
        <v>3</v>
      </c>
      <c r="D27" s="30" t="s">
        <v>237</v>
      </c>
      <c r="E27" s="31" t="s">
        <v>1127</v>
      </c>
      <c r="F27" s="17"/>
      <c r="G27" s="32"/>
      <c r="H27" s="33">
        <v>0.01</v>
      </c>
      <c r="I27" s="42">
        <v>0.02</v>
      </c>
    </row>
    <row r="28" spans="1:12" hidden="1" x14ac:dyDescent="0.35">
      <c r="A28" s="28"/>
      <c r="B28" s="29" t="s">
        <v>187</v>
      </c>
      <c r="C28" s="65">
        <f>COUNTIFS('Covanta TAC Data'!$C$6:$C$1067,'Materials with no TAC Check'!B29,'Covanta TAC Data'!$F$6:$F$1067,"Yes")</f>
        <v>3</v>
      </c>
      <c r="D28" s="30" t="s">
        <v>356</v>
      </c>
      <c r="E28" s="31" t="s">
        <v>1128</v>
      </c>
      <c r="F28" s="17"/>
      <c r="G28" s="32"/>
      <c r="H28" s="33">
        <v>0.02</v>
      </c>
      <c r="I28" s="42">
        <v>0.04</v>
      </c>
    </row>
    <row r="29" spans="1:12" hidden="1" x14ac:dyDescent="0.35">
      <c r="A29" s="28"/>
      <c r="B29" s="29" t="s">
        <v>187</v>
      </c>
      <c r="C29" s="65">
        <f>COUNTIFS('Covanta TAC Data'!$C$6:$C$1067,'Materials with no TAC Check'!B30,'Covanta TAC Data'!$F$6:$F$1067,"Yes")</f>
        <v>3</v>
      </c>
      <c r="D29" s="30" t="s">
        <v>38</v>
      </c>
      <c r="E29" s="31" t="s">
        <v>316</v>
      </c>
      <c r="F29" s="17"/>
      <c r="G29" s="32"/>
      <c r="H29" s="33">
        <v>0.03</v>
      </c>
      <c r="I29" s="42">
        <v>0.27</v>
      </c>
    </row>
    <row r="30" spans="1:12" hidden="1" x14ac:dyDescent="0.35">
      <c r="A30" s="28"/>
      <c r="B30" s="29" t="s">
        <v>187</v>
      </c>
      <c r="C30" s="65">
        <f>COUNTIFS('Covanta TAC Data'!$C$6:$C$1067,'Materials with no TAC Check'!B31,'Covanta TAC Data'!$F$6:$F$1067,"Yes")</f>
        <v>3</v>
      </c>
      <c r="D30" s="30" t="s">
        <v>188</v>
      </c>
      <c r="E30" s="31" t="s">
        <v>189</v>
      </c>
      <c r="F30" s="17"/>
      <c r="G30" s="32"/>
      <c r="H30" s="33">
        <v>1E-3</v>
      </c>
      <c r="I30" s="42">
        <v>2E-3</v>
      </c>
    </row>
    <row r="31" spans="1:12" hidden="1" x14ac:dyDescent="0.35">
      <c r="A31" s="28"/>
      <c r="B31" s="29" t="s">
        <v>187</v>
      </c>
      <c r="C31" s="65">
        <f>COUNTIFS('Covanta TAC Data'!$C$6:$C$1067,'Materials with no TAC Check'!B32,'Covanta TAC Data'!$F$6:$F$1067,"Yes")</f>
        <v>3</v>
      </c>
      <c r="D31" s="30" t="s">
        <v>424</v>
      </c>
      <c r="E31" s="31" t="s">
        <v>425</v>
      </c>
      <c r="F31" s="17"/>
      <c r="G31" s="32"/>
      <c r="H31" s="33">
        <v>0.01</v>
      </c>
      <c r="I31" s="42">
        <v>0.02</v>
      </c>
    </row>
    <row r="32" spans="1:12" hidden="1" x14ac:dyDescent="0.35">
      <c r="A32" s="28"/>
      <c r="B32" s="29" t="s">
        <v>187</v>
      </c>
      <c r="C32" s="65">
        <f>COUNTIFS('Covanta TAC Data'!$C$6:$C$1067,'Materials with no TAC Check'!B33,'Covanta TAC Data'!$F$6:$F$1067,"Yes")</f>
        <v>1</v>
      </c>
      <c r="D32" s="30" t="s">
        <v>949</v>
      </c>
      <c r="E32" s="31" t="s">
        <v>953</v>
      </c>
      <c r="F32" s="17"/>
      <c r="G32" s="32"/>
      <c r="H32" s="33">
        <v>0.01</v>
      </c>
      <c r="I32" s="42">
        <v>0.02</v>
      </c>
      <c r="L32" s="43"/>
    </row>
    <row r="33" spans="1:10" hidden="1" x14ac:dyDescent="0.35">
      <c r="A33" s="28"/>
      <c r="B33" s="29" t="s">
        <v>264</v>
      </c>
      <c r="C33" s="65">
        <f>COUNTIFS('Covanta TAC Data'!$C$6:$C$1067,'Materials with no TAC Check'!B34,'Covanta TAC Data'!$F$6:$F$1067,"Yes")</f>
        <v>1</v>
      </c>
      <c r="D33" s="30" t="s">
        <v>38</v>
      </c>
      <c r="E33" s="31" t="s">
        <v>330</v>
      </c>
      <c r="F33" s="17" t="str">
        <f>IFERROR(IF(OR($D33="",$D33="No CAS"),INDEX('[1]DEQ Pollutant List'!$A$7:$A$611,MATCH($E33,'[1]DEQ Pollutant List'!$C$7:$C$611,0)),INDEX('[1]DEQ Pollutant List'!$A$7:$A$611,MATCH($D33,'[1]DEQ Pollutant List'!$B$7:$B$611,0))),"")</f>
        <v/>
      </c>
      <c r="G33" s="32"/>
      <c r="H33" s="33">
        <v>1E-3</v>
      </c>
      <c r="I33" s="42">
        <v>0.2</v>
      </c>
    </row>
    <row r="34" spans="1:10" hidden="1" x14ac:dyDescent="0.35">
      <c r="A34" s="28"/>
      <c r="B34" s="29" t="s">
        <v>264</v>
      </c>
      <c r="C34" s="65">
        <f>COUNTIFS('Covanta TAC Data'!$C$6:$C$1067,'Materials with no TAC Check'!B35,'Covanta TAC Data'!$F$6:$F$1067,"Yes")</f>
        <v>1</v>
      </c>
      <c r="D34" s="30" t="s">
        <v>949</v>
      </c>
      <c r="E34" s="31" t="s">
        <v>952</v>
      </c>
      <c r="F34" s="17">
        <f>IFERROR(IF(OR($D34="",$D34="No CAS"),INDEX('[1]DEQ Pollutant List'!$A$7:$A$611,MATCH($E34,'[1]DEQ Pollutant List'!$C$7:$C$611,0)),INDEX('[1]DEQ Pollutant List'!$A$7:$A$611,MATCH($D34,'[1]DEQ Pollutant List'!$B$7:$B$611,0))),"")</f>
        <v>579</v>
      </c>
      <c r="G34" s="32"/>
      <c r="H34" s="33">
        <v>0.01</v>
      </c>
      <c r="I34" s="42">
        <v>0.02</v>
      </c>
    </row>
    <row r="35" spans="1:10" hidden="1" x14ac:dyDescent="0.35">
      <c r="A35" s="28"/>
      <c r="B35" s="29" t="s">
        <v>264</v>
      </c>
      <c r="C35" s="65">
        <f>COUNTIFS('Covanta TAC Data'!$C$6:$C$1067,'Materials with no TAC Check'!B36,'Covanta TAC Data'!$F$6:$F$1067,"Yes")</f>
        <v>1</v>
      </c>
      <c r="D35" s="30" t="s">
        <v>292</v>
      </c>
      <c r="E35" s="31" t="s">
        <v>301</v>
      </c>
      <c r="F35" s="17" t="str">
        <f>IFERROR(IF(OR($D35="",$D35="No CAS"),INDEX('[1]DEQ Pollutant List'!$A$7:$A$611,MATCH($E35,'[1]DEQ Pollutant List'!$C$7:$C$611,0)),INDEX('[1]DEQ Pollutant List'!$A$7:$A$611,MATCH($D35,'[1]DEQ Pollutant List'!$B$7:$B$611,0))),"")</f>
        <v/>
      </c>
      <c r="G35" s="32"/>
      <c r="H35" s="33">
        <v>1E-3</v>
      </c>
      <c r="I35" s="42">
        <v>0.03</v>
      </c>
    </row>
    <row r="36" spans="1:10" hidden="1" x14ac:dyDescent="0.35">
      <c r="A36" s="28"/>
      <c r="B36" s="29" t="s">
        <v>264</v>
      </c>
      <c r="C36" s="65">
        <f>COUNTIFS('Covanta TAC Data'!$C$6:$C$1067,'Materials with no TAC Check'!B37,'Covanta TAC Data'!$F$6:$F$1067,"Yes")</f>
        <v>1</v>
      </c>
      <c r="D36" s="30" t="s">
        <v>482</v>
      </c>
      <c r="E36" s="31" t="s">
        <v>483</v>
      </c>
      <c r="F36" s="17" t="str">
        <f>IFERROR(IF(OR($D36="",$D36="No CAS"),INDEX('[1]DEQ Pollutant List'!$A$7:$A$611,MATCH($E36,'[1]DEQ Pollutant List'!$C$7:$C$611,0)),INDEX('[1]DEQ Pollutant List'!$A$7:$A$611,MATCH($D36,'[1]DEQ Pollutant List'!$B$7:$B$611,0))),"")</f>
        <v/>
      </c>
      <c r="G36" s="32"/>
      <c r="H36" s="33">
        <v>0.01</v>
      </c>
      <c r="I36" s="42">
        <v>0.04</v>
      </c>
    </row>
    <row r="37" spans="1:10" x14ac:dyDescent="0.35">
      <c r="A37" s="28"/>
      <c r="B37" s="29" t="s">
        <v>264</v>
      </c>
      <c r="C37" s="65">
        <f>COUNTIFS('Covanta TAC Data'!$C$6:$C$1067,'Materials with no TAC Check'!B38,'Covanta TAC Data'!$F$6:$F$1067,"Yes")</f>
        <v>0</v>
      </c>
      <c r="D37" s="30" t="s">
        <v>261</v>
      </c>
      <c r="E37" s="31" t="s">
        <v>265</v>
      </c>
      <c r="F37" s="17" t="str">
        <f>IFERROR(IF(OR($D37="",$D37="No CAS"),INDEX('[1]DEQ Pollutant List'!$A$7:$A$611,MATCH($E37,'[1]DEQ Pollutant List'!$C$7:$C$611,0)),INDEX('[1]DEQ Pollutant List'!$A$7:$A$611,MATCH($D37,'[1]DEQ Pollutant List'!$B$7:$B$611,0))),"")</f>
        <v/>
      </c>
      <c r="G37" s="32"/>
      <c r="H37" s="33">
        <v>0.01</v>
      </c>
      <c r="I37" s="42">
        <v>0.03</v>
      </c>
    </row>
    <row r="38" spans="1:10" x14ac:dyDescent="0.35">
      <c r="A38" s="28"/>
      <c r="B38" s="29" t="s">
        <v>1097</v>
      </c>
      <c r="C38" s="65">
        <f>COUNTIFS('Covanta TAC Data'!$C$6:$C$1067,'Materials with no TAC Check'!B39,'Covanta TAC Data'!$F$6:$F$1067,"Yes")</f>
        <v>0</v>
      </c>
      <c r="D38" s="30"/>
      <c r="E38" s="31"/>
      <c r="F38" s="17" t="str">
        <f>IFERROR(IF(OR($D38="",$D38="No CAS"),INDEX('[1]DEQ Pollutant List'!$A$7:$A$611,MATCH($E38,'[1]DEQ Pollutant List'!$C$7:$C$611,0)),INDEX('[1]DEQ Pollutant List'!$A$7:$A$611,MATCH($D38,'[1]DEQ Pollutant List'!$B$7:$B$611,0))),"")</f>
        <v/>
      </c>
      <c r="G38" s="32"/>
      <c r="H38" s="33"/>
      <c r="I38" s="42"/>
    </row>
    <row r="39" spans="1:10" x14ac:dyDescent="0.35">
      <c r="A39" s="28"/>
      <c r="B39" s="29" t="s">
        <v>1086</v>
      </c>
      <c r="C39" s="65">
        <f>COUNTIFS('Covanta TAC Data'!$C$6:$C$1067,'Materials with no TAC Check'!B40,'Covanta TAC Data'!$F$6:$F$1067,"Yes")</f>
        <v>0</v>
      </c>
      <c r="D39" s="30"/>
      <c r="E39" s="31"/>
      <c r="F39" s="17" t="str">
        <f>IFERROR(IF(OR($D39="",$D39="No CAS"),INDEX('[1]DEQ Pollutant List'!$A$7:$A$611,MATCH($E39,'[1]DEQ Pollutant List'!$C$7:$C$611,0)),INDEX('[1]DEQ Pollutant List'!$A$7:$A$611,MATCH($D39,'[1]DEQ Pollutant List'!$B$7:$B$611,0))),"")</f>
        <v/>
      </c>
      <c r="G39" s="32"/>
      <c r="H39" s="33"/>
      <c r="I39" s="42"/>
      <c r="J39" t="s">
        <v>1087</v>
      </c>
    </row>
    <row r="40" spans="1:10" x14ac:dyDescent="0.35">
      <c r="A40" s="28"/>
      <c r="B40" s="29" t="s">
        <v>721</v>
      </c>
      <c r="C40" s="65">
        <f>COUNTIFS('Covanta TAC Data'!$C$6:$C$1067,'Materials with no TAC Check'!B41,'Covanta TAC Data'!$F$6:$F$1067,"Yes")</f>
        <v>0</v>
      </c>
      <c r="D40" s="30" t="s">
        <v>722</v>
      </c>
      <c r="E40" s="31" t="s">
        <v>723</v>
      </c>
      <c r="F40" s="17" t="str">
        <f>IFERROR(IF(OR($D40="",$D40="No CAS"),INDEX('[1]DEQ Pollutant List'!$A$7:$A$611,MATCH($E40,'[1]DEQ Pollutant List'!$C$7:$C$611,0)),INDEX('[1]DEQ Pollutant List'!$A$7:$A$611,MATCH($D40,'[1]DEQ Pollutant List'!$B$7:$B$611,0))),"")</f>
        <v/>
      </c>
      <c r="G40" s="32"/>
      <c r="H40" s="33" t="s">
        <v>798</v>
      </c>
      <c r="I40" s="42" t="s">
        <v>724</v>
      </c>
    </row>
    <row r="41" spans="1:10" hidden="1" x14ac:dyDescent="0.35">
      <c r="A41" s="28"/>
      <c r="B41" s="29" t="s">
        <v>721</v>
      </c>
      <c r="C41" s="65">
        <f>COUNTIFS('Covanta TAC Data'!$C$6:$C$1067,'Materials with no TAC Check'!B42,'Covanta TAC Data'!$F$6:$F$1067,"Yes")</f>
        <v>1</v>
      </c>
      <c r="D41" s="30" t="s">
        <v>871</v>
      </c>
      <c r="E41" s="31" t="s">
        <v>59</v>
      </c>
      <c r="F41" s="17" t="str">
        <f>IFERROR(IF(OR($D41="",$D41="No CAS"),INDEX('[1]DEQ Pollutant List'!$A$7:$A$611,MATCH($E41,'[1]DEQ Pollutant List'!$C$7:$C$611,0)),INDEX('[1]DEQ Pollutant List'!$A$7:$A$611,MATCH($D41,'[1]DEQ Pollutant List'!$B$7:$B$611,0))),"")</f>
        <v/>
      </c>
      <c r="G41" s="32"/>
      <c r="H41" s="33" t="s">
        <v>326</v>
      </c>
      <c r="I41" s="42" t="s">
        <v>873</v>
      </c>
    </row>
    <row r="42" spans="1:10" hidden="1" x14ac:dyDescent="0.35">
      <c r="A42" s="28"/>
      <c r="B42" s="29" t="s">
        <v>503</v>
      </c>
      <c r="C42" s="65">
        <f>COUNTIFS('Covanta TAC Data'!$C$6:$C$1067,'Materials with no TAC Check'!B43,'Covanta TAC Data'!$F$6:$F$1067,"Yes")</f>
        <v>1</v>
      </c>
      <c r="D42" s="30" t="s">
        <v>728</v>
      </c>
      <c r="E42" s="31" t="s">
        <v>731</v>
      </c>
      <c r="F42" s="17">
        <f>IFERROR(IF(OR($D42="",$D42="No CAS"),INDEX('[1]DEQ Pollutant List'!$A$7:$A$611,MATCH($E42,'[1]DEQ Pollutant List'!$C$7:$C$611,0)),INDEX('[1]DEQ Pollutant List'!$A$7:$A$611,MATCH($D42,'[1]DEQ Pollutant List'!$B$7:$B$611,0))),"")</f>
        <v>302</v>
      </c>
      <c r="G42" s="32"/>
      <c r="H42" s="33">
        <v>0.1</v>
      </c>
      <c r="I42" s="42">
        <v>0.2</v>
      </c>
      <c r="J42">
        <v>0.98</v>
      </c>
    </row>
    <row r="43" spans="1:10" hidden="1" x14ac:dyDescent="0.35">
      <c r="A43" s="28"/>
      <c r="B43" s="29" t="s">
        <v>503</v>
      </c>
      <c r="C43" s="65">
        <f>COUNTIFS('Covanta TAC Data'!$C$6:$C$1067,'Materials with no TAC Check'!B44,'Covanta TAC Data'!$F$6:$F$1067,"Yes")</f>
        <v>1</v>
      </c>
      <c r="D43" s="30" t="s">
        <v>504</v>
      </c>
      <c r="E43" s="31" t="s">
        <v>505</v>
      </c>
      <c r="F43" s="17" t="str">
        <f>IFERROR(IF(OR($D43="",$D43="No CAS"),INDEX('[1]DEQ Pollutant List'!$A$7:$A$611,MATCH($E43,'[1]DEQ Pollutant List'!$C$7:$C$611,0)),INDEX('[1]DEQ Pollutant List'!$A$7:$A$611,MATCH($D43,'[1]DEQ Pollutant List'!$B$7:$B$611,0))),"")</f>
        <v/>
      </c>
      <c r="G43" s="32"/>
      <c r="H43" s="33">
        <v>0.1</v>
      </c>
      <c r="I43" s="42">
        <v>0.15</v>
      </c>
    </row>
    <row r="44" spans="1:10" hidden="1" x14ac:dyDescent="0.35">
      <c r="A44" s="28"/>
      <c r="B44" s="29" t="s">
        <v>503</v>
      </c>
      <c r="C44" s="65">
        <f>COUNTIFS('Covanta TAC Data'!$C$6:$C$1067,'Materials with no TAC Check'!B45,'Covanta TAC Data'!$F$6:$F$1067,"Yes")</f>
        <v>1</v>
      </c>
      <c r="D44" s="30" t="s">
        <v>699</v>
      </c>
      <c r="E44" s="31" t="s">
        <v>700</v>
      </c>
      <c r="F44" s="17" t="str">
        <f>IFERROR(IF(OR($D44="",$D44="No CAS"),INDEX('[1]DEQ Pollutant List'!$A$7:$A$611,MATCH($E44,'[1]DEQ Pollutant List'!$C$7:$C$611,0)),INDEX('[1]DEQ Pollutant List'!$A$7:$A$611,MATCH($D44,'[1]DEQ Pollutant List'!$B$7:$B$611,0))),"")</f>
        <v/>
      </c>
      <c r="G44" s="32"/>
      <c r="H44" s="33">
        <v>0.01</v>
      </c>
      <c r="I44" s="42">
        <v>0.05</v>
      </c>
    </row>
    <row r="45" spans="1:10" x14ac:dyDescent="0.35">
      <c r="A45" s="28"/>
      <c r="B45" s="29" t="s">
        <v>503</v>
      </c>
      <c r="C45" s="65">
        <f>COUNTIFS('Covanta TAC Data'!$C$6:$C$1067,'Materials with no TAC Check'!B46,'Covanta TAC Data'!$F$6:$F$1067,"Yes")</f>
        <v>2</v>
      </c>
      <c r="D45" s="30" t="s">
        <v>1071</v>
      </c>
      <c r="E45" s="31" t="s">
        <v>1071</v>
      </c>
      <c r="F45" s="17" t="str">
        <f>IFERROR(IF(OR($D45="",$D45="No CAS"),INDEX('[1]DEQ Pollutant List'!$A$7:$A$611,MATCH($E45,'[1]DEQ Pollutant List'!$C$7:$C$611,0)),INDEX('[1]DEQ Pollutant List'!$A$7:$A$611,MATCH($D45,'[1]DEQ Pollutant List'!$B$7:$B$611,0))),"")</f>
        <v/>
      </c>
      <c r="G45" s="32"/>
      <c r="H45" s="33" t="s">
        <v>1090</v>
      </c>
      <c r="I45" s="42"/>
    </row>
    <row r="46" spans="1:10" x14ac:dyDescent="0.35">
      <c r="A46" s="28"/>
      <c r="B46" s="29" t="s">
        <v>402</v>
      </c>
      <c r="C46" s="65">
        <f>COUNTIFS('Covanta TAC Data'!$C$6:$C$1067,'Materials with no TAC Check'!B47,'Covanta TAC Data'!$F$6:$F$1067,"Yes")</f>
        <v>1</v>
      </c>
      <c r="D46" s="30" t="s">
        <v>1048</v>
      </c>
      <c r="E46" s="31" t="s">
        <v>1049</v>
      </c>
      <c r="F46" s="17" t="str">
        <f>IFERROR(IF(OR($D46="",$D46="No CAS"),INDEX('[1]DEQ Pollutant List'!$A$7:$A$611,MATCH($E46,'[1]DEQ Pollutant List'!$C$7:$C$611,0)),INDEX('[1]DEQ Pollutant List'!$A$7:$A$611,MATCH($D46,'[1]DEQ Pollutant List'!$B$7:$B$611,0))),"")</f>
        <v/>
      </c>
      <c r="G46" s="32"/>
      <c r="H46" s="33">
        <v>1</v>
      </c>
      <c r="I46" s="42"/>
    </row>
    <row r="47" spans="1:10" x14ac:dyDescent="0.35">
      <c r="A47" s="28"/>
      <c r="B47" s="29" t="s">
        <v>559</v>
      </c>
      <c r="C47" s="65">
        <f>COUNTIFS('Covanta TAC Data'!$C$6:$C$1067,'Materials with no TAC Check'!B48,'Covanta TAC Data'!$F$6:$F$1067,"Yes")</f>
        <v>1</v>
      </c>
      <c r="D47" s="30" t="s">
        <v>1129</v>
      </c>
      <c r="E47" s="31" t="s">
        <v>638</v>
      </c>
      <c r="F47" s="17" t="str">
        <f>IFERROR(IF(OR($D47="",$D47="No CAS"),INDEX('[1]DEQ Pollutant List'!$A$7:$A$611,MATCH($E47,'[1]DEQ Pollutant List'!$C$7:$C$611,0)),INDEX('[1]DEQ Pollutant List'!$A$7:$A$611,MATCH($D47,'[1]DEQ Pollutant List'!$B$7:$B$611,0))),"")</f>
        <v/>
      </c>
      <c r="G47" s="32"/>
      <c r="H47" s="33">
        <v>0.4</v>
      </c>
      <c r="I47" s="42">
        <v>0.7</v>
      </c>
    </row>
    <row r="48" spans="1:10" x14ac:dyDescent="0.35">
      <c r="A48" s="28"/>
      <c r="B48" s="29" t="s">
        <v>559</v>
      </c>
      <c r="C48" s="65">
        <f>COUNTIFS('Covanta TAC Data'!$C$6:$C$1067,'Materials with no TAC Check'!B49,'Covanta TAC Data'!$F$6:$F$1067,"Yes")</f>
        <v>1</v>
      </c>
      <c r="D48" s="30" t="s">
        <v>1052</v>
      </c>
      <c r="E48" s="31" t="s">
        <v>1053</v>
      </c>
      <c r="F48" s="17" t="str">
        <f>IFERROR(IF(OR($D48="",$D48="No CAS"),INDEX('[1]DEQ Pollutant List'!$A$7:$A$611,MATCH($E48,'[1]DEQ Pollutant List'!$C$7:$C$611,0)),INDEX('[1]DEQ Pollutant List'!$A$7:$A$611,MATCH($D48,'[1]DEQ Pollutant List'!$B$7:$B$611,0))),"")</f>
        <v/>
      </c>
      <c r="G48" s="32"/>
      <c r="H48" s="33">
        <v>0.1</v>
      </c>
      <c r="I48" s="42">
        <v>0.3</v>
      </c>
    </row>
    <row r="49" spans="1:12" x14ac:dyDescent="0.35">
      <c r="A49" s="28"/>
      <c r="B49" s="29" t="s">
        <v>559</v>
      </c>
      <c r="C49" s="65">
        <f>COUNTIFS('Covanta TAC Data'!$C$6:$C$1067,'Materials with no TAC Check'!B50,'Covanta TAC Data'!$F$6:$F$1067,"Yes")</f>
        <v>0</v>
      </c>
      <c r="D49" s="30" t="s">
        <v>1130</v>
      </c>
      <c r="E49" s="31" t="s">
        <v>560</v>
      </c>
      <c r="F49" s="17" t="str">
        <f>IFERROR(IF(OR($D49="",$D49="No CAS"),INDEX('[1]DEQ Pollutant List'!$A$7:$A$611,MATCH($E49,'[1]DEQ Pollutant List'!$C$7:$C$611,0)),INDEX('[1]DEQ Pollutant List'!$A$7:$A$611,MATCH($D49,'[1]DEQ Pollutant List'!$B$7:$B$611,0))),"")</f>
        <v/>
      </c>
      <c r="G49" s="32"/>
      <c r="H49" s="33">
        <v>7.0000000000000007E-2</v>
      </c>
      <c r="I49" s="42">
        <v>0.13</v>
      </c>
    </row>
    <row r="50" spans="1:12" x14ac:dyDescent="0.35">
      <c r="A50" s="28"/>
      <c r="B50" s="29" t="s">
        <v>206</v>
      </c>
      <c r="C50" s="65">
        <f>COUNTIFS('Covanta TAC Data'!$C$6:$C$1067,'Materials with no TAC Check'!B51,'Covanta TAC Data'!$F$6:$F$1067,"Yes")</f>
        <v>0</v>
      </c>
      <c r="D50" s="30" t="s">
        <v>207</v>
      </c>
      <c r="E50" s="31" t="s">
        <v>208</v>
      </c>
      <c r="F50" s="17" t="str">
        <f>IFERROR(IF(OR($D50="",$D50="No CAS"),INDEX('[1]DEQ Pollutant List'!$A$7:$A$611,MATCH($E50,'[1]DEQ Pollutant List'!$C$7:$C$611,0)),INDEX('[1]DEQ Pollutant List'!$A$7:$A$611,MATCH($D50,'[1]DEQ Pollutant List'!$B$7:$B$611,0))),"")</f>
        <v/>
      </c>
      <c r="G50" s="32"/>
      <c r="H50" s="33">
        <v>0.57999999999999996</v>
      </c>
      <c r="I50" s="42"/>
    </row>
    <row r="51" spans="1:12" x14ac:dyDescent="0.35">
      <c r="A51" s="28"/>
      <c r="B51" s="29" t="s">
        <v>206</v>
      </c>
      <c r="C51" s="65">
        <f>COUNTIFS('Covanta TAC Data'!$C$6:$C$1067,'Materials with no TAC Check'!B52,'Covanta TAC Data'!$F$6:$F$1067,"Yes")</f>
        <v>0</v>
      </c>
      <c r="D51" s="30" t="s">
        <v>788</v>
      </c>
      <c r="E51" s="31" t="s">
        <v>789</v>
      </c>
      <c r="F51" s="17" t="str">
        <f>IFERROR(IF(OR($D51="",$D51="No CAS"),INDEX('[1]DEQ Pollutant List'!$A$7:$A$611,MATCH($E51,'[1]DEQ Pollutant List'!$C$7:$C$611,0)),INDEX('[1]DEQ Pollutant List'!$A$7:$A$611,MATCH($D51,'[1]DEQ Pollutant List'!$B$7:$B$611,0))),"")</f>
        <v/>
      </c>
      <c r="G51" s="32"/>
      <c r="H51" s="33">
        <v>0.42</v>
      </c>
      <c r="I51" s="42"/>
    </row>
    <row r="52" spans="1:12" hidden="1" x14ac:dyDescent="0.35">
      <c r="A52" s="28"/>
      <c r="B52" s="46" t="s">
        <v>1091</v>
      </c>
      <c r="C52" s="65">
        <f>COUNTIFS('Covanta TAC Data'!$C$6:$C$1067,'Materials with no TAC Check'!B53,'Covanta TAC Data'!$F$6:$F$1067,"Yes")</f>
        <v>2</v>
      </c>
      <c r="E52" s="30" t="s">
        <v>1092</v>
      </c>
      <c r="F52" s="17" t="str">
        <f>IFERROR(IF(OR($E52="",$E52="No CAS"),INDEX('[1]DEQ Pollutant List'!$A$7:$A$611,MATCH(#REF!,'[1]DEQ Pollutant List'!$C$7:$C$611,0)),INDEX('[1]DEQ Pollutant List'!$A$7:$A$611,MATCH($E52,'[1]DEQ Pollutant List'!$B$7:$B$611,0))),"")</f>
        <v/>
      </c>
      <c r="G52" s="32"/>
      <c r="H52" s="33"/>
      <c r="I52" s="42"/>
    </row>
    <row r="53" spans="1:12" hidden="1" x14ac:dyDescent="0.35">
      <c r="A53" s="28"/>
      <c r="B53" s="29" t="s">
        <v>260</v>
      </c>
      <c r="C53" s="65">
        <f>COUNTIFS('Covanta TAC Data'!$C$6:$C$1067,'Materials with no TAC Check'!B54,'Covanta TAC Data'!$F$6:$F$1067,"Yes")</f>
        <v>2</v>
      </c>
      <c r="D53" s="30" t="s">
        <v>1131</v>
      </c>
      <c r="E53" s="31" t="s">
        <v>238</v>
      </c>
      <c r="F53" s="17" t="str">
        <f>IFERROR(IF(OR($D53="",$D53="No CAS"),INDEX('[1]DEQ Pollutant List'!$A$7:$A$611,MATCH($E53,'[1]DEQ Pollutant List'!$C$7:$C$611,0)),INDEX('[1]DEQ Pollutant List'!$A$7:$A$611,MATCH($D53,'[1]DEQ Pollutant List'!$B$7:$B$611,0))),"")</f>
        <v/>
      </c>
      <c r="G53" s="32"/>
      <c r="H53" s="33">
        <v>0.95009999999999994</v>
      </c>
      <c r="I53" s="42"/>
    </row>
    <row r="54" spans="1:12" hidden="1" x14ac:dyDescent="0.35">
      <c r="A54" s="28"/>
      <c r="B54" s="29" t="s">
        <v>260</v>
      </c>
      <c r="C54" s="65">
        <f>COUNTIFS('Covanta TAC Data'!$C$6:$C$1067,'Materials with no TAC Check'!B55,'Covanta TAC Data'!$F$6:$F$1067,"Yes")</f>
        <v>1</v>
      </c>
      <c r="D54" s="30" t="s">
        <v>347</v>
      </c>
      <c r="E54" s="31" t="s">
        <v>348</v>
      </c>
      <c r="F54" s="17">
        <f>IFERROR(IF(OR($D54="",$D54="No CAS"),INDEX('[1]DEQ Pollutant List'!$A$7:$A$611,MATCH($E54,'[1]DEQ Pollutant List'!$C$7:$C$611,0)),INDEX('[1]DEQ Pollutant List'!$A$7:$A$611,MATCH($D54,'[1]DEQ Pollutant List'!$B$7:$B$611,0))),"")</f>
        <v>258</v>
      </c>
      <c r="G54" s="32"/>
      <c r="H54" s="33">
        <v>4.7399999999999998E-2</v>
      </c>
      <c r="I54" s="42"/>
    </row>
    <row r="55" spans="1:12" x14ac:dyDescent="0.35">
      <c r="A55" s="28"/>
      <c r="B55" s="29" t="s">
        <v>397</v>
      </c>
      <c r="C55" s="65">
        <f>COUNTIFS('Covanta TAC Data'!$C$6:$C$1067,'Materials with no TAC Check'!B56,'Covanta TAC Data'!$F$6:$F$1067,"Yes")</f>
        <v>0</v>
      </c>
      <c r="D55" s="30" t="s">
        <v>393</v>
      </c>
      <c r="E55" s="31" t="s">
        <v>1132</v>
      </c>
      <c r="F55" s="17">
        <f>IFERROR(IF(OR($D55="",$D55="No CAS"),INDEX('[1]DEQ Pollutant List'!$A$7:$A$611,MATCH($E55,'[1]DEQ Pollutant List'!$C$7:$C$611,0)),INDEX('[1]DEQ Pollutant List'!$A$7:$A$611,MATCH($D55,'[1]DEQ Pollutant List'!$B$7:$B$611,0))),"")</f>
        <v>582</v>
      </c>
      <c r="G55" s="32"/>
      <c r="H55" s="33">
        <v>0.3</v>
      </c>
      <c r="I55" s="42">
        <v>0.54</v>
      </c>
      <c r="K55" t="s">
        <v>1133</v>
      </c>
    </row>
    <row r="56" spans="1:12" hidden="1" x14ac:dyDescent="0.35">
      <c r="A56" s="28"/>
      <c r="B56" s="29" t="s">
        <v>968</v>
      </c>
      <c r="C56" s="65">
        <f>COUNTIFS('Covanta TAC Data'!$C$6:$C$1067,'Materials with no TAC Check'!B57,'Covanta TAC Data'!$F$6:$F$1067,"Yes")</f>
        <v>1</v>
      </c>
      <c r="D56" s="30" t="s">
        <v>969</v>
      </c>
      <c r="E56" s="31" t="s">
        <v>970</v>
      </c>
      <c r="F56" s="17" t="str">
        <f>IFERROR(IF(OR($D56="",$D56="No CAS"),INDEX('[1]DEQ Pollutant List'!$A$7:$A$611,MATCH($E56,'[1]DEQ Pollutant List'!$C$7:$C$611,0)),INDEX('[1]DEQ Pollutant List'!$A$7:$A$611,MATCH($D56,'[1]DEQ Pollutant List'!$B$7:$B$611,0))),"")</f>
        <v/>
      </c>
      <c r="G56" s="32"/>
      <c r="H56" s="33">
        <v>1</v>
      </c>
      <c r="I56" s="42"/>
      <c r="J56" t="s">
        <v>971</v>
      </c>
    </row>
    <row r="57" spans="1:12" hidden="1" x14ac:dyDescent="0.35">
      <c r="A57" s="28"/>
      <c r="B57" s="45" t="s">
        <v>526</v>
      </c>
      <c r="C57" s="65">
        <f>COUNTIFS('Covanta TAC Data'!$C$6:$C$1067,'Materials with no TAC Check'!B58,'Covanta TAC Data'!$F$6:$F$1067,"Yes")</f>
        <v>1</v>
      </c>
      <c r="D57" s="30" t="s">
        <v>847</v>
      </c>
      <c r="E57" s="31" t="s">
        <v>848</v>
      </c>
      <c r="F57" s="17" t="str">
        <f>IFERROR(IF(OR(#REF!="",#REF!="No CAS"),INDEX('[1]DEQ Pollutant List'!$A$7:$A$611,MATCH(#REF!,'[1]DEQ Pollutant List'!$C$7:$C$611,0)),INDEX('[1]DEQ Pollutant List'!$A$7:$A$611,MATCH(#REF!,'[1]DEQ Pollutant List'!$B$7:$B$611,0))),"")</f>
        <v/>
      </c>
      <c r="G57" s="32"/>
      <c r="H57" s="33">
        <v>0.72975000000000001</v>
      </c>
      <c r="I57" s="42">
        <v>0.99996499999999999</v>
      </c>
    </row>
    <row r="58" spans="1:12" hidden="1" x14ac:dyDescent="0.35">
      <c r="A58" s="28"/>
      <c r="B58" s="45" t="s">
        <v>526</v>
      </c>
      <c r="C58" s="65">
        <f>COUNTIFS('Covanta TAC Data'!$C$6:$C$1067,'Materials with no TAC Check'!B59,'Covanta TAC Data'!$F$6:$F$1067,"Yes")</f>
        <v>1</v>
      </c>
      <c r="D58" s="30" t="s">
        <v>908</v>
      </c>
      <c r="E58" s="31" t="s">
        <v>909</v>
      </c>
      <c r="F58" s="17" t="str">
        <f>IFERROR(IF(OR($D57="",$D57="No CAS"),INDEX('[1]DEQ Pollutant List'!$A$7:$A$611,MATCH($E57,'[1]DEQ Pollutant List'!$C$7:$C$611,0)),INDEX('[1]DEQ Pollutant List'!$A$7:$A$611,MATCH($D57,'[1]DEQ Pollutant List'!$B$7:$B$611,0))),"")</f>
        <v/>
      </c>
      <c r="G58" s="32"/>
      <c r="H58" s="33">
        <v>1.5E-5</v>
      </c>
      <c r="I58" s="42">
        <v>0.23499999999999999</v>
      </c>
    </row>
    <row r="59" spans="1:12" hidden="1" x14ac:dyDescent="0.35">
      <c r="A59" s="28"/>
      <c r="B59" s="45" t="s">
        <v>526</v>
      </c>
      <c r="C59" s="65">
        <f>COUNTIFS('Covanta TAC Data'!$C$6:$C$1067,'Materials with no TAC Check'!B60,'Covanta TAC Data'!$F$6:$F$1067,"Yes")</f>
        <v>1</v>
      </c>
      <c r="D59" s="30" t="s">
        <v>790</v>
      </c>
      <c r="E59" s="31" t="s">
        <v>791</v>
      </c>
      <c r="F59" s="17" t="str">
        <f>IFERROR(IF(OR($D58="",$D58="No CAS"),INDEX('[1]DEQ Pollutant List'!$A$7:$A$611,MATCH($E58,'[1]DEQ Pollutant List'!$C$7:$C$611,0)),INDEX('[1]DEQ Pollutant List'!$A$7:$A$611,MATCH($D58,'[1]DEQ Pollutant List'!$B$7:$B$611,0))),"")</f>
        <v/>
      </c>
      <c r="G59" s="32"/>
      <c r="H59" s="33">
        <v>5.0000000000000004E-6</v>
      </c>
      <c r="I59" s="42">
        <v>2.5000000000000001E-2</v>
      </c>
    </row>
    <row r="60" spans="1:12" hidden="1" x14ac:dyDescent="0.35">
      <c r="A60" s="28"/>
      <c r="B60" s="45" t="s">
        <v>526</v>
      </c>
      <c r="C60" s="65">
        <f>COUNTIFS('Covanta TAC Data'!$C$6:$C$1067,'Materials with no TAC Check'!B61,'Covanta TAC Data'!$F$6:$F$1067,"Yes")</f>
        <v>1</v>
      </c>
      <c r="D60" s="30" t="s">
        <v>527</v>
      </c>
      <c r="E60" s="31" t="s">
        <v>528</v>
      </c>
      <c r="F60" s="17" t="str">
        <f>IFERROR(IF(OR($D59="",$D59="No CAS"),INDEX('[1]DEQ Pollutant List'!$A$7:$A$611,MATCH($E59,'[1]DEQ Pollutant List'!$C$7:$C$611,0)),INDEX('[1]DEQ Pollutant List'!$A$7:$A$611,MATCH($D59,'[1]DEQ Pollutant List'!$B$7:$B$611,0))),"")</f>
        <v/>
      </c>
      <c r="G60" s="32"/>
      <c r="H60" s="33">
        <v>5.0000000000000004E-6</v>
      </c>
      <c r="I60" s="42">
        <v>0.01</v>
      </c>
    </row>
    <row r="61" spans="1:12" x14ac:dyDescent="0.35">
      <c r="A61" s="28"/>
      <c r="B61" s="45" t="s">
        <v>526</v>
      </c>
      <c r="C61" s="65">
        <f>COUNTIFS('Covanta TAC Data'!$C$6:$C$1067,'Materials with no TAC Check'!B62,'Covanta TAC Data'!$F$6:$F$1067,"Yes")</f>
        <v>0</v>
      </c>
      <c r="D61" s="30" t="s">
        <v>1033</v>
      </c>
      <c r="E61" s="31" t="s">
        <v>1035</v>
      </c>
      <c r="F61" s="17" t="str">
        <f>IFERROR(IF(OR($D60="",$D60="No CAS"),INDEX('[1]DEQ Pollutant List'!$A$7:$A$611,MATCH($E60,'[1]DEQ Pollutant List'!$C$7:$C$611,0)),INDEX('[1]DEQ Pollutant List'!$A$7:$A$611,MATCH($D60,'[1]DEQ Pollutant List'!$B$7:$B$611,0))),"")</f>
        <v/>
      </c>
      <c r="G61" s="32"/>
      <c r="H61" s="33">
        <v>1.0000000000000001E-5</v>
      </c>
      <c r="I61" s="42">
        <v>2.5000000000000001E-4</v>
      </c>
    </row>
    <row r="62" spans="1:12" x14ac:dyDescent="0.35">
      <c r="A62" s="28"/>
      <c r="B62" s="46" t="s">
        <v>615</v>
      </c>
      <c r="C62" s="65">
        <f>COUNTIFS('Covanta TAC Data'!$C$6:$C$1067,'Materials with no TAC Check'!B63,'Covanta TAC Data'!$F$6:$F$1067,"Yes")</f>
        <v>0</v>
      </c>
      <c r="D62" s="2" t="s">
        <v>616</v>
      </c>
      <c r="E62" t="s">
        <v>617</v>
      </c>
      <c r="F62" s="17">
        <f>IFERROR(IF(OR($D61="",$D61="No CAS"),INDEX('[1]DEQ Pollutant List'!$A$7:$A$611,MATCH($E61,'[1]DEQ Pollutant List'!$C$7:$C$611,0)),INDEX('[1]DEQ Pollutant List'!$A$7:$A$611,MATCH($D61,'[1]DEQ Pollutant List'!$B$7:$B$611,0))),"")</f>
        <v>293</v>
      </c>
      <c r="G62" s="32"/>
      <c r="H62" s="33">
        <v>0.9</v>
      </c>
      <c r="I62" s="42">
        <v>1</v>
      </c>
      <c r="J62" t="s">
        <v>618</v>
      </c>
    </row>
    <row r="63" spans="1:12" x14ac:dyDescent="0.35">
      <c r="A63" s="28"/>
      <c r="B63" s="45" t="s">
        <v>468</v>
      </c>
      <c r="C63" s="65">
        <f>COUNTIFS('Covanta TAC Data'!$C$6:$C$1067,'Materials with no TAC Check'!B64,'Covanta TAC Data'!$F$6:$F$1067,"Yes")</f>
        <v>0</v>
      </c>
      <c r="D63" s="30" t="s">
        <v>469</v>
      </c>
      <c r="E63" s="31" t="s">
        <v>470</v>
      </c>
      <c r="F63" s="17" t="str">
        <f>IFERROR(IF(OR($D63="",$D63="No CAS"),INDEX('[1]DEQ Pollutant List'!$A$7:$A$611,MATCH($E63,'[1]DEQ Pollutant List'!$C$7:$C$611,0)),INDEX('[1]DEQ Pollutant List'!$A$7:$A$611,MATCH($D63,'[1]DEQ Pollutant List'!$B$7:$B$611,0))),"")</f>
        <v/>
      </c>
      <c r="G63" s="32"/>
      <c r="H63" s="33">
        <v>0.502</v>
      </c>
      <c r="I63" s="42"/>
      <c r="L63" t="s">
        <v>1134</v>
      </c>
    </row>
    <row r="64" spans="1:12" x14ac:dyDescent="0.35">
      <c r="A64" s="28"/>
      <c r="B64" s="45" t="s">
        <v>468</v>
      </c>
      <c r="C64" s="65">
        <f>COUNTIFS('Covanta TAC Data'!$C$6:$C$1067,'Materials with no TAC Check'!B65,'Covanta TAC Data'!$F$6:$F$1067,"Yes")</f>
        <v>1</v>
      </c>
      <c r="D64" s="30"/>
      <c r="E64" s="31" t="s">
        <v>1099</v>
      </c>
      <c r="F64" s="17" t="str">
        <f>IFERROR(IF(OR($D64="",$D64="No CAS"),INDEX('[1]DEQ Pollutant List'!$A$7:$A$611,MATCH($E64,'[1]DEQ Pollutant List'!$C$7:$C$611,0)),INDEX('[1]DEQ Pollutant List'!$A$7:$A$611,MATCH($D64,'[1]DEQ Pollutant List'!$B$7:$B$611,0))),"")</f>
        <v/>
      </c>
      <c r="G64" s="32"/>
      <c r="H64" s="33">
        <v>0.498</v>
      </c>
      <c r="I64" s="42"/>
    </row>
    <row r="65" spans="1:12" hidden="1" x14ac:dyDescent="0.35">
      <c r="A65" s="28"/>
      <c r="B65" s="45" t="s">
        <v>608</v>
      </c>
      <c r="C65" s="65">
        <f>COUNTIFS('Covanta TAC Data'!$C$6:$C$1067,'Materials with no TAC Check'!B66,'Covanta TAC Data'!$F$6:$F$1067,"Yes")</f>
        <v>3</v>
      </c>
      <c r="D65" s="30" t="s">
        <v>590</v>
      </c>
      <c r="E65" s="31" t="s">
        <v>609</v>
      </c>
      <c r="F65" s="17" t="str">
        <f>IFERROR(IF(OR($D65="",$D65="No CAS"),INDEX('[1]DEQ Pollutant List'!$A$7:$A$611,MATCH($E65,'[1]DEQ Pollutant List'!$C$7:$C$611,0)),INDEX('[1]DEQ Pollutant List'!$A$7:$A$611,MATCH($D65,'[1]DEQ Pollutant List'!$B$7:$B$611,0))),"")</f>
        <v/>
      </c>
      <c r="G65" s="32"/>
      <c r="H65" s="33">
        <v>1</v>
      </c>
      <c r="I65" s="42"/>
      <c r="J65" t="s">
        <v>473</v>
      </c>
    </row>
    <row r="66" spans="1:12" hidden="1" x14ac:dyDescent="0.35">
      <c r="A66" s="28"/>
      <c r="B66" s="29" t="s">
        <v>93</v>
      </c>
      <c r="C66" s="65">
        <f>COUNTIFS('Covanta TAC Data'!$C$6:$C$1067,'Materials with no TAC Check'!B67,'Covanta TAC Data'!$F$6:$F$1067,"Yes")</f>
        <v>3</v>
      </c>
      <c r="D66" s="30" t="s">
        <v>1135</v>
      </c>
      <c r="E66" s="31" t="s">
        <v>744</v>
      </c>
      <c r="F66" s="17" t="str">
        <f>IFERROR(IF(OR($D66="",$D66="No CAS"),INDEX('[1]DEQ Pollutant List'!$A$7:$A$611,MATCH($E66,'[1]DEQ Pollutant List'!$C$7:$C$611,0)),INDEX('[1]DEQ Pollutant List'!$A$7:$A$611,MATCH($D66,'[1]DEQ Pollutant List'!$B$7:$B$611,0))),"")</f>
        <v/>
      </c>
      <c r="G66" s="32"/>
      <c r="H66" s="33">
        <v>0.25</v>
      </c>
      <c r="I66" s="42">
        <v>0.5</v>
      </c>
      <c r="L66" t="s">
        <v>1136</v>
      </c>
    </row>
    <row r="67" spans="1:12" hidden="1" x14ac:dyDescent="0.35">
      <c r="A67" s="28"/>
      <c r="B67" s="29" t="s">
        <v>93</v>
      </c>
      <c r="C67" s="65">
        <f>COUNTIFS('Covanta TAC Data'!$C$6:$C$1067,'Materials with no TAC Check'!B68,'Covanta TAC Data'!$F$6:$F$1067,"Yes")</f>
        <v>3</v>
      </c>
      <c r="D67" s="30" t="s">
        <v>797</v>
      </c>
      <c r="E67" s="31" t="s">
        <v>105</v>
      </c>
      <c r="F67" s="17" t="str">
        <f>IFERROR(IF(OR($D67="",$D67="No CAS"),INDEX('[1]DEQ Pollutant List'!$A$7:$A$611,MATCH($E67,'[1]DEQ Pollutant List'!$C$7:$C$611,0)),INDEX('[1]DEQ Pollutant List'!$A$7:$A$611,MATCH($D67,'[1]DEQ Pollutant List'!$B$7:$B$611,0))),"")</f>
        <v/>
      </c>
      <c r="G67" s="32"/>
      <c r="H67" s="33">
        <v>0.1</v>
      </c>
      <c r="I67" s="42">
        <v>0.25</v>
      </c>
    </row>
    <row r="68" spans="1:12" hidden="1" x14ac:dyDescent="0.35">
      <c r="A68" s="28"/>
      <c r="B68" s="29" t="s">
        <v>93</v>
      </c>
      <c r="C68" s="65">
        <f>COUNTIFS('Covanta TAC Data'!$C$6:$C$1067,'Materials with no TAC Check'!B69,'Covanta TAC Data'!$F$6:$F$1067,"Yes")</f>
        <v>3</v>
      </c>
      <c r="D68" s="30" t="s">
        <v>1137</v>
      </c>
      <c r="E68" s="31" t="s">
        <v>303</v>
      </c>
      <c r="F68" s="17" t="str">
        <f>IFERROR(IF(OR($D68="",$D68="No CAS"),INDEX('[1]DEQ Pollutant List'!$A$7:$A$611,MATCH($E68,'[1]DEQ Pollutant List'!$C$7:$C$611,0)),INDEX('[1]DEQ Pollutant List'!$A$7:$A$611,MATCH($D68,'[1]DEQ Pollutant List'!$B$7:$B$611,0))),"")</f>
        <v/>
      </c>
      <c r="G68" s="32"/>
      <c r="H68" s="33">
        <v>0.1</v>
      </c>
      <c r="I68" s="42">
        <v>0.25</v>
      </c>
    </row>
    <row r="69" spans="1:12" hidden="1" x14ac:dyDescent="0.35">
      <c r="A69" s="28"/>
      <c r="B69" s="29" t="s">
        <v>93</v>
      </c>
      <c r="C69" s="65">
        <f>COUNTIFS('Covanta TAC Data'!$C$6:$C$1067,'Materials with no TAC Check'!B70,'Covanta TAC Data'!$F$6:$F$1067,"Yes")</f>
        <v>3</v>
      </c>
      <c r="D69" s="30" t="s">
        <v>87</v>
      </c>
      <c r="E69" s="31" t="s">
        <v>86</v>
      </c>
      <c r="F69" s="17" t="str">
        <f>IFERROR(IF(OR($D69="",$D69="No CAS"),INDEX('[1]DEQ Pollutant List'!$A$7:$A$611,MATCH($E69,'[1]DEQ Pollutant List'!$C$7:$C$611,0)),INDEX('[1]DEQ Pollutant List'!$A$7:$A$611,MATCH($D69,'[1]DEQ Pollutant List'!$B$7:$B$611,0))),"")</f>
        <v/>
      </c>
      <c r="G69" s="32"/>
      <c r="H69" s="33">
        <v>0.1</v>
      </c>
      <c r="I69" s="42">
        <v>0.25</v>
      </c>
    </row>
    <row r="70" spans="1:12" hidden="1" x14ac:dyDescent="0.35">
      <c r="A70" s="28"/>
      <c r="B70" s="29" t="s">
        <v>93</v>
      </c>
      <c r="C70" s="65">
        <f>COUNTIFS('Covanta TAC Data'!$C$6:$C$1067,'Materials with no TAC Check'!B71,'Covanta TAC Data'!$F$6:$F$1067,"Yes")</f>
        <v>3</v>
      </c>
      <c r="D70" s="30" t="s">
        <v>928</v>
      </c>
      <c r="E70" s="31" t="s">
        <v>929</v>
      </c>
      <c r="F70" s="17" t="str">
        <f>IFERROR(IF(OR($D70="",$D70="No CAS"),INDEX('[1]DEQ Pollutant List'!$A$7:$A$611,MATCH($E70,'[1]DEQ Pollutant List'!$C$7:$C$611,0)),INDEX('[1]DEQ Pollutant List'!$A$7:$A$611,MATCH($D70,'[1]DEQ Pollutant List'!$B$7:$B$611,0))),"")</f>
        <v/>
      </c>
      <c r="G70" s="32"/>
      <c r="H70" s="33">
        <v>2.5000000000000001E-2</v>
      </c>
      <c r="I70" s="42">
        <v>0.1</v>
      </c>
    </row>
    <row r="71" spans="1:12" hidden="1" x14ac:dyDescent="0.35">
      <c r="A71" s="28"/>
      <c r="B71" s="29" t="s">
        <v>93</v>
      </c>
      <c r="C71" s="65">
        <f>COUNTIFS('Covanta TAC Data'!$C$6:$C$1067,'Materials with no TAC Check'!B72,'Covanta TAC Data'!$F$6:$F$1067,"Yes")</f>
        <v>1</v>
      </c>
      <c r="D71" s="30" t="s">
        <v>1138</v>
      </c>
      <c r="E71" s="31" t="s">
        <v>28</v>
      </c>
      <c r="F71" s="17" t="str">
        <f>IFERROR(IF(OR($D71="",$D71="No CAS"),INDEX('[1]DEQ Pollutant List'!$A$7:$A$611,MATCH($E71,'[1]DEQ Pollutant List'!$C$7:$C$611,0)),INDEX('[1]DEQ Pollutant List'!$A$7:$A$611,MATCH($D71,'[1]DEQ Pollutant List'!$B$7:$B$611,0))),"")</f>
        <v/>
      </c>
      <c r="G71" s="32"/>
      <c r="H71" s="33">
        <v>1E-3</v>
      </c>
      <c r="I71" s="42">
        <v>0.01</v>
      </c>
    </row>
    <row r="72" spans="1:12" hidden="1" x14ac:dyDescent="0.35">
      <c r="A72" s="28"/>
      <c r="B72" s="45" t="s">
        <v>374</v>
      </c>
      <c r="C72" s="65">
        <f>COUNTIFS('Covanta TAC Data'!$C$6:$C$1067,'Materials with no TAC Check'!B73,'Covanta TAC Data'!$F$6:$F$1067,"Yes")</f>
        <v>1</v>
      </c>
      <c r="D72" s="30" t="s">
        <v>375</v>
      </c>
      <c r="E72" s="31" t="s">
        <v>1139</v>
      </c>
      <c r="F72" s="17">
        <f>IFERROR(IF(OR($D72="",$D72="No CAS"),INDEX('[1]DEQ Pollutant List'!$A$7:$A$611,MATCH($E72,'[1]DEQ Pollutant List'!$C$7:$C$611,0)),INDEX('[1]DEQ Pollutant List'!$A$7:$A$611,MATCH($D72,'[1]DEQ Pollutant List'!$B$7:$B$611,0))),"")</f>
        <v>260</v>
      </c>
      <c r="G72" s="32"/>
      <c r="H72" s="33">
        <v>0.08</v>
      </c>
      <c r="I72" s="42"/>
      <c r="K72">
        <v>1.0149999999999999</v>
      </c>
    </row>
    <row r="73" spans="1:12" hidden="1" x14ac:dyDescent="0.35">
      <c r="A73" s="28"/>
      <c r="B73" s="45" t="s">
        <v>374</v>
      </c>
      <c r="C73" s="65">
        <f>COUNTIFS('Covanta TAC Data'!$C$6:$C$1067,'Materials with no TAC Check'!B74,'Covanta TAC Data'!$F$6:$F$1067,"Yes")</f>
        <v>1</v>
      </c>
      <c r="D73" s="30" t="s">
        <v>531</v>
      </c>
      <c r="E73" s="31" t="s">
        <v>532</v>
      </c>
      <c r="F73" s="17" t="str">
        <f>IFERROR(IF(OR($D73="",$D73="No CAS"),INDEX('[1]DEQ Pollutant List'!$A$7:$A$611,MATCH($E73,'[1]DEQ Pollutant List'!$C$7:$C$611,0)),INDEX('[1]DEQ Pollutant List'!$A$7:$A$611,MATCH($D73,'[1]DEQ Pollutant List'!$B$7:$B$611,0))),"")</f>
        <v/>
      </c>
      <c r="G73" s="32"/>
      <c r="H73" s="33">
        <v>1.6E-2</v>
      </c>
      <c r="I73" s="42"/>
    </row>
    <row r="74" spans="1:12" x14ac:dyDescent="0.35">
      <c r="A74" s="28"/>
      <c r="B74" s="45" t="s">
        <v>374</v>
      </c>
      <c r="C74" s="65">
        <f>COUNTIFS('Covanta TAC Data'!$C$6:$C$1067,'Materials with no TAC Check'!B75,'Covanta TAC Data'!$F$6:$F$1067,"Yes")</f>
        <v>0</v>
      </c>
      <c r="D74" s="30" t="s">
        <v>871</v>
      </c>
      <c r="E74" s="31" t="s">
        <v>59</v>
      </c>
      <c r="F74" s="17" t="str">
        <f>IFERROR(IF(OR($D74="",$D74="No CAS"),INDEX('[1]DEQ Pollutant List'!$A$7:$A$611,MATCH($E74,'[1]DEQ Pollutant List'!$C$7:$C$611,0)),INDEX('[1]DEQ Pollutant List'!$A$7:$A$611,MATCH($D74,'[1]DEQ Pollutant List'!$B$7:$B$611,0))),"")</f>
        <v/>
      </c>
      <c r="G74" s="32"/>
      <c r="H74" s="33" t="s">
        <v>937</v>
      </c>
      <c r="I74" s="42"/>
    </row>
    <row r="75" spans="1:12" hidden="1" x14ac:dyDescent="0.35">
      <c r="A75" s="28"/>
      <c r="B75" s="29" t="s">
        <v>74</v>
      </c>
      <c r="C75" s="65">
        <f>COUNTIFS('Covanta TAC Data'!$C$6:$C$1067,'Materials with no TAC Check'!B76,'Covanta TAC Data'!$F$6:$F$1067,"Yes")</f>
        <v>3</v>
      </c>
      <c r="D75" s="30" t="s">
        <v>75</v>
      </c>
      <c r="E75" s="31" t="s">
        <v>74</v>
      </c>
      <c r="F75" s="17" t="str">
        <f>IFERROR(IF(OR($D75="",$D75="No CAS"),INDEX('[1]DEQ Pollutant List'!$A$7:$A$611,MATCH($E75,'[1]DEQ Pollutant List'!$C$7:$C$611,0)),INDEX('[1]DEQ Pollutant List'!$A$7:$A$611,MATCH($D75,'[1]DEQ Pollutant List'!$B$7:$B$611,0))),"")</f>
        <v/>
      </c>
      <c r="G75" s="32"/>
      <c r="H75" s="33">
        <v>0.8</v>
      </c>
      <c r="I75" s="42">
        <v>1</v>
      </c>
      <c r="J75" t="s">
        <v>76</v>
      </c>
    </row>
    <row r="76" spans="1:12" hidden="1" x14ac:dyDescent="0.35">
      <c r="A76" s="28"/>
      <c r="B76" s="29" t="s">
        <v>239</v>
      </c>
      <c r="C76" s="65">
        <f>COUNTIFS('Covanta TAC Data'!$C$6:$C$1067,'Materials with no TAC Check'!B77,'Covanta TAC Data'!$F$6:$F$1067,"Yes")</f>
        <v>3</v>
      </c>
      <c r="D76" s="30" t="s">
        <v>627</v>
      </c>
      <c r="E76" s="47" t="s">
        <v>633</v>
      </c>
      <c r="F76" s="17" t="str">
        <f>IFERROR(IF(OR($D76="",$D76="No CAS"),INDEX('[1]DEQ Pollutant List'!$A$7:$A$611,MATCH($E76,'[1]DEQ Pollutant List'!$C$7:$C$611,0)),INDEX('[1]DEQ Pollutant List'!$A$7:$A$611,MATCH($D76,'[1]DEQ Pollutant List'!$B$7:$B$611,0))),"")</f>
        <v/>
      </c>
      <c r="G76" s="32"/>
      <c r="H76" s="33">
        <v>0.41860000000000003</v>
      </c>
      <c r="I76" s="42"/>
      <c r="L76" t="s">
        <v>1140</v>
      </c>
    </row>
    <row r="77" spans="1:12" hidden="1" x14ac:dyDescent="0.35">
      <c r="A77" s="28"/>
      <c r="B77" s="29" t="s">
        <v>239</v>
      </c>
      <c r="C77" s="65">
        <f>COUNTIFS('Covanta TAC Data'!$C$6:$C$1067,'Materials with no TAC Check'!B78,'Covanta TAC Data'!$F$6:$F$1067,"Yes")</f>
        <v>3</v>
      </c>
      <c r="D77" s="30" t="s">
        <v>709</v>
      </c>
      <c r="E77" s="31" t="s">
        <v>710</v>
      </c>
      <c r="F77" s="17">
        <f>IFERROR(IF(OR($D77="",$D77="No CAS"),INDEX('[1]DEQ Pollutant List'!$A$7:$A$611,MATCH($E77,'[1]DEQ Pollutant List'!$C$7:$C$611,0)),INDEX('[1]DEQ Pollutant List'!$A$7:$A$611,MATCH($D77,'[1]DEQ Pollutant List'!$B$7:$B$611,0))),"")</f>
        <v>321</v>
      </c>
      <c r="G77" s="32"/>
      <c r="H77" s="33">
        <v>0.34839999999999999</v>
      </c>
      <c r="I77" s="42"/>
    </row>
    <row r="78" spans="1:12" hidden="1" x14ac:dyDescent="0.35">
      <c r="A78" s="28"/>
      <c r="B78" s="29" t="s">
        <v>239</v>
      </c>
      <c r="C78" s="65">
        <f>COUNTIFS('Covanta TAC Data'!$C$6:$C$1067,'Materials with no TAC Check'!B79,'Covanta TAC Data'!$F$6:$F$1067,"Yes")</f>
        <v>3</v>
      </c>
      <c r="D78" s="30" t="s">
        <v>302</v>
      </c>
      <c r="E78" s="31" t="s">
        <v>303</v>
      </c>
      <c r="F78" s="17">
        <f>IFERROR(IF(OR($D78="",$D78="No CAS"),INDEX('[1]DEQ Pollutant List'!$A$7:$A$611,MATCH($E78,'[1]DEQ Pollutant List'!$C$7:$C$611,0)),INDEX('[1]DEQ Pollutant List'!$A$7:$A$611,MATCH($D78,'[1]DEQ Pollutant List'!$B$7:$B$611,0))),"")</f>
        <v>600</v>
      </c>
      <c r="G78" s="32"/>
      <c r="H78" s="33">
        <v>9.4E-2</v>
      </c>
      <c r="I78" s="42"/>
    </row>
    <row r="79" spans="1:12" hidden="1" x14ac:dyDescent="0.35">
      <c r="A79" s="28"/>
      <c r="B79" s="29" t="s">
        <v>239</v>
      </c>
      <c r="C79" s="65">
        <f>COUNTIFS('Covanta TAC Data'!$C$6:$C$1067,'Materials with no TAC Check'!B80,'Covanta TAC Data'!$F$6:$F$1067,"Yes")</f>
        <v>3</v>
      </c>
      <c r="D79" s="30" t="s">
        <v>743</v>
      </c>
      <c r="E79" s="31" t="s">
        <v>744</v>
      </c>
      <c r="F79" s="17">
        <f>IFERROR(IF(OR($D79="",$D79="No CAS"),INDEX('[1]DEQ Pollutant List'!$A$7:$A$611,MATCH($E79,'[1]DEQ Pollutant List'!$C$7:$C$611,0)),INDEX('[1]DEQ Pollutant List'!$A$7:$A$611,MATCH($D79,'[1]DEQ Pollutant List'!$B$7:$B$611,0))),"")</f>
        <v>634</v>
      </c>
      <c r="G79" s="32"/>
      <c r="H79" s="33">
        <v>8.3900000000000002E-2</v>
      </c>
      <c r="I79" s="42"/>
    </row>
    <row r="80" spans="1:12" hidden="1" x14ac:dyDescent="0.35">
      <c r="A80" s="28"/>
      <c r="B80" s="29" t="s">
        <v>239</v>
      </c>
      <c r="C80" s="65">
        <f>COUNTIFS('Covanta TAC Data'!$C$6:$C$1067,'Materials with no TAC Check'!B81,'Covanta TAC Data'!$F$6:$F$1067,"Yes")</f>
        <v>3</v>
      </c>
      <c r="D80" s="30" t="s">
        <v>223</v>
      </c>
      <c r="E80" s="31" t="s">
        <v>229</v>
      </c>
      <c r="F80" s="17" t="str">
        <f>IFERROR(IF(OR($D80="",$D80="No CAS"),INDEX('[1]DEQ Pollutant List'!$A$7:$A$611,MATCH($E80,'[1]DEQ Pollutant List'!$C$7:$C$611,0)),INDEX('[1]DEQ Pollutant List'!$A$7:$A$611,MATCH($D80,'[1]DEQ Pollutant List'!$B$7:$B$611,0))),"")</f>
        <v/>
      </c>
      <c r="G80" s="32"/>
      <c r="H80" s="33">
        <v>5.5100000000000003E-2</v>
      </c>
      <c r="I80" s="42"/>
    </row>
    <row r="81" spans="1:12" x14ac:dyDescent="0.35">
      <c r="A81" s="28"/>
      <c r="B81" s="29" t="s">
        <v>239</v>
      </c>
      <c r="C81" s="65">
        <f>COUNTIFS('Covanta TAC Data'!$C$6:$C$1067,'Materials with no TAC Check'!B82,'Covanta TAC Data'!$F$6:$F$1067,"Yes")</f>
        <v>0</v>
      </c>
      <c r="D81" s="30" t="s">
        <v>371</v>
      </c>
      <c r="E81" s="31" t="s">
        <v>373</v>
      </c>
      <c r="F81" s="17" t="str">
        <f>IFERROR(IF(OR($D81="",$D81="No CAS"),INDEX('[1]DEQ Pollutant List'!$A$7:$A$611,MATCH($E81,'[1]DEQ Pollutant List'!$C$7:$C$611,0)),INDEX('[1]DEQ Pollutant List'!$A$7:$A$611,MATCH($D81,'[1]DEQ Pollutant List'!$B$7:$B$611,0))),"")</f>
        <v/>
      </c>
      <c r="G81" s="32"/>
      <c r="H81" s="33">
        <v>1.67E-2</v>
      </c>
      <c r="I81" s="42"/>
    </row>
    <row r="82" spans="1:12" x14ac:dyDescent="0.35">
      <c r="A82" s="28"/>
      <c r="B82" s="29" t="s">
        <v>1050</v>
      </c>
      <c r="C82" s="65">
        <f>COUNTIFS('Covanta TAC Data'!$C$6:$C$1067,'Materials with no TAC Check'!B83,'Covanta TAC Data'!$F$6:$F$1067,"Yes")</f>
        <v>0</v>
      </c>
      <c r="D82" s="30" t="s">
        <v>1141</v>
      </c>
      <c r="E82" s="31"/>
      <c r="F82" s="17" t="str">
        <f>IFERROR(IF(OR($D82="",$D82="No CAS"),INDEX('[1]DEQ Pollutant List'!$A$7:$A$611,MATCH($E82,'[1]DEQ Pollutant List'!$C$7:$C$611,0)),INDEX('[1]DEQ Pollutant List'!$A$7:$A$611,MATCH($D82,'[1]DEQ Pollutant List'!$B$7:$B$611,0))),"")</f>
        <v/>
      </c>
      <c r="G82" s="32"/>
      <c r="H82" s="33"/>
      <c r="I82" s="42"/>
    </row>
    <row r="83" spans="1:12" hidden="1" x14ac:dyDescent="0.35">
      <c r="A83" s="28"/>
      <c r="B83" s="45" t="s">
        <v>777</v>
      </c>
      <c r="C83" s="65">
        <f>COUNTIFS('Covanta TAC Data'!$C$6:$C$1067,'Materials with no TAC Check'!B84,'Covanta TAC Data'!$F$6:$F$1067,"Yes")</f>
        <v>2</v>
      </c>
      <c r="D83" s="30" t="s">
        <v>778</v>
      </c>
      <c r="E83" s="31" t="s">
        <v>779</v>
      </c>
      <c r="F83" s="17" t="str">
        <f>IFERROR(IF(OR($D83="",$D83="No CAS"),INDEX('[1]DEQ Pollutant List'!$A$7:$A$611,MATCH($E83,'[1]DEQ Pollutant List'!$C$7:$C$611,0)),INDEX('[1]DEQ Pollutant List'!$A$7:$A$611,MATCH($D83,'[1]DEQ Pollutant List'!$B$7:$B$611,0))),"")</f>
        <v/>
      </c>
      <c r="G83" s="32"/>
      <c r="H83" s="33">
        <v>0.995</v>
      </c>
      <c r="I83" s="42">
        <v>1</v>
      </c>
      <c r="L83" t="s">
        <v>1142</v>
      </c>
    </row>
    <row r="84" spans="1:12" hidden="1" x14ac:dyDescent="0.35">
      <c r="A84" s="28"/>
      <c r="B84" s="45" t="s">
        <v>711</v>
      </c>
      <c r="C84" s="65">
        <f>COUNTIFS('Covanta TAC Data'!$C$6:$C$1067,'Materials with no TAC Check'!B85,'Covanta TAC Data'!$F$6:$F$1067,"Yes")</f>
        <v>2</v>
      </c>
      <c r="D84" s="30" t="s">
        <v>728</v>
      </c>
      <c r="E84" s="31" t="s">
        <v>731</v>
      </c>
      <c r="F84" s="17">
        <f>IFERROR(IF(OR($D84="",$D84="No CAS"),INDEX('[1]DEQ Pollutant List'!$A$7:$A$611,MATCH($E84,'[1]DEQ Pollutant List'!$C$7:$C$611,0)),INDEX('[1]DEQ Pollutant List'!$A$7:$A$611,MATCH($D84,'[1]DEQ Pollutant List'!$B$7:$B$611,0))),"")</f>
        <v>302</v>
      </c>
      <c r="G84" s="32"/>
      <c r="H84" s="33">
        <v>0.45169999999999999</v>
      </c>
      <c r="I84" s="42"/>
    </row>
    <row r="85" spans="1:12" hidden="1" x14ac:dyDescent="0.35">
      <c r="A85" s="28"/>
      <c r="B85" s="45" t="s">
        <v>711</v>
      </c>
      <c r="C85" s="65">
        <f>COUNTIFS('Covanta TAC Data'!$C$6:$C$1067,'Materials with no TAC Check'!B86,'Covanta TAC Data'!$F$6:$F$1067,"Yes")</f>
        <v>2</v>
      </c>
      <c r="D85" s="30" t="s">
        <v>703</v>
      </c>
      <c r="E85" s="31" t="s">
        <v>712</v>
      </c>
      <c r="F85" s="17" t="str">
        <f>IFERROR(IF(OR($D85="",$D85="No CAS"),INDEX('[1]DEQ Pollutant List'!$A$7:$A$611,MATCH($E85,'[1]DEQ Pollutant List'!$C$7:$C$611,0)),INDEX('[1]DEQ Pollutant List'!$A$7:$A$611,MATCH($D85,'[1]DEQ Pollutant List'!$B$7:$B$611,0))),"")</f>
        <v/>
      </c>
      <c r="G85" s="32"/>
      <c r="H85" s="33">
        <v>0.29730000000000001</v>
      </c>
      <c r="I85" s="42"/>
    </row>
    <row r="86" spans="1:12" x14ac:dyDescent="0.35">
      <c r="A86" s="28"/>
      <c r="B86" s="45" t="s">
        <v>711</v>
      </c>
      <c r="C86" s="65">
        <f>COUNTIFS('Covanta TAC Data'!$C$6:$C$1067,'Materials with no TAC Check'!B87,'Covanta TAC Data'!$F$6:$F$1067,"Yes")</f>
        <v>0</v>
      </c>
      <c r="D86" s="30" t="s">
        <v>743</v>
      </c>
      <c r="E86" s="31" t="s">
        <v>744</v>
      </c>
      <c r="F86" s="17">
        <f>IFERROR(IF(OR($D86="",$D86="No CAS"),INDEX('[1]DEQ Pollutant List'!$A$7:$A$611,MATCH($E86,'[1]DEQ Pollutant List'!$C$7:$C$611,0)),INDEX('[1]DEQ Pollutant List'!$A$7:$A$611,MATCH($D86,'[1]DEQ Pollutant List'!$B$7:$B$611,0))),"")</f>
        <v>634</v>
      </c>
      <c r="G86" s="32"/>
      <c r="H86" s="33">
        <v>0.14430000000000001</v>
      </c>
      <c r="I86" s="42"/>
    </row>
    <row r="87" spans="1:12" x14ac:dyDescent="0.35">
      <c r="A87" s="28"/>
      <c r="B87" s="29" t="s">
        <v>783</v>
      </c>
      <c r="C87" s="65">
        <f>COUNTIFS('Covanta TAC Data'!$C$6:$C$1067,'Materials with no TAC Check'!B88,'Covanta TAC Data'!$F$6:$F$1067,"Yes")</f>
        <v>0</v>
      </c>
      <c r="D87" s="30" t="s">
        <v>782</v>
      </c>
      <c r="E87" s="47" t="s">
        <v>784</v>
      </c>
      <c r="F87" s="17" t="str">
        <f>IFERROR(IF(OR($D87="",$D87="No CAS"),INDEX('[1]DEQ Pollutant List'!$A$7:$A$611,MATCH($E87,'[1]DEQ Pollutant List'!$C$7:$C$611,0)),INDEX('[1]DEQ Pollutant List'!$A$7:$A$611,MATCH($D87,'[1]DEQ Pollutant List'!$B$7:$B$611,0))),"")</f>
        <v/>
      </c>
      <c r="G87" s="32"/>
      <c r="H87" s="33">
        <v>1</v>
      </c>
      <c r="I87" s="42"/>
      <c r="K87">
        <v>1.5</v>
      </c>
      <c r="L87" t="s">
        <v>1143</v>
      </c>
    </row>
    <row r="88" spans="1:12" hidden="1" x14ac:dyDescent="0.35">
      <c r="A88" s="28"/>
      <c r="B88" s="29" t="s">
        <v>63</v>
      </c>
      <c r="C88" s="65">
        <f>COUNTIFS('Covanta TAC Data'!$C$6:$C$1067,'Materials with no TAC Check'!B89,'Covanta TAC Data'!$F$6:$F$1067,"Yes")</f>
        <v>1</v>
      </c>
      <c r="D88" s="30" t="s">
        <v>64</v>
      </c>
      <c r="E88" s="31" t="s">
        <v>65</v>
      </c>
      <c r="F88" s="17" t="str">
        <f>IFERROR(IF(OR($D88="",$D88="No CAS"),INDEX('[1]DEQ Pollutant List'!$A$7:$A$611,MATCH($E88,'[1]DEQ Pollutant List'!$C$7:$C$611,0)),INDEX('[1]DEQ Pollutant List'!$A$7:$A$611,MATCH($D88,'[1]DEQ Pollutant List'!$B$7:$B$611,0))),"")</f>
        <v/>
      </c>
      <c r="G88" s="32"/>
      <c r="H88" s="33">
        <v>0.25</v>
      </c>
      <c r="I88" s="42">
        <v>0.5</v>
      </c>
      <c r="J88">
        <v>1.0900000000000001</v>
      </c>
    </row>
    <row r="89" spans="1:12" hidden="1" x14ac:dyDescent="0.35">
      <c r="A89" s="28"/>
      <c r="B89" s="29" t="s">
        <v>874</v>
      </c>
      <c r="C89" s="65">
        <f>COUNTIFS('Covanta TAC Data'!$C$6:$C$1067,'Materials with no TAC Check'!B90,'Covanta TAC Data'!$F$6:$F$1067,"Yes")</f>
        <v>1</v>
      </c>
      <c r="D89" s="30" t="s">
        <v>871</v>
      </c>
      <c r="E89" s="31" t="s">
        <v>59</v>
      </c>
      <c r="F89" s="17" t="str">
        <f>IFERROR(IF(OR($D89="",$D89="No CAS"),INDEX('[1]DEQ Pollutant List'!$A$7:$A$611,MATCH($E89,'[1]DEQ Pollutant List'!$C$7:$C$611,0)),INDEX('[1]DEQ Pollutant List'!$A$7:$A$611,MATCH($D89,'[1]DEQ Pollutant List'!$B$7:$B$611,0))),"")</f>
        <v/>
      </c>
      <c r="G89" s="32"/>
      <c r="H89" s="33">
        <v>0.69</v>
      </c>
      <c r="I89" s="42"/>
    </row>
    <row r="90" spans="1:12" hidden="1" x14ac:dyDescent="0.35">
      <c r="A90" s="28"/>
      <c r="B90" s="29" t="s">
        <v>874</v>
      </c>
      <c r="C90" s="65">
        <f>COUNTIFS('Covanta TAC Data'!$C$6:$C$1067,'Materials with no TAC Check'!B91,'Covanta TAC Data'!$F$6:$F$1067,"Yes")</f>
        <v>4</v>
      </c>
      <c r="D90" s="30" t="s">
        <v>1144</v>
      </c>
      <c r="E90" s="31" t="s">
        <v>1145</v>
      </c>
      <c r="F90" s="17" t="str">
        <f>IFERROR(IF(OR($D90="",$D90="No CAS"),INDEX('[1]DEQ Pollutant List'!$A$7:$A$611,MATCH($E90,'[1]DEQ Pollutant List'!$C$7:$C$611,0)),INDEX('[1]DEQ Pollutant List'!$A$7:$A$611,MATCH($D90,'[1]DEQ Pollutant List'!$B$7:$B$611,0))),"")</f>
        <v/>
      </c>
      <c r="G90" s="32"/>
      <c r="H90" s="33">
        <v>0.31</v>
      </c>
      <c r="I90" s="42"/>
    </row>
    <row r="91" spans="1:12" hidden="1" x14ac:dyDescent="0.35">
      <c r="A91" s="28"/>
      <c r="B91" s="29" t="s">
        <v>70</v>
      </c>
      <c r="C91" s="65">
        <f>COUNTIFS('Covanta TAC Data'!$C$6:$C$1067,'Materials with no TAC Check'!B92,'Covanta TAC Data'!$F$6:$F$1067,"Yes")</f>
        <v>4</v>
      </c>
      <c r="D91" s="30" t="s">
        <v>60</v>
      </c>
      <c r="E91" s="31" t="s">
        <v>942</v>
      </c>
      <c r="F91" s="17" t="str">
        <f>IFERROR(IF(OR($D91="",$D91="No CAS"),INDEX('[1]DEQ Pollutant List'!$A$7:$A$611,MATCH($E91,'[1]DEQ Pollutant List'!$C$7:$C$611,0)),INDEX('[1]DEQ Pollutant List'!$A$7:$A$611,MATCH($D91,'[1]DEQ Pollutant List'!$B$7:$B$611,0))),"")</f>
        <v/>
      </c>
      <c r="G91" s="32"/>
      <c r="H91" s="33">
        <v>0.01</v>
      </c>
      <c r="I91" s="42">
        <v>0.1</v>
      </c>
      <c r="L91" t="s">
        <v>1146</v>
      </c>
    </row>
    <row r="92" spans="1:12" hidden="1" x14ac:dyDescent="0.35">
      <c r="A92" s="28"/>
      <c r="B92" s="29" t="s">
        <v>70</v>
      </c>
      <c r="C92" s="65">
        <f>COUNTIFS('Covanta TAC Data'!$C$6:$C$1067,'Materials with no TAC Check'!B93,'Covanta TAC Data'!$F$6:$F$1067,"Yes")</f>
        <v>4</v>
      </c>
      <c r="D92" s="30" t="s">
        <v>648</v>
      </c>
      <c r="E92" s="31" t="s">
        <v>652</v>
      </c>
      <c r="F92" s="17" t="str">
        <f>IFERROR(IF(OR($D92="",$D92="No CAS"),INDEX('[1]DEQ Pollutant List'!$A$7:$A$611,MATCH($E92,'[1]DEQ Pollutant List'!$C$7:$C$611,0)),INDEX('[1]DEQ Pollutant List'!$A$7:$A$611,MATCH($D92,'[1]DEQ Pollutant List'!$B$7:$B$611,0))),"")</f>
        <v/>
      </c>
      <c r="G92" s="32"/>
      <c r="H92" s="33">
        <v>0.01</v>
      </c>
      <c r="I92" s="42">
        <v>0.02</v>
      </c>
    </row>
    <row r="93" spans="1:12" hidden="1" x14ac:dyDescent="0.35">
      <c r="A93" s="28"/>
      <c r="B93" s="29" t="s">
        <v>70</v>
      </c>
      <c r="C93" s="65">
        <f>COUNTIFS('Covanta TAC Data'!$C$6:$C$1067,'Materials with no TAC Check'!B94,'Covanta TAC Data'!$F$6:$F$1067,"Yes")</f>
        <v>4</v>
      </c>
      <c r="D93" s="30" t="s">
        <v>292</v>
      </c>
      <c r="E93" s="31" t="s">
        <v>295</v>
      </c>
      <c r="F93" s="17" t="str">
        <f>IFERROR(IF(OR($D93="",$D93="No CAS"),INDEX('[1]DEQ Pollutant List'!$A$7:$A$611,MATCH($E93,'[1]DEQ Pollutant List'!$C$7:$C$611,0)),INDEX('[1]DEQ Pollutant List'!$A$7:$A$611,MATCH($D93,'[1]DEQ Pollutant List'!$B$7:$B$611,0))),"")</f>
        <v/>
      </c>
      <c r="G93" s="32"/>
      <c r="H93" s="33">
        <v>1E-3</v>
      </c>
      <c r="I93" s="42">
        <v>0.02</v>
      </c>
    </row>
    <row r="94" spans="1:12" hidden="1" x14ac:dyDescent="0.35">
      <c r="A94" s="28"/>
      <c r="B94" s="29" t="s">
        <v>70</v>
      </c>
      <c r="C94" s="65">
        <f>COUNTIFS('Covanta TAC Data'!$C$6:$C$1067,'Materials with no TAC Check'!B95,'Covanta TAC Data'!$F$6:$F$1067,"Yes")</f>
        <v>4</v>
      </c>
      <c r="D94" s="30" t="s">
        <v>261</v>
      </c>
      <c r="E94" s="31" t="s">
        <v>263</v>
      </c>
      <c r="F94" s="17" t="str">
        <f>IFERROR(IF(OR($D94="",$D94="No CAS"),INDEX('[1]DEQ Pollutant List'!$A$7:$A$611,MATCH($E94,'[1]DEQ Pollutant List'!$C$7:$C$611,0)),INDEX('[1]DEQ Pollutant List'!$A$7:$A$611,MATCH($D94,'[1]DEQ Pollutant List'!$B$7:$B$611,0))),"")</f>
        <v/>
      </c>
      <c r="G94" s="32"/>
      <c r="H94" s="33">
        <v>0.01</v>
      </c>
      <c r="I94" s="42">
        <v>0.09</v>
      </c>
    </row>
    <row r="95" spans="1:12" hidden="1" x14ac:dyDescent="0.35">
      <c r="A95" s="28"/>
      <c r="B95" s="29" t="s">
        <v>70</v>
      </c>
      <c r="C95" s="65">
        <f>COUNTIFS('Covanta TAC Data'!$C$6:$C$1067,'Materials with no TAC Check'!B96,'Covanta TAC Data'!$F$6:$F$1067,"Yes")</f>
        <v>4</v>
      </c>
      <c r="D95" s="30" t="s">
        <v>482</v>
      </c>
      <c r="E95" s="31" t="s">
        <v>483</v>
      </c>
      <c r="F95" s="17" t="str">
        <f>IFERROR(IF(OR($D95="",$D95="No CAS"),INDEX('[1]DEQ Pollutant List'!$A$7:$A$611,MATCH($E95,'[1]DEQ Pollutant List'!$C$7:$C$611,0)),INDEX('[1]DEQ Pollutant List'!$A$7:$A$611,MATCH($D95,'[1]DEQ Pollutant List'!$B$7:$B$611,0))),"")</f>
        <v/>
      </c>
      <c r="G95" s="32"/>
      <c r="H95" s="33">
        <v>0.02</v>
      </c>
      <c r="I95" s="42">
        <v>0.04</v>
      </c>
    </row>
    <row r="96" spans="1:12" hidden="1" x14ac:dyDescent="0.35">
      <c r="A96" s="28"/>
      <c r="B96" s="29" t="s">
        <v>70</v>
      </c>
      <c r="C96" s="65">
        <f>COUNTIFS('Covanta TAC Data'!$C$6:$C$1067,'Materials with no TAC Check'!B97,'Covanta TAC Data'!$F$6:$F$1067,"Yes")</f>
        <v>4</v>
      </c>
      <c r="D96" s="30" t="s">
        <v>1038</v>
      </c>
      <c r="E96" s="31" t="s">
        <v>1039</v>
      </c>
      <c r="F96" s="17" t="str">
        <f>IFERROR(IF(OR($D96="",$D96="No CAS"),INDEX('[1]DEQ Pollutant List'!$A$7:$A$611,MATCH($E96,'[1]DEQ Pollutant List'!$C$7:$C$611,0)),INDEX('[1]DEQ Pollutant List'!$A$7:$A$611,MATCH($D96,'[1]DEQ Pollutant List'!$B$7:$B$611,0))),"")</f>
        <v/>
      </c>
      <c r="G96" s="32"/>
      <c r="H96" s="33">
        <v>1E-3</v>
      </c>
      <c r="I96" s="42">
        <v>5.0000000000000001E-3</v>
      </c>
    </row>
    <row r="97" spans="1:10" hidden="1" x14ac:dyDescent="0.35">
      <c r="A97" s="28"/>
      <c r="B97" s="29" t="s">
        <v>70</v>
      </c>
      <c r="C97" s="65">
        <f>COUNTIFS('Covanta TAC Data'!$C$6:$C$1067,'Materials with no TAC Check'!B98,'Covanta TAC Data'!$F$6:$F$1067,"Yes")</f>
        <v>4</v>
      </c>
      <c r="D97" s="30" t="s">
        <v>1147</v>
      </c>
      <c r="E97" s="31" t="s">
        <v>1148</v>
      </c>
      <c r="F97" s="17" t="str">
        <f>IFERROR(IF(OR($D97="",$D97="No CAS"),INDEX('[1]DEQ Pollutant List'!$A$7:$A$611,MATCH($E97,'[1]DEQ Pollutant List'!$C$7:$C$611,0)),INDEX('[1]DEQ Pollutant List'!$A$7:$A$611,MATCH($D97,'[1]DEQ Pollutant List'!$B$7:$B$611,0))),"")</f>
        <v/>
      </c>
      <c r="G97" s="32"/>
      <c r="H97" s="33">
        <v>0.01</v>
      </c>
      <c r="I97" s="42">
        <v>0.02</v>
      </c>
    </row>
    <row r="98" spans="1:10" hidden="1" x14ac:dyDescent="0.35">
      <c r="A98" s="28"/>
      <c r="B98" s="29" t="s">
        <v>70</v>
      </c>
      <c r="C98" s="65">
        <f>COUNTIFS('Covanta TAC Data'!$C$6:$C$1067,'Materials with no TAC Check'!B99,'Covanta TAC Data'!$F$6:$F$1067,"Yes")</f>
        <v>4</v>
      </c>
      <c r="D98" s="30" t="s">
        <v>561</v>
      </c>
      <c r="E98" s="31" t="s">
        <v>566</v>
      </c>
      <c r="F98" s="17" t="str">
        <f>IFERROR(IF(OR($D98="",$D98="No CAS"),INDEX('[1]DEQ Pollutant List'!$A$7:$A$611,MATCH($E98,'[1]DEQ Pollutant List'!$C$7:$C$611,0)),INDEX('[1]DEQ Pollutant List'!$A$7:$A$611,MATCH($D98,'[1]DEQ Pollutant List'!$B$7:$B$611,0))),"")</f>
        <v/>
      </c>
      <c r="G98" s="32"/>
      <c r="H98" s="33">
        <v>0.17</v>
      </c>
      <c r="I98" s="42">
        <v>0.28000000000000003</v>
      </c>
    </row>
    <row r="99" spans="1:10" hidden="1" x14ac:dyDescent="0.35">
      <c r="A99" s="28"/>
      <c r="B99" s="29" t="s">
        <v>70</v>
      </c>
      <c r="C99" s="65">
        <f>COUNTIFS('Covanta TAC Data'!$C$6:$C$1067,'Materials with no TAC Check'!B100,'Covanta TAC Data'!$F$6:$F$1067,"Yes")</f>
        <v>4</v>
      </c>
      <c r="D99" s="30" t="s">
        <v>590</v>
      </c>
      <c r="E99" s="31" t="s">
        <v>626</v>
      </c>
      <c r="F99" s="17" t="str">
        <f>IFERROR(IF(OR($D99="",$D99="No CAS"),INDEX('[1]DEQ Pollutant List'!$A$7:$A$611,MATCH($E99,'[1]DEQ Pollutant List'!$C$7:$C$611,0)),INDEX('[1]DEQ Pollutant List'!$A$7:$A$611,MATCH($D99,'[1]DEQ Pollutant List'!$B$7:$B$611,0))),"")</f>
        <v/>
      </c>
      <c r="G99" s="32"/>
      <c r="H99" s="33">
        <v>8.9999999999999998E-4</v>
      </c>
      <c r="I99" s="42">
        <v>2.5000000000000001E-3</v>
      </c>
    </row>
    <row r="100" spans="1:10" hidden="1" x14ac:dyDescent="0.35">
      <c r="A100" s="28"/>
      <c r="B100" s="29" t="s">
        <v>70</v>
      </c>
      <c r="C100" s="65">
        <f>COUNTIFS('Covanta TAC Data'!$C$6:$C$1067,'Materials with no TAC Check'!B101,'Covanta TAC Data'!$F$6:$F$1067,"Yes")</f>
        <v>4</v>
      </c>
      <c r="D100" s="30" t="s">
        <v>38</v>
      </c>
      <c r="E100" s="31" t="s">
        <v>331</v>
      </c>
      <c r="F100" s="17" t="str">
        <f>IFERROR(IF(OR($D100="",$D100="No CAS"),INDEX('[1]DEQ Pollutant List'!$A$7:$A$611,MATCH($E100,'[1]DEQ Pollutant List'!$C$7:$C$611,0)),INDEX('[1]DEQ Pollutant List'!$A$7:$A$611,MATCH($D100,'[1]DEQ Pollutant List'!$B$7:$B$611,0))),"")</f>
        <v/>
      </c>
      <c r="G100" s="32"/>
      <c r="H100" s="33">
        <v>5.0000000000000001E-3</v>
      </c>
      <c r="I100" s="42">
        <v>0.25</v>
      </c>
    </row>
    <row r="101" spans="1:10" hidden="1" x14ac:dyDescent="0.35">
      <c r="A101" s="28"/>
      <c r="B101" s="29" t="s">
        <v>70</v>
      </c>
      <c r="C101" s="65">
        <f>COUNTIFS('Covanta TAC Data'!$C$6:$C$1067,'Materials with no TAC Check'!B102,'Covanta TAC Data'!$F$6:$F$1067,"Yes")</f>
        <v>4</v>
      </c>
      <c r="D101" s="30" t="s">
        <v>1149</v>
      </c>
      <c r="E101" s="31" t="s">
        <v>277</v>
      </c>
      <c r="F101" s="17" t="str">
        <f>IFERROR(IF(OR($D101="",$D101="No CAS"),INDEX('[1]DEQ Pollutant List'!$A$7:$A$611,MATCH($E101,'[1]DEQ Pollutant List'!$C$7:$C$611,0)),INDEX('[1]DEQ Pollutant List'!$A$7:$A$611,MATCH($D101,'[1]DEQ Pollutant List'!$B$7:$B$611,0))),"")</f>
        <v/>
      </c>
      <c r="G101" s="32"/>
      <c r="H101" s="33">
        <v>0.01</v>
      </c>
      <c r="I101" s="42">
        <v>0.19</v>
      </c>
    </row>
    <row r="102" spans="1:10" hidden="1" x14ac:dyDescent="0.35">
      <c r="A102" s="28"/>
      <c r="B102" s="29" t="s">
        <v>70</v>
      </c>
      <c r="C102" s="65">
        <f>COUNTIFS('Covanta TAC Data'!$C$6:$C$1067,'Materials with no TAC Check'!B103,'Covanta TAC Data'!$F$6:$F$1067,"Yes")</f>
        <v>4</v>
      </c>
      <c r="D102" s="30" t="s">
        <v>1138</v>
      </c>
      <c r="E102" s="31" t="s">
        <v>1150</v>
      </c>
      <c r="F102" s="17" t="str">
        <f>IFERROR(IF(OR($D102="",$D102="No CAS"),INDEX('[1]DEQ Pollutant List'!$A$7:$A$611,MATCH($E102,'[1]DEQ Pollutant List'!$C$7:$C$611,0)),INDEX('[1]DEQ Pollutant List'!$A$7:$A$611,MATCH($D102,'[1]DEQ Pollutant List'!$B$7:$B$611,0))),"")</f>
        <v/>
      </c>
      <c r="G102" s="32"/>
      <c r="H102" s="33">
        <v>2E-3</v>
      </c>
      <c r="I102" s="42">
        <v>1.2E-2</v>
      </c>
    </row>
    <row r="103" spans="1:10" hidden="1" x14ac:dyDescent="0.35">
      <c r="A103" s="28"/>
      <c r="B103" s="29" t="s">
        <v>70</v>
      </c>
      <c r="C103" s="65">
        <f>COUNTIFS('Covanta TAC Data'!$C$6:$C$1067,'Materials with no TAC Check'!B104,'Covanta TAC Data'!$F$6:$F$1067,"Yes")</f>
        <v>4</v>
      </c>
      <c r="D103" s="30" t="s">
        <v>35</v>
      </c>
      <c r="E103" s="31" t="s">
        <v>288</v>
      </c>
      <c r="F103" s="17" t="str">
        <f>IFERROR(IF(OR($D103="",$D103="No CAS"),INDEX('[1]DEQ Pollutant List'!$A$7:$A$611,MATCH($E103,'[1]DEQ Pollutant List'!$C$7:$C$611,0)),INDEX('[1]DEQ Pollutant List'!$A$7:$A$611,MATCH($D103,'[1]DEQ Pollutant List'!$B$7:$B$611,0))),"")</f>
        <v/>
      </c>
      <c r="G103" s="32"/>
      <c r="H103" s="33">
        <v>0.01</v>
      </c>
      <c r="I103" s="42">
        <v>0.1</v>
      </c>
    </row>
    <row r="104" spans="1:10" hidden="1" x14ac:dyDescent="0.35">
      <c r="A104" s="28"/>
      <c r="B104" s="29" t="s">
        <v>70</v>
      </c>
      <c r="C104" s="65">
        <f>COUNTIFS('Covanta TAC Data'!$C$6:$C$1067,'Materials with no TAC Check'!B105,'Covanta TAC Data'!$F$6:$F$1067,"Yes")</f>
        <v>4</v>
      </c>
      <c r="D104" s="30" t="s">
        <v>433</v>
      </c>
      <c r="E104" s="31" t="s">
        <v>434</v>
      </c>
      <c r="F104" s="17" t="str">
        <f>IFERROR(IF(OR($D104="",$D104="No CAS"),INDEX('[1]DEQ Pollutant List'!$A$7:$A$611,MATCH($E104,'[1]DEQ Pollutant List'!$C$7:$C$611,0)),INDEX('[1]DEQ Pollutant List'!$A$7:$A$611,MATCH($D104,'[1]DEQ Pollutant List'!$B$7:$B$611,0))),"")</f>
        <v/>
      </c>
      <c r="G104" s="32"/>
      <c r="H104" s="33">
        <v>0.01</v>
      </c>
      <c r="I104" s="42">
        <v>0.03</v>
      </c>
    </row>
    <row r="105" spans="1:10" x14ac:dyDescent="0.35">
      <c r="A105" s="28"/>
      <c r="B105" s="29" t="s">
        <v>70</v>
      </c>
      <c r="C105" s="65">
        <f>COUNTIFS('Covanta TAC Data'!$C$6:$C$1067,'Materials with no TAC Check'!B106,'Covanta TAC Data'!$F$6:$F$1067,"Yes")</f>
        <v>0</v>
      </c>
      <c r="D105" s="30" t="s">
        <v>1151</v>
      </c>
      <c r="E105" s="31" t="s">
        <v>1104</v>
      </c>
      <c r="F105" s="17" t="str">
        <f>IFERROR(IF(OR($D105="",$D105="No CAS"),INDEX('[1]DEQ Pollutant List'!$A$7:$A$611,MATCH($E105,'[1]DEQ Pollutant List'!$C$7:$C$611,0)),INDEX('[1]DEQ Pollutant List'!$A$7:$A$611,MATCH($D105,'[1]DEQ Pollutant List'!$B$7:$B$611,0))),"")</f>
        <v/>
      </c>
      <c r="G105" s="32"/>
      <c r="H105" s="33">
        <v>0.01</v>
      </c>
      <c r="I105" s="42">
        <v>0.03</v>
      </c>
    </row>
    <row r="106" spans="1:10" x14ac:dyDescent="0.35">
      <c r="A106" s="28"/>
      <c r="B106" s="29" t="s">
        <v>1001</v>
      </c>
      <c r="C106" s="65">
        <f>COUNTIFS('Covanta TAC Data'!$C$6:$C$1067,'Materials with no TAC Check'!B107,'Covanta TAC Data'!$F$6:$F$1067,"Yes")</f>
        <v>0</v>
      </c>
      <c r="D106" s="30" t="s">
        <v>1152</v>
      </c>
      <c r="E106" s="31" t="s">
        <v>1003</v>
      </c>
      <c r="F106" s="17" t="str">
        <f>IFERROR(IF(OR($D106="",$D106="No CAS"),INDEX('[1]DEQ Pollutant List'!$A$7:$A$611,MATCH($E106,'[1]DEQ Pollutant List'!$C$7:$C$611,0)),INDEX('[1]DEQ Pollutant List'!$A$7:$A$611,MATCH($D106,'[1]DEQ Pollutant List'!$B$7:$B$611,0))),"")</f>
        <v/>
      </c>
      <c r="G106" s="32"/>
      <c r="H106" s="33">
        <v>1E-4</v>
      </c>
      <c r="I106" s="42"/>
    </row>
    <row r="107" spans="1:10" x14ac:dyDescent="0.35">
      <c r="A107" s="28"/>
      <c r="B107" s="29" t="s">
        <v>441</v>
      </c>
      <c r="C107" s="65">
        <f>COUNTIFS('Covanta TAC Data'!$C$6:$C$1067,'Materials with no TAC Check'!B108,'Covanta TAC Data'!$F$6:$F$1067,"Yes")</f>
        <v>0</v>
      </c>
      <c r="D107" s="30" t="s">
        <v>442</v>
      </c>
      <c r="E107" s="31" t="s">
        <v>443</v>
      </c>
      <c r="F107" s="17" t="str">
        <f>IFERROR(IF(OR($D107="",$D107="No CAS"),INDEX('[1]DEQ Pollutant List'!$A$7:$A$611,MATCH($E107,'[1]DEQ Pollutant List'!$C$7:$C$611,0)),INDEX('[1]DEQ Pollutant List'!$A$7:$A$611,MATCH($D107,'[1]DEQ Pollutant List'!$B$7:$B$611,0))),"")</f>
        <v/>
      </c>
      <c r="G107" s="32"/>
      <c r="H107" s="33">
        <v>5.0000000000000001E-4</v>
      </c>
      <c r="I107" s="42"/>
    </row>
    <row r="108" spans="1:10" x14ac:dyDescent="0.35">
      <c r="A108" s="28"/>
      <c r="B108" s="29" t="s">
        <v>570</v>
      </c>
      <c r="C108" s="65">
        <f>COUNTIFS('Covanta TAC Data'!$C$6:$C$1067,'Materials with no TAC Check'!B109,'Covanta TAC Data'!$F$6:$F$1067,"Yes")</f>
        <v>0</v>
      </c>
      <c r="D108" s="30" t="s">
        <v>1153</v>
      </c>
      <c r="E108" s="31" t="s">
        <v>569</v>
      </c>
      <c r="F108" s="17" t="str">
        <f>IFERROR(IF(OR($D108="",$D108="No CAS"),INDEX('[1]DEQ Pollutant List'!$A$7:$A$611,MATCH($E108,'[1]DEQ Pollutant List'!$C$7:$C$611,0)),INDEX('[1]DEQ Pollutant List'!$A$7:$A$611,MATCH($D108,'[1]DEQ Pollutant List'!$B$7:$B$611,0))),"")</f>
        <v/>
      </c>
      <c r="G108" s="32"/>
      <c r="H108" s="33">
        <v>0.06</v>
      </c>
      <c r="I108" s="42"/>
    </row>
    <row r="109" spans="1:10" hidden="1" x14ac:dyDescent="0.35">
      <c r="A109" s="28"/>
      <c r="B109" s="29" t="s">
        <v>814</v>
      </c>
      <c r="C109" s="65">
        <f>COUNTIFS('Covanta TAC Data'!$C$6:$C$1067,'Materials with no TAC Check'!B110,'Covanta TAC Data'!$F$6:$F$1067,"Yes")</f>
        <v>1</v>
      </c>
      <c r="D109" s="30" t="s">
        <v>1154</v>
      </c>
      <c r="E109" s="31" t="s">
        <v>105</v>
      </c>
      <c r="F109" s="17" t="str">
        <f>IFERROR(IF(OR($D109="",$D109="No CAS"),INDEX('[1]DEQ Pollutant List'!$A$7:$A$611,MATCH($E109,'[1]DEQ Pollutant List'!$C$7:$C$611,0)),INDEX('[1]DEQ Pollutant List'!$A$7:$A$611,MATCH($D109,'[1]DEQ Pollutant List'!$B$7:$B$611,0))),"")</f>
        <v/>
      </c>
      <c r="G109" s="32"/>
      <c r="H109" s="33">
        <v>3.5000000000000003E-2</v>
      </c>
      <c r="I109" s="42"/>
    </row>
    <row r="110" spans="1:10" hidden="1" x14ac:dyDescent="0.35">
      <c r="A110" s="28"/>
      <c r="B110" s="29" t="s">
        <v>889</v>
      </c>
      <c r="C110" s="65">
        <f>COUNTIFS('Covanta TAC Data'!$C$6:$C$1067,'Materials with no TAC Check'!B111,'Covanta TAC Data'!$F$6:$F$1067,"Yes")</f>
        <v>1</v>
      </c>
      <c r="D110" s="30" t="s">
        <v>965</v>
      </c>
      <c r="E110" s="31" t="s">
        <v>967</v>
      </c>
      <c r="F110" s="17">
        <f>IFERROR(IF(OR($D110="",$D110="No CAS"),INDEX('[1]DEQ Pollutant List'!$A$7:$A$611,MATCH($E110,'[1]DEQ Pollutant List'!$C$7:$C$611,0)),INDEX('[1]DEQ Pollutant List'!$A$7:$A$611,MATCH($D110,'[1]DEQ Pollutant List'!$B$7:$B$611,0))),"")</f>
        <v>591</v>
      </c>
      <c r="G110" s="32"/>
      <c r="H110" s="33">
        <v>0.77</v>
      </c>
      <c r="I110" s="42">
        <v>1</v>
      </c>
      <c r="J110" t="s">
        <v>888</v>
      </c>
    </row>
    <row r="111" spans="1:10" hidden="1" x14ac:dyDescent="0.35">
      <c r="A111" s="28"/>
      <c r="B111" s="29" t="s">
        <v>889</v>
      </c>
      <c r="C111" s="65">
        <f>COUNTIFS('Covanta TAC Data'!$C$6:$C$1067,'Materials with no TAC Check'!B112,'Covanta TAC Data'!$F$6:$F$1067,"Yes")</f>
        <v>2</v>
      </c>
      <c r="D111" s="30" t="s">
        <v>1155</v>
      </c>
      <c r="E111" s="31" t="s">
        <v>59</v>
      </c>
      <c r="F111" s="17" t="str">
        <f>IFERROR(IF(OR($D111="",$D111="No CAS"),INDEX('[1]DEQ Pollutant List'!$A$7:$A$611,MATCH($E111,'[1]DEQ Pollutant List'!$C$7:$C$611,0)),INDEX('[1]DEQ Pollutant List'!$A$7:$A$611,MATCH($D111,'[1]DEQ Pollutant List'!$B$7:$B$611,0))),"")</f>
        <v/>
      </c>
      <c r="G111" s="32"/>
      <c r="H111" s="33">
        <v>0</v>
      </c>
      <c r="I111" s="42">
        <v>0.23</v>
      </c>
    </row>
    <row r="112" spans="1:10" hidden="1" x14ac:dyDescent="0.35">
      <c r="A112" s="28"/>
      <c r="B112" s="29" t="s">
        <v>157</v>
      </c>
      <c r="C112" s="65">
        <f>COUNTIFS('Covanta TAC Data'!$C$6:$C$1067,'Materials with no TAC Check'!B113,'Covanta TAC Data'!$F$6:$F$1067,"Yes")</f>
        <v>2</v>
      </c>
      <c r="D112" s="30" t="s">
        <v>165</v>
      </c>
      <c r="E112" s="31" t="s">
        <v>167</v>
      </c>
      <c r="F112" s="17" t="str">
        <f>IFERROR(IF(OR($D112="",$D112="No CAS"),INDEX('[1]DEQ Pollutant List'!$A$7:$A$611,MATCH($E112,'[1]DEQ Pollutant List'!$C$7:$C$611,0)),INDEX('[1]DEQ Pollutant List'!$A$7:$A$611,MATCH($D112,'[1]DEQ Pollutant List'!$B$7:$B$611,0))),"")</f>
        <v/>
      </c>
      <c r="G112" s="32"/>
      <c r="H112" s="33">
        <v>0.3</v>
      </c>
      <c r="I112" s="42">
        <v>0.5</v>
      </c>
    </row>
    <row r="113" spans="1:12" hidden="1" x14ac:dyDescent="0.35">
      <c r="A113" s="28"/>
      <c r="B113" s="29" t="s">
        <v>157</v>
      </c>
      <c r="C113" s="65">
        <f>COUNTIFS('Covanta TAC Data'!$C$6:$C$1067,'Materials with no TAC Check'!B114,'Covanta TAC Data'!$F$6:$F$1067,"Yes")</f>
        <v>2</v>
      </c>
      <c r="D113" s="30" t="s">
        <v>743</v>
      </c>
      <c r="E113" s="31" t="s">
        <v>744</v>
      </c>
      <c r="F113" s="17">
        <f>IFERROR(IF(OR($D113="",$D113="No CAS"),INDEX('[1]DEQ Pollutant List'!$A$7:$A$611,MATCH($E113,'[1]DEQ Pollutant List'!$C$7:$C$611,0)),INDEX('[1]DEQ Pollutant List'!$A$7:$A$611,MATCH($D113,'[1]DEQ Pollutant List'!$B$7:$B$611,0))),"")</f>
        <v>634</v>
      </c>
      <c r="G113" s="32"/>
      <c r="H113" s="33">
        <v>0.1</v>
      </c>
      <c r="I113" s="42">
        <v>0.25</v>
      </c>
    </row>
    <row r="114" spans="1:12" hidden="1" x14ac:dyDescent="0.35">
      <c r="A114" s="28"/>
      <c r="B114" s="29" t="s">
        <v>157</v>
      </c>
      <c r="C114" s="65">
        <f>COUNTIFS('Covanta TAC Data'!$C$6:$C$1067,'Materials with no TAC Check'!B115,'Covanta TAC Data'!$F$6:$F$1067,"Yes")</f>
        <v>2</v>
      </c>
      <c r="D114" s="30" t="s">
        <v>1040</v>
      </c>
      <c r="E114" s="31" t="s">
        <v>1156</v>
      </c>
      <c r="F114" s="17">
        <f>IFERROR(IF(OR($D114="",$D114="No CAS"),INDEX('[1]DEQ Pollutant List'!$A$7:$A$611,MATCH($E114,'[1]DEQ Pollutant List'!$C$7:$C$611,0)),INDEX('[1]DEQ Pollutant List'!$A$7:$A$611,MATCH($D114,'[1]DEQ Pollutant List'!$B$7:$B$611,0))),"")</f>
        <v>333</v>
      </c>
      <c r="G114" s="32"/>
      <c r="H114" s="33">
        <v>0.1</v>
      </c>
      <c r="I114" s="42">
        <v>0.25</v>
      </c>
    </row>
    <row r="115" spans="1:12" hidden="1" x14ac:dyDescent="0.35">
      <c r="A115" s="28"/>
      <c r="B115" s="29" t="s">
        <v>157</v>
      </c>
      <c r="C115" s="65">
        <f>COUNTIFS('Covanta TAC Data'!$C$6:$C$1067,'Materials with no TAC Check'!B116,'Covanta TAC Data'!$F$6:$F$1067,"Yes")</f>
        <v>2</v>
      </c>
      <c r="D115" s="30" t="s">
        <v>1157</v>
      </c>
      <c r="E115" s="31" t="s">
        <v>975</v>
      </c>
      <c r="F115" s="17" t="str">
        <f>IFERROR(IF(OR($D115="",$D115="No CAS"),INDEX('[1]DEQ Pollutant List'!$A$7:$A$611,MATCH($E115,'[1]DEQ Pollutant List'!$C$7:$C$611,0)),INDEX('[1]DEQ Pollutant List'!$A$7:$A$611,MATCH($D115,'[1]DEQ Pollutant List'!$B$7:$B$611,0))),"")</f>
        <v/>
      </c>
      <c r="G115" s="32"/>
      <c r="H115" s="33">
        <v>0.12</v>
      </c>
      <c r="I115" s="42">
        <v>0.2</v>
      </c>
    </row>
    <row r="116" spans="1:12" hidden="1" x14ac:dyDescent="0.35">
      <c r="A116" s="28"/>
      <c r="B116" s="29" t="s">
        <v>157</v>
      </c>
      <c r="C116" s="65">
        <f>COUNTIFS('Covanta TAC Data'!$C$6:$C$1067,'Materials with no TAC Check'!B117,'Covanta TAC Data'!$F$6:$F$1067,"Yes")</f>
        <v>2</v>
      </c>
      <c r="D116" s="30" t="s">
        <v>153</v>
      </c>
      <c r="E116" s="31" t="s">
        <v>154</v>
      </c>
      <c r="F116" s="17" t="str">
        <f>IFERROR(IF(OR($D116="",$D116="No CAS"),INDEX('[1]DEQ Pollutant List'!$A$7:$A$611,MATCH($E116,'[1]DEQ Pollutant List'!$C$7:$C$611,0)),INDEX('[1]DEQ Pollutant List'!$A$7:$A$611,MATCH($D116,'[1]DEQ Pollutant List'!$B$7:$B$611,0))),"")</f>
        <v/>
      </c>
      <c r="G116" s="32"/>
      <c r="H116" s="33">
        <v>0.1</v>
      </c>
      <c r="I116" s="42">
        <v>0.2</v>
      </c>
    </row>
    <row r="117" spans="1:12" x14ac:dyDescent="0.35">
      <c r="A117" s="28"/>
      <c r="B117" s="29" t="s">
        <v>157</v>
      </c>
      <c r="C117" s="65">
        <f>COUNTIFS('Covanta TAC Data'!$C$6:$C$1067,'Materials with no TAC Check'!B118,'Covanta TAC Data'!$F$6:$F$1067,"Yes")</f>
        <v>0</v>
      </c>
      <c r="D117" s="30" t="s">
        <v>179</v>
      </c>
      <c r="E117" s="31" t="s">
        <v>183</v>
      </c>
      <c r="F117" s="17" t="str">
        <f>IFERROR(IF(OR($D117="",$D117="No CAS"),INDEX('[1]DEQ Pollutant List'!$A$7:$A$611,MATCH($E117,'[1]DEQ Pollutant List'!$C$7:$C$611,0)),INDEX('[1]DEQ Pollutant List'!$A$7:$A$611,MATCH($D117,'[1]DEQ Pollutant List'!$B$7:$B$611,0))),"")</f>
        <v/>
      </c>
      <c r="G117" s="32"/>
      <c r="H117" s="33">
        <v>0.01</v>
      </c>
      <c r="I117" s="42">
        <v>0.05</v>
      </c>
    </row>
    <row r="118" spans="1:12" x14ac:dyDescent="0.35">
      <c r="A118" s="28"/>
      <c r="B118" s="29" t="s">
        <v>794</v>
      </c>
      <c r="C118" s="65">
        <f>COUNTIFS('Covanta TAC Data'!$C$6:$C$1067,'Materials with no TAC Check'!B119,'Covanta TAC Data'!$F$6:$F$1067,"Yes")</f>
        <v>0</v>
      </c>
      <c r="D118" s="30" t="s">
        <v>795</v>
      </c>
      <c r="E118" s="47" t="s">
        <v>796</v>
      </c>
      <c r="F118" s="17" t="str">
        <f>IFERROR(IF(OR($D118="",$D118="No CAS"),INDEX('[1]DEQ Pollutant List'!$A$7:$A$611,MATCH($E118,'[1]DEQ Pollutant List'!$C$7:$C$611,0)),INDEX('[1]DEQ Pollutant List'!$A$7:$A$611,MATCH($D118,'[1]DEQ Pollutant List'!$B$7:$B$611,0))),"")</f>
        <v/>
      </c>
      <c r="G118" s="32"/>
      <c r="H118" s="33">
        <v>1</v>
      </c>
      <c r="I118" s="42"/>
    </row>
    <row r="119" spans="1:12" hidden="1" x14ac:dyDescent="0.35">
      <c r="A119" s="28"/>
      <c r="B119" s="45" t="s">
        <v>910</v>
      </c>
      <c r="C119" s="65">
        <f>COUNTIFS('Covanta TAC Data'!$C$6:$C$1067,'Materials with no TAC Check'!B120,'Covanta TAC Data'!$F$6:$F$1067,"Yes")</f>
        <v>2</v>
      </c>
      <c r="D119" s="30" t="s">
        <v>908</v>
      </c>
      <c r="E119" s="31" t="s">
        <v>909</v>
      </c>
      <c r="F119" s="17" t="str">
        <f>IFERROR(IF(OR($D119="",$D119="No CAS"),INDEX('[1]DEQ Pollutant List'!$A$7:$A$611,MATCH($E119,'[1]DEQ Pollutant List'!$C$7:$C$611,0)),INDEX('[1]DEQ Pollutant List'!$A$7:$A$611,MATCH($D119,'[1]DEQ Pollutant List'!$B$7:$B$611,0))),"")</f>
        <v/>
      </c>
      <c r="G119" s="32"/>
      <c r="H119" s="33">
        <v>0.995</v>
      </c>
      <c r="I119" s="42">
        <v>1</v>
      </c>
    </row>
    <row r="120" spans="1:12" hidden="1" x14ac:dyDescent="0.35">
      <c r="A120" s="28"/>
      <c r="B120" s="29" t="s">
        <v>214</v>
      </c>
      <c r="C120" s="65">
        <f>COUNTIFS('Covanta TAC Data'!$C$6:$C$1067,'Materials with no TAC Check'!B121,'Covanta TAC Data'!$F$6:$F$1067,"Yes")</f>
        <v>2</v>
      </c>
      <c r="D120" s="30" t="s">
        <v>345</v>
      </c>
      <c r="E120" s="31" t="s">
        <v>346</v>
      </c>
      <c r="F120" s="17">
        <f>IFERROR(IF(OR($D120="",$D120="No CAS"),INDEX('[1]DEQ Pollutant List'!$A$7:$A$611,MATCH($E120,'[1]DEQ Pollutant List'!$C$7:$C$611,0)),INDEX('[1]DEQ Pollutant List'!$A$7:$A$611,MATCH($D120,'[1]DEQ Pollutant List'!$B$7:$B$611,0))),"")</f>
        <v>269</v>
      </c>
      <c r="G120" s="32"/>
      <c r="H120" s="33">
        <v>0.25</v>
      </c>
      <c r="I120" s="42">
        <v>0.3</v>
      </c>
    </row>
    <row r="121" spans="1:12" x14ac:dyDescent="0.35">
      <c r="A121" s="28"/>
      <c r="B121" s="29" t="s">
        <v>214</v>
      </c>
      <c r="C121" s="65">
        <f>COUNTIFS('Covanta TAC Data'!$C$6:$C$1067,'Materials with no TAC Check'!B122,'Covanta TAC Data'!$F$6:$F$1067,"Yes")</f>
        <v>0</v>
      </c>
      <c r="D121" s="30" t="s">
        <v>27</v>
      </c>
      <c r="E121" s="31" t="s">
        <v>28</v>
      </c>
      <c r="F121" s="17">
        <f>IFERROR(IF(OR($D121="",$D121="No CAS"),INDEX('[1]DEQ Pollutant List'!$A$7:$A$611,MATCH($E121,'[1]DEQ Pollutant List'!$C$7:$C$611,0)),INDEX('[1]DEQ Pollutant List'!$A$7:$A$611,MATCH($D121,'[1]DEQ Pollutant List'!$B$7:$B$611,0))),"")</f>
        <v>229</v>
      </c>
      <c r="G121" s="32"/>
      <c r="H121" s="33">
        <v>1E-3</v>
      </c>
      <c r="I121" s="42">
        <v>0.01</v>
      </c>
    </row>
    <row r="122" spans="1:12" hidden="1" x14ac:dyDescent="0.35">
      <c r="A122" s="28"/>
      <c r="B122" s="46" t="s">
        <v>1044</v>
      </c>
      <c r="C122" s="65">
        <f>COUNTIFS('Covanta TAC Data'!$C$6:$C$1067,'Materials with no TAC Check'!B123,'Covanta TAC Data'!$F$6:$F$1067,"Yes")</f>
        <v>4</v>
      </c>
      <c r="D122" s="31" t="s">
        <v>1158</v>
      </c>
      <c r="F122" s="17" t="str">
        <f>IFERROR(IF(OR(#REF!="",#REF!="No CAS"),INDEX('[1]DEQ Pollutant List'!$A$7:$A$611,MATCH($D122,'[1]DEQ Pollutant List'!$C$7:$C$611,0)),INDEX('[1]DEQ Pollutant List'!$A$7:$A$611,MATCH(#REF!,'[1]DEQ Pollutant List'!$B$7:$B$611,0))),"")</f>
        <v/>
      </c>
      <c r="G122" s="32"/>
      <c r="H122" s="33"/>
      <c r="I122" s="42"/>
      <c r="L122" t="s">
        <v>1159</v>
      </c>
    </row>
    <row r="123" spans="1:12" hidden="1" x14ac:dyDescent="0.35">
      <c r="A123" s="28"/>
      <c r="B123" s="29" t="s">
        <v>95</v>
      </c>
      <c r="C123" s="65">
        <f>COUNTIFS('Covanta TAC Data'!$C$6:$C$1067,'Materials with no TAC Check'!B124,'Covanta TAC Data'!$F$6:$F$1067,"Yes")</f>
        <v>4</v>
      </c>
      <c r="D123" s="30" t="s">
        <v>797</v>
      </c>
      <c r="E123" s="31" t="s">
        <v>105</v>
      </c>
      <c r="F123" s="17" t="str">
        <f>IFERROR(IF(OR($D123="",$D123="No CAS"),INDEX('[1]DEQ Pollutant List'!$A$7:$A$611,MATCH($E123,'[1]DEQ Pollutant List'!$C$7:$C$611,0)),INDEX('[1]DEQ Pollutant List'!$A$7:$A$611,MATCH($D123,'[1]DEQ Pollutant List'!$B$7:$B$611,0))),"")</f>
        <v/>
      </c>
      <c r="G123" s="32"/>
      <c r="H123" s="33">
        <v>0.1</v>
      </c>
      <c r="I123" s="42">
        <v>0.25</v>
      </c>
      <c r="K123">
        <v>0.85899999999999999</v>
      </c>
    </row>
    <row r="124" spans="1:12" hidden="1" x14ac:dyDescent="0.35">
      <c r="A124" s="28"/>
      <c r="B124" s="29" t="s">
        <v>95</v>
      </c>
      <c r="C124" s="65">
        <f>COUNTIFS('Covanta TAC Data'!$C$6:$C$1067,'Materials with no TAC Check'!B125,'Covanta TAC Data'!$F$6:$F$1067,"Yes")</f>
        <v>4</v>
      </c>
      <c r="D124" s="30" t="s">
        <v>87</v>
      </c>
      <c r="E124" s="31" t="s">
        <v>92</v>
      </c>
      <c r="F124" s="17" t="str">
        <f>IFERROR(IF(OR($D124="",$D124="No CAS"),INDEX('[1]DEQ Pollutant List'!$A$7:$A$611,MATCH($E124,'[1]DEQ Pollutant List'!$C$7:$C$611,0)),INDEX('[1]DEQ Pollutant List'!$A$7:$A$611,MATCH($D124,'[1]DEQ Pollutant List'!$B$7:$B$611,0))),"")</f>
        <v/>
      </c>
      <c r="G124" s="32"/>
      <c r="H124" s="33">
        <v>2.5000000000000001E-2</v>
      </c>
      <c r="I124" s="42">
        <v>0.1</v>
      </c>
    </row>
    <row r="125" spans="1:12" hidden="1" x14ac:dyDescent="0.35">
      <c r="A125" s="28"/>
      <c r="B125" s="29" t="s">
        <v>95</v>
      </c>
      <c r="C125" s="65">
        <f>COUNTIFS('Covanta TAC Data'!$C$6:$C$1067,'Materials with no TAC Check'!B126,'Covanta TAC Data'!$F$6:$F$1067,"Yes")</f>
        <v>4</v>
      </c>
      <c r="D125" s="30" t="s">
        <v>561</v>
      </c>
      <c r="E125" s="31" t="s">
        <v>564</v>
      </c>
      <c r="F125" s="17" t="str">
        <f>IFERROR(IF(OR($D125="",$D125="No CAS"),INDEX('[1]DEQ Pollutant List'!$A$7:$A$611,MATCH($E125,'[1]DEQ Pollutant List'!$C$7:$C$611,0)),INDEX('[1]DEQ Pollutant List'!$A$7:$A$611,MATCH($D125,'[1]DEQ Pollutant List'!$B$7:$B$611,0))),"")</f>
        <v/>
      </c>
      <c r="G125" s="32"/>
      <c r="H125" s="33">
        <v>2.5000000000000001E-2</v>
      </c>
      <c r="I125" s="42">
        <v>0.1</v>
      </c>
    </row>
    <row r="126" spans="1:12" hidden="1" x14ac:dyDescent="0.35">
      <c r="A126" s="28"/>
      <c r="B126" s="29" t="s">
        <v>95</v>
      </c>
      <c r="C126" s="65">
        <f>COUNTIFS('Covanta TAC Data'!$C$6:$C$1067,'Materials with no TAC Check'!B127,'Covanta TAC Data'!$F$6:$F$1067,"Yes")</f>
        <v>4</v>
      </c>
      <c r="D126" s="30" t="s">
        <v>579</v>
      </c>
      <c r="E126" s="31" t="s">
        <v>582</v>
      </c>
      <c r="F126" s="17" t="str">
        <f>IFERROR(IF(OR($D126="",$D126="No CAS"),INDEX('[1]DEQ Pollutant List'!$A$7:$A$611,MATCH($E126,'[1]DEQ Pollutant List'!$C$7:$C$611,0)),INDEX('[1]DEQ Pollutant List'!$A$7:$A$611,MATCH($D126,'[1]DEQ Pollutant List'!$B$7:$B$611,0))),"")</f>
        <v/>
      </c>
      <c r="G126" s="32"/>
      <c r="H126" s="33">
        <v>2.5000000000000001E-2</v>
      </c>
      <c r="I126" s="42">
        <v>0.1</v>
      </c>
    </row>
    <row r="127" spans="1:12" hidden="1" x14ac:dyDescent="0.35">
      <c r="A127" s="28"/>
      <c r="B127" s="29" t="s">
        <v>95</v>
      </c>
      <c r="C127" s="65">
        <f>COUNTIFS('Covanta TAC Data'!$C$6:$C$1067,'Materials with no TAC Check'!B128,'Covanta TAC Data'!$F$6:$F$1067,"Yes")</f>
        <v>4</v>
      </c>
      <c r="D127" s="30" t="s">
        <v>406</v>
      </c>
      <c r="E127" s="31" t="s">
        <v>519</v>
      </c>
      <c r="F127" s="17">
        <f>IFERROR(IF(OR($D127="",$D127="No CAS"),INDEX('[1]DEQ Pollutant List'!$A$7:$A$611,MATCH($E127,'[1]DEQ Pollutant List'!$C$7:$C$611,0)),INDEX('[1]DEQ Pollutant List'!$A$7:$A$611,MATCH($D127,'[1]DEQ Pollutant List'!$B$7:$B$611,0))),"")</f>
        <v>628</v>
      </c>
      <c r="G127" s="32"/>
      <c r="H127" s="33">
        <v>2.5000000000000001E-2</v>
      </c>
      <c r="I127" s="42">
        <v>0.1</v>
      </c>
    </row>
    <row r="128" spans="1:12" hidden="1" x14ac:dyDescent="0.35">
      <c r="A128" s="28"/>
      <c r="B128" s="29" t="s">
        <v>95</v>
      </c>
      <c r="C128" s="65">
        <f>COUNTIFS('Covanta TAC Data'!$C$6:$C$1067,'Materials with no TAC Check'!B129,'Covanta TAC Data'!$F$6:$F$1067,"Yes")</f>
        <v>4</v>
      </c>
      <c r="D128" s="30" t="s">
        <v>998</v>
      </c>
      <c r="E128" s="31" t="s">
        <v>999</v>
      </c>
      <c r="F128" s="17" t="str">
        <f>IFERROR(IF(OR($D128="",$D128="No CAS"),INDEX('[1]DEQ Pollutant List'!$A$7:$A$611,MATCH($E128,'[1]DEQ Pollutant List'!$C$7:$C$611,0)),INDEX('[1]DEQ Pollutant List'!$A$7:$A$611,MATCH($D128,'[1]DEQ Pollutant List'!$B$7:$B$611,0))),"")</f>
        <v/>
      </c>
      <c r="G128" s="32"/>
      <c r="H128" s="33">
        <v>2.5000000000000001E-2</v>
      </c>
      <c r="I128" s="42">
        <v>0.1</v>
      </c>
    </row>
    <row r="129" spans="1:12" hidden="1" x14ac:dyDescent="0.35">
      <c r="A129" s="28"/>
      <c r="B129" s="29" t="s">
        <v>95</v>
      </c>
      <c r="C129" s="65">
        <f>COUNTIFS('Covanta TAC Data'!$C$6:$C$1067,'Materials with no TAC Check'!B130,'Covanta TAC Data'!$F$6:$F$1067,"Yes")</f>
        <v>4</v>
      </c>
      <c r="D129" s="30" t="s">
        <v>209</v>
      </c>
      <c r="E129" s="31" t="s">
        <v>212</v>
      </c>
      <c r="F129" s="17" t="str">
        <f>IFERROR(IF(OR($D129="",$D129="No CAS"),INDEX('[1]DEQ Pollutant List'!$A$7:$A$611,MATCH($E129,'[1]DEQ Pollutant List'!$C$7:$C$611,0)),INDEX('[1]DEQ Pollutant List'!$A$7:$A$611,MATCH($D129,'[1]DEQ Pollutant List'!$B$7:$B$611,0))),"")</f>
        <v/>
      </c>
      <c r="G129" s="32"/>
      <c r="H129" s="33">
        <v>2.5000000000000001E-2</v>
      </c>
      <c r="I129" s="42">
        <v>0.1</v>
      </c>
    </row>
    <row r="130" spans="1:12" hidden="1" x14ac:dyDescent="0.35">
      <c r="A130" s="28"/>
      <c r="B130" s="29" t="s">
        <v>95</v>
      </c>
      <c r="C130" s="65">
        <f>COUNTIFS('Covanta TAC Data'!$C$6:$C$1067,'Materials with no TAC Check'!B131,'Covanta TAC Data'!$F$6:$F$1067,"Yes")</f>
        <v>4</v>
      </c>
      <c r="D130" s="30" t="s">
        <v>27</v>
      </c>
      <c r="E130" s="31" t="s">
        <v>28</v>
      </c>
      <c r="F130" s="17">
        <f>IFERROR(IF(OR($D130="",$D130="No CAS"),INDEX('[1]DEQ Pollutant List'!$A$7:$A$611,MATCH($E130,'[1]DEQ Pollutant List'!$C$7:$C$611,0)),INDEX('[1]DEQ Pollutant List'!$A$7:$A$611,MATCH($D130,'[1]DEQ Pollutant List'!$B$7:$B$611,0))),"")</f>
        <v>229</v>
      </c>
      <c r="G130" s="32"/>
      <c r="H130" s="33">
        <v>0.01</v>
      </c>
      <c r="I130" s="42">
        <v>2.5000000000000001E-2</v>
      </c>
    </row>
    <row r="131" spans="1:12" hidden="1" x14ac:dyDescent="0.35">
      <c r="A131" s="28"/>
      <c r="B131" s="29" t="s">
        <v>95</v>
      </c>
      <c r="C131" s="65">
        <f>COUNTIFS('Covanta TAC Data'!$C$6:$C$1067,'Materials with no TAC Check'!B132,'Covanta TAC Data'!$F$6:$F$1067,"Yes")</f>
        <v>4</v>
      </c>
      <c r="D131" s="30" t="s">
        <v>60</v>
      </c>
      <c r="E131" s="31" t="s">
        <v>933</v>
      </c>
      <c r="F131" s="17" t="str">
        <f>IFERROR(IF(OR($D131="",$D131="No CAS"),INDEX('[1]DEQ Pollutant List'!$A$7:$A$611,MATCH($E131,'[1]DEQ Pollutant List'!$C$7:$C$611,0)),INDEX('[1]DEQ Pollutant List'!$A$7:$A$611,MATCH($D131,'[1]DEQ Pollutant List'!$B$7:$B$611,0))),"")</f>
        <v/>
      </c>
      <c r="G131" s="32"/>
      <c r="H131" s="33">
        <v>1E-3</v>
      </c>
      <c r="I131" s="42">
        <v>0.01</v>
      </c>
    </row>
    <row r="132" spans="1:12" hidden="1" x14ac:dyDescent="0.35">
      <c r="A132" s="28"/>
      <c r="B132" s="29" t="s">
        <v>95</v>
      </c>
      <c r="C132" s="65">
        <f>COUNTIFS('Covanta TAC Data'!$C$6:$C$1067,'Materials with no TAC Check'!B133,'Covanta TAC Data'!$F$6:$F$1067,"Yes")</f>
        <v>4</v>
      </c>
      <c r="D132" s="30" t="s">
        <v>1129</v>
      </c>
      <c r="E132" s="31" t="s">
        <v>641</v>
      </c>
      <c r="F132" s="17" t="str">
        <f>IFERROR(IF(OR($D132="",$D132="No CAS"),INDEX('[1]DEQ Pollutant List'!$A$7:$A$611,MATCH($E132,'[1]DEQ Pollutant List'!$C$7:$C$611,0)),INDEX('[1]DEQ Pollutant List'!$A$7:$A$611,MATCH($D132,'[1]DEQ Pollutant List'!$B$7:$B$611,0))),"")</f>
        <v/>
      </c>
      <c r="G132" s="32"/>
      <c r="H132" s="33">
        <v>1E-3</v>
      </c>
      <c r="I132" s="42">
        <v>0.01</v>
      </c>
    </row>
    <row r="133" spans="1:12" x14ac:dyDescent="0.35">
      <c r="A133" s="28"/>
      <c r="B133" s="29" t="s">
        <v>95</v>
      </c>
      <c r="C133" s="65">
        <f>COUNTIFS('Covanta TAC Data'!$C$6:$C$1067,'Materials with no TAC Check'!B134,'Covanta TAC Data'!$F$6:$F$1067,"Yes")</f>
        <v>0</v>
      </c>
      <c r="D133" s="30" t="s">
        <v>460</v>
      </c>
      <c r="E133" s="31" t="s">
        <v>461</v>
      </c>
      <c r="F133" s="17" t="str">
        <f>IFERROR(IF(OR($D133="",$D133="No CAS"),INDEX('[1]DEQ Pollutant List'!$A$7:$A$611,MATCH($E133,'[1]DEQ Pollutant List'!$C$7:$C$611,0)),INDEX('[1]DEQ Pollutant List'!$A$7:$A$611,MATCH($D133,'[1]DEQ Pollutant List'!$B$7:$B$611,0))),"")</f>
        <v/>
      </c>
      <c r="G133" s="32"/>
      <c r="H133" s="33">
        <v>1E-3</v>
      </c>
      <c r="I133" s="42">
        <v>0.01</v>
      </c>
    </row>
    <row r="134" spans="1:12" x14ac:dyDescent="0.35">
      <c r="A134" s="28"/>
      <c r="B134" s="29" t="s">
        <v>818</v>
      </c>
      <c r="C134" s="65">
        <f>COUNTIFS('Covanta TAC Data'!$C$6:$C$1067,'Materials with no TAC Check'!B135,'Covanta TAC Data'!$F$6:$F$1067,"Yes")</f>
        <v>0</v>
      </c>
      <c r="D134" s="30" t="s">
        <v>871</v>
      </c>
      <c r="E134" s="31" t="s">
        <v>59</v>
      </c>
      <c r="F134" s="17" t="str">
        <f>IFERROR(IF(OR($D134="",$D134="No CAS"),INDEX('[1]DEQ Pollutant List'!$A$7:$A$611,MATCH($E134,'[1]DEQ Pollutant List'!$C$7:$C$611,0)),INDEX('[1]DEQ Pollutant List'!$A$7:$A$611,MATCH($D134,'[1]DEQ Pollutant List'!$B$7:$B$611,0))),"")</f>
        <v/>
      </c>
      <c r="G134" s="32"/>
      <c r="H134" s="33" t="s">
        <v>940</v>
      </c>
      <c r="I134" s="42" t="s">
        <v>883</v>
      </c>
      <c r="K134" t="s">
        <v>1160</v>
      </c>
    </row>
    <row r="135" spans="1:12" hidden="1" x14ac:dyDescent="0.35">
      <c r="A135" s="28"/>
      <c r="B135" s="29" t="s">
        <v>818</v>
      </c>
      <c r="C135" s="65">
        <f>COUNTIFS('Covanta TAC Data'!$C$6:$C$1067,'Materials with no TAC Check'!B136,'Covanta TAC Data'!$F$6:$F$1067,"Yes")</f>
        <v>1</v>
      </c>
      <c r="D135" s="30" t="s">
        <v>819</v>
      </c>
      <c r="E135" s="31" t="s">
        <v>820</v>
      </c>
      <c r="F135" s="17" t="str">
        <f>IFERROR(IF(OR($D135="",$D135="No CAS"),INDEX('[1]DEQ Pollutant List'!$A$7:$A$611,MATCH($E135,'[1]DEQ Pollutant List'!$C$7:$C$611,0)),INDEX('[1]DEQ Pollutant List'!$A$7:$A$611,MATCH($D135,'[1]DEQ Pollutant List'!$B$7:$B$611,0))),"")</f>
        <v/>
      </c>
      <c r="G135" s="32"/>
      <c r="H135" s="33" t="s">
        <v>861</v>
      </c>
      <c r="I135" s="42" t="s">
        <v>821</v>
      </c>
    </row>
    <row r="136" spans="1:12" hidden="1" x14ac:dyDescent="0.35">
      <c r="A136" s="28"/>
      <c r="B136" s="45" t="s">
        <v>396</v>
      </c>
      <c r="C136" s="65">
        <f>COUNTIFS('Covanta TAC Data'!$C$6:$C$1067,'Materials with no TAC Check'!B137,'Covanta TAC Data'!$F$6:$F$1067,"Yes")</f>
        <v>1</v>
      </c>
      <c r="D136" s="30" t="s">
        <v>892</v>
      </c>
      <c r="E136" s="31" t="s">
        <v>893</v>
      </c>
      <c r="F136" s="17" t="str">
        <f>IFERROR(IF(OR($D136="",$D136="No CAS"),INDEX('[1]DEQ Pollutant List'!$A$7:$A$611,MATCH($E136,'[1]DEQ Pollutant List'!$C$7:$C$611,0)),INDEX('[1]DEQ Pollutant List'!$A$7:$A$611,MATCH($D136,'[1]DEQ Pollutant List'!$B$7:$B$611,0))),"")</f>
        <v/>
      </c>
      <c r="G136" s="32"/>
      <c r="H136" s="33">
        <v>0.01</v>
      </c>
      <c r="I136" s="42">
        <v>0.05</v>
      </c>
      <c r="J136" t="s">
        <v>894</v>
      </c>
      <c r="L136" t="s">
        <v>1161</v>
      </c>
    </row>
    <row r="137" spans="1:12" hidden="1" x14ac:dyDescent="0.35">
      <c r="A137" s="28"/>
      <c r="B137" s="45" t="s">
        <v>396</v>
      </c>
      <c r="C137" s="65">
        <f>COUNTIFS('Covanta TAC Data'!$C$6:$C$1067,'Materials with no TAC Check'!B138,'Covanta TAC Data'!$F$6:$F$1067,"Yes")</f>
        <v>1</v>
      </c>
      <c r="D137" s="30" t="s">
        <v>1162</v>
      </c>
      <c r="E137" s="31" t="s">
        <v>1132</v>
      </c>
      <c r="F137" s="17" t="str">
        <f>IFERROR(IF(OR($D137="",$D137="No CAS"),INDEX('[1]DEQ Pollutant List'!$A$7:$A$611,MATCH($E137,'[1]DEQ Pollutant List'!$C$7:$C$611,0)),INDEX('[1]DEQ Pollutant List'!$A$7:$A$611,MATCH($D137,'[1]DEQ Pollutant List'!$B$7:$B$611,0))),"")</f>
        <v/>
      </c>
      <c r="G137" s="32"/>
      <c r="H137" s="33">
        <v>0.01</v>
      </c>
      <c r="I137" s="42">
        <v>0.05</v>
      </c>
    </row>
    <row r="138" spans="1:12" hidden="1" x14ac:dyDescent="0.35">
      <c r="A138" s="28"/>
      <c r="B138" s="45" t="s">
        <v>392</v>
      </c>
      <c r="C138" s="65">
        <f>COUNTIFS('Covanta TAC Data'!$C$6:$C$1067,'Materials with no TAC Check'!B139,'Covanta TAC Data'!$F$6:$F$1067,"Yes")</f>
        <v>1</v>
      </c>
      <c r="D138" s="30" t="s">
        <v>1162</v>
      </c>
      <c r="E138" s="31" t="s">
        <v>1132</v>
      </c>
      <c r="F138" s="17" t="str">
        <f>IFERROR(IF(OR($D138="",$D138="No CAS"),INDEX('[1]DEQ Pollutant List'!$A$7:$A$611,MATCH($E138,'[1]DEQ Pollutant List'!$C$7:$C$611,0)),INDEX('[1]DEQ Pollutant List'!$A$7:$A$611,MATCH($D138,'[1]DEQ Pollutant List'!$B$7:$B$611,0))),"")</f>
        <v/>
      </c>
      <c r="G138" s="32"/>
      <c r="H138" s="33">
        <v>0.01</v>
      </c>
      <c r="I138" s="42">
        <v>0.05</v>
      </c>
      <c r="J138" t="s">
        <v>322</v>
      </c>
      <c r="L138" t="s">
        <v>1163</v>
      </c>
    </row>
    <row r="139" spans="1:12" x14ac:dyDescent="0.35">
      <c r="A139" s="28"/>
      <c r="B139" s="45" t="s">
        <v>392</v>
      </c>
      <c r="C139" s="65">
        <f>COUNTIFS('Covanta TAC Data'!$C$6:$C$1067,'Materials with no TAC Check'!B140,'Covanta TAC Data'!$F$6:$F$1067,"Yes")</f>
        <v>0</v>
      </c>
      <c r="D139" s="30" t="s">
        <v>892</v>
      </c>
      <c r="E139" s="31" t="s">
        <v>893</v>
      </c>
      <c r="F139" s="17" t="str">
        <f>IFERROR(IF(OR($D139="",$D139="No CAS"),INDEX('[1]DEQ Pollutant List'!$A$7:$A$611,MATCH($E139,'[1]DEQ Pollutant List'!$C$7:$C$611,0)),INDEX('[1]DEQ Pollutant List'!$A$7:$A$611,MATCH($D139,'[1]DEQ Pollutant List'!$B$7:$B$611,0))),"")</f>
        <v/>
      </c>
      <c r="G139" s="32"/>
      <c r="H139" s="33">
        <v>0.03</v>
      </c>
      <c r="I139" s="42">
        <v>7.0000000000000007E-2</v>
      </c>
    </row>
    <row r="140" spans="1:12" x14ac:dyDescent="0.35">
      <c r="A140" s="28"/>
      <c r="B140" s="45" t="s">
        <v>190</v>
      </c>
      <c r="C140" s="65">
        <f>COUNTIFS('Covanta TAC Data'!$C$6:$C$1067,'Materials with no TAC Check'!B141,'Covanta TAC Data'!$F$6:$F$1067,"Yes")</f>
        <v>0</v>
      </c>
      <c r="D140" s="30" t="s">
        <v>38</v>
      </c>
      <c r="E140" s="31" t="s">
        <v>330</v>
      </c>
      <c r="F140" s="17" t="str">
        <f>IFERROR(IF(OR($D140="",$D140="No CAS"),INDEX('[1]DEQ Pollutant List'!$A$7:$A$611,MATCH($E140,'[1]DEQ Pollutant List'!$C$7:$C$611,0)),INDEX('[1]DEQ Pollutant List'!$A$7:$A$611,MATCH($D140,'[1]DEQ Pollutant List'!$B$7:$B$611,0))),"")</f>
        <v/>
      </c>
      <c r="G140" s="32"/>
      <c r="H140" s="33">
        <v>0.04</v>
      </c>
      <c r="I140" s="42">
        <v>0.24</v>
      </c>
      <c r="L140" t="s">
        <v>1164</v>
      </c>
    </row>
    <row r="141" spans="1:12" x14ac:dyDescent="0.35">
      <c r="A141" s="28"/>
      <c r="B141" s="45" t="s">
        <v>190</v>
      </c>
      <c r="C141" s="65">
        <f>COUNTIFS('Covanta TAC Data'!$C$6:$C$1067,'Materials with no TAC Check'!B142,'Covanta TAC Data'!$F$6:$F$1067,"Yes")</f>
        <v>0</v>
      </c>
      <c r="D141" s="30" t="s">
        <v>188</v>
      </c>
      <c r="E141" s="31" t="s">
        <v>191</v>
      </c>
      <c r="F141" s="17" t="str">
        <f>IFERROR(IF(OR($D141="",$D141="No CAS"),INDEX('[1]DEQ Pollutant List'!$A$7:$A$611,MATCH($E141,'[1]DEQ Pollutant List'!$C$7:$C$611,0)),INDEX('[1]DEQ Pollutant List'!$A$7:$A$611,MATCH($D141,'[1]DEQ Pollutant List'!$B$7:$B$611,0))),"")</f>
        <v/>
      </c>
      <c r="G141" s="32"/>
      <c r="H141" s="33">
        <v>8.0000000000000004E-4</v>
      </c>
      <c r="I141" s="42">
        <v>2E-3</v>
      </c>
    </row>
    <row r="142" spans="1:12" x14ac:dyDescent="0.35">
      <c r="A142" s="28"/>
      <c r="B142" s="45" t="s">
        <v>190</v>
      </c>
      <c r="C142" s="65">
        <f>COUNTIFS('Covanta TAC Data'!$C$6:$C$1067,'Materials with no TAC Check'!B143,'Covanta TAC Data'!$F$6:$F$1067,"Yes")</f>
        <v>0</v>
      </c>
      <c r="D142" s="30" t="s">
        <v>292</v>
      </c>
      <c r="E142" s="31" t="s">
        <v>294</v>
      </c>
      <c r="F142" s="17" t="str">
        <f>IFERROR(IF(OR($D142="",$D142="No CAS"),INDEX('[1]DEQ Pollutant List'!$A$7:$A$611,MATCH($E142,'[1]DEQ Pollutant List'!$C$7:$C$611,0)),INDEX('[1]DEQ Pollutant List'!$A$7:$A$611,MATCH($D142,'[1]DEQ Pollutant List'!$B$7:$B$611,0))),"")</f>
        <v/>
      </c>
      <c r="G142" s="32"/>
      <c r="H142" s="33">
        <v>1E-3</v>
      </c>
      <c r="I142" s="42">
        <v>3.0000000000000001E-3</v>
      </c>
    </row>
    <row r="143" spans="1:12" hidden="1" x14ac:dyDescent="0.35">
      <c r="A143" s="28"/>
      <c r="B143" s="45" t="s">
        <v>190</v>
      </c>
      <c r="C143" s="65">
        <f>COUNTIFS('Covanta TAC Data'!$C$6:$C$1067,'Materials with no TAC Check'!B144,'Covanta TAC Data'!$F$6:$F$1067,"Yes")</f>
        <v>3</v>
      </c>
      <c r="D143" s="30" t="s">
        <v>285</v>
      </c>
      <c r="E143" s="31" t="s">
        <v>286</v>
      </c>
      <c r="F143" s="17" t="str">
        <f>IFERROR(IF(OR($D143="",$D143="No CAS"),INDEX('[1]DEQ Pollutant List'!$A$7:$A$611,MATCH($E143,'[1]DEQ Pollutant List'!$C$7:$C$611,0)),INDEX('[1]DEQ Pollutant List'!$A$7:$A$611,MATCH($D143,'[1]DEQ Pollutant List'!$B$7:$B$611,0))),"")</f>
        <v/>
      </c>
      <c r="G143" s="32"/>
      <c r="H143" s="33">
        <v>0.05</v>
      </c>
      <c r="I143" s="42">
        <v>0.1</v>
      </c>
    </row>
    <row r="144" spans="1:12" hidden="1" x14ac:dyDescent="0.35">
      <c r="A144" s="28"/>
      <c r="B144" s="29" t="s">
        <v>90</v>
      </c>
      <c r="C144" s="65">
        <f>COUNTIFS('Covanta TAC Data'!$C$6:$C$1067,'Materials with no TAC Check'!B145,'Covanta TAC Data'!$F$6:$F$1067,"Yes")</f>
        <v>3</v>
      </c>
      <c r="D144" s="30" t="s">
        <v>1135</v>
      </c>
      <c r="E144" s="31" t="s">
        <v>744</v>
      </c>
      <c r="F144" s="17" t="str">
        <f>IFERROR(IF(OR($D144="",$D144="No CAS"),INDEX('[1]DEQ Pollutant List'!$A$7:$A$611,MATCH($E144,'[1]DEQ Pollutant List'!$C$7:$C$611,0)),INDEX('[1]DEQ Pollutant List'!$A$7:$A$611,MATCH($D144,'[1]DEQ Pollutant List'!$B$7:$B$611,0))),"")</f>
        <v/>
      </c>
      <c r="G144" s="32"/>
      <c r="H144" s="33">
        <v>0.25</v>
      </c>
      <c r="I144" s="42">
        <v>0.5</v>
      </c>
      <c r="L144" t="s">
        <v>1165</v>
      </c>
    </row>
    <row r="145" spans="1:11" hidden="1" x14ac:dyDescent="0.35">
      <c r="A145" s="28"/>
      <c r="B145" s="29" t="s">
        <v>90</v>
      </c>
      <c r="C145" s="65">
        <f>COUNTIFS('Covanta TAC Data'!$C$6:$C$1067,'Materials with no TAC Check'!B146,'Covanta TAC Data'!$F$6:$F$1067,"Yes")</f>
        <v>3</v>
      </c>
      <c r="D145" s="30" t="s">
        <v>797</v>
      </c>
      <c r="E145" s="31" t="s">
        <v>105</v>
      </c>
      <c r="F145" s="17" t="str">
        <f>IFERROR(IF(OR($D145="",$D145="No CAS"),INDEX('[1]DEQ Pollutant List'!$A$7:$A$611,MATCH($E145,'[1]DEQ Pollutant List'!$C$7:$C$611,0)),INDEX('[1]DEQ Pollutant List'!$A$7:$A$611,MATCH($D145,'[1]DEQ Pollutant List'!$B$7:$B$611,0))),"")</f>
        <v/>
      </c>
      <c r="G145" s="32"/>
      <c r="H145" s="33">
        <v>0.1</v>
      </c>
      <c r="I145" s="42">
        <v>0.25</v>
      </c>
    </row>
    <row r="146" spans="1:11" hidden="1" x14ac:dyDescent="0.35">
      <c r="A146" s="28"/>
      <c r="B146" s="29" t="s">
        <v>90</v>
      </c>
      <c r="C146" s="65">
        <f>COUNTIFS('Covanta TAC Data'!$C$6:$C$1067,'Materials with no TAC Check'!B147,'Covanta TAC Data'!$F$6:$F$1067,"Yes")</f>
        <v>3</v>
      </c>
      <c r="D146" s="30" t="s">
        <v>627</v>
      </c>
      <c r="E146" s="31" t="s">
        <v>633</v>
      </c>
      <c r="F146" s="17" t="str">
        <f>IFERROR(IF(OR($D146="",$D146="No CAS"),INDEX('[1]DEQ Pollutant List'!$A$7:$A$611,MATCH($E146,'[1]DEQ Pollutant List'!$C$7:$C$611,0)),INDEX('[1]DEQ Pollutant List'!$A$7:$A$611,MATCH($D146,'[1]DEQ Pollutant List'!$B$7:$B$611,0))),"")</f>
        <v/>
      </c>
      <c r="G146" s="32"/>
      <c r="H146" s="33">
        <v>0.1</v>
      </c>
      <c r="I146" s="42">
        <v>0.25</v>
      </c>
    </row>
    <row r="147" spans="1:11" hidden="1" x14ac:dyDescent="0.35">
      <c r="A147" s="28"/>
      <c r="B147" s="29" t="s">
        <v>90</v>
      </c>
      <c r="C147" s="65">
        <f>COUNTIFS('Covanta TAC Data'!$C$6:$C$1067,'Materials with no TAC Check'!B148,'Covanta TAC Data'!$F$6:$F$1067,"Yes")</f>
        <v>3</v>
      </c>
      <c r="D147" s="30" t="s">
        <v>1137</v>
      </c>
      <c r="E147" s="31" t="s">
        <v>303</v>
      </c>
      <c r="F147" s="17" t="str">
        <f>IFERROR(IF(OR($D147="",$D147="No CAS"),INDEX('[1]DEQ Pollutant List'!$A$7:$A$611,MATCH($E147,'[1]DEQ Pollutant List'!$C$7:$C$611,0)),INDEX('[1]DEQ Pollutant List'!$A$7:$A$611,MATCH($D147,'[1]DEQ Pollutant List'!$B$7:$B$611,0))),"")</f>
        <v/>
      </c>
      <c r="G147" s="32"/>
      <c r="H147" s="33">
        <v>0.1</v>
      </c>
      <c r="I147" s="42">
        <v>0.25</v>
      </c>
    </row>
    <row r="148" spans="1:11" hidden="1" x14ac:dyDescent="0.35">
      <c r="A148" s="28"/>
      <c r="B148" s="29" t="s">
        <v>90</v>
      </c>
      <c r="C148" s="65">
        <f>COUNTIFS('Covanta TAC Data'!$C$6:$C$1067,'Materials with no TAC Check'!B149,'Covanta TAC Data'!$F$6:$F$1067,"Yes")</f>
        <v>3</v>
      </c>
      <c r="D148" s="30" t="s">
        <v>1166</v>
      </c>
      <c r="E148" s="31" t="s">
        <v>86</v>
      </c>
      <c r="F148" s="17" t="str">
        <f>IFERROR(IF(OR($D148="",$D148="No CAS"),INDEX('[1]DEQ Pollutant List'!$A$7:$A$611,MATCH($E148,'[1]DEQ Pollutant List'!$C$7:$C$611,0)),INDEX('[1]DEQ Pollutant List'!$A$7:$A$611,MATCH($D148,'[1]DEQ Pollutant List'!$B$7:$B$611,0))),"")</f>
        <v/>
      </c>
      <c r="G148" s="32"/>
      <c r="H148" s="33">
        <v>2.5000000000000001E-2</v>
      </c>
      <c r="I148" s="42">
        <v>0.1</v>
      </c>
    </row>
    <row r="149" spans="1:11" hidden="1" x14ac:dyDescent="0.35">
      <c r="A149" s="28"/>
      <c r="B149" s="29" t="s">
        <v>90</v>
      </c>
      <c r="C149" s="65">
        <f>COUNTIFS('Covanta TAC Data'!$C$6:$C$1067,'Materials with no TAC Check'!B150,'Covanta TAC Data'!$F$6:$F$1067,"Yes")</f>
        <v>3</v>
      </c>
      <c r="D149" s="30" t="s">
        <v>1167</v>
      </c>
      <c r="E149" s="31" t="s">
        <v>39</v>
      </c>
      <c r="F149" s="17" t="str">
        <f>IFERROR(IF(OR($D149="",$D149="No CAS"),INDEX('[1]DEQ Pollutant List'!$A$7:$A$611,MATCH($E149,'[1]DEQ Pollutant List'!$C$7:$C$611,0)),INDEX('[1]DEQ Pollutant List'!$A$7:$A$611,MATCH($D149,'[1]DEQ Pollutant List'!$B$7:$B$611,0))),"")</f>
        <v/>
      </c>
      <c r="G149" s="32"/>
      <c r="H149" s="33">
        <v>1E-3</v>
      </c>
      <c r="I149" s="42">
        <v>0.01</v>
      </c>
    </row>
    <row r="150" spans="1:11" hidden="1" x14ac:dyDescent="0.35">
      <c r="A150" s="28"/>
      <c r="B150" s="29" t="s">
        <v>90</v>
      </c>
      <c r="C150" s="65">
        <f>COUNTIFS('Covanta TAC Data'!$C$6:$C$1067,'Materials with no TAC Check'!B151,'Covanta TAC Data'!$F$6:$F$1067,"Yes")</f>
        <v>3</v>
      </c>
      <c r="D150" s="30" t="s">
        <v>561</v>
      </c>
      <c r="E150" s="31" t="s">
        <v>567</v>
      </c>
      <c r="F150" s="17" t="str">
        <f>IFERROR(IF(OR($D150="",$D150="No CAS"),INDEX('[1]DEQ Pollutant List'!$A$7:$A$611,MATCH($E150,'[1]DEQ Pollutant List'!$C$7:$C$611,0)),INDEX('[1]DEQ Pollutant List'!$A$7:$A$611,MATCH($D150,'[1]DEQ Pollutant List'!$B$7:$B$611,0))),"")</f>
        <v/>
      </c>
      <c r="G150" s="32"/>
      <c r="H150" s="33">
        <v>1E-3</v>
      </c>
      <c r="I150" s="42">
        <v>0.01</v>
      </c>
    </row>
    <row r="151" spans="1:11" hidden="1" x14ac:dyDescent="0.35">
      <c r="A151" s="28"/>
      <c r="B151" s="29" t="s">
        <v>90</v>
      </c>
      <c r="C151" s="65">
        <f>COUNTIFS('Covanta TAC Data'!$C$6:$C$1067,'Materials with no TAC Check'!B152,'Covanta TAC Data'!$F$6:$F$1067,"Yes")</f>
        <v>3</v>
      </c>
      <c r="D151" s="30" t="s">
        <v>645</v>
      </c>
      <c r="E151" s="31" t="s">
        <v>647</v>
      </c>
      <c r="F151" s="17" t="str">
        <f>IFERROR(IF(OR($D151="",$D151="No CAS"),INDEX('[1]DEQ Pollutant List'!$A$7:$A$611,MATCH($E151,'[1]DEQ Pollutant List'!$C$7:$C$611,0)),INDEX('[1]DEQ Pollutant List'!$A$7:$A$611,MATCH($D151,'[1]DEQ Pollutant List'!$B$7:$B$611,0))),"")</f>
        <v/>
      </c>
      <c r="G151" s="32"/>
      <c r="H151" s="33">
        <v>1E-3</v>
      </c>
      <c r="I151" s="42">
        <v>0.01</v>
      </c>
    </row>
    <row r="152" spans="1:11" hidden="1" x14ac:dyDescent="0.35">
      <c r="A152" s="28"/>
      <c r="B152" s="29" t="s">
        <v>90</v>
      </c>
      <c r="C152" s="65">
        <f>COUNTIFS('Covanta TAC Data'!$C$6:$C$1067,'Materials with no TAC Check'!B153,'Covanta TAC Data'!$F$6:$F$1067,"Yes")</f>
        <v>3</v>
      </c>
      <c r="D152" s="30" t="s">
        <v>1138</v>
      </c>
      <c r="E152" s="31" t="s">
        <v>28</v>
      </c>
      <c r="F152" s="17" t="str">
        <f>IFERROR(IF(OR($D152="",$D152="No CAS"),INDEX('[1]DEQ Pollutant List'!$A$7:$A$611,MATCH($E152,'[1]DEQ Pollutant List'!$C$7:$C$611,0)),INDEX('[1]DEQ Pollutant List'!$A$7:$A$611,MATCH($D152,'[1]DEQ Pollutant List'!$B$7:$B$611,0))),"")</f>
        <v/>
      </c>
      <c r="G152" s="32"/>
      <c r="H152" s="33">
        <v>1E-3</v>
      </c>
      <c r="I152" s="42">
        <v>0.01</v>
      </c>
    </row>
    <row r="153" spans="1:11" hidden="1" x14ac:dyDescent="0.35">
      <c r="A153" s="28"/>
      <c r="B153" s="29" t="s">
        <v>90</v>
      </c>
      <c r="C153" s="65">
        <f>COUNTIFS('Covanta TAC Data'!$C$6:$C$1067,'Materials with no TAC Check'!B154,'Covanta TAC Data'!$F$6:$F$1067,"Yes")</f>
        <v>3</v>
      </c>
      <c r="D153" s="30" t="s">
        <v>292</v>
      </c>
      <c r="E153" s="31" t="s">
        <v>293</v>
      </c>
      <c r="F153" s="17" t="str">
        <f>IFERROR(IF(OR($D153="",$D153="No CAS"),INDEX('[1]DEQ Pollutant List'!$A$7:$A$611,MATCH($E153,'[1]DEQ Pollutant List'!$C$7:$C$611,0)),INDEX('[1]DEQ Pollutant List'!$A$7:$A$611,MATCH($D153,'[1]DEQ Pollutant List'!$B$7:$B$611,0))),"")</f>
        <v/>
      </c>
      <c r="G153" s="32"/>
      <c r="H153" s="33">
        <v>1E-3</v>
      </c>
      <c r="I153" s="42">
        <v>0.01</v>
      </c>
    </row>
    <row r="154" spans="1:11" hidden="1" x14ac:dyDescent="0.35">
      <c r="A154" s="28"/>
      <c r="B154" s="29" t="s">
        <v>90</v>
      </c>
      <c r="C154" s="65">
        <f>COUNTIFS('Covanta TAC Data'!$C$6:$C$1067,'Materials with no TAC Check'!B155,'Covanta TAC Data'!$F$6:$F$1067,"Yes")</f>
        <v>4</v>
      </c>
      <c r="D154" s="30" t="s">
        <v>1168</v>
      </c>
      <c r="E154" s="31" t="s">
        <v>620</v>
      </c>
      <c r="F154" s="17" t="str">
        <f>IFERROR(IF(OR($D154="",$D154="No CAS"),INDEX('[1]DEQ Pollutant List'!$A$7:$A$611,MATCH($E154,'[1]DEQ Pollutant List'!$C$7:$C$611,0)),INDEX('[1]DEQ Pollutant List'!$A$7:$A$611,MATCH($D154,'[1]DEQ Pollutant List'!$B$7:$B$611,0))),"")</f>
        <v/>
      </c>
      <c r="G154" s="32"/>
      <c r="H154" s="33">
        <v>1E-3</v>
      </c>
      <c r="I154" s="42">
        <v>0.01</v>
      </c>
    </row>
    <row r="155" spans="1:11" hidden="1" x14ac:dyDescent="0.35">
      <c r="A155" s="28"/>
      <c r="B155" s="29" t="s">
        <v>128</v>
      </c>
      <c r="C155" s="65">
        <f>COUNTIFS('Covanta TAC Data'!$C$6:$C$1067,'Materials with no TAC Check'!B156,'Covanta TAC Data'!$F$6:$F$1067,"Yes")</f>
        <v>4</v>
      </c>
      <c r="D155" s="30" t="s">
        <v>743</v>
      </c>
      <c r="E155" s="31" t="s">
        <v>744</v>
      </c>
      <c r="F155" s="17">
        <f>IFERROR(IF(OR($D155="",$D155="No CAS"),INDEX('[1]DEQ Pollutant List'!$A$7:$A$611,MATCH($E155,'[1]DEQ Pollutant List'!$C$7:$C$611,0)),INDEX('[1]DEQ Pollutant List'!$A$7:$A$611,MATCH($D155,'[1]DEQ Pollutant List'!$B$7:$B$611,0))),"")</f>
        <v>634</v>
      </c>
      <c r="G155" s="32"/>
      <c r="H155" s="33">
        <v>0.1</v>
      </c>
      <c r="I155" s="42">
        <v>0.25</v>
      </c>
      <c r="K155">
        <v>0.77300000000000002</v>
      </c>
    </row>
    <row r="156" spans="1:11" hidden="1" x14ac:dyDescent="0.35">
      <c r="A156" s="28"/>
      <c r="B156" s="29" t="s">
        <v>128</v>
      </c>
      <c r="C156" s="65">
        <f>COUNTIFS('Covanta TAC Data'!$C$6:$C$1067,'Materials with no TAC Check'!B157,'Covanta TAC Data'!$F$6:$F$1067,"Yes")</f>
        <v>4</v>
      </c>
      <c r="D156" s="30" t="s">
        <v>797</v>
      </c>
      <c r="E156" s="31" t="s">
        <v>105</v>
      </c>
      <c r="F156" s="17" t="str">
        <f>IFERROR(IF(OR($D156="",$D156="No CAS"),INDEX('[1]DEQ Pollutant List'!$A$7:$A$611,MATCH($E156,'[1]DEQ Pollutant List'!$C$7:$C$611,0)),INDEX('[1]DEQ Pollutant List'!$A$7:$A$611,MATCH($D156,'[1]DEQ Pollutant List'!$B$7:$B$611,0))),"")</f>
        <v/>
      </c>
      <c r="G156" s="32"/>
      <c r="H156" s="33">
        <v>0.1</v>
      </c>
      <c r="I156" s="42">
        <v>0.25</v>
      </c>
    </row>
    <row r="157" spans="1:11" hidden="1" x14ac:dyDescent="0.35">
      <c r="A157" s="28"/>
      <c r="B157" s="29" t="s">
        <v>128</v>
      </c>
      <c r="C157" s="65">
        <f>COUNTIFS('Covanta TAC Data'!$C$6:$C$1067,'Materials with no TAC Check'!B158,'Covanta TAC Data'!$F$6:$F$1067,"Yes")</f>
        <v>4</v>
      </c>
      <c r="D157" s="30" t="s">
        <v>87</v>
      </c>
      <c r="E157" s="31" t="s">
        <v>92</v>
      </c>
      <c r="F157" s="17" t="str">
        <f>IFERROR(IF(OR($D157="",$D157="No CAS"),INDEX('[1]DEQ Pollutant List'!$A$7:$A$611,MATCH($E157,'[1]DEQ Pollutant List'!$C$7:$C$611,0)),INDEX('[1]DEQ Pollutant List'!$A$7:$A$611,MATCH($D157,'[1]DEQ Pollutant List'!$B$7:$B$611,0))),"")</f>
        <v/>
      </c>
      <c r="G157" s="32"/>
      <c r="H157" s="33">
        <v>2.5000000000000001E-2</v>
      </c>
      <c r="I157" s="42">
        <v>0.1</v>
      </c>
    </row>
    <row r="158" spans="1:11" hidden="1" x14ac:dyDescent="0.35">
      <c r="A158" s="28"/>
      <c r="B158" s="29" t="s">
        <v>128</v>
      </c>
      <c r="C158" s="65">
        <f>COUNTIFS('Covanta TAC Data'!$C$6:$C$1067,'Materials with no TAC Check'!B159,'Covanta TAC Data'!$F$6:$F$1067,"Yes")</f>
        <v>4</v>
      </c>
      <c r="D158" s="30" t="s">
        <v>209</v>
      </c>
      <c r="E158" s="31" t="s">
        <v>210</v>
      </c>
      <c r="F158" s="17" t="str">
        <f>IFERROR(IF(OR($D158="",$D158="No CAS"),INDEX('[1]DEQ Pollutant List'!$A$7:$A$611,MATCH($E158,'[1]DEQ Pollutant List'!$C$7:$C$611,0)),INDEX('[1]DEQ Pollutant List'!$A$7:$A$611,MATCH($D158,'[1]DEQ Pollutant List'!$B$7:$B$611,0))),"")</f>
        <v/>
      </c>
      <c r="G158" s="32"/>
      <c r="H158" s="33">
        <v>2.5000000000000001E-2</v>
      </c>
      <c r="I158" s="42">
        <v>0.1</v>
      </c>
    </row>
    <row r="159" spans="1:11" hidden="1" x14ac:dyDescent="0.35">
      <c r="A159" s="28"/>
      <c r="B159" s="29" t="s">
        <v>128</v>
      </c>
      <c r="C159" s="65">
        <f>COUNTIFS('Covanta TAC Data'!$C$6:$C$1067,'Materials with no TAC Check'!B160,'Covanta TAC Data'!$F$6:$F$1067,"Yes")</f>
        <v>4</v>
      </c>
      <c r="D159" s="30" t="s">
        <v>579</v>
      </c>
      <c r="E159" s="31" t="s">
        <v>582</v>
      </c>
      <c r="F159" s="17" t="str">
        <f>IFERROR(IF(OR($D159="",$D159="No CAS"),INDEX('[1]DEQ Pollutant List'!$A$7:$A$611,MATCH($E159,'[1]DEQ Pollutant List'!$C$7:$C$611,0)),INDEX('[1]DEQ Pollutant List'!$A$7:$A$611,MATCH($D159,'[1]DEQ Pollutant List'!$B$7:$B$611,0))),"")</f>
        <v/>
      </c>
      <c r="G159" s="32"/>
      <c r="H159" s="33">
        <v>2.5000000000000001E-2</v>
      </c>
      <c r="I159" s="42">
        <v>0.1</v>
      </c>
    </row>
    <row r="160" spans="1:11" hidden="1" x14ac:dyDescent="0.35">
      <c r="A160" s="28"/>
      <c r="B160" s="29" t="s">
        <v>128</v>
      </c>
      <c r="C160" s="65">
        <f>COUNTIFS('Covanta TAC Data'!$C$6:$C$1067,'Materials with no TAC Check'!B161,'Covanta TAC Data'!$F$6:$F$1067,"Yes")</f>
        <v>4</v>
      </c>
      <c r="D160" s="30" t="s">
        <v>406</v>
      </c>
      <c r="E160" s="31" t="s">
        <v>474</v>
      </c>
      <c r="F160" s="17">
        <f>IFERROR(IF(OR($D160="",$D160="No CAS"),INDEX('[1]DEQ Pollutant List'!$A$7:$A$611,MATCH($E160,'[1]DEQ Pollutant List'!$C$7:$C$611,0)),INDEX('[1]DEQ Pollutant List'!$A$7:$A$611,MATCH($D160,'[1]DEQ Pollutant List'!$B$7:$B$611,0))),"")</f>
        <v>628</v>
      </c>
      <c r="G160" s="32"/>
      <c r="H160" s="33">
        <v>2.5000000000000001E-2</v>
      </c>
      <c r="I160" s="42">
        <v>0.1</v>
      </c>
    </row>
    <row r="161" spans="1:11" hidden="1" x14ac:dyDescent="0.35">
      <c r="A161" s="28"/>
      <c r="B161" s="29" t="s">
        <v>128</v>
      </c>
      <c r="C161" s="65">
        <f>COUNTIFS('Covanta TAC Data'!$C$6:$C$1067,'Materials with no TAC Check'!B162,'Covanta TAC Data'!$F$6:$F$1067,"Yes")</f>
        <v>4</v>
      </c>
      <c r="D161" s="30" t="s">
        <v>998</v>
      </c>
      <c r="E161" s="31" t="s">
        <v>1000</v>
      </c>
      <c r="F161" s="17" t="str">
        <f>IFERROR(IF(OR($D161="",$D161="No CAS"),INDEX('[1]DEQ Pollutant List'!$A$7:$A$611,MATCH($E161,'[1]DEQ Pollutant List'!$C$7:$C$611,0)),INDEX('[1]DEQ Pollutant List'!$A$7:$A$611,MATCH($D161,'[1]DEQ Pollutant List'!$B$7:$B$611,0))),"")</f>
        <v/>
      </c>
      <c r="G161" s="32"/>
      <c r="H161" s="33">
        <v>2.5000000000000001E-2</v>
      </c>
      <c r="I161" s="42">
        <v>0.1</v>
      </c>
    </row>
    <row r="162" spans="1:11" hidden="1" x14ac:dyDescent="0.35">
      <c r="A162" s="28"/>
      <c r="B162" s="29" t="s">
        <v>128</v>
      </c>
      <c r="C162" s="65">
        <f>COUNTIFS('Covanta TAC Data'!$C$6:$C$1067,'Materials with no TAC Check'!B163,'Covanta TAC Data'!$F$6:$F$1067,"Yes")</f>
        <v>4</v>
      </c>
      <c r="D162" s="30" t="s">
        <v>682</v>
      </c>
      <c r="E162" s="31" t="s">
        <v>683</v>
      </c>
      <c r="F162" s="17" t="str">
        <f>IFERROR(IF(OR($D162="",$D162="No CAS"),INDEX('[1]DEQ Pollutant List'!$A$7:$A$611,MATCH($E162,'[1]DEQ Pollutant List'!$C$7:$C$611,0)),INDEX('[1]DEQ Pollutant List'!$A$7:$A$611,MATCH($D162,'[1]DEQ Pollutant List'!$B$7:$B$611,0))),"")</f>
        <v/>
      </c>
      <c r="G162" s="32"/>
      <c r="H162" s="33">
        <v>2.5000000000000001E-2</v>
      </c>
      <c r="I162" s="42">
        <v>0.1</v>
      </c>
    </row>
    <row r="163" spans="1:11" hidden="1" x14ac:dyDescent="0.35">
      <c r="A163" s="28"/>
      <c r="B163" s="29" t="s">
        <v>128</v>
      </c>
      <c r="C163" s="65">
        <f>COUNTIFS('Covanta TAC Data'!$C$6:$C$1067,'Materials with no TAC Check'!B164,'Covanta TAC Data'!$F$6:$F$1067,"Yes")</f>
        <v>4</v>
      </c>
      <c r="D163" s="30" t="s">
        <v>516</v>
      </c>
      <c r="E163" s="31" t="s">
        <v>517</v>
      </c>
      <c r="F163" s="17" t="str">
        <f>IFERROR(IF(OR($D163="",$D163="No CAS"),INDEX('[1]DEQ Pollutant List'!$A$7:$A$611,MATCH($E163,'[1]DEQ Pollutant List'!$C$7:$C$611,0)),INDEX('[1]DEQ Pollutant List'!$A$7:$A$611,MATCH($D163,'[1]DEQ Pollutant List'!$B$7:$B$611,0))),"")</f>
        <v/>
      </c>
      <c r="G163" s="32"/>
      <c r="H163" s="33">
        <v>0.01</v>
      </c>
      <c r="I163" s="42">
        <v>2.5000000000000001E-2</v>
      </c>
    </row>
    <row r="164" spans="1:11" hidden="1" x14ac:dyDescent="0.35">
      <c r="A164" s="28"/>
      <c r="B164" s="29" t="s">
        <v>128</v>
      </c>
      <c r="C164" s="65">
        <f>COUNTIFS('Covanta TAC Data'!$C$6:$C$1067,'Materials with no TAC Check'!B165,'Covanta TAC Data'!$F$6:$F$1067,"Yes")</f>
        <v>4</v>
      </c>
      <c r="D164" s="30" t="s">
        <v>484</v>
      </c>
      <c r="E164" s="31" t="s">
        <v>485</v>
      </c>
      <c r="F164" s="17" t="str">
        <f>IFERROR(IF(OR($D164="",$D164="No CAS"),INDEX('[1]DEQ Pollutant List'!$A$7:$A$611,MATCH($E164,'[1]DEQ Pollutant List'!$C$7:$C$611,0)),INDEX('[1]DEQ Pollutant List'!$A$7:$A$611,MATCH($D164,'[1]DEQ Pollutant List'!$B$7:$B$611,0))),"")</f>
        <v/>
      </c>
      <c r="G164" s="32"/>
      <c r="H164" s="33">
        <v>0.01</v>
      </c>
      <c r="I164" s="42">
        <v>2.5000000000000001E-2</v>
      </c>
    </row>
    <row r="165" spans="1:11" hidden="1" x14ac:dyDescent="0.35">
      <c r="A165" s="28"/>
      <c r="B165" s="29" t="s">
        <v>128</v>
      </c>
      <c r="C165" s="65">
        <f>COUNTIFS('Covanta TAC Data'!$C$6:$C$1067,'Materials with no TAC Check'!B166,'Covanta TAC Data'!$F$6:$F$1067,"Yes")</f>
        <v>4</v>
      </c>
      <c r="D165" s="30" t="s">
        <v>27</v>
      </c>
      <c r="E165" s="31" t="s">
        <v>28</v>
      </c>
      <c r="F165" s="17">
        <f>IFERROR(IF(OR($D165="",$D165="No CAS"),INDEX('[1]DEQ Pollutant List'!$A$7:$A$611,MATCH($E165,'[1]DEQ Pollutant List'!$C$7:$C$611,0)),INDEX('[1]DEQ Pollutant List'!$A$7:$A$611,MATCH($D165,'[1]DEQ Pollutant List'!$B$7:$B$611,0))),"")</f>
        <v>229</v>
      </c>
      <c r="G165" s="32"/>
      <c r="H165" s="33">
        <v>0.01</v>
      </c>
      <c r="I165" s="42">
        <v>2.5000000000000001E-2</v>
      </c>
    </row>
    <row r="166" spans="1:11" x14ac:dyDescent="0.35">
      <c r="A166" s="28"/>
      <c r="B166" s="29" t="s">
        <v>128</v>
      </c>
      <c r="C166" s="65">
        <f>COUNTIFS('Covanta TAC Data'!$C$6:$C$1067,'Materials with no TAC Check'!B167,'Covanta TAC Data'!$F$6:$F$1067,"Yes")</f>
        <v>0</v>
      </c>
      <c r="D166" s="30" t="s">
        <v>38</v>
      </c>
      <c r="E166" s="31" t="s">
        <v>39</v>
      </c>
      <c r="F166" s="17" t="str">
        <f>IFERROR(IF(OR($D166="",$D166="No CAS"),INDEX('[1]DEQ Pollutant List'!$A$7:$A$611,MATCH($E166,'[1]DEQ Pollutant List'!$C$7:$C$611,0)),INDEX('[1]DEQ Pollutant List'!$A$7:$A$611,MATCH($D166,'[1]DEQ Pollutant List'!$B$7:$B$611,0))),"")</f>
        <v/>
      </c>
      <c r="G166" s="32"/>
      <c r="H166" s="33">
        <v>1E-3</v>
      </c>
      <c r="I166" s="42">
        <v>0.01</v>
      </c>
    </row>
    <row r="167" spans="1:11" x14ac:dyDescent="0.35">
      <c r="A167" s="28"/>
      <c r="B167" s="45" t="s">
        <v>228</v>
      </c>
      <c r="C167" s="65">
        <f>COUNTIFS('Covanta TAC Data'!$C$6:$C$1067,'Materials with no TAC Check'!B168,'Covanta TAC Data'!$F$6:$F$1067,"Yes")</f>
        <v>0</v>
      </c>
      <c r="D167" s="30" t="s">
        <v>573</v>
      </c>
      <c r="E167" s="31" t="s">
        <v>576</v>
      </c>
      <c r="F167" s="17" t="str">
        <f>IFERROR(IF(OR($D167="",$D167="No CAS"),INDEX('[1]DEQ Pollutant List'!$A$7:$A$611,MATCH($E167,'[1]DEQ Pollutant List'!$C$7:$C$611,0)),INDEX('[1]DEQ Pollutant List'!$A$7:$A$611,MATCH($D167,'[1]DEQ Pollutant List'!$B$7:$B$611,0))),"")</f>
        <v/>
      </c>
      <c r="G167" s="32"/>
      <c r="H167" s="33">
        <v>0.7</v>
      </c>
      <c r="I167" s="42">
        <v>0.8</v>
      </c>
      <c r="J167" t="s">
        <v>577</v>
      </c>
    </row>
    <row r="168" spans="1:11" x14ac:dyDescent="0.35">
      <c r="A168" s="28"/>
      <c r="B168" s="45" t="s">
        <v>228</v>
      </c>
      <c r="C168" s="65">
        <f>COUNTIFS('Covanta TAC Data'!$C$6:$C$1067,'Materials with no TAC Check'!B169,'Covanta TAC Data'!$F$6:$F$1067,"Yes")</f>
        <v>0</v>
      </c>
      <c r="D168" s="30" t="s">
        <v>496</v>
      </c>
      <c r="E168" s="31" t="s">
        <v>497</v>
      </c>
      <c r="F168" s="17" t="str">
        <f>IFERROR(IF(OR($D168="",$D168="No CAS"),INDEX('[1]DEQ Pollutant List'!$A$7:$A$611,MATCH($E168,'[1]DEQ Pollutant List'!$C$7:$C$611,0)),INDEX('[1]DEQ Pollutant List'!$A$7:$A$611,MATCH($D168,'[1]DEQ Pollutant List'!$B$7:$B$611,0))),"")</f>
        <v/>
      </c>
      <c r="G168" s="32"/>
      <c r="H168" s="33">
        <v>0.2</v>
      </c>
      <c r="I168" s="42">
        <v>0.3</v>
      </c>
    </row>
    <row r="169" spans="1:11" hidden="1" x14ac:dyDescent="0.35">
      <c r="A169" s="28"/>
      <c r="B169" s="45" t="s">
        <v>228</v>
      </c>
      <c r="C169" s="65">
        <f>COUNTIFS('Covanta TAC Data'!$C$6:$C$1067,'Materials with no TAC Check'!B170,'Covanta TAC Data'!$F$6:$F$1067,"Yes")</f>
        <v>1</v>
      </c>
      <c r="D169" s="30" t="s">
        <v>223</v>
      </c>
      <c r="E169" s="31" t="s">
        <v>229</v>
      </c>
      <c r="F169" s="17" t="str">
        <f>IFERROR(IF(OR($D169="",$D169="No CAS"),INDEX('[1]DEQ Pollutant List'!$A$7:$A$611,MATCH($E169,'[1]DEQ Pollutant List'!$C$7:$C$611,0)),INDEX('[1]DEQ Pollutant List'!$A$7:$A$611,MATCH($D169,'[1]DEQ Pollutant List'!$B$7:$B$611,0))),"")</f>
        <v/>
      </c>
      <c r="G169" s="32"/>
      <c r="H169" s="33">
        <v>0.01</v>
      </c>
      <c r="I169" s="42">
        <v>0.05</v>
      </c>
    </row>
    <row r="170" spans="1:11" x14ac:dyDescent="0.35">
      <c r="A170" s="28"/>
      <c r="B170" s="45" t="s">
        <v>956</v>
      </c>
      <c r="C170" s="65">
        <f>COUNTIFS('Covanta TAC Data'!$C$6:$C$1067,'Materials with no TAC Check'!B171,'Covanta TAC Data'!$F$6:$F$1067,"Yes")</f>
        <v>0</v>
      </c>
      <c r="D170" s="30" t="s">
        <v>949</v>
      </c>
      <c r="E170" s="31" t="s">
        <v>957</v>
      </c>
      <c r="F170" s="17">
        <f>IFERROR(IF(OR($D170="",$D170="No CAS"),INDEX('[1]DEQ Pollutant List'!$A$7:$A$611,MATCH(#REF!,'[1]DEQ Pollutant List'!$C$7:$C$611,0)),INDEX('[1]DEQ Pollutant List'!$A$7:$A$611,MATCH($D170,'[1]DEQ Pollutant List'!$B$7:$B$611,0))),"")</f>
        <v>579</v>
      </c>
      <c r="G170" s="32"/>
      <c r="H170" s="33" t="s">
        <v>855</v>
      </c>
      <c r="I170" s="42" t="s">
        <v>164</v>
      </c>
      <c r="K170">
        <v>1.1000000000000001</v>
      </c>
    </row>
    <row r="171" spans="1:11" x14ac:dyDescent="0.35">
      <c r="A171" s="28"/>
      <c r="B171" s="45" t="s">
        <v>323</v>
      </c>
      <c r="C171" s="65">
        <f>COUNTIFS('Covanta TAC Data'!$C$6:$C$1067,'Materials with no TAC Check'!B172,'Covanta TAC Data'!$F$6:$F$1067,"Yes")</f>
        <v>0</v>
      </c>
      <c r="D171" s="30" t="s">
        <v>38</v>
      </c>
      <c r="E171" s="31" t="s">
        <v>39</v>
      </c>
      <c r="F171" s="17" t="str">
        <f>IFERROR(IF(OR($D171="",$D171="No CAS"),INDEX('[1]DEQ Pollutant List'!$A$7:$A$611,MATCH($E171,'[1]DEQ Pollutant List'!$C$7:$C$611,0)),INDEX('[1]DEQ Pollutant List'!$A$7:$A$611,MATCH($D171,'[1]DEQ Pollutant List'!$B$7:$B$611,0))),"")</f>
        <v/>
      </c>
      <c r="G171" s="32"/>
      <c r="H171" s="33">
        <v>0.13450000000000001</v>
      </c>
      <c r="I171" s="42"/>
    </row>
    <row r="172" spans="1:11" hidden="1" x14ac:dyDescent="0.35">
      <c r="A172" s="28"/>
      <c r="B172" s="45" t="s">
        <v>540</v>
      </c>
      <c r="C172" s="65">
        <f>COUNTIFS('Covanta TAC Data'!$C$6:$C$1067,'Materials with no TAC Check'!B173,'Covanta TAC Data'!$F$6:$F$1067,"Yes")</f>
        <v>2</v>
      </c>
      <c r="D172" s="30" t="s">
        <v>541</v>
      </c>
      <c r="E172" s="31" t="s">
        <v>542</v>
      </c>
      <c r="F172" s="17" t="str">
        <f>IFERROR(IF(OR($D172="",$D172="No CAS"),INDEX('[1]DEQ Pollutant List'!$A$7:$A$611,MATCH($E172,'[1]DEQ Pollutant List'!$C$7:$C$611,0)),INDEX('[1]DEQ Pollutant List'!$A$7:$A$611,MATCH($D172,'[1]DEQ Pollutant List'!$B$7:$B$611,0))),"")</f>
        <v/>
      </c>
      <c r="G172" s="32"/>
      <c r="H172" s="33">
        <v>0.99</v>
      </c>
      <c r="I172" s="42">
        <v>1</v>
      </c>
      <c r="K172">
        <v>1.01</v>
      </c>
    </row>
    <row r="173" spans="1:11" hidden="1" x14ac:dyDescent="0.35">
      <c r="A173" s="28"/>
      <c r="B173" s="29" t="s">
        <v>29</v>
      </c>
      <c r="C173" s="65">
        <f>COUNTIFS('Covanta TAC Data'!$C$6:$C$1067,'Materials with no TAC Check'!B174,'Covanta TAC Data'!$F$6:$F$1067,"Yes")</f>
        <v>2</v>
      </c>
      <c r="D173" s="30" t="s">
        <v>406</v>
      </c>
      <c r="E173" s="31" t="s">
        <v>1169</v>
      </c>
      <c r="F173" s="17">
        <f>IFERROR(IF(OR($D173="",$D173="No CAS"),INDEX('[1]DEQ Pollutant List'!$A$7:$A$611,MATCH($E173,'[1]DEQ Pollutant List'!$C$7:$C$611,0)),INDEX('[1]DEQ Pollutant List'!$A$7:$A$611,MATCH($D173,'[1]DEQ Pollutant List'!$B$7:$B$611,0))),"")</f>
        <v>628</v>
      </c>
      <c r="G173" s="32"/>
      <c r="H173" s="33">
        <v>0.16</v>
      </c>
      <c r="I173" s="42"/>
      <c r="J173">
        <v>1.052</v>
      </c>
    </row>
    <row r="174" spans="1:11" hidden="1" x14ac:dyDescent="0.35">
      <c r="A174" s="28"/>
      <c r="B174" s="29" t="s">
        <v>29</v>
      </c>
      <c r="C174" s="65">
        <f>COUNTIFS('Covanta TAC Data'!$C$6:$C$1067,'Materials with no TAC Check'!B175,'Covanta TAC Data'!$F$6:$F$1067,"Yes")</f>
        <v>2</v>
      </c>
      <c r="D174" s="30" t="s">
        <v>27</v>
      </c>
      <c r="E174" s="31" t="s">
        <v>30</v>
      </c>
      <c r="F174" s="17">
        <f>IFERROR(IF(OR($D174="",$D174="No CAS"),INDEX('[1]DEQ Pollutant List'!$A$7:$A$611,MATCH($E174,'[1]DEQ Pollutant List'!$C$7:$C$611,0)),INDEX('[1]DEQ Pollutant List'!$A$7:$A$611,MATCH($D174,'[1]DEQ Pollutant List'!$B$7:$B$611,0))),"")</f>
        <v>229</v>
      </c>
      <c r="G174" s="32"/>
      <c r="H174" s="33">
        <v>0.15</v>
      </c>
      <c r="I174" s="42"/>
    </row>
    <row r="175" spans="1:11" hidden="1" x14ac:dyDescent="0.35">
      <c r="A175" s="28"/>
      <c r="B175" s="29" t="s">
        <v>29</v>
      </c>
      <c r="C175" s="65">
        <f>COUNTIFS('Covanta TAC Data'!$C$6:$C$1067,'Materials with no TAC Check'!B176,'Covanta TAC Data'!$F$6:$F$1067,"Yes")</f>
        <v>2</v>
      </c>
      <c r="D175" s="30" t="s">
        <v>209</v>
      </c>
      <c r="E175" s="31" t="s">
        <v>218</v>
      </c>
      <c r="F175" s="17" t="str">
        <f>IFERROR(IF(OR($D175="",$D175="No CAS"),INDEX('[1]DEQ Pollutant List'!$A$7:$A$611,MATCH($E175,'[1]DEQ Pollutant List'!$C$7:$C$611,0)),INDEX('[1]DEQ Pollutant List'!$A$7:$A$611,MATCH($D175,'[1]DEQ Pollutant List'!$B$7:$B$611,0))),"")</f>
        <v/>
      </c>
      <c r="G175" s="32"/>
      <c r="H175" s="33">
        <v>0.06</v>
      </c>
      <c r="I175" s="42"/>
    </row>
    <row r="176" spans="1:11" hidden="1" x14ac:dyDescent="0.35">
      <c r="A176" s="28"/>
      <c r="B176" s="29" t="s">
        <v>29</v>
      </c>
      <c r="C176" s="65">
        <f>COUNTIFS('Covanta TAC Data'!$C$6:$C$1067,'Materials with no TAC Check'!B177,'Covanta TAC Data'!$F$6:$F$1067,"Yes")</f>
        <v>5</v>
      </c>
      <c r="D176" s="30" t="s">
        <v>827</v>
      </c>
      <c r="E176" s="31" t="s">
        <v>829</v>
      </c>
      <c r="F176" s="17" t="str">
        <f>IFERROR(IF(OR($D176="",$D176="No CAS"),INDEX('[1]DEQ Pollutant List'!$A$7:$A$611,MATCH($E176,'[1]DEQ Pollutant List'!$C$7:$C$611,0)),INDEX('[1]DEQ Pollutant List'!$A$7:$A$611,MATCH($D176,'[1]DEQ Pollutant List'!$B$7:$B$611,0))),"")</f>
        <v/>
      </c>
      <c r="G176" s="32"/>
      <c r="H176" s="33">
        <v>0.03</v>
      </c>
      <c r="I176" s="42"/>
    </row>
    <row r="177" spans="1:11" hidden="1" x14ac:dyDescent="0.35">
      <c r="A177" s="28"/>
      <c r="B177" s="45" t="s">
        <v>333</v>
      </c>
      <c r="C177" s="65">
        <f>COUNTIFS('Covanta TAC Data'!$C$6:$C$1067,'Materials with no TAC Check'!B178,'Covanta TAC Data'!$F$6:$F$1067,"Yes")</f>
        <v>5</v>
      </c>
      <c r="D177" s="30" t="s">
        <v>404</v>
      </c>
      <c r="E177" s="31" t="s">
        <v>405</v>
      </c>
      <c r="F177" s="17">
        <f>IFERROR(IF(OR($D177="",$D177="No CAS"),INDEX('[1]DEQ Pollutant List'!$A$7:$A$611,MATCH($E177,'[1]DEQ Pollutant List'!$C$7:$C$611,0)),INDEX('[1]DEQ Pollutant List'!$A$7:$A$611,MATCH($D177,'[1]DEQ Pollutant List'!$B$7:$B$611,0))),"")</f>
        <v>152</v>
      </c>
      <c r="G177" s="32"/>
      <c r="H177" s="33">
        <v>0.15</v>
      </c>
      <c r="I177" s="42">
        <v>0.3</v>
      </c>
      <c r="J177" t="s">
        <v>327</v>
      </c>
    </row>
    <row r="178" spans="1:11" hidden="1" x14ac:dyDescent="0.35">
      <c r="A178" s="28"/>
      <c r="B178" s="45" t="s">
        <v>333</v>
      </c>
      <c r="C178" s="65">
        <f>COUNTIFS('Covanta TAC Data'!$C$6:$C$1067,'Materials with no TAC Check'!B179,'Covanta TAC Data'!$F$6:$F$1067,"Yes")</f>
        <v>5</v>
      </c>
      <c r="D178" s="30" t="s">
        <v>1170</v>
      </c>
      <c r="E178" s="31" t="s">
        <v>727</v>
      </c>
      <c r="F178" s="17" t="str">
        <f>IFERROR(IF(OR($D178="",$D178="No CAS"),INDEX('[1]DEQ Pollutant List'!$A$7:$A$611,MATCH($E178,'[1]DEQ Pollutant List'!$C$7:$C$611,0)),INDEX('[1]DEQ Pollutant List'!$A$7:$A$611,MATCH($D178,'[1]DEQ Pollutant List'!$B$7:$B$611,0))),"")</f>
        <v/>
      </c>
      <c r="G178" s="32"/>
      <c r="H178" s="33">
        <v>0.05</v>
      </c>
      <c r="I178" s="42">
        <v>0.1</v>
      </c>
    </row>
    <row r="179" spans="1:11" hidden="1" x14ac:dyDescent="0.35">
      <c r="A179" s="28"/>
      <c r="B179" s="45" t="s">
        <v>333</v>
      </c>
      <c r="C179" s="65">
        <f>COUNTIFS('Covanta TAC Data'!$C$6:$C$1067,'Materials with no TAC Check'!B180,'Covanta TAC Data'!$F$6:$F$1067,"Yes")</f>
        <v>5</v>
      </c>
      <c r="D179" s="30" t="s">
        <v>998</v>
      </c>
      <c r="E179" s="31" t="s">
        <v>1171</v>
      </c>
      <c r="F179" s="17" t="str">
        <f>IFERROR(IF(OR($D179="",$D179="No CAS"),INDEX('[1]DEQ Pollutant List'!$A$7:$A$611,MATCH($E179,'[1]DEQ Pollutant List'!$C$7:$C$611,0)),INDEX('[1]DEQ Pollutant List'!$A$7:$A$611,MATCH($D179,'[1]DEQ Pollutant List'!$B$7:$B$611,0))),"")</f>
        <v/>
      </c>
      <c r="G179" s="32"/>
      <c r="H179" s="33">
        <v>0.01</v>
      </c>
      <c r="I179" s="42">
        <v>0.05</v>
      </c>
    </row>
    <row r="180" spans="1:11" hidden="1" x14ac:dyDescent="0.35">
      <c r="A180" s="28"/>
      <c r="B180" s="45" t="s">
        <v>333</v>
      </c>
      <c r="C180" s="65">
        <f>COUNTIFS('Covanta TAC Data'!$C$6:$C$1067,'Materials with no TAC Check'!B181,'Covanta TAC Data'!$F$6:$F$1067,"Yes")</f>
        <v>5</v>
      </c>
      <c r="D180" s="30" t="s">
        <v>334</v>
      </c>
      <c r="E180" s="31" t="s">
        <v>335</v>
      </c>
      <c r="F180" s="17">
        <f>IFERROR(IF(OR($D180="",$D180="No CAS"),INDEX('[1]DEQ Pollutant List'!$A$7:$A$611,MATCH($E180,'[1]DEQ Pollutant List'!$C$7:$C$611,0)),INDEX('[1]DEQ Pollutant List'!$A$7:$A$611,MATCH($D180,'[1]DEQ Pollutant List'!$B$7:$B$611,0))),"")</f>
        <v>497</v>
      </c>
      <c r="G180" s="32"/>
      <c r="H180" s="33">
        <v>0.01</v>
      </c>
      <c r="I180" s="42">
        <v>0.05</v>
      </c>
    </row>
    <row r="181" spans="1:11" hidden="1" x14ac:dyDescent="0.35">
      <c r="A181" s="28"/>
      <c r="B181" s="45" t="s">
        <v>333</v>
      </c>
      <c r="C181" s="65">
        <f>COUNTIFS('Covanta TAC Data'!$C$6:$C$1067,'Materials with no TAC Check'!B182,'Covanta TAC Data'!$F$6:$F$1067,"Yes")</f>
        <v>1</v>
      </c>
      <c r="D181" s="30" t="s">
        <v>696</v>
      </c>
      <c r="E181" s="31" t="s">
        <v>697</v>
      </c>
      <c r="F181" s="17">
        <f>IFERROR(IF(OR($D181="",$D181="No CAS"),INDEX('[1]DEQ Pollutant List'!$A$7:$A$611,MATCH($E181,'[1]DEQ Pollutant List'!$C$7:$C$611,0)),INDEX('[1]DEQ Pollutant List'!$A$7:$A$611,MATCH($D181,'[1]DEQ Pollutant List'!$B$7:$B$611,0))),"")</f>
        <v>250</v>
      </c>
      <c r="G181" s="32"/>
      <c r="H181" s="33" t="s">
        <v>101</v>
      </c>
      <c r="I181" s="42"/>
    </row>
    <row r="182" spans="1:11" hidden="1" x14ac:dyDescent="0.35">
      <c r="A182" s="28"/>
      <c r="B182" s="45" t="s">
        <v>341</v>
      </c>
      <c r="C182" s="65">
        <f>COUNTIFS('Covanta TAC Data'!$C$6:$C$1067,'Materials with no TAC Check'!B183,'Covanta TAC Data'!$F$6:$F$1067,"Yes")</f>
        <v>1</v>
      </c>
      <c r="D182" s="30" t="s">
        <v>668</v>
      </c>
      <c r="E182" s="31" t="s">
        <v>669</v>
      </c>
      <c r="F182" s="17" t="str">
        <f>IFERROR(IF(OR($D182="",$D182="No CAS"),INDEX('[1]DEQ Pollutant List'!$A$7:$A$611,MATCH($E182,'[1]DEQ Pollutant List'!$C$7:$C$611,0)),INDEX('[1]DEQ Pollutant List'!$A$7:$A$611,MATCH($D182,'[1]DEQ Pollutant List'!$B$7:$B$611,0))),"")</f>
        <v/>
      </c>
      <c r="G182" s="32"/>
      <c r="H182" s="33">
        <v>0.01</v>
      </c>
      <c r="I182" s="42">
        <v>0.05</v>
      </c>
    </row>
    <row r="183" spans="1:11" hidden="1" x14ac:dyDescent="0.35">
      <c r="A183" s="28"/>
      <c r="B183" s="45" t="s">
        <v>341</v>
      </c>
      <c r="C183" s="65">
        <f>COUNTIFS('Covanta TAC Data'!$C$6:$C$1067,'Materials with no TAC Check'!B184,'Covanta TAC Data'!$F$6:$F$1067,"Yes")</f>
        <v>1</v>
      </c>
      <c r="D183" s="30" t="s">
        <v>1172</v>
      </c>
      <c r="E183" s="31" t="s">
        <v>585</v>
      </c>
      <c r="F183" s="17" t="str">
        <f>IFERROR(IF(OR($D183="",$D183="No CAS"),INDEX('[1]DEQ Pollutant List'!$A$7:$A$611,MATCH($E183,'[1]DEQ Pollutant List'!$C$7:$C$611,0)),INDEX('[1]DEQ Pollutant List'!$A$7:$A$611,MATCH($D183,'[1]DEQ Pollutant List'!$B$7:$B$611,0))),"")</f>
        <v/>
      </c>
      <c r="G183" s="32"/>
      <c r="H183" s="33">
        <v>0.6</v>
      </c>
      <c r="I183" s="42">
        <v>1</v>
      </c>
    </row>
    <row r="184" spans="1:11" hidden="1" x14ac:dyDescent="0.35">
      <c r="A184" s="28"/>
      <c r="B184" s="45" t="s">
        <v>341</v>
      </c>
      <c r="C184" s="65">
        <f>COUNTIFS('Covanta TAC Data'!$C$6:$C$1067,'Materials with no TAC Check'!B185,'Covanta TAC Data'!$F$6:$F$1067,"Yes")</f>
        <v>1</v>
      </c>
      <c r="D184" s="30" t="s">
        <v>514</v>
      </c>
      <c r="E184" s="31" t="s">
        <v>515</v>
      </c>
      <c r="F184" s="17" t="str">
        <f>IFERROR(IF(OR($D184="",$D184="No CAS"),INDEX('[1]DEQ Pollutant List'!$A$7:$A$611,MATCH($E184,'[1]DEQ Pollutant List'!$C$7:$C$611,0)),INDEX('[1]DEQ Pollutant List'!$A$7:$A$611,MATCH($D184,'[1]DEQ Pollutant List'!$B$7:$B$611,0))),"")</f>
        <v/>
      </c>
      <c r="G184" s="32"/>
      <c r="H184" s="33">
        <v>0.05</v>
      </c>
      <c r="I184" s="42">
        <v>0.1</v>
      </c>
    </row>
    <row r="185" spans="1:11" x14ac:dyDescent="0.35">
      <c r="A185" s="28"/>
      <c r="B185" s="45" t="s">
        <v>341</v>
      </c>
      <c r="C185" s="65">
        <f>COUNTIFS('Covanta TAC Data'!$C$6:$C$1067,'Materials with no TAC Check'!B186,'Covanta TAC Data'!$F$6:$F$1067,"Yes")</f>
        <v>1</v>
      </c>
      <c r="D185" s="30" t="s">
        <v>38</v>
      </c>
      <c r="E185" s="31" t="s">
        <v>329</v>
      </c>
      <c r="F185" s="17" t="str">
        <f>IFERROR(IF(OR($D185="",$D185="No CAS"),INDEX('[1]DEQ Pollutant List'!$A$7:$A$611,MATCH($E185,'[1]DEQ Pollutant List'!$C$7:$C$611,0)),INDEX('[1]DEQ Pollutant List'!$A$7:$A$611,MATCH($D185,'[1]DEQ Pollutant List'!$B$7:$B$611,0))),"")</f>
        <v/>
      </c>
      <c r="G185" s="32"/>
      <c r="H185" s="33">
        <v>0.01</v>
      </c>
      <c r="I185" s="42">
        <v>0.05</v>
      </c>
    </row>
    <row r="186" spans="1:11" x14ac:dyDescent="0.35">
      <c r="A186" s="28"/>
      <c r="B186" s="45" t="s">
        <v>244</v>
      </c>
      <c r="C186" s="65">
        <f>COUNTIFS('Covanta TAC Data'!$C$6:$C$1067,'Materials with no TAC Check'!B187,'Covanta TAC Data'!$F$6:$F$1067,"Yes")</f>
        <v>1</v>
      </c>
      <c r="D186" s="30" t="s">
        <v>1076</v>
      </c>
      <c r="E186" s="31" t="s">
        <v>1077</v>
      </c>
      <c r="F186" s="17" t="str">
        <f>IFERROR(IF(OR($D186="",$D186="No CAS"),INDEX('[1]DEQ Pollutant List'!$A$7:$A$611,MATCH($E186,'[1]DEQ Pollutant List'!$C$7:$C$611,0)),INDEX('[1]DEQ Pollutant List'!$A$7:$A$611,MATCH($D186,'[1]DEQ Pollutant List'!$B$7:$B$611,0))),"")</f>
        <v/>
      </c>
      <c r="G186" s="32"/>
      <c r="H186" s="33">
        <v>0.8</v>
      </c>
      <c r="I186" s="42">
        <v>0.9</v>
      </c>
      <c r="K186" t="s">
        <v>802</v>
      </c>
    </row>
    <row r="187" spans="1:11" x14ac:dyDescent="0.35">
      <c r="A187" s="28"/>
      <c r="B187" s="45" t="s">
        <v>244</v>
      </c>
      <c r="C187" s="65">
        <f>COUNTIFS('Covanta TAC Data'!$C$6:$C$1067,'Materials with no TAC Check'!B188,'Covanta TAC Data'!$F$6:$F$1067,"Yes")</f>
        <v>1</v>
      </c>
      <c r="D187" s="30" t="s">
        <v>245</v>
      </c>
      <c r="E187" s="31" t="s">
        <v>246</v>
      </c>
      <c r="F187" s="17" t="str">
        <f>IFERROR(IF(OR($D187="",$D187="No CAS"),INDEX('[1]DEQ Pollutant List'!$A$7:$A$611,MATCH($E187,'[1]DEQ Pollutant List'!$C$7:$C$611,0)),INDEX('[1]DEQ Pollutant List'!$A$7:$A$611,MATCH($D187,'[1]DEQ Pollutant List'!$B$7:$B$611,0))),"")</f>
        <v/>
      </c>
      <c r="G187" s="32"/>
      <c r="H187" s="33">
        <v>1E-3</v>
      </c>
      <c r="I187" s="42" t="s">
        <v>101</v>
      </c>
    </row>
    <row r="188" spans="1:11" hidden="1" x14ac:dyDescent="0.35">
      <c r="A188" s="28"/>
      <c r="B188" s="45" t="s">
        <v>244</v>
      </c>
      <c r="C188" s="65">
        <f>COUNTIFS('Covanta TAC Data'!$C$6:$C$1067,'Materials with no TAC Check'!B189,'Covanta TAC Data'!$F$6:$F$1067,"Yes")</f>
        <v>1</v>
      </c>
      <c r="D188" s="30" t="s">
        <v>1017</v>
      </c>
      <c r="E188" s="31" t="s">
        <v>857</v>
      </c>
      <c r="F188" s="17" t="str">
        <f>IFERROR(IF(OR($D188="",$D188="No CAS"),INDEX('[1]DEQ Pollutant List'!$A$7:$A$611,MATCH($E188,'[1]DEQ Pollutant List'!$C$7:$C$611,0)),INDEX('[1]DEQ Pollutant List'!$A$7:$A$611,MATCH($D188,'[1]DEQ Pollutant List'!$B$7:$B$611,0))),"")</f>
        <v/>
      </c>
      <c r="G188" s="32"/>
      <c r="H188" s="33">
        <v>0.1</v>
      </c>
      <c r="I188" s="42" t="s">
        <v>101</v>
      </c>
    </row>
    <row r="189" spans="1:11" hidden="1" x14ac:dyDescent="0.35">
      <c r="A189" s="28"/>
      <c r="B189" s="29" t="s">
        <v>105</v>
      </c>
      <c r="C189" s="65">
        <f>COUNTIFS('Covanta TAC Data'!$C$6:$C$1067,'Materials with no TAC Check'!B190,'Covanta TAC Data'!$F$6:$F$1067,"Yes")</f>
        <v>1</v>
      </c>
      <c r="D189" s="30" t="s">
        <v>797</v>
      </c>
      <c r="E189" s="31" t="s">
        <v>105</v>
      </c>
      <c r="F189" s="17" t="str">
        <f>IFERROR(IF(OR($D189="",$D189="No CAS"),INDEX('[1]DEQ Pollutant List'!$A$7:$A$611,MATCH($E189,'[1]DEQ Pollutant List'!$C$7:$C$611,0)),INDEX('[1]DEQ Pollutant List'!$A$7:$A$611,MATCH($D189,'[1]DEQ Pollutant List'!$B$7:$B$611,0))),"")</f>
        <v/>
      </c>
      <c r="G189" s="32"/>
      <c r="H189" s="33">
        <v>0.8</v>
      </c>
      <c r="I189" s="42">
        <v>1</v>
      </c>
      <c r="J189" t="s">
        <v>802</v>
      </c>
    </row>
    <row r="190" spans="1:11" hidden="1" x14ac:dyDescent="0.35">
      <c r="A190" s="28"/>
      <c r="B190" s="29" t="s">
        <v>105</v>
      </c>
      <c r="C190" s="65">
        <f>COUNTIFS('Covanta TAC Data'!$C$6:$C$1067,'Materials with no TAC Check'!B191,'Covanta TAC Data'!$F$6:$F$1067,"Yes")</f>
        <v>1</v>
      </c>
      <c r="D190" s="30" t="s">
        <v>388</v>
      </c>
      <c r="E190" s="31" t="s">
        <v>389</v>
      </c>
      <c r="F190" s="17">
        <f>IFERROR(IF(OR($D190="",$D190="No CAS"),INDEX('[1]DEQ Pollutant List'!$A$7:$A$611,MATCH($E190,'[1]DEQ Pollutant List'!$C$7:$C$611,0)),INDEX('[1]DEQ Pollutant List'!$A$7:$A$611,MATCH($D190,'[1]DEQ Pollutant List'!$B$7:$B$611,0))),"")</f>
        <v>561</v>
      </c>
      <c r="G190" s="32"/>
      <c r="H190" s="33" t="s">
        <v>227</v>
      </c>
      <c r="I190" s="42"/>
    </row>
    <row r="191" spans="1:11" hidden="1" x14ac:dyDescent="0.35">
      <c r="A191" s="28"/>
      <c r="B191" s="29" t="s">
        <v>105</v>
      </c>
      <c r="C191" s="65">
        <f>COUNTIFS('Covanta TAC Data'!$C$6:$C$1067,'Materials with no TAC Check'!B192,'Covanta TAC Data'!$F$6:$F$1067,"Yes")</f>
        <v>1</v>
      </c>
      <c r="D191" s="30" t="s">
        <v>792</v>
      </c>
      <c r="E191" s="31" t="s">
        <v>793</v>
      </c>
      <c r="F191" s="17" t="str">
        <f>IFERROR(IF(OR($D191="",$D191="No CAS"),INDEX('[1]DEQ Pollutant List'!$A$7:$A$611,MATCH($E191,'[1]DEQ Pollutant List'!$C$7:$C$611,0)),INDEX('[1]DEQ Pollutant List'!$A$7:$A$611,MATCH($D191,'[1]DEQ Pollutant List'!$B$7:$B$611,0))),"")</f>
        <v/>
      </c>
      <c r="G191" s="32"/>
      <c r="H191" s="33" t="s">
        <v>815</v>
      </c>
      <c r="I191" s="42"/>
    </row>
    <row r="192" spans="1:11" hidden="1" x14ac:dyDescent="0.35">
      <c r="A192" s="28"/>
      <c r="B192" s="29" t="s">
        <v>105</v>
      </c>
      <c r="C192" s="65">
        <f>COUNTIFS('Covanta TAC Data'!$C$6:$C$1067,'Materials with no TAC Check'!B193,'Covanta TAC Data'!$F$6:$F$1067,"Yes")</f>
        <v>1</v>
      </c>
      <c r="D192" s="30" t="s">
        <v>87</v>
      </c>
      <c r="E192" s="31" t="s">
        <v>86</v>
      </c>
      <c r="F192" s="17" t="str">
        <f>IFERROR(IF(OR($D192="",$D192="No CAS"),INDEX('[1]DEQ Pollutant List'!$A$7:$A$611,MATCH($E192,'[1]DEQ Pollutant List'!$C$7:$C$611,0)),INDEX('[1]DEQ Pollutant List'!$A$7:$A$611,MATCH($D192,'[1]DEQ Pollutant List'!$B$7:$B$611,0))),"")</f>
        <v/>
      </c>
      <c r="G192" s="32"/>
      <c r="H192" s="33" t="s">
        <v>122</v>
      </c>
      <c r="I192" s="42"/>
    </row>
    <row r="193" spans="1:11" x14ac:dyDescent="0.35">
      <c r="A193" s="28"/>
      <c r="B193" s="29" t="s">
        <v>105</v>
      </c>
      <c r="C193" s="65">
        <f>COUNTIFS('Covanta TAC Data'!$C$6:$C$1067,'Materials with no TAC Check'!B194,'Covanta TAC Data'!$F$6:$F$1067,"Yes")</f>
        <v>0</v>
      </c>
      <c r="D193" s="30" t="s">
        <v>816</v>
      </c>
      <c r="E193" s="31" t="s">
        <v>817</v>
      </c>
      <c r="F193" s="17" t="str">
        <f>IFERROR(IF(OR($D193="",$D193="No CAS"),INDEX('[1]DEQ Pollutant List'!$A$7:$A$611,MATCH($E193,'[1]DEQ Pollutant List'!$C$7:$C$611,0)),INDEX('[1]DEQ Pollutant List'!$A$7:$A$611,MATCH($D193,'[1]DEQ Pollutant List'!$B$7:$B$611,0))),"")</f>
        <v/>
      </c>
      <c r="G193" s="32"/>
      <c r="H193" s="33" t="s">
        <v>807</v>
      </c>
      <c r="I193" s="42"/>
    </row>
    <row r="194" spans="1:11" x14ac:dyDescent="0.35">
      <c r="A194" s="28"/>
      <c r="B194" s="29" t="s">
        <v>545</v>
      </c>
      <c r="C194" s="65">
        <f>COUNTIFS('Covanta TAC Data'!$C$6:$C$1067,'Materials with no TAC Check'!B195,'Covanta TAC Data'!$F$6:$F$1067,"Yes")</f>
        <v>0</v>
      </c>
      <c r="D194" s="30" t="s">
        <v>1173</v>
      </c>
      <c r="E194" s="31" t="s">
        <v>547</v>
      </c>
      <c r="F194" s="17" t="str">
        <f>IFERROR(IF(OR($D194="",$D194="No CAS"),INDEX('[1]DEQ Pollutant List'!$A$7:$A$611,MATCH($E194,'[1]DEQ Pollutant List'!$C$7:$C$611,0)),INDEX('[1]DEQ Pollutant List'!$A$7:$A$611,MATCH($D194,'[1]DEQ Pollutant List'!$B$7:$B$611,0))),"")</f>
        <v/>
      </c>
      <c r="G194" s="32"/>
      <c r="H194" s="33">
        <v>0.1</v>
      </c>
      <c r="I194" s="42">
        <v>0.3</v>
      </c>
      <c r="K194" t="s">
        <v>1174</v>
      </c>
    </row>
    <row r="195" spans="1:11" hidden="1" x14ac:dyDescent="0.35">
      <c r="A195" s="28"/>
      <c r="B195" s="45" t="s">
        <v>381</v>
      </c>
      <c r="C195" s="65">
        <f>COUNTIFS('Covanta TAC Data'!$C$6:$C$1067,'Materials with no TAC Check'!B196,'Covanta TAC Data'!$F$6:$F$1067,"Yes")</f>
        <v>4</v>
      </c>
      <c r="D195" s="30" t="s">
        <v>382</v>
      </c>
      <c r="E195" s="31" t="s">
        <v>381</v>
      </c>
      <c r="F195" s="17" t="str">
        <f>IFERROR(IF(OR($D195="",$D195="No CAS"),INDEX('[1]DEQ Pollutant List'!$A$7:$A$611,MATCH($E195,'[1]DEQ Pollutant List'!$C$7:$C$611,0)),INDEX('[1]DEQ Pollutant List'!$A$7:$A$611,MATCH($D195,'[1]DEQ Pollutant List'!$B$7:$B$611,0))),"")</f>
        <v/>
      </c>
      <c r="G195" s="32"/>
      <c r="H195" s="33">
        <v>0.99</v>
      </c>
      <c r="I195" s="42"/>
      <c r="J195" s="48" t="s">
        <v>383</v>
      </c>
    </row>
    <row r="196" spans="1:11" hidden="1" x14ac:dyDescent="0.35">
      <c r="A196" s="28"/>
      <c r="B196" s="45" t="s">
        <v>103</v>
      </c>
      <c r="C196" s="65">
        <f>COUNTIFS('Covanta TAC Data'!$C$6:$C$1067,'Materials with no TAC Check'!B197,'Covanta TAC Data'!$F$6:$F$1067,"Yes")</f>
        <v>4</v>
      </c>
      <c r="D196" s="30" t="s">
        <v>1135</v>
      </c>
      <c r="E196" s="31" t="s">
        <v>744</v>
      </c>
      <c r="F196" s="17" t="str">
        <f>IFERROR(IF(OR($D196="",$D196="No CAS"),INDEX('[1]DEQ Pollutant List'!$A$7:$A$611,MATCH($E196,'[1]DEQ Pollutant List'!$C$7:$C$611,0)),INDEX('[1]DEQ Pollutant List'!$A$7:$A$611,MATCH($D196,'[1]DEQ Pollutant List'!$B$7:$B$611,0))),"")</f>
        <v/>
      </c>
      <c r="G196" s="32"/>
      <c r="H196" s="33">
        <v>0.22</v>
      </c>
      <c r="I196" s="42"/>
      <c r="K196">
        <v>0.79900000000000004</v>
      </c>
    </row>
    <row r="197" spans="1:11" hidden="1" x14ac:dyDescent="0.35">
      <c r="A197" s="28"/>
      <c r="B197" s="45" t="s">
        <v>103</v>
      </c>
      <c r="C197" s="65">
        <f>COUNTIFS('Covanta TAC Data'!$C$6:$C$1067,'Materials with no TAC Check'!B198,'Covanta TAC Data'!$F$6:$F$1067,"Yes")</f>
        <v>4</v>
      </c>
      <c r="D197" s="30" t="s">
        <v>797</v>
      </c>
      <c r="E197" s="31" t="s">
        <v>105</v>
      </c>
      <c r="F197" s="17" t="str">
        <f>IFERROR(IF(OR($D197="",$D197="No CAS"),INDEX('[1]DEQ Pollutant List'!$A$7:$A$611,MATCH($E197,'[1]DEQ Pollutant List'!$C$7:$C$611,0)),INDEX('[1]DEQ Pollutant List'!$A$7:$A$611,MATCH($D197,'[1]DEQ Pollutant List'!$B$7:$B$611,0))),"")</f>
        <v/>
      </c>
      <c r="G197" s="32"/>
      <c r="H197" s="33">
        <v>0.17</v>
      </c>
      <c r="I197" s="42"/>
    </row>
    <row r="198" spans="1:11" hidden="1" x14ac:dyDescent="0.35">
      <c r="A198" s="28"/>
      <c r="B198" s="45" t="s">
        <v>103</v>
      </c>
      <c r="C198" s="65">
        <f>COUNTIFS('Covanta TAC Data'!$C$6:$C$1067,'Materials with no TAC Check'!B199,'Covanta TAC Data'!$F$6:$F$1067,"Yes")</f>
        <v>4</v>
      </c>
      <c r="D198" s="30" t="s">
        <v>209</v>
      </c>
      <c r="E198" s="31" t="s">
        <v>210</v>
      </c>
      <c r="F198" s="17" t="str">
        <f>IFERROR(IF(OR($D198="",$D198="No CAS"),INDEX('[1]DEQ Pollutant List'!$A$7:$A$611,MATCH($E198,'[1]DEQ Pollutant List'!$C$7:$C$611,0)),INDEX('[1]DEQ Pollutant List'!$A$7:$A$611,MATCH($D198,'[1]DEQ Pollutant List'!$B$7:$B$611,0))),"")</f>
        <v/>
      </c>
      <c r="G198" s="32"/>
      <c r="H198" s="33">
        <v>0.16</v>
      </c>
      <c r="I198" s="42"/>
    </row>
    <row r="199" spans="1:11" hidden="1" x14ac:dyDescent="0.35">
      <c r="A199" s="28"/>
      <c r="B199" s="45" t="s">
        <v>103</v>
      </c>
      <c r="C199" s="65">
        <f>COUNTIFS('Covanta TAC Data'!$C$6:$C$1067,'Materials with no TAC Check'!B200,'Covanta TAC Data'!$F$6:$F$1067,"Yes")</f>
        <v>4</v>
      </c>
      <c r="D199" s="30" t="s">
        <v>87</v>
      </c>
      <c r="E199" s="31" t="s">
        <v>92</v>
      </c>
      <c r="F199" s="17" t="str">
        <f>IFERROR(IF(OR($D199="",$D199="No CAS"),INDEX('[1]DEQ Pollutant List'!$A$7:$A$611,MATCH($E199,'[1]DEQ Pollutant List'!$C$7:$C$611,0)),INDEX('[1]DEQ Pollutant List'!$A$7:$A$611,MATCH($D199,'[1]DEQ Pollutant List'!$B$7:$B$611,0))),"")</f>
        <v/>
      </c>
      <c r="G199" s="32"/>
      <c r="H199" s="33">
        <v>7.8E-2</v>
      </c>
      <c r="I199" s="42"/>
    </row>
    <row r="200" spans="1:11" hidden="1" x14ac:dyDescent="0.35">
      <c r="A200" s="28"/>
      <c r="B200" s="45" t="s">
        <v>103</v>
      </c>
      <c r="C200" s="65">
        <f>COUNTIFS('Covanta TAC Data'!$C$6:$C$1067,'Materials with no TAC Check'!B201,'Covanta TAC Data'!$F$6:$F$1067,"Yes")</f>
        <v>4</v>
      </c>
      <c r="D200" s="30" t="s">
        <v>1147</v>
      </c>
      <c r="E200" s="31" t="s">
        <v>519</v>
      </c>
      <c r="F200" s="17" t="str">
        <f>IFERROR(IF(OR($D200="",$D200="No CAS"),INDEX('[1]DEQ Pollutant List'!$A$7:$A$611,MATCH($E200,'[1]DEQ Pollutant List'!$C$7:$C$611,0)),INDEX('[1]DEQ Pollutant List'!$A$7:$A$611,MATCH($D200,'[1]DEQ Pollutant List'!$B$7:$B$611,0))),"")</f>
        <v/>
      </c>
      <c r="G200" s="32"/>
      <c r="H200" s="33">
        <v>3.9E-2</v>
      </c>
      <c r="I200" s="42"/>
    </row>
    <row r="201" spans="1:11" hidden="1" x14ac:dyDescent="0.35">
      <c r="A201" s="28"/>
      <c r="B201" s="45" t="s">
        <v>103</v>
      </c>
      <c r="C201" s="65">
        <f>COUNTIFS('Covanta TAC Data'!$C$6:$C$1067,'Materials with no TAC Check'!B202,'Covanta TAC Data'!$F$6:$F$1067,"Yes")</f>
        <v>4</v>
      </c>
      <c r="D201" s="30" t="s">
        <v>1175</v>
      </c>
      <c r="E201" s="31" t="s">
        <v>1041</v>
      </c>
      <c r="F201" s="17" t="str">
        <f>IFERROR(IF(OR($D201="",$D201="No CAS"),INDEX('[1]DEQ Pollutant List'!$A$7:$A$611,MATCH($E201,'[1]DEQ Pollutant List'!$C$7:$C$611,0)),INDEX('[1]DEQ Pollutant List'!$A$7:$A$611,MATCH($D201,'[1]DEQ Pollutant List'!$B$7:$B$611,0))),"")</f>
        <v/>
      </c>
      <c r="G201" s="32"/>
      <c r="H201" s="33">
        <v>3.5000000000000003E-2</v>
      </c>
      <c r="I201" s="42"/>
    </row>
    <row r="202" spans="1:11" hidden="1" x14ac:dyDescent="0.35">
      <c r="A202" s="28"/>
      <c r="B202" s="45" t="s">
        <v>103</v>
      </c>
      <c r="C202" s="65">
        <f>COUNTIFS('Covanta TAC Data'!$C$6:$C$1067,'Materials with no TAC Check'!B203,'Covanta TAC Data'!$F$6:$F$1067,"Yes")</f>
        <v>4</v>
      </c>
      <c r="D202" s="30" t="s">
        <v>1176</v>
      </c>
      <c r="E202" s="31" t="s">
        <v>485</v>
      </c>
      <c r="F202" s="17" t="str">
        <f>IFERROR(IF(OR($D202="",$D202="No CAS"),INDEX('[1]DEQ Pollutant List'!$A$7:$A$611,MATCH($E202,'[1]DEQ Pollutant List'!$C$7:$C$611,0)),INDEX('[1]DEQ Pollutant List'!$A$7:$A$611,MATCH($D202,'[1]DEQ Pollutant List'!$B$7:$B$611,0))),"")</f>
        <v/>
      </c>
      <c r="G202" s="32"/>
      <c r="H202" s="33">
        <v>3.1E-2</v>
      </c>
      <c r="I202" s="42"/>
    </row>
    <row r="203" spans="1:11" hidden="1" x14ac:dyDescent="0.35">
      <c r="A203" s="28"/>
      <c r="B203" s="45" t="s">
        <v>103</v>
      </c>
      <c r="C203" s="65">
        <f>COUNTIFS('Covanta TAC Data'!$C$6:$C$1067,'Materials with no TAC Check'!B204,'Covanta TAC Data'!$F$6:$F$1067,"Yes")</f>
        <v>4</v>
      </c>
      <c r="D203" s="30" t="s">
        <v>27</v>
      </c>
      <c r="E203" s="31" t="s">
        <v>28</v>
      </c>
      <c r="F203" s="17">
        <f>IFERROR(IF(OR($D203="",$D203="No CAS"),INDEX('[1]DEQ Pollutant List'!$A$7:$A$611,MATCH($E203,'[1]DEQ Pollutant List'!$C$7:$C$611,0)),INDEX('[1]DEQ Pollutant List'!$A$7:$A$611,MATCH($D203,'[1]DEQ Pollutant List'!$B$7:$B$611,0))),"")</f>
        <v>229</v>
      </c>
      <c r="G203" s="32"/>
      <c r="H203" s="33">
        <v>8.9999999999999993E-3</v>
      </c>
      <c r="I203" s="42"/>
    </row>
    <row r="204" spans="1:11" hidden="1" x14ac:dyDescent="0.35">
      <c r="A204" s="28"/>
      <c r="B204" s="45" t="s">
        <v>103</v>
      </c>
      <c r="C204" s="65">
        <f>COUNTIFS('Covanta TAC Data'!$C$6:$C$1067,'Materials with no TAC Check'!B205,'Covanta TAC Data'!$F$6:$F$1067,"Yes")</f>
        <v>4</v>
      </c>
      <c r="D204" s="30" t="s">
        <v>38</v>
      </c>
      <c r="E204" s="31" t="s">
        <v>39</v>
      </c>
      <c r="F204" s="17" t="str">
        <f>IFERROR(IF(OR($D204="",$D204="No CAS"),INDEX('[1]DEQ Pollutant List'!$A$7:$A$611,MATCH($E204,'[1]DEQ Pollutant List'!$C$7:$C$611,0)),INDEX('[1]DEQ Pollutant List'!$A$7:$A$611,MATCH($D204,'[1]DEQ Pollutant List'!$B$7:$B$611,0))),"")</f>
        <v/>
      </c>
      <c r="G204" s="32"/>
      <c r="H204" s="33">
        <v>7.0000000000000001E-3</v>
      </c>
      <c r="I204" s="42"/>
    </row>
    <row r="205" spans="1:11" hidden="1" x14ac:dyDescent="0.35">
      <c r="A205" s="28"/>
      <c r="B205" s="45" t="s">
        <v>103</v>
      </c>
      <c r="C205" s="65">
        <f>COUNTIFS('Covanta TAC Data'!$C$6:$C$1067,'Materials with no TAC Check'!B206,'Covanta TAC Data'!$F$6:$F$1067,"Yes")</f>
        <v>5</v>
      </c>
      <c r="D205" s="30" t="s">
        <v>648</v>
      </c>
      <c r="E205" s="31" t="s">
        <v>649</v>
      </c>
      <c r="F205" s="17" t="str">
        <f>IFERROR(IF(OR($D205="",$D205="No CAS"),INDEX('[1]DEQ Pollutant List'!$A$7:$A$611,MATCH($E205,'[1]DEQ Pollutant List'!$C$7:$C$611,0)),INDEX('[1]DEQ Pollutant List'!$A$7:$A$611,MATCH($D205,'[1]DEQ Pollutant List'!$B$7:$B$611,0))),"")</f>
        <v/>
      </c>
      <c r="G205" s="32"/>
      <c r="H205" s="33">
        <v>1E-3</v>
      </c>
      <c r="I205" s="42"/>
    </row>
    <row r="206" spans="1:11" hidden="1" x14ac:dyDescent="0.35">
      <c r="A206" s="28"/>
      <c r="B206" s="45" t="s">
        <v>32</v>
      </c>
      <c r="C206" s="65">
        <f>COUNTIFS('Covanta TAC Data'!$C$6:$C$1067,'Materials with no TAC Check'!B207,'Covanta TAC Data'!$F$6:$F$1067,"Yes")</f>
        <v>5</v>
      </c>
      <c r="D206" s="30" t="s">
        <v>743</v>
      </c>
      <c r="E206" s="31" t="s">
        <v>744</v>
      </c>
      <c r="F206" s="17">
        <f>IFERROR(IF(OR($D206="",$D206="No CAS"),INDEX('[1]DEQ Pollutant List'!$A$7:$A$611,MATCH($E206,'[1]DEQ Pollutant List'!$C$7:$C$611,0)),INDEX('[1]DEQ Pollutant List'!$A$7:$A$611,MATCH($D206,'[1]DEQ Pollutant List'!$B$7:$B$611,0))),"")</f>
        <v>634</v>
      </c>
      <c r="G206" s="32"/>
      <c r="H206" s="33">
        <v>0.23730000000000001</v>
      </c>
      <c r="I206" s="42"/>
      <c r="K206">
        <v>0.94</v>
      </c>
    </row>
    <row r="207" spans="1:11" hidden="1" x14ac:dyDescent="0.35">
      <c r="A207" s="28"/>
      <c r="B207" s="45" t="s">
        <v>32</v>
      </c>
      <c r="C207" s="65">
        <f>COUNTIFS('Covanta TAC Data'!$C$6:$C$1067,'Materials with no TAC Check'!B208,'Covanta TAC Data'!$F$6:$F$1067,"Yes")</f>
        <v>5</v>
      </c>
      <c r="D207" s="30" t="s">
        <v>406</v>
      </c>
      <c r="E207" s="31" t="s">
        <v>407</v>
      </c>
      <c r="F207" s="17">
        <f>IFERROR(IF(OR($D207="",$D207="No CAS"),INDEX('[1]DEQ Pollutant List'!$A$7:$A$611,MATCH($E207,'[1]DEQ Pollutant List'!$C$7:$C$611,0)),INDEX('[1]DEQ Pollutant List'!$A$7:$A$611,MATCH($D207,'[1]DEQ Pollutant List'!$B$7:$B$611,0))),"")</f>
        <v>628</v>
      </c>
      <c r="G207" s="32"/>
      <c r="H207" s="33">
        <v>0.21840000000000001</v>
      </c>
      <c r="I207" s="42"/>
    </row>
    <row r="208" spans="1:11" hidden="1" x14ac:dyDescent="0.35">
      <c r="A208" s="28"/>
      <c r="B208" s="45" t="s">
        <v>32</v>
      </c>
      <c r="C208" s="65">
        <f>COUNTIFS('Covanta TAC Data'!$C$6:$C$1067,'Materials with no TAC Check'!B209,'Covanta TAC Data'!$F$6:$F$1067,"Yes")</f>
        <v>5</v>
      </c>
      <c r="D208" s="30" t="s">
        <v>302</v>
      </c>
      <c r="E208" s="31" t="s">
        <v>303</v>
      </c>
      <c r="F208" s="17">
        <f>IFERROR(IF(OR($D208="",$D208="No CAS"),INDEX('[1]DEQ Pollutant List'!$A$7:$A$611,MATCH($E208,'[1]DEQ Pollutant List'!$C$7:$C$611,0)),INDEX('[1]DEQ Pollutant List'!$A$7:$A$611,MATCH($D208,'[1]DEQ Pollutant List'!$B$7:$B$611,0))),"")</f>
        <v>600</v>
      </c>
      <c r="G208" s="32"/>
      <c r="H208" s="33">
        <v>9.2499999999999999E-2</v>
      </c>
      <c r="I208" s="42"/>
    </row>
    <row r="209" spans="1:12" hidden="1" x14ac:dyDescent="0.35">
      <c r="A209" s="28"/>
      <c r="B209" s="45" t="s">
        <v>32</v>
      </c>
      <c r="C209" s="65">
        <f>COUNTIFS('Covanta TAC Data'!$C$6:$C$1067,'Materials with no TAC Check'!B210,'Covanta TAC Data'!$F$6:$F$1067,"Yes")</f>
        <v>5</v>
      </c>
      <c r="D209" s="30" t="s">
        <v>170</v>
      </c>
      <c r="E209" s="31" t="s">
        <v>171</v>
      </c>
      <c r="F209" s="17" t="str">
        <f>IFERROR(IF(OR($D209="",$D209="No CAS"),INDEX('[1]DEQ Pollutant List'!$A$7:$A$611,MATCH($E209,'[1]DEQ Pollutant List'!$C$7:$C$611,0)),INDEX('[1]DEQ Pollutant List'!$A$7:$A$611,MATCH($D209,'[1]DEQ Pollutant List'!$B$7:$B$611,0))),"")</f>
        <v/>
      </c>
      <c r="G209" s="32"/>
      <c r="H209" s="33">
        <v>4.3700000000000003E-2</v>
      </c>
      <c r="I209" s="42"/>
    </row>
    <row r="210" spans="1:12" hidden="1" x14ac:dyDescent="0.35">
      <c r="A210" s="28"/>
      <c r="B210" s="45" t="s">
        <v>32</v>
      </c>
      <c r="C210" s="65">
        <f>COUNTIFS('Covanta TAC Data'!$C$6:$C$1067,'Materials with no TAC Check'!B211,'Covanta TAC Data'!$F$6:$F$1067,"Yes")</f>
        <v>5</v>
      </c>
      <c r="D210" s="30" t="s">
        <v>27</v>
      </c>
      <c r="E210" s="31" t="s">
        <v>28</v>
      </c>
      <c r="F210" s="17">
        <f>IFERROR(IF(OR($D210="",$D210="No CAS"),INDEX('[1]DEQ Pollutant List'!$A$7:$A$611,MATCH($E210,'[1]DEQ Pollutant List'!$C$7:$C$611,0)),INDEX('[1]DEQ Pollutant List'!$A$7:$A$611,MATCH($D210,'[1]DEQ Pollutant List'!$B$7:$B$611,0))),"")</f>
        <v>229</v>
      </c>
      <c r="G210" s="32"/>
      <c r="H210" s="33">
        <v>4.2500000000000003E-2</v>
      </c>
      <c r="I210" s="42"/>
    </row>
    <row r="211" spans="1:12" hidden="1" x14ac:dyDescent="0.35">
      <c r="A211" s="28"/>
      <c r="B211" s="45" t="s">
        <v>32</v>
      </c>
      <c r="C211" s="65">
        <f>COUNTIFS('Covanta TAC Data'!$C$6:$C$1067,'Materials with no TAC Check'!B212,'Covanta TAC Data'!$F$6:$F$1067,"Yes")</f>
        <v>5</v>
      </c>
      <c r="D211" s="30" t="s">
        <v>627</v>
      </c>
      <c r="E211" s="31" t="s">
        <v>629</v>
      </c>
      <c r="F211" s="17" t="str">
        <f>IFERROR(IF(OR($D211="",$D211="No CAS"),INDEX('[1]DEQ Pollutant List'!$A$7:$A$611,MATCH($E211,'[1]DEQ Pollutant List'!$C$7:$C$611,0)),INDEX('[1]DEQ Pollutant List'!$A$7:$A$611,MATCH($D211,'[1]DEQ Pollutant List'!$B$7:$B$611,0))),"")</f>
        <v/>
      </c>
      <c r="G211" s="32"/>
      <c r="H211" s="33">
        <v>4.0099999999999997E-2</v>
      </c>
      <c r="I211" s="42"/>
    </row>
    <row r="212" spans="1:12" hidden="1" x14ac:dyDescent="0.35">
      <c r="A212" s="28"/>
      <c r="B212" s="45" t="s">
        <v>32</v>
      </c>
      <c r="C212" s="65">
        <f>COUNTIFS('Covanta TAC Data'!$C$6:$C$1067,'Materials with no TAC Check'!B213,'Covanta TAC Data'!$F$6:$F$1067,"Yes")</f>
        <v>5</v>
      </c>
      <c r="D212" s="30" t="s">
        <v>38</v>
      </c>
      <c r="E212" s="31" t="s">
        <v>39</v>
      </c>
      <c r="F212" s="17" t="str">
        <f>IFERROR(IF(OR($D212="",$D212="No CAS"),INDEX('[1]DEQ Pollutant List'!$A$7:$A$611,MATCH($E212,'[1]DEQ Pollutant List'!$C$7:$C$611,0)),INDEX('[1]DEQ Pollutant List'!$A$7:$A$611,MATCH($D212,'[1]DEQ Pollutant List'!$B$7:$B$611,0))),"")</f>
        <v/>
      </c>
      <c r="G212" s="32"/>
      <c r="H212" s="33">
        <v>3.4299999999999997E-2</v>
      </c>
      <c r="I212" s="42"/>
    </row>
    <row r="213" spans="1:12" hidden="1" x14ac:dyDescent="0.35">
      <c r="A213" s="28"/>
      <c r="B213" s="45" t="s">
        <v>32</v>
      </c>
      <c r="C213" s="65">
        <f>COUNTIFS('Covanta TAC Data'!$C$6:$C$1067,'Materials with no TAC Check'!B214,'Covanta TAC Data'!$F$6:$F$1067,"Yes")</f>
        <v>5</v>
      </c>
      <c r="D213" s="30" t="s">
        <v>949</v>
      </c>
      <c r="E213" s="31" t="s">
        <v>950</v>
      </c>
      <c r="F213" s="17">
        <f>IFERROR(IF(OR($D213="",$D213="No CAS"),INDEX('[1]DEQ Pollutant List'!$A$7:$A$611,MATCH($E213,'[1]DEQ Pollutant List'!$C$7:$C$611,0)),INDEX('[1]DEQ Pollutant List'!$A$7:$A$611,MATCH($D213,'[1]DEQ Pollutant List'!$B$7:$B$611,0))),"")</f>
        <v>579</v>
      </c>
      <c r="G213" s="32"/>
      <c r="H213" s="33">
        <v>2.9100000000000001E-2</v>
      </c>
      <c r="I213" s="42"/>
    </row>
    <row r="214" spans="1:12" hidden="1" x14ac:dyDescent="0.35">
      <c r="A214" s="28"/>
      <c r="B214" s="45" t="s">
        <v>32</v>
      </c>
      <c r="C214" s="65">
        <f>COUNTIFS('Covanta TAC Data'!$C$6:$C$1067,'Materials with no TAC Check'!B215,'Covanta TAC Data'!$F$6:$F$1067,"Yes")</f>
        <v>5</v>
      </c>
      <c r="D214" s="30" t="s">
        <v>384</v>
      </c>
      <c r="E214" s="31" t="s">
        <v>385</v>
      </c>
      <c r="F214" s="17" t="str">
        <f>IFERROR(IF(OR($D214="",$D214="No CAS"),INDEX('[1]DEQ Pollutant List'!$A$7:$A$611,MATCH($E214,'[1]DEQ Pollutant List'!$C$7:$C$611,0)),INDEX('[1]DEQ Pollutant List'!$A$7:$A$611,MATCH($D214,'[1]DEQ Pollutant List'!$B$7:$B$611,0))),"")</f>
        <v/>
      </c>
      <c r="G214" s="32"/>
      <c r="H214" s="33">
        <v>1.6990000000000002E-2</v>
      </c>
      <c r="I214" s="42"/>
    </row>
    <row r="215" spans="1:12" hidden="1" x14ac:dyDescent="0.35">
      <c r="A215" s="28"/>
      <c r="B215" s="45" t="s">
        <v>32</v>
      </c>
      <c r="C215" s="65">
        <f>COUNTIFS('Covanta TAC Data'!$C$6:$C$1067,'Materials with no TAC Check'!B216,'Covanta TAC Data'!$F$6:$F$1067,"Yes")</f>
        <v>5</v>
      </c>
      <c r="D215" s="30" t="s">
        <v>621</v>
      </c>
      <c r="E215" s="31" t="s">
        <v>622</v>
      </c>
      <c r="F215" s="17" t="str">
        <f>IFERROR(IF(OR($D215="",$D215="No CAS"),INDEX('[1]DEQ Pollutant List'!$A$7:$A$611,MATCH($E215,'[1]DEQ Pollutant List'!$C$7:$C$611,0)),INDEX('[1]DEQ Pollutant List'!$A$7:$A$611,MATCH($D215,'[1]DEQ Pollutant List'!$B$7:$B$611,0))),"")</f>
        <v/>
      </c>
      <c r="G215" s="32"/>
      <c r="H215" s="33">
        <v>1.2800000000000001E-2</v>
      </c>
      <c r="I215" s="42"/>
    </row>
    <row r="216" spans="1:12" hidden="1" x14ac:dyDescent="0.35">
      <c r="A216" s="28"/>
      <c r="B216" s="45" t="s">
        <v>32</v>
      </c>
      <c r="C216" s="65">
        <f>COUNTIFS('Covanta TAC Data'!$C$6:$C$1067,'Materials with no TAC Check'!B217,'Covanta TAC Data'!$F$6:$F$1067,"Yes")</f>
        <v>5</v>
      </c>
      <c r="D216" s="30" t="s">
        <v>292</v>
      </c>
      <c r="E216" s="31" t="s">
        <v>293</v>
      </c>
      <c r="F216" s="17" t="str">
        <f>IFERROR(IF(OR($D216="",$D216="No CAS"),INDEX('[1]DEQ Pollutant List'!$A$7:$A$611,MATCH($E216,'[1]DEQ Pollutant List'!$C$7:$C$611,0)),INDEX('[1]DEQ Pollutant List'!$A$7:$A$611,MATCH($D216,'[1]DEQ Pollutant List'!$B$7:$B$611,0))),"")</f>
        <v/>
      </c>
      <c r="G216" s="32"/>
      <c r="H216" s="33">
        <v>3.0999999999999999E-3</v>
      </c>
      <c r="I216" s="42"/>
    </row>
    <row r="217" spans="1:12" hidden="1" x14ac:dyDescent="0.35">
      <c r="A217" s="28"/>
      <c r="B217" s="45" t="s">
        <v>32</v>
      </c>
      <c r="C217" s="65">
        <f>COUNTIFS('Covanta TAC Data'!$C$6:$C$1067,'Materials with no TAC Check'!B218,'Covanta TAC Data'!$F$6:$F$1067,"Yes")</f>
        <v>5</v>
      </c>
      <c r="D217" s="30" t="s">
        <v>352</v>
      </c>
      <c r="E217" s="31" t="s">
        <v>353</v>
      </c>
      <c r="F217" s="17" t="str">
        <f>IFERROR(IF(OR($D217="",$D217="No CAS"),INDEX('[1]DEQ Pollutant List'!$A$7:$A$611,MATCH($E217,'[1]DEQ Pollutant List'!$C$7:$C$611,0)),INDEX('[1]DEQ Pollutant List'!$A$7:$A$611,MATCH($D217,'[1]DEQ Pollutant List'!$B$7:$B$611,0))),"")</f>
        <v/>
      </c>
      <c r="G217" s="32"/>
      <c r="H217" s="33">
        <v>1.9E-3</v>
      </c>
      <c r="I217" s="42"/>
    </row>
    <row r="218" spans="1:12" x14ac:dyDescent="0.35">
      <c r="A218" s="28"/>
      <c r="B218" s="45" t="s">
        <v>32</v>
      </c>
      <c r="C218" s="65">
        <f>COUNTIFS('Covanta TAC Data'!$C$6:$C$1067,'Materials with no TAC Check'!B219,'Covanta TAC Data'!$F$6:$F$1067,"Yes")</f>
        <v>0</v>
      </c>
      <c r="D218" s="30" t="s">
        <v>1009</v>
      </c>
      <c r="E218" s="31" t="s">
        <v>1010</v>
      </c>
      <c r="F218" s="17" t="str">
        <f>IFERROR(IF(OR($D218="",$D218="No CAS"),INDEX('[1]DEQ Pollutant List'!$A$7:$A$611,MATCH($E218,'[1]DEQ Pollutant List'!$C$7:$C$611,0)),INDEX('[1]DEQ Pollutant List'!$A$7:$A$611,MATCH($D218,'[1]DEQ Pollutant List'!$B$7:$B$611,0))),"")</f>
        <v/>
      </c>
      <c r="G218" s="32"/>
      <c r="H218" s="33">
        <v>1.4E-3</v>
      </c>
      <c r="I218" s="42"/>
    </row>
    <row r="219" spans="1:12" hidden="1" x14ac:dyDescent="0.35">
      <c r="A219" s="28"/>
      <c r="B219" s="29" t="s">
        <v>846</v>
      </c>
      <c r="C219" s="65">
        <f>COUNTIFS('Covanta TAC Data'!$C$6:$C$1067,'Materials with no TAC Check'!B220,'Covanta TAC Data'!$F$6:$F$1067,"Yes")</f>
        <v>2</v>
      </c>
      <c r="D219" s="30" t="s">
        <v>847</v>
      </c>
      <c r="E219" s="31" t="s">
        <v>848</v>
      </c>
      <c r="F219" s="17" t="str">
        <f>IFERROR(IF(OR($D219="",$D219="No CAS"),INDEX('[1]DEQ Pollutant List'!$A$7:$A$611,MATCH($E219,'[1]DEQ Pollutant List'!$C$7:$C$611,0)),INDEX('[1]DEQ Pollutant List'!$A$7:$A$611,MATCH($D219,'[1]DEQ Pollutant List'!$B$7:$B$611,0))),"")</f>
        <v/>
      </c>
      <c r="G219" s="32"/>
      <c r="H219" s="33">
        <v>0.995</v>
      </c>
      <c r="I219" s="42">
        <v>1</v>
      </c>
      <c r="L219" t="s">
        <v>1177</v>
      </c>
    </row>
    <row r="220" spans="1:12" hidden="1" x14ac:dyDescent="0.35">
      <c r="A220" s="28"/>
      <c r="B220" s="29" t="s">
        <v>414</v>
      </c>
      <c r="C220" s="65">
        <f>COUNTIFS('Covanta TAC Data'!$C$6:$C$1067,'Materials with no TAC Check'!B221,'Covanta TAC Data'!$F$6:$F$1067,"Yes")</f>
        <v>2</v>
      </c>
      <c r="D220" s="30" t="s">
        <v>1178</v>
      </c>
      <c r="E220" s="31" t="s">
        <v>662</v>
      </c>
      <c r="F220" s="17" t="str">
        <f>IFERROR(IF(OR($D220="",$D220="No CAS"),INDEX('[1]DEQ Pollutant List'!$A$7:$A$611,MATCH($E220,'[1]DEQ Pollutant List'!$C$7:$C$611,0)),INDEX('[1]DEQ Pollutant List'!$A$7:$A$611,MATCH($D220,'[1]DEQ Pollutant List'!$B$7:$B$611,0))),"")</f>
        <v/>
      </c>
      <c r="G220" s="32"/>
      <c r="H220" s="33">
        <v>0.2</v>
      </c>
      <c r="I220" s="42" t="s">
        <v>663</v>
      </c>
      <c r="K220">
        <v>3</v>
      </c>
    </row>
    <row r="221" spans="1:12" hidden="1" x14ac:dyDescent="0.35">
      <c r="A221" s="28"/>
      <c r="B221" s="29" t="s">
        <v>414</v>
      </c>
      <c r="C221" s="65">
        <f>COUNTIFS('Covanta TAC Data'!$C$6:$C$1067,'Materials with no TAC Check'!B222,'Covanta TAC Data'!$F$6:$F$1067,"Yes")</f>
        <v>2</v>
      </c>
      <c r="D221" s="30" t="s">
        <v>1129</v>
      </c>
      <c r="E221" s="31" t="s">
        <v>639</v>
      </c>
      <c r="F221" s="17" t="str">
        <f>IFERROR(IF(OR($D221="",$D221="No CAS"),INDEX('[1]DEQ Pollutant List'!$A$7:$A$611,MATCH($E221,'[1]DEQ Pollutant List'!$C$7:$C$611,0)),INDEX('[1]DEQ Pollutant List'!$A$7:$A$611,MATCH($D221,'[1]DEQ Pollutant List'!$B$7:$B$611,0))),"")</f>
        <v/>
      </c>
      <c r="G221" s="32"/>
      <c r="H221" s="33">
        <v>0.2</v>
      </c>
      <c r="I221" s="42" t="s">
        <v>663</v>
      </c>
    </row>
    <row r="222" spans="1:12" hidden="1" x14ac:dyDescent="0.35">
      <c r="A222" s="28"/>
      <c r="B222" s="29" t="s">
        <v>414</v>
      </c>
      <c r="C222" s="65">
        <f>COUNTIFS('Covanta TAC Data'!$C$6:$C$1067,'Materials with no TAC Check'!B223,'Covanta TAC Data'!$F$6:$F$1067,"Yes")</f>
        <v>2</v>
      </c>
      <c r="D222" s="30" t="s">
        <v>1179</v>
      </c>
      <c r="E222" s="31" t="s">
        <v>896</v>
      </c>
      <c r="F222" s="17" t="str">
        <f>IFERROR(IF(OR($D222="",$D222="No CAS"),INDEX('[1]DEQ Pollutant List'!$A$7:$A$611,MATCH($E222,'[1]DEQ Pollutant List'!$C$7:$C$611,0)),INDEX('[1]DEQ Pollutant List'!$A$7:$A$611,MATCH($D222,'[1]DEQ Pollutant List'!$B$7:$B$611,0))),"")</f>
        <v/>
      </c>
      <c r="G222" s="32"/>
      <c r="H222" s="33">
        <v>1E-3</v>
      </c>
      <c r="I222" s="42" t="s">
        <v>101</v>
      </c>
    </row>
    <row r="223" spans="1:12" hidden="1" x14ac:dyDescent="0.35">
      <c r="A223" s="28"/>
      <c r="B223" s="29" t="s">
        <v>414</v>
      </c>
      <c r="C223" s="65">
        <f>COUNTIFS('Covanta TAC Data'!$C$6:$C$1067,'Materials with no TAC Check'!B224,'Covanta TAC Data'!$F$6:$F$1067,"Yes")</f>
        <v>2</v>
      </c>
      <c r="D223" s="30" t="s">
        <v>1180</v>
      </c>
      <c r="E223" s="31" t="s">
        <v>416</v>
      </c>
      <c r="F223" s="17" t="str">
        <f>IFERROR(IF(OR($D223="",$D223="No CAS"),INDEX('[1]DEQ Pollutant List'!$A$7:$A$611,MATCH($E223,'[1]DEQ Pollutant List'!$C$7:$C$611,0)),INDEX('[1]DEQ Pollutant List'!$A$7:$A$611,MATCH($D223,'[1]DEQ Pollutant List'!$B$7:$B$611,0))),"")</f>
        <v/>
      </c>
      <c r="G223" s="32"/>
      <c r="H223" s="33">
        <v>1E-3</v>
      </c>
      <c r="I223" s="42" t="s">
        <v>101</v>
      </c>
    </row>
    <row r="224" spans="1:12" hidden="1" x14ac:dyDescent="0.35">
      <c r="A224" s="28"/>
      <c r="B224" s="29" t="s">
        <v>414</v>
      </c>
      <c r="C224" s="65">
        <f>COUNTIFS('Covanta TAC Data'!$C$6:$C$1067,'Materials with no TAC Check'!B225,'Covanta TAC Data'!$F$6:$F$1067,"Yes")</f>
        <v>3</v>
      </c>
      <c r="D224" s="30" t="s">
        <v>1172</v>
      </c>
      <c r="E224" s="31" t="s">
        <v>1181</v>
      </c>
      <c r="F224" s="17" t="str">
        <f>IFERROR(IF(OR($D224="",$D224="No CAS"),INDEX('[1]DEQ Pollutant List'!$A$7:$A$611,MATCH($E224,'[1]DEQ Pollutant List'!$C$7:$C$611,0)),INDEX('[1]DEQ Pollutant List'!$A$7:$A$611,MATCH($D224,'[1]DEQ Pollutant List'!$B$7:$B$611,0))),"")</f>
        <v/>
      </c>
      <c r="G224" s="32"/>
      <c r="H224" s="33">
        <v>0</v>
      </c>
      <c r="I224" s="42" t="s">
        <v>101</v>
      </c>
    </row>
    <row r="225" spans="1:11" hidden="1" x14ac:dyDescent="0.35">
      <c r="A225" s="28"/>
      <c r="B225" s="29" t="s">
        <v>110</v>
      </c>
      <c r="C225" s="65">
        <f>COUNTIFS('Covanta TAC Data'!$C$6:$C$1067,'Materials with no TAC Check'!B226,'Covanta TAC Data'!$F$6:$F$1067,"Yes")</f>
        <v>3</v>
      </c>
      <c r="D225" s="30" t="s">
        <v>1182</v>
      </c>
      <c r="E225" s="31" t="s">
        <v>582</v>
      </c>
      <c r="F225" s="17" t="str">
        <f>IFERROR(IF(OR($D225="",$D225="No CAS"),INDEX('[1]DEQ Pollutant List'!$A$7:$A$611,MATCH($E225,'[1]DEQ Pollutant List'!$C$7:$C$611,0)),INDEX('[1]DEQ Pollutant List'!$A$7:$A$611,MATCH($D225,'[1]DEQ Pollutant List'!$B$7:$B$611,0))),"")</f>
        <v/>
      </c>
      <c r="G225" s="32"/>
      <c r="H225" s="33">
        <v>0.25</v>
      </c>
      <c r="I225" s="42"/>
      <c r="K225">
        <v>0.80100000000000005</v>
      </c>
    </row>
    <row r="226" spans="1:11" hidden="1" x14ac:dyDescent="0.35">
      <c r="A226" s="28"/>
      <c r="B226" s="29" t="s">
        <v>110</v>
      </c>
      <c r="C226" s="65">
        <f>COUNTIFS('Covanta TAC Data'!$C$6:$C$1067,'Materials with no TAC Check'!B227,'Covanta TAC Data'!$F$6:$F$1067,"Yes")</f>
        <v>3</v>
      </c>
      <c r="D226" s="30" t="s">
        <v>797</v>
      </c>
      <c r="E226" s="31" t="s">
        <v>105</v>
      </c>
      <c r="F226" s="17" t="str">
        <f>IFERROR(IF(OR($D226="",$D226="No CAS"),INDEX('[1]DEQ Pollutant List'!$A$7:$A$611,MATCH($E226,'[1]DEQ Pollutant List'!$C$7:$C$611,0)),INDEX('[1]DEQ Pollutant List'!$A$7:$A$611,MATCH($D226,'[1]DEQ Pollutant List'!$B$7:$B$611,0))),"")</f>
        <v/>
      </c>
      <c r="G226" s="32"/>
      <c r="H226" s="33">
        <v>0.17</v>
      </c>
      <c r="I226" s="42"/>
    </row>
    <row r="227" spans="1:11" hidden="1" x14ac:dyDescent="0.35">
      <c r="A227" s="28"/>
      <c r="B227" s="29" t="s">
        <v>110</v>
      </c>
      <c r="C227" s="65">
        <f>COUNTIFS('Covanta TAC Data'!$C$6:$C$1067,'Materials with no TAC Check'!B228,'Covanta TAC Data'!$F$6:$F$1067,"Yes")</f>
        <v>3</v>
      </c>
      <c r="D227" s="30" t="s">
        <v>87</v>
      </c>
      <c r="E227" s="31" t="s">
        <v>92</v>
      </c>
      <c r="F227" s="17" t="str">
        <f>IFERROR(IF(OR($D227="",$D227="No CAS"),INDEX('[1]DEQ Pollutant List'!$A$7:$A$611,MATCH($E227,'[1]DEQ Pollutant List'!$C$7:$C$611,0)),INDEX('[1]DEQ Pollutant List'!$A$7:$A$611,MATCH($D227,'[1]DEQ Pollutant List'!$B$7:$B$611,0))),"")</f>
        <v/>
      </c>
      <c r="G227" s="32"/>
      <c r="H227" s="33">
        <v>0.08</v>
      </c>
      <c r="I227" s="42"/>
    </row>
    <row r="228" spans="1:11" hidden="1" x14ac:dyDescent="0.35">
      <c r="A228" s="28"/>
      <c r="B228" s="29" t="s">
        <v>110</v>
      </c>
      <c r="C228" s="65">
        <f>COUNTIFS('Covanta TAC Data'!$C$6:$C$1067,'Materials with no TAC Check'!B229,'Covanta TAC Data'!$F$6:$F$1067,"Yes")</f>
        <v>3</v>
      </c>
      <c r="D228" s="30" t="s">
        <v>406</v>
      </c>
      <c r="E228" s="31" t="s">
        <v>519</v>
      </c>
      <c r="F228" s="17">
        <f>IFERROR(IF(OR($D228="",$D228="No CAS"),INDEX('[1]DEQ Pollutant List'!$A$7:$A$611,MATCH($E228,'[1]DEQ Pollutant List'!$C$7:$C$611,0)),INDEX('[1]DEQ Pollutant List'!$A$7:$A$611,MATCH($D228,'[1]DEQ Pollutant List'!$B$7:$B$611,0))),"")</f>
        <v>628</v>
      </c>
      <c r="G228" s="32"/>
      <c r="H228" s="33">
        <v>7.5999999999999998E-2</v>
      </c>
      <c r="I228" s="42"/>
    </row>
    <row r="229" spans="1:11" hidden="1" x14ac:dyDescent="0.35">
      <c r="A229" s="28"/>
      <c r="B229" s="29" t="s">
        <v>110</v>
      </c>
      <c r="C229" s="65">
        <f>COUNTIFS('Covanta TAC Data'!$C$6:$C$1067,'Materials with no TAC Check'!B230,'Covanta TAC Data'!$F$6:$F$1067,"Yes")</f>
        <v>3</v>
      </c>
      <c r="D229" s="30" t="s">
        <v>743</v>
      </c>
      <c r="E229" s="31" t="s">
        <v>744</v>
      </c>
      <c r="F229" s="17">
        <f>IFERROR(IF(OR($D229="",$D229="No CAS"),INDEX('[1]DEQ Pollutant List'!$A$7:$A$611,MATCH($E229,'[1]DEQ Pollutant List'!$C$7:$C$611,0)),INDEX('[1]DEQ Pollutant List'!$A$7:$A$611,MATCH($D229,'[1]DEQ Pollutant List'!$B$7:$B$611,0))),"")</f>
        <v>634</v>
      </c>
      <c r="G229" s="32"/>
      <c r="H229" s="33">
        <v>7.0000000000000007E-2</v>
      </c>
      <c r="I229" s="42"/>
    </row>
    <row r="230" spans="1:11" hidden="1" x14ac:dyDescent="0.35">
      <c r="A230" s="28"/>
      <c r="B230" s="29" t="s">
        <v>110</v>
      </c>
      <c r="C230" s="65">
        <f>COUNTIFS('Covanta TAC Data'!$C$6:$C$1067,'Materials with no TAC Check'!B231,'Covanta TAC Data'!$F$6:$F$1067,"Yes")</f>
        <v>3</v>
      </c>
      <c r="D230" s="30" t="s">
        <v>384</v>
      </c>
      <c r="E230" s="31" t="s">
        <v>386</v>
      </c>
      <c r="F230" s="17" t="str">
        <f>IFERROR(IF(OR($D230="",$D230="No CAS"),INDEX('[1]DEQ Pollutant List'!$A$7:$A$611,MATCH($E230,'[1]DEQ Pollutant List'!$C$7:$C$611,0)),INDEX('[1]DEQ Pollutant List'!$A$7:$A$611,MATCH($D230,'[1]DEQ Pollutant List'!$B$7:$B$611,0))),"")</f>
        <v/>
      </c>
      <c r="G230" s="32"/>
      <c r="H230" s="33">
        <v>3.5999999999999997E-2</v>
      </c>
      <c r="I230" s="42"/>
    </row>
    <row r="231" spans="1:11" hidden="1" x14ac:dyDescent="0.35">
      <c r="A231" s="28"/>
      <c r="B231" s="29" t="s">
        <v>110</v>
      </c>
      <c r="C231" s="65">
        <f>COUNTIFS('Covanta TAC Data'!$C$6:$C$1067,'Materials with no TAC Check'!B232,'Covanta TAC Data'!$F$6:$F$1067,"Yes")</f>
        <v>3</v>
      </c>
      <c r="D231" s="30" t="s">
        <v>561</v>
      </c>
      <c r="E231" s="31" t="s">
        <v>564</v>
      </c>
      <c r="F231" s="17" t="str">
        <f>IFERROR(IF(OR($D231="",$D231="No CAS"),INDEX('[1]DEQ Pollutant List'!$A$7:$A$611,MATCH($E231,'[1]DEQ Pollutant List'!$C$7:$C$611,0)),INDEX('[1]DEQ Pollutant List'!$A$7:$A$611,MATCH($D231,'[1]DEQ Pollutant List'!$B$7:$B$611,0))),"")</f>
        <v/>
      </c>
      <c r="G231" s="32"/>
      <c r="H231" s="33">
        <v>3.2000000000000001E-2</v>
      </c>
      <c r="I231" s="42"/>
    </row>
    <row r="232" spans="1:11" hidden="1" x14ac:dyDescent="0.35">
      <c r="A232" s="28"/>
      <c r="B232" s="29" t="s">
        <v>110</v>
      </c>
      <c r="C232" s="65">
        <f>COUNTIFS('Covanta TAC Data'!$C$6:$C$1067,'Materials with no TAC Check'!B233,'Covanta TAC Data'!$F$6:$F$1067,"Yes")</f>
        <v>3</v>
      </c>
      <c r="D232" s="30" t="s">
        <v>27</v>
      </c>
      <c r="E232" s="31" t="s">
        <v>28</v>
      </c>
      <c r="F232" s="17">
        <f>IFERROR(IF(OR($D232="",$D232="No CAS"),INDEX('[1]DEQ Pollutant List'!$A$7:$A$611,MATCH($E232,'[1]DEQ Pollutant List'!$C$7:$C$611,0)),INDEX('[1]DEQ Pollutant List'!$A$7:$A$611,MATCH($D232,'[1]DEQ Pollutant List'!$B$7:$B$611,0))),"")</f>
        <v>229</v>
      </c>
      <c r="G232" s="32"/>
      <c r="H232" s="33">
        <v>1.7999999999999999E-2</v>
      </c>
      <c r="I232" s="42"/>
    </row>
    <row r="233" spans="1:11" hidden="1" x14ac:dyDescent="0.35">
      <c r="A233" s="28"/>
      <c r="B233" s="29" t="s">
        <v>110</v>
      </c>
      <c r="C233" s="65">
        <f>COUNTIFS('Covanta TAC Data'!$C$6:$C$1067,'Materials with no TAC Check'!B234,'Covanta TAC Data'!$F$6:$F$1067,"Yes")</f>
        <v>3</v>
      </c>
      <c r="D233" s="30" t="s">
        <v>371</v>
      </c>
      <c r="E233" s="31" t="s">
        <v>373</v>
      </c>
      <c r="F233" s="17" t="str">
        <f>IFERROR(IF(OR($D233="",$D233="No CAS"),INDEX('[1]DEQ Pollutant List'!$A$7:$A$611,MATCH($E233,'[1]DEQ Pollutant List'!$C$7:$C$611,0)),INDEX('[1]DEQ Pollutant List'!$A$7:$A$611,MATCH($D233,'[1]DEQ Pollutant List'!$B$7:$B$611,0))),"")</f>
        <v/>
      </c>
      <c r="G233" s="32"/>
      <c r="H233" s="33">
        <v>1.2E-2</v>
      </c>
      <c r="I233" s="42"/>
    </row>
    <row r="234" spans="1:11" hidden="1" x14ac:dyDescent="0.35">
      <c r="A234" s="28"/>
      <c r="B234" s="29" t="s">
        <v>110</v>
      </c>
      <c r="C234" s="65">
        <f>COUNTIFS('Covanta TAC Data'!$C$6:$C$1067,'Materials with no TAC Check'!B235,'Covanta TAC Data'!$F$6:$F$1067,"Yes")</f>
        <v>3</v>
      </c>
      <c r="D234" s="30" t="s">
        <v>177</v>
      </c>
      <c r="E234" s="31" t="s">
        <v>178</v>
      </c>
      <c r="F234" s="17" t="str">
        <f>IFERROR(IF(OR($D234="",$D234="No CAS"),INDEX('[1]DEQ Pollutant List'!$A$7:$A$611,MATCH($E234,'[1]DEQ Pollutant List'!$C$7:$C$611,0)),INDEX('[1]DEQ Pollutant List'!$A$7:$A$611,MATCH($D234,'[1]DEQ Pollutant List'!$B$7:$B$611,0))),"")</f>
        <v/>
      </c>
      <c r="G234" s="32"/>
      <c r="H234" s="33">
        <v>1.2E-2</v>
      </c>
      <c r="I234" s="42"/>
    </row>
    <row r="235" spans="1:11" hidden="1" x14ac:dyDescent="0.35">
      <c r="A235" s="28"/>
      <c r="B235" s="29" t="s">
        <v>110</v>
      </c>
      <c r="C235" s="65">
        <f>COUNTIFS('Covanta TAC Data'!$C$6:$C$1067,'Materials with no TAC Check'!B236,'Covanta TAC Data'!$F$6:$F$1067,"Yes")</f>
        <v>3</v>
      </c>
      <c r="D235" s="30" t="s">
        <v>60</v>
      </c>
      <c r="E235" s="31" t="s">
        <v>933</v>
      </c>
      <c r="F235" s="17" t="str">
        <f>IFERROR(IF(OR($D235="",$D235="No CAS"),INDEX('[1]DEQ Pollutant List'!$A$7:$A$611,MATCH($E235,'[1]DEQ Pollutant List'!$C$7:$C$611,0)),INDEX('[1]DEQ Pollutant List'!$A$7:$A$611,MATCH($D235,'[1]DEQ Pollutant List'!$B$7:$B$611,0))),"")</f>
        <v/>
      </c>
      <c r="G235" s="32"/>
      <c r="H235" s="33">
        <v>2E-3</v>
      </c>
      <c r="I235" s="42"/>
    </row>
    <row r="236" spans="1:11" hidden="1" x14ac:dyDescent="0.35">
      <c r="A236" s="28"/>
      <c r="B236" s="29" t="s">
        <v>110</v>
      </c>
      <c r="C236" s="65">
        <f>COUNTIFS('Covanta TAC Data'!$C$6:$C$1067,'Materials with no TAC Check'!B237,'Covanta TAC Data'!$F$6:$F$1067,"Yes")</f>
        <v>3</v>
      </c>
      <c r="D236" s="30" t="s">
        <v>1009</v>
      </c>
      <c r="E236" s="31" t="s">
        <v>1011</v>
      </c>
      <c r="F236" s="17" t="str">
        <f>IFERROR(IF(OR($D236="",$D236="No CAS"),INDEX('[1]DEQ Pollutant List'!$A$7:$A$611,MATCH($E236,'[1]DEQ Pollutant List'!$C$7:$C$611,0)),INDEX('[1]DEQ Pollutant List'!$A$7:$A$611,MATCH($D236,'[1]DEQ Pollutant List'!$B$7:$B$611,0))),"")</f>
        <v/>
      </c>
      <c r="G236" s="32"/>
      <c r="H236" s="33">
        <v>2E-3</v>
      </c>
      <c r="I236" s="42"/>
    </row>
    <row r="237" spans="1:11" hidden="1" x14ac:dyDescent="0.35">
      <c r="A237" s="28"/>
      <c r="B237" s="29" t="s">
        <v>111</v>
      </c>
      <c r="C237" s="65">
        <f>COUNTIFS('Covanta TAC Data'!$C$6:$C$1067,'Materials with no TAC Check'!B238,'Covanta TAC Data'!$F$6:$F$1067,"Yes")</f>
        <v>3</v>
      </c>
      <c r="D237" s="30" t="s">
        <v>1135</v>
      </c>
      <c r="E237" s="31" t="s">
        <v>744</v>
      </c>
      <c r="F237" s="17" t="str">
        <f>IFERROR(IF(OR($D237="",$D237="No CAS"),INDEX('[1]DEQ Pollutant List'!$A$7:$A$611,MATCH($E237,'[1]DEQ Pollutant List'!$C$7:$C$611,0)),INDEX('[1]DEQ Pollutant List'!$A$7:$A$611,MATCH($D237,'[1]DEQ Pollutant List'!$B$7:$B$611,0))),"")</f>
        <v/>
      </c>
      <c r="G237" s="32"/>
      <c r="H237" s="33">
        <v>0.24</v>
      </c>
      <c r="I237" s="42"/>
      <c r="K237">
        <v>0.81200000000000006</v>
      </c>
    </row>
    <row r="238" spans="1:11" hidden="1" x14ac:dyDescent="0.35">
      <c r="A238" s="28"/>
      <c r="B238" s="29" t="s">
        <v>111</v>
      </c>
      <c r="C238" s="65">
        <f>COUNTIFS('Covanta TAC Data'!$C$6:$C$1067,'Materials with no TAC Check'!B239,'Covanta TAC Data'!$F$6:$F$1067,"Yes")</f>
        <v>3</v>
      </c>
      <c r="D238" s="30" t="s">
        <v>797</v>
      </c>
      <c r="E238" s="31" t="s">
        <v>105</v>
      </c>
      <c r="F238" s="17" t="str">
        <f>IFERROR(IF(OR($D238="",$D238="No CAS"),INDEX('[1]DEQ Pollutant List'!$A$7:$A$611,MATCH($E238,'[1]DEQ Pollutant List'!$C$7:$C$611,0)),INDEX('[1]DEQ Pollutant List'!$A$7:$A$611,MATCH($D238,'[1]DEQ Pollutant List'!$B$7:$B$611,0))),"")</f>
        <v/>
      </c>
      <c r="G238" s="32"/>
      <c r="H238" s="33">
        <v>0.17</v>
      </c>
      <c r="I238" s="42"/>
    </row>
    <row r="239" spans="1:11" hidden="1" x14ac:dyDescent="0.35">
      <c r="A239" s="28"/>
      <c r="B239" s="29" t="s">
        <v>111</v>
      </c>
      <c r="C239" s="65">
        <f>COUNTIFS('Covanta TAC Data'!$C$6:$C$1067,'Materials with no TAC Check'!B240,'Covanta TAC Data'!$F$6:$F$1067,"Yes")</f>
        <v>3</v>
      </c>
      <c r="D239" s="30" t="s">
        <v>209</v>
      </c>
      <c r="E239" s="31" t="s">
        <v>210</v>
      </c>
      <c r="F239" s="17" t="str">
        <f>IFERROR(IF(OR($D239="",$D239="No CAS"),INDEX('[1]DEQ Pollutant List'!$A$7:$A$611,MATCH($E239,'[1]DEQ Pollutant List'!$C$7:$C$611,0)),INDEX('[1]DEQ Pollutant List'!$A$7:$A$611,MATCH($D239,'[1]DEQ Pollutant List'!$B$7:$B$611,0))),"")</f>
        <v/>
      </c>
      <c r="G239" s="32"/>
      <c r="H239" s="33">
        <v>0.17</v>
      </c>
      <c r="I239" s="42"/>
    </row>
    <row r="240" spans="1:11" hidden="1" x14ac:dyDescent="0.35">
      <c r="A240" s="28"/>
      <c r="B240" s="29" t="s">
        <v>111</v>
      </c>
      <c r="C240" s="65">
        <f>COUNTIFS('Covanta TAC Data'!$C$6:$C$1067,'Materials with no TAC Check'!B241,'Covanta TAC Data'!$F$6:$F$1067,"Yes")</f>
        <v>3</v>
      </c>
      <c r="D240" s="30" t="s">
        <v>87</v>
      </c>
      <c r="E240" s="31" t="s">
        <v>92</v>
      </c>
      <c r="F240" s="17" t="str">
        <f>IFERROR(IF(OR($D240="",$D240="No CAS"),INDEX('[1]DEQ Pollutant List'!$A$7:$A$611,MATCH($E240,'[1]DEQ Pollutant List'!$C$7:$C$611,0)),INDEX('[1]DEQ Pollutant List'!$A$7:$A$611,MATCH($D240,'[1]DEQ Pollutant List'!$B$7:$B$611,0))),"")</f>
        <v/>
      </c>
      <c r="G240" s="32"/>
      <c r="H240" s="33">
        <v>8.2000000000000003E-2</v>
      </c>
      <c r="I240" s="42"/>
    </row>
    <row r="241" spans="1:12" hidden="1" x14ac:dyDescent="0.35">
      <c r="A241" s="28"/>
      <c r="B241" s="29" t="s">
        <v>111</v>
      </c>
      <c r="C241" s="65">
        <f>COUNTIFS('Covanta TAC Data'!$C$6:$C$1067,'Materials with no TAC Check'!B242,'Covanta TAC Data'!$F$6:$F$1067,"Yes")</f>
        <v>3</v>
      </c>
      <c r="D241" s="30" t="s">
        <v>406</v>
      </c>
      <c r="E241" s="31" t="s">
        <v>474</v>
      </c>
      <c r="F241" s="17">
        <f>IFERROR(IF(OR($D241="",$D241="No CAS"),INDEX('[1]DEQ Pollutant List'!$A$7:$A$611,MATCH($E241,'[1]DEQ Pollutant List'!$C$7:$C$611,0)),INDEX('[1]DEQ Pollutant List'!$A$7:$A$611,MATCH($D241,'[1]DEQ Pollutant List'!$B$7:$B$611,0))),"")</f>
        <v>628</v>
      </c>
      <c r="G241" s="32"/>
      <c r="H241" s="33">
        <v>0.04</v>
      </c>
      <c r="I241" s="42"/>
    </row>
    <row r="242" spans="1:12" hidden="1" x14ac:dyDescent="0.35">
      <c r="A242" s="28"/>
      <c r="B242" s="29" t="s">
        <v>111</v>
      </c>
      <c r="C242" s="65">
        <f>COUNTIFS('Covanta TAC Data'!$C$6:$C$1067,'Materials with no TAC Check'!B243,'Covanta TAC Data'!$F$6:$F$1067,"Yes")</f>
        <v>3</v>
      </c>
      <c r="D242" s="30" t="s">
        <v>827</v>
      </c>
      <c r="E242" s="31" t="s">
        <v>828</v>
      </c>
      <c r="F242" s="17" t="str">
        <f>IFERROR(IF(OR($D242="",$D242="No CAS"),INDEX('[1]DEQ Pollutant List'!$A$7:$A$611,MATCH($E242,'[1]DEQ Pollutant List'!$C$7:$C$611,0)),INDEX('[1]DEQ Pollutant List'!$A$7:$A$611,MATCH($D242,'[1]DEQ Pollutant List'!$B$7:$B$611,0))),"")</f>
        <v/>
      </c>
      <c r="G242" s="32"/>
      <c r="H242" s="33">
        <v>1.2999999999999999E-2</v>
      </c>
      <c r="I242" s="42"/>
    </row>
    <row r="243" spans="1:12" hidden="1" x14ac:dyDescent="0.35">
      <c r="A243" s="28"/>
      <c r="B243" s="29" t="s">
        <v>111</v>
      </c>
      <c r="C243" s="65">
        <f>COUNTIFS('Covanta TAC Data'!$C$6:$C$1067,'Materials with no TAC Check'!B244,'Covanta TAC Data'!$F$6:$F$1067,"Yes")</f>
        <v>3</v>
      </c>
      <c r="D243" s="30" t="s">
        <v>27</v>
      </c>
      <c r="E243" s="31" t="s">
        <v>28</v>
      </c>
      <c r="F243" s="17">
        <f>IFERROR(IF(OR($D243="",$D243="No CAS"),INDEX('[1]DEQ Pollutant List'!$A$7:$A$611,MATCH($E243,'[1]DEQ Pollutant List'!$C$7:$C$611,0)),INDEX('[1]DEQ Pollutant List'!$A$7:$A$611,MATCH($D243,'[1]DEQ Pollutant List'!$B$7:$B$611,0))),"")</f>
        <v>229</v>
      </c>
      <c r="G243" s="32"/>
      <c r="H243" s="33">
        <v>0.01</v>
      </c>
      <c r="I243" s="42"/>
    </row>
    <row r="244" spans="1:12" hidden="1" x14ac:dyDescent="0.35">
      <c r="A244" s="28"/>
      <c r="B244" s="29" t="s">
        <v>111</v>
      </c>
      <c r="C244" s="65">
        <f>COUNTIFS('Covanta TAC Data'!$C$6:$C$1067,'Materials with no TAC Check'!B245,'Covanta TAC Data'!$F$6:$F$1067,"Yes")</f>
        <v>3</v>
      </c>
      <c r="D244" s="30" t="s">
        <v>292</v>
      </c>
      <c r="E244" s="31" t="s">
        <v>296</v>
      </c>
      <c r="F244" s="17" t="str">
        <f>IFERROR(IF(OR($D244="",$D244="No CAS"),INDEX('[1]DEQ Pollutant List'!$A$7:$A$611,MATCH($E244,'[1]DEQ Pollutant List'!$C$7:$C$611,0)),INDEX('[1]DEQ Pollutant List'!$A$7:$A$611,MATCH($D244,'[1]DEQ Pollutant List'!$B$7:$B$611,0))),"")</f>
        <v/>
      </c>
      <c r="G244" s="32"/>
      <c r="H244" s="33">
        <v>2E-3</v>
      </c>
      <c r="I244" s="42"/>
    </row>
    <row r="245" spans="1:12" hidden="1" x14ac:dyDescent="0.35">
      <c r="A245" s="28"/>
      <c r="B245" s="29" t="s">
        <v>111</v>
      </c>
      <c r="C245" s="65">
        <f>COUNTIFS('Covanta TAC Data'!$C$6:$C$1067,'Materials with no TAC Check'!B246,'Covanta TAC Data'!$F$6:$F$1067,"Yes")</f>
        <v>3</v>
      </c>
      <c r="D245" s="30" t="s">
        <v>1183</v>
      </c>
      <c r="E245" s="31" t="s">
        <v>649</v>
      </c>
      <c r="F245" s="17" t="str">
        <f>IFERROR(IF(OR($D245="",$D245="No CAS"),INDEX('[1]DEQ Pollutant List'!$A$7:$A$611,MATCH($E245,'[1]DEQ Pollutant List'!$C$7:$C$611,0)),INDEX('[1]DEQ Pollutant List'!$A$7:$A$611,MATCH($D245,'[1]DEQ Pollutant List'!$B$7:$B$611,0))),"")</f>
        <v/>
      </c>
      <c r="G245" s="32"/>
      <c r="H245" s="33">
        <v>1E-3</v>
      </c>
      <c r="I245" s="42"/>
    </row>
    <row r="246" spans="1:12" x14ac:dyDescent="0.35">
      <c r="A246" s="28"/>
      <c r="B246" s="29" t="s">
        <v>111</v>
      </c>
      <c r="C246" s="65">
        <f>COUNTIFS('Covanta TAC Data'!$C$6:$C$1067,'Materials with no TAC Check'!B247,'Covanta TAC Data'!$F$6:$F$1067,"Yes")</f>
        <v>0</v>
      </c>
      <c r="D246" s="30" t="s">
        <v>1009</v>
      </c>
      <c r="E246" s="31" t="s">
        <v>1011</v>
      </c>
      <c r="F246" s="17" t="str">
        <f>IFERROR(IF(OR($D246="",$D246="No CAS"),INDEX('[1]DEQ Pollutant List'!$A$7:$A$611,MATCH($E246,'[1]DEQ Pollutant List'!$C$7:$C$611,0)),INDEX('[1]DEQ Pollutant List'!$A$7:$A$611,MATCH($D246,'[1]DEQ Pollutant List'!$B$7:$B$611,0))),"")</f>
        <v/>
      </c>
      <c r="G246" s="32"/>
      <c r="H246" s="33">
        <v>1E-3</v>
      </c>
      <c r="I246" s="42"/>
    </row>
    <row r="247" spans="1:12" hidden="1" x14ac:dyDescent="0.35">
      <c r="A247" s="28"/>
      <c r="B247" s="29" t="s">
        <v>1100</v>
      </c>
      <c r="C247" s="65">
        <f>COUNTIFS('Covanta TAC Data'!$C$6:$C$1067,'Materials with no TAC Check'!B248,'Covanta TAC Data'!$F$6:$F$1067,"Yes")</f>
        <v>2</v>
      </c>
      <c r="D247" s="30"/>
      <c r="E247" s="31" t="s">
        <v>1101</v>
      </c>
      <c r="F247" s="17" t="str">
        <f>IFERROR(IF(OR($D247="",$D247="No CAS"),INDEX('[1]DEQ Pollutant List'!$A$7:$A$611,MATCH($E247,'[1]DEQ Pollutant List'!$C$7:$C$611,0)),INDEX('[1]DEQ Pollutant List'!$A$7:$A$611,MATCH($D247,'[1]DEQ Pollutant List'!$B$7:$B$611,0))),"")</f>
        <v/>
      </c>
      <c r="G247" s="32"/>
      <c r="H247" s="33"/>
      <c r="I247" s="42"/>
    </row>
    <row r="248" spans="1:12" hidden="1" x14ac:dyDescent="0.35">
      <c r="A248" s="28"/>
      <c r="B248" s="29" t="s">
        <v>379</v>
      </c>
      <c r="C248" s="65">
        <f>COUNTIFS('Covanta TAC Data'!$C$6:$C$1067,'Materials with no TAC Check'!B249,'Covanta TAC Data'!$F$6:$F$1067,"Yes")</f>
        <v>2</v>
      </c>
      <c r="D248" s="30" t="s">
        <v>1184</v>
      </c>
      <c r="E248" s="31" t="s">
        <v>1185</v>
      </c>
      <c r="F248" s="17" t="str">
        <f>IFERROR(IF(OR($D248="",$D248="No CAS"),INDEX('[1]DEQ Pollutant List'!$A$7:$A$611,MATCH($E248,'[1]DEQ Pollutant List'!$C$7:$C$611,0)),INDEX('[1]DEQ Pollutant List'!$A$7:$A$611,MATCH($D248,'[1]DEQ Pollutant List'!$B$7:$B$611,0))),"")</f>
        <v/>
      </c>
      <c r="G248" s="32"/>
      <c r="H248" s="33">
        <v>0.03</v>
      </c>
      <c r="I248" s="42">
        <v>0.04</v>
      </c>
      <c r="K248">
        <v>1.02</v>
      </c>
    </row>
    <row r="249" spans="1:12" hidden="1" x14ac:dyDescent="0.35">
      <c r="A249" s="28"/>
      <c r="B249" s="29" t="s">
        <v>379</v>
      </c>
      <c r="C249" s="65">
        <f>COUNTIFS('Covanta TAC Data'!$C$6:$C$1067,'Materials with no TAC Check'!B250,'Covanta TAC Data'!$F$6:$F$1067,"Yes")</f>
        <v>2</v>
      </c>
      <c r="D249" s="30" t="s">
        <v>1186</v>
      </c>
      <c r="E249" s="31" t="s">
        <v>671</v>
      </c>
      <c r="F249" s="17" t="str">
        <f>IFERROR(IF(OR($D249="",$D249="No CAS"),INDEX('[1]DEQ Pollutant List'!$A$7:$A$611,MATCH($E249,'[1]DEQ Pollutant List'!$C$7:$C$611,0)),INDEX('[1]DEQ Pollutant List'!$A$7:$A$611,MATCH($D249,'[1]DEQ Pollutant List'!$B$7:$B$611,0))),"")</f>
        <v/>
      </c>
      <c r="G249" s="32"/>
      <c r="H249" s="33">
        <v>0.01</v>
      </c>
      <c r="I249" s="42">
        <v>0.02</v>
      </c>
    </row>
    <row r="250" spans="1:12" hidden="1" x14ac:dyDescent="0.35">
      <c r="A250" s="28"/>
      <c r="B250" s="29" t="s">
        <v>379</v>
      </c>
      <c r="C250" s="65">
        <f>COUNTIFS('Covanta TAC Data'!$C$6:$C$1067,'Materials with no TAC Check'!B251,'Covanta TAC Data'!$F$6:$F$1067,"Yes")</f>
        <v>2</v>
      </c>
      <c r="D250" s="30" t="s">
        <v>375</v>
      </c>
      <c r="E250" s="31" t="s">
        <v>380</v>
      </c>
      <c r="F250" s="17">
        <f>IFERROR(IF(OR($D250="",$D250="No CAS"),INDEX('[1]DEQ Pollutant List'!$A$7:$A$611,MATCH($E250,'[1]DEQ Pollutant List'!$C$7:$C$611,0)),INDEX('[1]DEQ Pollutant List'!$A$7:$A$611,MATCH($D250,'[1]DEQ Pollutant List'!$B$7:$B$611,0))),"")</f>
        <v>260</v>
      </c>
      <c r="G250" s="32"/>
      <c r="H250" s="33">
        <v>0.01</v>
      </c>
      <c r="I250" s="42">
        <v>0.02</v>
      </c>
    </row>
    <row r="251" spans="1:12" hidden="1" x14ac:dyDescent="0.35">
      <c r="A251" s="28"/>
      <c r="B251" s="29" t="s">
        <v>266</v>
      </c>
      <c r="C251" s="65">
        <f>COUNTIFS('Covanta TAC Data'!$C$6:$C$1067,'Materials with no TAC Check'!B252,'Covanta TAC Data'!$F$6:$F$1067,"Yes")</f>
        <v>2</v>
      </c>
      <c r="D251" s="30" t="s">
        <v>1131</v>
      </c>
      <c r="E251" s="31" t="s">
        <v>1187</v>
      </c>
      <c r="F251" s="17" t="str">
        <f>IFERROR(IF(OR($D251="",$D251="No CAS"),INDEX('[1]DEQ Pollutant List'!$A$7:$A$611,MATCH($E251,'[1]DEQ Pollutant List'!$C$7:$C$611,0)),INDEX('[1]DEQ Pollutant List'!$A$7:$A$611,MATCH($D251,'[1]DEQ Pollutant List'!$B$7:$B$611,0))),"")</f>
        <v/>
      </c>
      <c r="G251" s="32"/>
      <c r="H251" s="33">
        <v>0.45</v>
      </c>
      <c r="I251" s="42">
        <v>0.5</v>
      </c>
      <c r="J251">
        <v>1.06</v>
      </c>
      <c r="L251" t="s">
        <v>1188</v>
      </c>
    </row>
    <row r="252" spans="1:12" hidden="1" x14ac:dyDescent="0.35">
      <c r="A252" s="28"/>
      <c r="B252" s="29" t="s">
        <v>266</v>
      </c>
      <c r="C252" s="65">
        <f>COUNTIFS('Covanta TAC Data'!$C$6:$C$1067,'Materials with no TAC Check'!B253,'Covanta TAC Data'!$F$6:$F$1067,"Yes")</f>
        <v>2</v>
      </c>
      <c r="D252" s="30" t="s">
        <v>871</v>
      </c>
      <c r="E252" s="31" t="s">
        <v>875</v>
      </c>
      <c r="F252" s="17" t="str">
        <f>IFERROR(IF(OR($D252="",$D252="No CAS"),INDEX('[1]DEQ Pollutant List'!$A$7:$A$611,MATCH($E252,'[1]DEQ Pollutant List'!$C$7:$C$611,0)),INDEX('[1]DEQ Pollutant List'!$A$7:$A$611,MATCH($D252,'[1]DEQ Pollutant List'!$B$7:$B$611,0))),"")</f>
        <v/>
      </c>
      <c r="G252" s="32"/>
      <c r="H252" s="33">
        <v>0.45</v>
      </c>
      <c r="I252" s="42">
        <v>0.5</v>
      </c>
    </row>
    <row r="253" spans="1:12" hidden="1" x14ac:dyDescent="0.35">
      <c r="A253" s="28"/>
      <c r="B253" s="29" t="s">
        <v>266</v>
      </c>
      <c r="C253" s="65">
        <f>COUNTIFS('Covanta TAC Data'!$C$6:$C$1067,'Materials with no TAC Check'!B254,'Covanta TAC Data'!$F$6:$F$1067,"Yes")</f>
        <v>2</v>
      </c>
      <c r="D253" s="30" t="s">
        <v>1189</v>
      </c>
      <c r="E253" s="31" t="s">
        <v>1190</v>
      </c>
      <c r="F253" s="17" t="str">
        <f>IFERROR(IF(OR($D253="",$D253="No CAS"),INDEX('[1]DEQ Pollutant List'!$A$7:$A$611,MATCH($E253,'[1]DEQ Pollutant List'!$C$7:$C$611,0)),INDEX('[1]DEQ Pollutant List'!$A$7:$A$611,MATCH($D253,'[1]DEQ Pollutant List'!$B$7:$B$611,0))),"")</f>
        <v/>
      </c>
      <c r="G253" s="32"/>
      <c r="H253" s="33">
        <v>5.0000000000000001E-3</v>
      </c>
      <c r="I253" s="42">
        <v>0.05</v>
      </c>
    </row>
    <row r="254" spans="1:12" hidden="1" x14ac:dyDescent="0.35">
      <c r="A254" s="28"/>
      <c r="B254" s="29" t="s">
        <v>266</v>
      </c>
      <c r="C254" s="65">
        <f>COUNTIFS('Covanta TAC Data'!$C$6:$C$1067,'Materials with no TAC Check'!B255,'Covanta TAC Data'!$F$6:$F$1067,"Yes")</f>
        <v>2</v>
      </c>
      <c r="D254" s="30" t="s">
        <v>456</v>
      </c>
      <c r="E254" s="31" t="s">
        <v>457</v>
      </c>
      <c r="F254" s="17" t="str">
        <f>IFERROR(IF(OR($D254="",$D254="No CAS"),INDEX('[1]DEQ Pollutant List'!$A$7:$A$611,MATCH($E254,'[1]DEQ Pollutant List'!$C$7:$C$611,0)),INDEX('[1]DEQ Pollutant List'!$A$7:$A$611,MATCH($D254,'[1]DEQ Pollutant List'!$B$7:$B$611,0))),"")</f>
        <v/>
      </c>
      <c r="G254" s="32"/>
      <c r="H254" s="33">
        <v>0.01</v>
      </c>
      <c r="I254" s="42">
        <v>0.05</v>
      </c>
    </row>
    <row r="255" spans="1:12" hidden="1" x14ac:dyDescent="0.35">
      <c r="A255" s="28"/>
      <c r="B255" s="29" t="s">
        <v>266</v>
      </c>
      <c r="C255" s="65">
        <f>COUNTIFS('Covanta TAC Data'!$C$6:$C$1067,'Materials with no TAC Check'!B256,'Covanta TAC Data'!$F$6:$F$1067,"Yes")</f>
        <v>4</v>
      </c>
      <c r="D255" s="30" t="s">
        <v>465</v>
      </c>
      <c r="E255" s="31" t="s">
        <v>466</v>
      </c>
      <c r="F255" s="17" t="str">
        <f>IFERROR(IF(OR($D255="",$D255="No CAS"),INDEX('[1]DEQ Pollutant List'!$A$7:$A$611,MATCH($E255,'[1]DEQ Pollutant List'!$C$7:$C$611,0)),INDEX('[1]DEQ Pollutant List'!$A$7:$A$611,MATCH($D255,'[1]DEQ Pollutant List'!$B$7:$B$611,0))),"")</f>
        <v/>
      </c>
      <c r="G255" s="32"/>
      <c r="H255" s="33" t="s">
        <v>520</v>
      </c>
      <c r="I255" s="42" t="s">
        <v>467</v>
      </c>
    </row>
    <row r="256" spans="1:12" hidden="1" x14ac:dyDescent="0.35">
      <c r="A256" s="28"/>
      <c r="B256" s="29" t="s">
        <v>107</v>
      </c>
      <c r="C256" s="65">
        <f>COUNTIFS('Covanta TAC Data'!$C$6:$C$1067,'Materials with no TAC Check'!B257,'Covanta TAC Data'!$F$6:$F$1067,"Yes")</f>
        <v>4</v>
      </c>
      <c r="D256" s="30" t="s">
        <v>934</v>
      </c>
      <c r="E256" s="31" t="s">
        <v>935</v>
      </c>
      <c r="F256" s="17">
        <f>IFERROR(IF(OR($D256="",$D256="No CAS"),INDEX('[1]DEQ Pollutant List'!$A$7:$A$611,MATCH($E256,'[1]DEQ Pollutant List'!$C$7:$C$611,0)),INDEX('[1]DEQ Pollutant List'!$A$7:$A$611,MATCH($D256,'[1]DEQ Pollutant List'!$B$7:$B$611,0))),"")</f>
        <v>632</v>
      </c>
      <c r="G256" s="32"/>
      <c r="H256" s="33">
        <v>0.48</v>
      </c>
      <c r="I256" s="42"/>
      <c r="K256">
        <v>1.3220000000000001</v>
      </c>
    </row>
    <row r="257" spans="1:12" hidden="1" x14ac:dyDescent="0.35">
      <c r="A257" s="28"/>
      <c r="B257" s="29" t="s">
        <v>107</v>
      </c>
      <c r="C257" s="65">
        <f>COUNTIFS('Covanta TAC Data'!$C$6:$C$1067,'Materials with no TAC Check'!B258,'Covanta TAC Data'!$F$6:$F$1067,"Yes")</f>
        <v>4</v>
      </c>
      <c r="D257" s="30" t="s">
        <v>209</v>
      </c>
      <c r="E257" s="31" t="s">
        <v>210</v>
      </c>
      <c r="F257" s="17" t="str">
        <f>IFERROR(IF(OR($D257="",$D257="No CAS"),INDEX('[1]DEQ Pollutant List'!$A$7:$A$611,MATCH($E257,'[1]DEQ Pollutant List'!$C$7:$C$611,0)),INDEX('[1]DEQ Pollutant List'!$A$7:$A$611,MATCH($D257,'[1]DEQ Pollutant List'!$B$7:$B$611,0))),"")</f>
        <v/>
      </c>
      <c r="G257" s="32"/>
      <c r="H257" s="33">
        <v>0.2</v>
      </c>
      <c r="I257" s="42"/>
    </row>
    <row r="258" spans="1:12" hidden="1" x14ac:dyDescent="0.35">
      <c r="A258" s="28"/>
      <c r="B258" s="29" t="s">
        <v>107</v>
      </c>
      <c r="C258" s="65">
        <f>COUNTIFS('Covanta TAC Data'!$C$6:$C$1067,'Materials with no TAC Check'!B259,'Covanta TAC Data'!$F$6:$F$1067,"Yes")</f>
        <v>4</v>
      </c>
      <c r="D258" s="30" t="s">
        <v>797</v>
      </c>
      <c r="E258" s="31" t="s">
        <v>105</v>
      </c>
      <c r="F258" s="17" t="str">
        <f>IFERROR(IF(OR($D258="",$D258="No CAS"),INDEX('[1]DEQ Pollutant List'!$A$7:$A$611,MATCH($E258,'[1]DEQ Pollutant List'!$C$7:$C$611,0)),INDEX('[1]DEQ Pollutant List'!$A$7:$A$611,MATCH($D258,'[1]DEQ Pollutant List'!$B$7:$B$611,0))),"")</f>
        <v/>
      </c>
      <c r="G258" s="32"/>
      <c r="H258" s="33">
        <v>0.1</v>
      </c>
      <c r="I258" s="42"/>
    </row>
    <row r="259" spans="1:12" hidden="1" x14ac:dyDescent="0.35">
      <c r="A259" s="28"/>
      <c r="B259" s="29" t="s">
        <v>107</v>
      </c>
      <c r="C259" s="65">
        <f>COUNTIFS('Covanta TAC Data'!$C$6:$C$1067,'Materials with no TAC Check'!B260,'Covanta TAC Data'!$F$6:$F$1067,"Yes")</f>
        <v>4</v>
      </c>
      <c r="D259" s="30" t="s">
        <v>561</v>
      </c>
      <c r="E259" s="31" t="s">
        <v>564</v>
      </c>
      <c r="F259" s="17" t="str">
        <f>IFERROR(IF(OR($D259="",$D259="No CAS"),INDEX('[1]DEQ Pollutant List'!$A$7:$A$611,MATCH($E259,'[1]DEQ Pollutant List'!$C$7:$C$611,0)),INDEX('[1]DEQ Pollutant List'!$A$7:$A$611,MATCH($D259,'[1]DEQ Pollutant List'!$B$7:$B$611,0))),"")</f>
        <v/>
      </c>
      <c r="G259" s="32"/>
      <c r="H259" s="33">
        <v>5.7000000000000002E-2</v>
      </c>
      <c r="I259" s="42"/>
    </row>
    <row r="260" spans="1:12" hidden="1" x14ac:dyDescent="0.35">
      <c r="A260" s="28"/>
      <c r="B260" s="29" t="s">
        <v>107</v>
      </c>
      <c r="C260" s="65">
        <f>COUNTIFS('Covanta TAC Data'!$C$6:$C$1067,'Materials with no TAC Check'!B261,'Covanta TAC Data'!$F$6:$F$1067,"Yes")</f>
        <v>4</v>
      </c>
      <c r="D260" s="30" t="s">
        <v>87</v>
      </c>
      <c r="E260" s="31" t="s">
        <v>92</v>
      </c>
      <c r="F260" s="17" t="str">
        <f>IFERROR(IF(OR($D260="",$D260="No CAS"),INDEX('[1]DEQ Pollutant List'!$A$7:$A$611,MATCH($E260,'[1]DEQ Pollutant List'!$C$7:$C$611,0)),INDEX('[1]DEQ Pollutant List'!$A$7:$A$611,MATCH($D260,'[1]DEQ Pollutant List'!$B$7:$B$611,0))),"")</f>
        <v/>
      </c>
      <c r="G260" s="32"/>
      <c r="H260" s="33">
        <v>4.8000000000000001E-2</v>
      </c>
      <c r="I260" s="42"/>
    </row>
    <row r="261" spans="1:12" hidden="1" x14ac:dyDescent="0.35">
      <c r="A261" s="28"/>
      <c r="B261" s="29" t="s">
        <v>107</v>
      </c>
      <c r="C261" s="65">
        <f>COUNTIFS('Covanta TAC Data'!$C$6:$C$1067,'Materials with no TAC Check'!B262,'Covanta TAC Data'!$F$6:$F$1067,"Yes")</f>
        <v>4</v>
      </c>
      <c r="D261" s="30" t="s">
        <v>406</v>
      </c>
      <c r="E261" s="31" t="s">
        <v>474</v>
      </c>
      <c r="F261" s="17">
        <f>IFERROR(IF(OR($D261="",$D261="No CAS"),INDEX('[1]DEQ Pollutant List'!$A$7:$A$611,MATCH($E261,'[1]DEQ Pollutant List'!$C$7:$C$611,0)),INDEX('[1]DEQ Pollutant List'!$A$7:$A$611,MATCH($D261,'[1]DEQ Pollutant List'!$B$7:$B$611,0))),"")</f>
        <v>628</v>
      </c>
      <c r="G261" s="32"/>
      <c r="H261" s="33">
        <v>3.5999999999999997E-2</v>
      </c>
      <c r="I261" s="42"/>
    </row>
    <row r="262" spans="1:12" hidden="1" x14ac:dyDescent="0.35">
      <c r="A262" s="28"/>
      <c r="B262" s="29" t="s">
        <v>107</v>
      </c>
      <c r="C262" s="65">
        <f>COUNTIFS('Covanta TAC Data'!$C$6:$C$1067,'Materials with no TAC Check'!B263,'Covanta TAC Data'!$F$6:$F$1067,"Yes")</f>
        <v>4</v>
      </c>
      <c r="D262" s="30" t="s">
        <v>400</v>
      </c>
      <c r="E262" s="31" t="s">
        <v>401</v>
      </c>
      <c r="F262" s="17">
        <f>IFERROR(IF(OR($D262="",$D262="No CAS"),INDEX('[1]DEQ Pollutant List'!$A$7:$A$611,MATCH($E262,'[1]DEQ Pollutant List'!$C$7:$C$611,0)),INDEX('[1]DEQ Pollutant List'!$A$7:$A$611,MATCH($D262,'[1]DEQ Pollutant List'!$B$7:$B$611,0))),"")</f>
        <v>633</v>
      </c>
      <c r="G262" s="32"/>
      <c r="H262" s="33">
        <v>1.7000000000000001E-2</v>
      </c>
      <c r="I262" s="42"/>
    </row>
    <row r="263" spans="1:12" hidden="1" x14ac:dyDescent="0.35">
      <c r="A263" s="28"/>
      <c r="B263" s="29" t="s">
        <v>107</v>
      </c>
      <c r="C263" s="65">
        <f>COUNTIFS('Covanta TAC Data'!$C$6:$C$1067,'Materials with no TAC Check'!B264,'Covanta TAC Data'!$F$6:$F$1067,"Yes")</f>
        <v>4</v>
      </c>
      <c r="D263" s="30" t="s">
        <v>60</v>
      </c>
      <c r="E263" s="31" t="s">
        <v>933</v>
      </c>
      <c r="F263" s="17" t="str">
        <f>IFERROR(IF(OR($D263="",$D263="No CAS"),INDEX('[1]DEQ Pollutant List'!$A$7:$A$611,MATCH($E263,'[1]DEQ Pollutant List'!$C$7:$C$611,0)),INDEX('[1]DEQ Pollutant List'!$A$7:$A$611,MATCH($D263,'[1]DEQ Pollutant List'!$B$7:$B$611,0))),"")</f>
        <v/>
      </c>
      <c r="G263" s="32"/>
      <c r="H263" s="33">
        <v>1.6E-2</v>
      </c>
      <c r="I263" s="42"/>
    </row>
    <row r="264" spans="1:12" x14ac:dyDescent="0.35">
      <c r="A264" s="28"/>
      <c r="B264" s="29" t="s">
        <v>107</v>
      </c>
      <c r="C264" s="65">
        <f>COUNTIFS('Covanta TAC Data'!$C$6:$C$1067,'Materials with no TAC Check'!B265,'Covanta TAC Data'!$F$6:$F$1067,"Yes")</f>
        <v>1</v>
      </c>
      <c r="D264" s="30" t="s">
        <v>27</v>
      </c>
      <c r="E264" s="31" t="s">
        <v>28</v>
      </c>
      <c r="F264" s="17">
        <f>IFERROR(IF(OR($D264="",$D264="No CAS"),INDEX('[1]DEQ Pollutant List'!$A$7:$A$611,MATCH($E264,'[1]DEQ Pollutant List'!$C$7:$C$611,0)),INDEX('[1]DEQ Pollutant List'!$A$7:$A$611,MATCH($D264,'[1]DEQ Pollutant List'!$B$7:$B$611,0))),"")</f>
        <v>229</v>
      </c>
      <c r="G264" s="32"/>
      <c r="H264" s="33">
        <v>8.0000000000000002E-3</v>
      </c>
      <c r="I264" s="42"/>
    </row>
    <row r="265" spans="1:12" x14ac:dyDescent="0.35">
      <c r="A265" s="28"/>
      <c r="B265" s="29" t="s">
        <v>15</v>
      </c>
      <c r="C265" s="65">
        <f>COUNTIFS('Covanta TAC Data'!$C$6:$C$1067,'Materials with no TAC Check'!B266,'Covanta TAC Data'!$F$6:$F$1067,"Yes")</f>
        <v>1</v>
      </c>
      <c r="D265" s="30" t="s">
        <v>488</v>
      </c>
      <c r="E265" s="31" t="s">
        <v>489</v>
      </c>
      <c r="F265" s="17" t="str">
        <f>IFERROR(IF(OR($D265="",$D265="No CAS"),INDEX('[1]DEQ Pollutant List'!$A$7:$A$611,MATCH($E265,'[1]DEQ Pollutant List'!$C$7:$C$611,0)),INDEX('[1]DEQ Pollutant List'!$A$7:$A$611,MATCH($D265,'[1]DEQ Pollutant List'!$B$7:$B$611,0))),"")</f>
        <v/>
      </c>
      <c r="G265" s="32"/>
      <c r="H265" s="33">
        <v>0.03</v>
      </c>
      <c r="I265" s="42">
        <v>0.1</v>
      </c>
    </row>
    <row r="266" spans="1:12" x14ac:dyDescent="0.35">
      <c r="A266" s="28"/>
      <c r="B266" s="29" t="s">
        <v>15</v>
      </c>
      <c r="C266" s="65">
        <f>COUNTIFS('Covanta TAC Data'!$C$6:$C$1067,'Materials with no TAC Check'!B267,'Covanta TAC Data'!$F$6:$F$1067,"Yes")</f>
        <v>1</v>
      </c>
      <c r="D266" s="30" t="s">
        <v>16</v>
      </c>
      <c r="E266" s="31" t="s">
        <v>18</v>
      </c>
      <c r="F266" s="17" t="str">
        <f>IFERROR(IF(OR($D266="",$D266="No CAS"),INDEX('[1]DEQ Pollutant List'!$A$7:$A$611,MATCH($E266,'[1]DEQ Pollutant List'!$C$7:$C$611,0)),INDEX('[1]DEQ Pollutant List'!$A$7:$A$611,MATCH($D266,'[1]DEQ Pollutant List'!$B$7:$B$611,0))),"")</f>
        <v/>
      </c>
      <c r="G266" s="32"/>
      <c r="H266" s="33">
        <v>0</v>
      </c>
      <c r="I266" s="42">
        <v>0.05</v>
      </c>
    </row>
    <row r="267" spans="1:12" x14ac:dyDescent="0.35">
      <c r="A267" s="28"/>
      <c r="B267" s="29" t="s">
        <v>15</v>
      </c>
      <c r="C267" s="65">
        <f>COUNTIFS('Covanta TAC Data'!$C$6:$C$1067,'Materials with no TAC Check'!B268,'Covanta TAC Data'!$F$6:$F$1067,"Yes")</f>
        <v>1</v>
      </c>
      <c r="D267" s="30" t="s">
        <v>642</v>
      </c>
      <c r="E267" s="31" t="s">
        <v>1191</v>
      </c>
      <c r="F267" s="17" t="str">
        <f>IFERROR(IF(OR($D267="",$D267="No CAS"),INDEX('[1]DEQ Pollutant List'!$A$7:$A$611,MATCH($E267,'[1]DEQ Pollutant List'!$C$7:$C$611,0)),INDEX('[1]DEQ Pollutant List'!$A$7:$A$611,MATCH($D267,'[1]DEQ Pollutant List'!$B$7:$B$611,0))),"")</f>
        <v/>
      </c>
      <c r="G267" s="32"/>
      <c r="H267" s="33">
        <v>1E-3</v>
      </c>
      <c r="I267" s="42">
        <v>0.05</v>
      </c>
    </row>
    <row r="268" spans="1:12" x14ac:dyDescent="0.35">
      <c r="A268" s="28"/>
      <c r="B268" s="29" t="s">
        <v>15</v>
      </c>
      <c r="C268" s="65">
        <f>COUNTIFS('Covanta TAC Data'!$C$6:$C$1067,'Materials with no TAC Check'!B269,'Covanta TAC Data'!$F$6:$F$1067,"Yes")</f>
        <v>1</v>
      </c>
      <c r="D268" s="30" t="s">
        <v>204</v>
      </c>
      <c r="E268" s="31" t="s">
        <v>205</v>
      </c>
      <c r="F268" s="17" t="str">
        <f>IFERROR(IF(OR($D268="",$D268="No CAS"),INDEX('[1]DEQ Pollutant List'!$A$7:$A$611,MATCH($E268,'[1]DEQ Pollutant List'!$C$7:$C$611,0)),INDEX('[1]DEQ Pollutant List'!$A$7:$A$611,MATCH($D268,'[1]DEQ Pollutant List'!$B$7:$B$611,0))),"")</f>
        <v/>
      </c>
      <c r="G268" s="32"/>
      <c r="H268" s="33">
        <v>0</v>
      </c>
      <c r="I268" s="42">
        <v>0.01</v>
      </c>
    </row>
    <row r="269" spans="1:12" hidden="1" x14ac:dyDescent="0.35">
      <c r="A269" s="28"/>
      <c r="B269" s="29" t="s">
        <v>15</v>
      </c>
      <c r="C269" s="65">
        <f>COUNTIFS('Covanta TAC Data'!$C$6:$C$1067,'Materials with no TAC Check'!B270,'Covanta TAC Data'!$F$6:$F$1067,"Yes")</f>
        <v>3</v>
      </c>
      <c r="D269" s="30" t="s">
        <v>1192</v>
      </c>
      <c r="E269" s="31" t="s">
        <v>160</v>
      </c>
      <c r="F269" s="17" t="str">
        <f>IFERROR(IF(OR($D269="",$D269="No CAS"),INDEX('[1]DEQ Pollutant List'!$A$7:$A$611,MATCH($E269,'[1]DEQ Pollutant List'!$C$7:$C$611,0)),INDEX('[1]DEQ Pollutant List'!$A$7:$A$611,MATCH($D269,'[1]DEQ Pollutant List'!$B$7:$B$611,0))),"")</f>
        <v/>
      </c>
      <c r="G269" s="32"/>
      <c r="H269" s="33">
        <v>0</v>
      </c>
      <c r="I269" s="42">
        <v>2E-3</v>
      </c>
    </row>
    <row r="270" spans="1:12" hidden="1" x14ac:dyDescent="0.35">
      <c r="A270" s="28"/>
      <c r="B270" s="29" t="s">
        <v>332</v>
      </c>
      <c r="C270" s="65">
        <f>COUNTIFS('Covanta TAC Data'!$C$6:$C$1067,'Materials with no TAC Check'!B271,'Covanta TAC Data'!$F$6:$F$1067,"Yes")</f>
        <v>3</v>
      </c>
      <c r="D270" s="30" t="s">
        <v>1135</v>
      </c>
      <c r="E270" s="31" t="s">
        <v>744</v>
      </c>
      <c r="F270" s="17" t="str">
        <f>IFERROR(IF(OR($D270="",$D270="No CAS"),INDEX('[1]DEQ Pollutant List'!$A$7:$A$611,MATCH($E270,'[1]DEQ Pollutant List'!$C$7:$C$611,0)),INDEX('[1]DEQ Pollutant List'!$A$7:$A$611,MATCH($D270,'[1]DEQ Pollutant List'!$B$7:$B$611,0))),"")</f>
        <v/>
      </c>
      <c r="G270" s="32"/>
      <c r="H270" s="33">
        <v>0.15</v>
      </c>
      <c r="I270" s="42">
        <v>0.4</v>
      </c>
      <c r="L270" t="s">
        <v>1193</v>
      </c>
    </row>
    <row r="271" spans="1:12" hidden="1" x14ac:dyDescent="0.35">
      <c r="A271" s="28"/>
      <c r="B271" s="29" t="s">
        <v>332</v>
      </c>
      <c r="C271" s="65">
        <f>COUNTIFS('Covanta TAC Data'!$C$6:$C$1067,'Materials with no TAC Check'!B272,'Covanta TAC Data'!$F$6:$F$1067,"Yes")</f>
        <v>3</v>
      </c>
      <c r="D271" s="30" t="s">
        <v>921</v>
      </c>
      <c r="E271" s="31" t="s">
        <v>922</v>
      </c>
      <c r="F271" s="17" t="str">
        <f>IFERROR(IF(OR($D271="",$D271="No CAS"),INDEX('[1]DEQ Pollutant List'!$A$7:$A$611,MATCH($E271,'[1]DEQ Pollutant List'!$C$7:$C$611,0)),INDEX('[1]DEQ Pollutant List'!$A$7:$A$611,MATCH($D271,'[1]DEQ Pollutant List'!$B$7:$B$611,0))),"")</f>
        <v/>
      </c>
      <c r="G271" s="32"/>
      <c r="H271" s="33">
        <v>0.1</v>
      </c>
      <c r="I271" s="42">
        <v>0.3</v>
      </c>
    </row>
    <row r="272" spans="1:12" hidden="1" x14ac:dyDescent="0.35">
      <c r="A272" s="28"/>
      <c r="B272" s="29" t="s">
        <v>332</v>
      </c>
      <c r="C272" s="65">
        <f>COUNTIFS('Covanta TAC Data'!$C$6:$C$1067,'Materials with no TAC Check'!B273,'Covanta TAC Data'!$F$6:$F$1067,"Yes")</f>
        <v>3</v>
      </c>
      <c r="D272" s="30" t="s">
        <v>703</v>
      </c>
      <c r="E272" s="31" t="s">
        <v>713</v>
      </c>
      <c r="F272" s="17" t="str">
        <f>IFERROR(IF(OR($D272="",$D272="No CAS"),INDEX('[1]DEQ Pollutant List'!$A$7:$A$611,MATCH($E272,'[1]DEQ Pollutant List'!$C$7:$C$611,0)),INDEX('[1]DEQ Pollutant List'!$A$7:$A$611,MATCH($D272,'[1]DEQ Pollutant List'!$B$7:$B$611,0))),"")</f>
        <v/>
      </c>
      <c r="G272" s="32"/>
      <c r="H272" s="33">
        <v>0.1</v>
      </c>
      <c r="I272" s="42">
        <v>0.3</v>
      </c>
    </row>
    <row r="273" spans="1:12" hidden="1" x14ac:dyDescent="0.35">
      <c r="A273" s="28"/>
      <c r="B273" s="29" t="s">
        <v>332</v>
      </c>
      <c r="C273" s="65">
        <f>COUNTIFS('Covanta TAC Data'!$C$6:$C$1067,'Materials with no TAC Check'!B274,'Covanta TAC Data'!$F$6:$F$1067,"Yes")</f>
        <v>3</v>
      </c>
      <c r="D273" s="30" t="s">
        <v>435</v>
      </c>
      <c r="E273" s="31" t="s">
        <v>436</v>
      </c>
      <c r="F273" s="17" t="str">
        <f>IFERROR(IF(OR($D273="",$D273="No CAS"),INDEX('[1]DEQ Pollutant List'!$A$7:$A$611,MATCH($E273,'[1]DEQ Pollutant List'!$C$7:$C$611,0)),INDEX('[1]DEQ Pollutant List'!$A$7:$A$611,MATCH($D273,'[1]DEQ Pollutant List'!$B$7:$B$611,0))),"")</f>
        <v/>
      </c>
      <c r="G273" s="32"/>
      <c r="H273" s="33">
        <v>7.0000000000000007E-2</v>
      </c>
      <c r="I273" s="42">
        <v>0.13</v>
      </c>
    </row>
    <row r="274" spans="1:12" hidden="1" x14ac:dyDescent="0.35">
      <c r="A274" s="28"/>
      <c r="B274" s="29" t="s">
        <v>332</v>
      </c>
      <c r="C274" s="65">
        <f>COUNTIFS('Covanta TAC Data'!$C$6:$C$1067,'Materials with no TAC Check'!B275,'Covanta TAC Data'!$F$6:$F$1067,"Yes")</f>
        <v>3</v>
      </c>
      <c r="D274" s="30" t="s">
        <v>336</v>
      </c>
      <c r="E274" s="31" t="s">
        <v>1194</v>
      </c>
      <c r="F274" s="17">
        <f>IFERROR(IF(OR($D274="",$D274="No CAS"),INDEX('[1]DEQ Pollutant List'!$A$7:$A$611,MATCH($E274,'[1]DEQ Pollutant List'!$C$7:$C$611,0)),INDEX('[1]DEQ Pollutant List'!$A$7:$A$611,MATCH($D274,'[1]DEQ Pollutant List'!$B$7:$B$611,0))),"")</f>
        <v>289</v>
      </c>
      <c r="G274" s="32"/>
      <c r="H274" s="33">
        <v>0.05</v>
      </c>
      <c r="I274" s="42">
        <v>0.1</v>
      </c>
    </row>
    <row r="275" spans="1:12" x14ac:dyDescent="0.35">
      <c r="A275" s="28"/>
      <c r="B275" s="29" t="s">
        <v>332</v>
      </c>
      <c r="C275" s="65">
        <f>COUNTIFS('Covanta TAC Data'!$C$6:$C$1067,'Materials with no TAC Check'!B276,'Covanta TAC Data'!$F$6:$F$1067,"Yes")</f>
        <v>0</v>
      </c>
      <c r="D275" s="30" t="s">
        <v>302</v>
      </c>
      <c r="E275" s="31" t="s">
        <v>303</v>
      </c>
      <c r="F275" s="17">
        <f>IFERROR(IF(OR($D275="",$D275="No CAS"),INDEX('[1]DEQ Pollutant List'!$A$7:$A$611,MATCH($E275,'[1]DEQ Pollutant List'!$C$7:$C$611,0)),INDEX('[1]DEQ Pollutant List'!$A$7:$A$611,MATCH($D275,'[1]DEQ Pollutant List'!$B$7:$B$611,0))),"")</f>
        <v>600</v>
      </c>
      <c r="G275" s="32"/>
      <c r="H275" s="33">
        <v>0.05</v>
      </c>
      <c r="I275" s="42">
        <v>0.1</v>
      </c>
    </row>
    <row r="276" spans="1:12" x14ac:dyDescent="0.35">
      <c r="A276" s="28"/>
      <c r="B276" s="29" t="s">
        <v>446</v>
      </c>
      <c r="C276" s="65">
        <f>COUNTIFS('Covanta TAC Data'!$C$6:$C$1067,'Materials with no TAC Check'!B277,'Covanta TAC Data'!$F$6:$F$1067,"Yes")</f>
        <v>0</v>
      </c>
      <c r="D276" s="30" t="s">
        <v>1195</v>
      </c>
      <c r="E276" s="31" t="s">
        <v>445</v>
      </c>
      <c r="F276" s="17" t="str">
        <f>IFERROR(IF(OR($D276="",$D276="No CAS"),INDEX('[1]DEQ Pollutant List'!$A$7:$A$611,MATCH($E276,'[1]DEQ Pollutant List'!$C$7:$C$611,0)),INDEX('[1]DEQ Pollutant List'!$A$7:$A$611,MATCH($D276,'[1]DEQ Pollutant List'!$B$7:$B$611,0))),"")</f>
        <v/>
      </c>
      <c r="G276" s="32"/>
      <c r="H276" s="33">
        <v>0.4</v>
      </c>
      <c r="I276" s="42">
        <v>0.7</v>
      </c>
      <c r="L276" t="s">
        <v>1196</v>
      </c>
    </row>
    <row r="277" spans="1:12" x14ac:dyDescent="0.35">
      <c r="A277" s="28"/>
      <c r="B277" s="29" t="s">
        <v>306</v>
      </c>
      <c r="C277" s="65">
        <f>COUNTIFS('Covanta TAC Data'!$C$6:$C$1067,'Materials with no TAC Check'!B278,'Covanta TAC Data'!$F$6:$F$1067,"Yes")</f>
        <v>0</v>
      </c>
      <c r="D277" s="30" t="s">
        <v>307</v>
      </c>
      <c r="E277" s="31" t="s">
        <v>308</v>
      </c>
      <c r="F277" s="17" t="str">
        <f>IFERROR(IF(OR($D277="",$D277="No CAS"),INDEX('[1]DEQ Pollutant List'!$A$7:$A$611,MATCH($E277,'[1]DEQ Pollutant List'!$C$7:$C$611,0)),INDEX('[1]DEQ Pollutant List'!$A$7:$A$611,MATCH($D277,'[1]DEQ Pollutant List'!$B$7:$B$611,0))),"")</f>
        <v/>
      </c>
      <c r="G277" s="32"/>
      <c r="H277" s="33">
        <v>0.1</v>
      </c>
      <c r="I277" s="42">
        <v>0.3</v>
      </c>
      <c r="J277" t="s">
        <v>309</v>
      </c>
    </row>
    <row r="278" spans="1:12" x14ac:dyDescent="0.35">
      <c r="A278" s="28"/>
      <c r="B278" s="29" t="s">
        <v>785</v>
      </c>
      <c r="C278" s="65">
        <f>COUNTIFS('Covanta TAC Data'!$C$6:$C$1067,'Materials with no TAC Check'!B279,'Covanta TAC Data'!$F$6:$F$1067,"Yes")</f>
        <v>0</v>
      </c>
      <c r="D278" s="30" t="s">
        <v>786</v>
      </c>
      <c r="E278" s="31" t="s">
        <v>787</v>
      </c>
      <c r="F278" s="17" t="str">
        <f>IFERROR(IF(OR($D278="",$D278="No CAS"),INDEX('[1]DEQ Pollutant List'!$A$7:$A$611,MATCH($E278,'[1]DEQ Pollutant List'!$C$7:$C$611,0)),INDEX('[1]DEQ Pollutant List'!$A$7:$A$611,MATCH($D278,'[1]DEQ Pollutant List'!$B$7:$B$611,0))),"")</f>
        <v/>
      </c>
      <c r="G278" s="32"/>
      <c r="H278" s="33">
        <v>1</v>
      </c>
      <c r="I278" s="42"/>
    </row>
    <row r="279" spans="1:12" x14ac:dyDescent="0.35">
      <c r="A279" s="28"/>
      <c r="B279" s="29" t="s">
        <v>1025</v>
      </c>
      <c r="C279" s="65">
        <f>COUNTIFS('Covanta TAC Data'!$C$6:$C$1067,'Materials with no TAC Check'!B280,'Covanta TAC Data'!$F$6:$F$1067,"Yes")</f>
        <v>0</v>
      </c>
      <c r="D279" s="30" t="s">
        <v>1022</v>
      </c>
      <c r="E279" s="31" t="s">
        <v>1026</v>
      </c>
      <c r="F279" s="17" t="str">
        <f>IFERROR(IF(OR($D279="",$D279="No CAS"),INDEX('[1]DEQ Pollutant List'!$A$7:$A$611,MATCH($E279,'[1]DEQ Pollutant List'!$C$7:$C$611,0)),INDEX('[1]DEQ Pollutant List'!$A$7:$A$611,MATCH($D279,'[1]DEQ Pollutant List'!$B$7:$B$611,0))),"")</f>
        <v/>
      </c>
      <c r="G279" s="32"/>
      <c r="H279" s="33">
        <v>0.7</v>
      </c>
      <c r="I279" s="42">
        <v>0.99</v>
      </c>
    </row>
    <row r="280" spans="1:12" x14ac:dyDescent="0.35">
      <c r="A280" s="28"/>
      <c r="B280" s="29" t="s">
        <v>553</v>
      </c>
      <c r="C280" s="65">
        <f>COUNTIFS('Covanta TAC Data'!$C$6:$C$1067,'Materials with no TAC Check'!B281,'Covanta TAC Data'!$F$6:$F$1067,"Yes")</f>
        <v>1</v>
      </c>
      <c r="D280" s="30" t="s">
        <v>554</v>
      </c>
      <c r="E280" s="31" t="s">
        <v>555</v>
      </c>
      <c r="F280" s="17" t="str">
        <f>IFERROR(IF(OR($D280="",$D280="No CAS"),INDEX('[1]DEQ Pollutant List'!$A$7:$A$611,MATCH($E280,'[1]DEQ Pollutant List'!$C$7:$C$611,0)),INDEX('[1]DEQ Pollutant List'!$A$7:$A$611,MATCH($D280,'[1]DEQ Pollutant List'!$B$7:$B$611,0))),"")</f>
        <v/>
      </c>
      <c r="G280" s="32"/>
      <c r="H280" s="33">
        <v>0</v>
      </c>
      <c r="I280" s="42">
        <v>0.4</v>
      </c>
    </row>
    <row r="281" spans="1:12" x14ac:dyDescent="0.35">
      <c r="A281" s="28"/>
      <c r="B281" s="29" t="s">
        <v>852</v>
      </c>
      <c r="C281" s="65">
        <f>COUNTIFS('Covanta TAC Data'!$C$6:$C$1067,'Materials with no TAC Check'!B282,'Covanta TAC Data'!$F$6:$F$1067,"Yes")</f>
        <v>0</v>
      </c>
      <c r="D281" s="30" t="s">
        <v>1197</v>
      </c>
      <c r="E281" s="31" t="s">
        <v>854</v>
      </c>
      <c r="F281" s="17" t="str">
        <f>IFERROR(IF(OR($D281="",$D281="No CAS"),INDEX('[1]DEQ Pollutant List'!$A$7:$A$611,MATCH($E281,'[1]DEQ Pollutant List'!$C$7:$C$611,0)),INDEX('[1]DEQ Pollutant List'!$A$7:$A$611,MATCH($D281,'[1]DEQ Pollutant List'!$B$7:$B$611,0))),"")</f>
        <v/>
      </c>
      <c r="G281" s="32"/>
      <c r="H281" s="33">
        <v>0.01</v>
      </c>
      <c r="I281" s="42" t="s">
        <v>122</v>
      </c>
    </row>
    <row r="282" spans="1:12" x14ac:dyDescent="0.35">
      <c r="A282" s="28"/>
      <c r="B282" s="29" t="s">
        <v>1027</v>
      </c>
      <c r="C282" s="65">
        <f>COUNTIFS('Covanta TAC Data'!$C$6:$C$1067,'Materials with no TAC Check'!B283,'Covanta TAC Data'!$F$6:$F$1067,"Yes")</f>
        <v>0</v>
      </c>
      <c r="D282" s="30" t="s">
        <v>1022</v>
      </c>
      <c r="E282" s="31" t="s">
        <v>1028</v>
      </c>
      <c r="F282" s="17" t="str">
        <f>IFERROR(IF(OR($D282="",$D282="No CAS"),INDEX('[1]DEQ Pollutant List'!$A$7:$A$611,MATCH($E282,'[1]DEQ Pollutant List'!$C$7:$C$611,0)),INDEX('[1]DEQ Pollutant List'!$A$7:$A$611,MATCH($D282,'[1]DEQ Pollutant List'!$B$7:$B$611,0))),"")</f>
        <v/>
      </c>
      <c r="G282" s="32"/>
      <c r="H282" s="33">
        <v>0</v>
      </c>
      <c r="I282" s="42" t="s">
        <v>101</v>
      </c>
    </row>
    <row r="283" spans="1:12" x14ac:dyDescent="0.35">
      <c r="A283" s="28"/>
      <c r="B283" s="29" t="s">
        <v>437</v>
      </c>
      <c r="C283" s="65">
        <f>COUNTIFS('Covanta TAC Data'!$C$6:$C$1067,'Materials with no TAC Check'!B284,'Covanta TAC Data'!$F$6:$F$1067,"Yes")</f>
        <v>0</v>
      </c>
      <c r="D283" s="30" t="s">
        <v>1022</v>
      </c>
      <c r="E283" s="31" t="s">
        <v>1023</v>
      </c>
      <c r="F283" s="17" t="str">
        <f>IFERROR(IF(OR($D283="",$D283="No CAS"),INDEX('[1]DEQ Pollutant List'!$A$7:$A$611,MATCH($E283,'[1]DEQ Pollutant List'!$C$7:$C$611,0)),INDEX('[1]DEQ Pollutant List'!$A$7:$A$611,MATCH($D283,'[1]DEQ Pollutant List'!$B$7:$B$611,0))),"")</f>
        <v/>
      </c>
      <c r="G283" s="32"/>
      <c r="H283" s="33">
        <v>0.7</v>
      </c>
      <c r="I283" s="42">
        <v>0.99</v>
      </c>
      <c r="J283" t="s">
        <v>1024</v>
      </c>
    </row>
    <row r="284" spans="1:12" x14ac:dyDescent="0.35">
      <c r="A284" s="28"/>
      <c r="B284" s="29" t="s">
        <v>437</v>
      </c>
      <c r="C284" s="65">
        <f>COUNTIFS('Covanta TAC Data'!$C$6:$C$1067,'Materials with no TAC Check'!B285,'Covanta TAC Data'!$F$6:$F$1067,"Yes")</f>
        <v>0</v>
      </c>
      <c r="D284" s="30" t="s">
        <v>1017</v>
      </c>
      <c r="E284" s="31" t="s">
        <v>1018</v>
      </c>
      <c r="F284" s="17" t="str">
        <f>IFERROR(IF(OR($D284="",$D284="No CAS"),INDEX('[1]DEQ Pollutant List'!$A$7:$A$611,MATCH($E284,'[1]DEQ Pollutant List'!$C$7:$C$611,0)),INDEX('[1]DEQ Pollutant List'!$A$7:$A$611,MATCH($D284,'[1]DEQ Pollutant List'!$B$7:$B$611,0))),"")</f>
        <v/>
      </c>
      <c r="G284" s="32"/>
      <c r="H284" s="33">
        <v>0</v>
      </c>
      <c r="I284" s="42">
        <v>0.03</v>
      </c>
    </row>
    <row r="285" spans="1:12" x14ac:dyDescent="0.35">
      <c r="A285" s="28"/>
      <c r="B285" s="29" t="s">
        <v>437</v>
      </c>
      <c r="C285" s="65">
        <f>COUNTIFS('Covanta TAC Data'!$C$6:$C$1067,'Materials with no TAC Check'!B286,'Covanta TAC Data'!$F$6:$F$1067,"Yes")</f>
        <v>0</v>
      </c>
      <c r="D285" s="30" t="s">
        <v>693</v>
      </c>
      <c r="E285" s="31" t="s">
        <v>694</v>
      </c>
      <c r="F285" s="17" t="str">
        <f>IFERROR(IF(OR($D285="",$D285="No CAS"),INDEX('[1]DEQ Pollutant List'!$A$7:$A$611,MATCH($E285,'[1]DEQ Pollutant List'!$C$7:$C$611,0)),INDEX('[1]DEQ Pollutant List'!$A$7:$A$611,MATCH($D285,'[1]DEQ Pollutant List'!$B$7:$B$611,0))),"")</f>
        <v/>
      </c>
      <c r="G285" s="32"/>
      <c r="H285" s="33">
        <v>0.01</v>
      </c>
      <c r="I285" s="42" t="s">
        <v>440</v>
      </c>
    </row>
    <row r="286" spans="1:12" x14ac:dyDescent="0.35">
      <c r="A286" s="28"/>
      <c r="B286" s="29" t="s">
        <v>437</v>
      </c>
      <c r="C286" s="65">
        <f>COUNTIFS('Covanta TAC Data'!$C$6:$C$1067,'Materials with no TAC Check'!B287,'Covanta TAC Data'!$F$6:$F$1067,"Yes")</f>
        <v>0</v>
      </c>
      <c r="D286" s="30" t="s">
        <v>438</v>
      </c>
      <c r="E286" s="31" t="s">
        <v>439</v>
      </c>
      <c r="F286" s="17" t="str">
        <f>IFERROR(IF(OR($D286="",$D286="No CAS"),INDEX('[1]DEQ Pollutant List'!$A$7:$A$611,MATCH($E286,'[1]DEQ Pollutant List'!$C$7:$C$611,0)),INDEX('[1]DEQ Pollutant List'!$A$7:$A$611,MATCH($D286,'[1]DEQ Pollutant List'!$B$7:$B$611,0))),"")</f>
        <v/>
      </c>
      <c r="G286" s="32"/>
      <c r="H286" s="33">
        <v>0.01</v>
      </c>
      <c r="I286" s="42" t="s">
        <v>440</v>
      </c>
    </row>
    <row r="287" spans="1:12" hidden="1" x14ac:dyDescent="0.35">
      <c r="A287" s="28"/>
      <c r="B287" s="29" t="s">
        <v>452</v>
      </c>
      <c r="C287" s="65">
        <f>COUNTIFS('Covanta TAC Data'!$C$6:$C$1067,'Materials with no TAC Check'!B288,'Covanta TAC Data'!$F$6:$F$1067,"Yes")</f>
        <v>3</v>
      </c>
      <c r="D287" s="30" t="s">
        <v>453</v>
      </c>
      <c r="E287" s="31" t="s">
        <v>454</v>
      </c>
      <c r="F287" s="17" t="str">
        <f>IFERROR(IF(OR($D287="",$D287="No CAS"),INDEX('[1]DEQ Pollutant List'!$A$7:$A$611,MATCH($E287,'[1]DEQ Pollutant List'!$C$7:$C$611,0)),INDEX('[1]DEQ Pollutant List'!$A$7:$A$611,MATCH($D287,'[1]DEQ Pollutant List'!$B$7:$B$611,0))),"")</f>
        <v/>
      </c>
      <c r="G287" s="32"/>
      <c r="H287" s="33">
        <v>0.03</v>
      </c>
      <c r="I287" s="42">
        <v>7.0000000000000007E-2</v>
      </c>
      <c r="J287" t="s">
        <v>455</v>
      </c>
      <c r="L287" t="s">
        <v>1198</v>
      </c>
    </row>
    <row r="288" spans="1:12" hidden="1" x14ac:dyDescent="0.35">
      <c r="A288" s="28"/>
      <c r="B288" s="29" t="s">
        <v>304</v>
      </c>
      <c r="C288" s="65">
        <f>COUNTIFS('Covanta TAC Data'!$C$6:$C$1067,'Materials with no TAC Check'!B289,'Covanta TAC Data'!$F$6:$F$1067,"Yes")</f>
        <v>3</v>
      </c>
      <c r="D288" s="30" t="s">
        <v>1170</v>
      </c>
      <c r="E288" s="31" t="s">
        <v>1199</v>
      </c>
      <c r="F288" s="17" t="str">
        <f>IFERROR(IF(OR($D288="",$D288="No CAS"),INDEX('[1]DEQ Pollutant List'!$A$7:$A$611,MATCH($E288,'[1]DEQ Pollutant List'!$C$7:$C$611,0)),INDEX('[1]DEQ Pollutant List'!$A$7:$A$611,MATCH($D288,'[1]DEQ Pollutant List'!$B$7:$B$611,0))),"")</f>
        <v/>
      </c>
      <c r="G288" s="32"/>
      <c r="H288" s="33">
        <v>0.3</v>
      </c>
      <c r="I288" s="42">
        <v>0.4</v>
      </c>
      <c r="K288" t="s">
        <v>1200</v>
      </c>
    </row>
    <row r="289" spans="1:10" hidden="1" x14ac:dyDescent="0.35">
      <c r="A289" s="28"/>
      <c r="B289" s="29" t="s">
        <v>304</v>
      </c>
      <c r="C289" s="65">
        <f>COUNTIFS('Covanta TAC Data'!$C$6:$C$1067,'Materials with no TAC Check'!B290,'Covanta TAC Data'!$F$6:$F$1067,"Yes")</f>
        <v>3</v>
      </c>
      <c r="D289" s="30" t="s">
        <v>579</v>
      </c>
      <c r="E289" s="31" t="s">
        <v>580</v>
      </c>
      <c r="F289" s="17" t="str">
        <f>IFERROR(IF(OR($D289="",$D289="No CAS"),INDEX('[1]DEQ Pollutant List'!$A$7:$A$611,MATCH($E289,'[1]DEQ Pollutant List'!$C$7:$C$611,0)),INDEX('[1]DEQ Pollutant List'!$A$7:$A$611,MATCH($D289,'[1]DEQ Pollutant List'!$B$7:$B$611,0))),"")</f>
        <v/>
      </c>
      <c r="G289" s="32"/>
      <c r="H289" s="33">
        <v>0.1</v>
      </c>
      <c r="I289" s="42">
        <v>0.2</v>
      </c>
    </row>
    <row r="290" spans="1:10" hidden="1" x14ac:dyDescent="0.35">
      <c r="A290" s="28"/>
      <c r="B290" s="29" t="s">
        <v>304</v>
      </c>
      <c r="C290" s="65">
        <f>COUNTIFS('Covanta TAC Data'!$C$6:$C$1067,'Materials with no TAC Check'!B291,'Covanta TAC Data'!$F$6:$F$1067,"Yes")</f>
        <v>3</v>
      </c>
      <c r="D290" s="30" t="s">
        <v>302</v>
      </c>
      <c r="E290" s="31" t="s">
        <v>1201</v>
      </c>
      <c r="F290" s="17">
        <f>IFERROR(IF(OR($D290="",$D290="No CAS"),INDEX('[1]DEQ Pollutant List'!$A$7:$A$611,MATCH($E290,'[1]DEQ Pollutant List'!$C$7:$C$611,0)),INDEX('[1]DEQ Pollutant List'!$A$7:$A$611,MATCH($D290,'[1]DEQ Pollutant List'!$B$7:$B$611,0))),"")</f>
        <v>600</v>
      </c>
      <c r="G290" s="32"/>
      <c r="H290" s="33">
        <v>0.1</v>
      </c>
      <c r="I290" s="42">
        <v>0.2</v>
      </c>
    </row>
    <row r="291" spans="1:10" hidden="1" x14ac:dyDescent="0.35">
      <c r="A291" s="28"/>
      <c r="B291" s="29" t="s">
        <v>304</v>
      </c>
      <c r="C291" s="65">
        <f>COUNTIFS('Covanta TAC Data'!$C$6:$C$1067,'Materials with no TAC Check'!B292,'Covanta TAC Data'!$F$6:$F$1067,"Yes")</f>
        <v>3</v>
      </c>
      <c r="D291" s="30" t="s">
        <v>743</v>
      </c>
      <c r="E291" s="31" t="s">
        <v>1202</v>
      </c>
      <c r="F291" s="17">
        <f>IFERROR(IF(OR($D291="",$D291="No CAS"),INDEX('[1]DEQ Pollutant List'!$A$7:$A$611,MATCH($E291,'[1]DEQ Pollutant List'!$C$7:$C$611,0)),INDEX('[1]DEQ Pollutant List'!$A$7:$A$611,MATCH($D291,'[1]DEQ Pollutant List'!$B$7:$B$611,0))),"")</f>
        <v>634</v>
      </c>
      <c r="G291" s="32"/>
      <c r="H291" s="33">
        <v>0.05</v>
      </c>
      <c r="I291" s="42">
        <v>0.15</v>
      </c>
    </row>
    <row r="292" spans="1:10" hidden="1" x14ac:dyDescent="0.35">
      <c r="A292" s="28"/>
      <c r="B292" s="29" t="s">
        <v>304</v>
      </c>
      <c r="C292" s="65">
        <f>COUNTIFS('Covanta TAC Data'!$C$6:$C$1067,'Materials with no TAC Check'!B293,'Covanta TAC Data'!$F$6:$F$1067,"Yes")</f>
        <v>3</v>
      </c>
      <c r="D292" s="30" t="s">
        <v>223</v>
      </c>
      <c r="E292" s="31" t="s">
        <v>224</v>
      </c>
      <c r="F292" s="17" t="str">
        <f>IFERROR(IF(OR($D292="",$D292="No CAS"),INDEX('[1]DEQ Pollutant List'!$A$7:$A$611,MATCH($E292,'[1]DEQ Pollutant List'!$C$7:$C$611,0)),INDEX('[1]DEQ Pollutant List'!$A$7:$A$611,MATCH($D292,'[1]DEQ Pollutant List'!$B$7:$B$611,0))),"")</f>
        <v/>
      </c>
      <c r="G292" s="32"/>
      <c r="H292" s="33">
        <v>0.05</v>
      </c>
      <c r="I292" s="42">
        <v>0.1</v>
      </c>
    </row>
    <row r="293" spans="1:10" hidden="1" x14ac:dyDescent="0.35">
      <c r="A293" s="28"/>
      <c r="B293" s="29" t="s">
        <v>304</v>
      </c>
      <c r="C293" s="65">
        <f>COUNTIFS('Covanta TAC Data'!$C$6:$C$1067,'Materials with no TAC Check'!B294,'Covanta TAC Data'!$F$6:$F$1067,"Yes")</f>
        <v>3</v>
      </c>
      <c r="D293" s="30" t="s">
        <v>475</v>
      </c>
      <c r="E293" s="31" t="s">
        <v>476</v>
      </c>
      <c r="F293" s="17" t="str">
        <f>IFERROR(IF(OR($D293="",$D293="No CAS"),INDEX('[1]DEQ Pollutant List'!$A$7:$A$611,MATCH($E293,'[1]DEQ Pollutant List'!$C$7:$C$611,0)),INDEX('[1]DEQ Pollutant List'!$A$7:$A$611,MATCH($D293,'[1]DEQ Pollutant List'!$B$7:$B$611,0))),"")</f>
        <v/>
      </c>
      <c r="G293" s="32"/>
      <c r="H293" s="33">
        <v>0.05</v>
      </c>
      <c r="I293" s="42">
        <v>0.1</v>
      </c>
    </row>
    <row r="294" spans="1:10" hidden="1" x14ac:dyDescent="0.35">
      <c r="A294" s="28"/>
      <c r="B294" s="29" t="s">
        <v>304</v>
      </c>
      <c r="C294" s="65">
        <f>COUNTIFS('Covanta TAC Data'!$C$6:$C$1067,'Materials with no TAC Check'!B295,'Covanta TAC Data'!$F$6:$F$1067,"Yes")</f>
        <v>3</v>
      </c>
      <c r="D294" s="30" t="s">
        <v>627</v>
      </c>
      <c r="E294" s="31" t="s">
        <v>628</v>
      </c>
      <c r="F294" s="17" t="str">
        <f>IFERROR(IF(OR($D294="",$D294="No CAS"),INDEX('[1]DEQ Pollutant List'!$A$7:$A$611,MATCH($E294,'[1]DEQ Pollutant List'!$C$7:$C$611,0)),INDEX('[1]DEQ Pollutant List'!$A$7:$A$611,MATCH($D294,'[1]DEQ Pollutant List'!$B$7:$B$611,0))),"")</f>
        <v/>
      </c>
      <c r="G294" s="32"/>
      <c r="H294" s="33">
        <v>0.03</v>
      </c>
      <c r="I294" s="42">
        <v>0.05</v>
      </c>
    </row>
    <row r="295" spans="1:10" hidden="1" x14ac:dyDescent="0.35">
      <c r="A295" s="28"/>
      <c r="B295" s="29" t="s">
        <v>304</v>
      </c>
      <c r="C295" s="65">
        <f>COUNTIFS('Covanta TAC Data'!$C$6:$C$1067,'Materials with no TAC Check'!B296,'Covanta TAC Data'!$F$6:$F$1067,"Yes")</f>
        <v>3</v>
      </c>
      <c r="D295" s="30" t="s">
        <v>371</v>
      </c>
      <c r="E295" s="31" t="s">
        <v>372</v>
      </c>
      <c r="F295" s="17" t="str">
        <f>IFERROR(IF(OR($D295="",$D295="No CAS"),INDEX('[1]DEQ Pollutant List'!$A$7:$A$611,MATCH($E295,'[1]DEQ Pollutant List'!$C$7:$C$611,0)),INDEX('[1]DEQ Pollutant List'!$A$7:$A$611,MATCH($D295,'[1]DEQ Pollutant List'!$B$7:$B$611,0))),"")</f>
        <v/>
      </c>
      <c r="G295" s="32"/>
      <c r="H295" s="33">
        <v>0.01</v>
      </c>
      <c r="I295" s="42">
        <v>0.03</v>
      </c>
    </row>
    <row r="296" spans="1:10" hidden="1" x14ac:dyDescent="0.35">
      <c r="A296" s="28"/>
      <c r="B296" s="29" t="s">
        <v>304</v>
      </c>
      <c r="C296" s="65">
        <f>COUNTIFS('Covanta TAC Data'!$C$6:$C$1067,'Materials with no TAC Check'!B297,'Covanta TAC Data'!$F$6:$F$1067,"Yes")</f>
        <v>3</v>
      </c>
      <c r="D296" s="30" t="s">
        <v>510</v>
      </c>
      <c r="E296" s="31" t="s">
        <v>511</v>
      </c>
      <c r="F296" s="17" t="str">
        <f>IFERROR(IF(OR($D296="",$D296="No CAS"),INDEX('[1]DEQ Pollutant List'!$A$7:$A$611,MATCH($E296,'[1]DEQ Pollutant List'!$C$7:$C$611,0)),INDEX('[1]DEQ Pollutant List'!$A$7:$A$611,MATCH($D296,'[1]DEQ Pollutant List'!$B$7:$B$611,0))),"")</f>
        <v/>
      </c>
      <c r="G296" s="32"/>
      <c r="H296" s="33" t="s">
        <v>101</v>
      </c>
      <c r="I296" s="42"/>
    </row>
    <row r="297" spans="1:10" hidden="1" x14ac:dyDescent="0.35">
      <c r="A297" s="28"/>
      <c r="B297" s="29" t="s">
        <v>304</v>
      </c>
      <c r="C297" s="65">
        <f>COUNTIFS('Covanta TAC Data'!$C$6:$C$1067,'Materials with no TAC Check'!B298,'Covanta TAC Data'!$F$6:$F$1067,"Yes")</f>
        <v>3</v>
      </c>
      <c r="D297" s="30" t="s">
        <v>508</v>
      </c>
      <c r="E297" s="31" t="s">
        <v>509</v>
      </c>
      <c r="F297" s="17" t="str">
        <f>IFERROR(IF(OR($D297="",$D297="No CAS"),INDEX('[1]DEQ Pollutant List'!$A$7:$A$611,MATCH($E297,'[1]DEQ Pollutant List'!$C$7:$C$611,0)),INDEX('[1]DEQ Pollutant List'!$A$7:$A$611,MATCH($D297,'[1]DEQ Pollutant List'!$B$7:$B$611,0))),"")</f>
        <v/>
      </c>
      <c r="G297" s="32"/>
      <c r="H297" s="33" t="s">
        <v>101</v>
      </c>
      <c r="I297" s="42"/>
    </row>
    <row r="298" spans="1:10" hidden="1" x14ac:dyDescent="0.35">
      <c r="A298" s="28"/>
      <c r="B298" s="29" t="s">
        <v>304</v>
      </c>
      <c r="C298" s="65">
        <f>COUNTIFS('Covanta TAC Data'!$C$6:$C$1067,'Materials with no TAC Check'!B299,'Covanta TAC Data'!$F$6:$F$1067,"Yes")</f>
        <v>3</v>
      </c>
      <c r="D298" s="30" t="s">
        <v>498</v>
      </c>
      <c r="E298" s="31" t="s">
        <v>499</v>
      </c>
      <c r="F298" s="17" t="str">
        <f>IFERROR(IF(OR($D298="",$D298="No CAS"),INDEX('[1]DEQ Pollutant List'!$A$7:$A$611,MATCH($E298,'[1]DEQ Pollutant List'!$C$7:$C$611,0)),INDEX('[1]DEQ Pollutant List'!$A$7:$A$611,MATCH($D298,'[1]DEQ Pollutant List'!$B$7:$B$611,0))),"")</f>
        <v/>
      </c>
      <c r="G298" s="32"/>
      <c r="H298" s="33" t="s">
        <v>558</v>
      </c>
      <c r="I298" s="42"/>
    </row>
    <row r="299" spans="1:10" hidden="1" x14ac:dyDescent="0.35">
      <c r="A299" s="28"/>
      <c r="B299" s="29" t="s">
        <v>304</v>
      </c>
      <c r="C299" s="65">
        <f>COUNTIFS('Covanta TAC Data'!$C$6:$C$1067,'Materials with no TAC Check'!B300,'Covanta TAC Data'!$F$6:$F$1067,"Yes")</f>
        <v>3</v>
      </c>
      <c r="D299" s="30" t="s">
        <v>521</v>
      </c>
      <c r="E299" s="31" t="s">
        <v>522</v>
      </c>
      <c r="F299" s="17" t="str">
        <f>IFERROR(IF(OR($D299="",$D299="No CAS"),INDEX('[1]DEQ Pollutant List'!$A$7:$A$611,MATCH($E299,'[1]DEQ Pollutant List'!$C$7:$C$611,0)),INDEX('[1]DEQ Pollutant List'!$A$7:$A$611,MATCH($D299,'[1]DEQ Pollutant List'!$B$7:$B$611,0))),"")</f>
        <v/>
      </c>
      <c r="G299" s="32"/>
      <c r="H299" s="33" t="s">
        <v>558</v>
      </c>
      <c r="I299" s="42"/>
    </row>
    <row r="300" spans="1:10" x14ac:dyDescent="0.35">
      <c r="A300" s="28"/>
      <c r="B300" s="29" t="s">
        <v>304</v>
      </c>
      <c r="C300" s="65">
        <f>COUNTIFS('Covanta TAC Data'!$C$6:$C$1067,'Materials with no TAC Check'!B301,'Covanta TAC Data'!$F$6:$F$1067,"Yes")</f>
        <v>0</v>
      </c>
      <c r="D300" s="30" t="s">
        <v>1203</v>
      </c>
      <c r="E300" s="31" t="s">
        <v>1204</v>
      </c>
      <c r="F300" s="17">
        <f>IFERROR(IF(OR($D300="",$D300="No CAS"),INDEX('[1]DEQ Pollutant List'!$A$7:$A$611,MATCH($E300,'[1]DEQ Pollutant List'!$C$7:$C$611,0)),INDEX('[1]DEQ Pollutant List'!$A$7:$A$611,MATCH($D300,'[1]DEQ Pollutant List'!$B$7:$B$611,0))),"")</f>
        <v>488</v>
      </c>
      <c r="G300" s="32"/>
      <c r="H300" s="33" t="s">
        <v>558</v>
      </c>
      <c r="I300" s="42">
        <v>1</v>
      </c>
    </row>
    <row r="301" spans="1:10" s="57" customFormat="1" ht="28" x14ac:dyDescent="0.3">
      <c r="A301" s="49"/>
      <c r="B301" s="50" t="s">
        <v>360</v>
      </c>
      <c r="C301" s="65">
        <f>COUNTIFS('Covanta TAC Data'!$C$6:$C$1067,'Materials with no TAC Check'!B302,'Covanta TAC Data'!$F$6:$F$1067,"Yes")</f>
        <v>0</v>
      </c>
      <c r="D301" s="51" t="s">
        <v>1205</v>
      </c>
      <c r="E301" s="52" t="s">
        <v>549</v>
      </c>
      <c r="F301" s="53" t="str">
        <f>IFERROR(IF(OR($D301="",$D301="No CAS"),INDEX('[1]DEQ Pollutant List'!$A$7:$A$611,MATCH($E301,'[1]DEQ Pollutant List'!$C$7:$C$611,0)),INDEX('[1]DEQ Pollutant List'!$A$7:$A$611,MATCH($D301,'[1]DEQ Pollutant List'!$B$7:$B$611,0))),"")</f>
        <v/>
      </c>
      <c r="G301" s="54"/>
      <c r="H301" s="55">
        <v>0.4</v>
      </c>
      <c r="I301" s="56">
        <v>0.5</v>
      </c>
      <c r="J301" s="57" t="s">
        <v>550</v>
      </c>
    </row>
    <row r="302" spans="1:10" x14ac:dyDescent="0.35">
      <c r="A302" s="28"/>
      <c r="B302" s="29" t="s">
        <v>360</v>
      </c>
      <c r="C302" s="65">
        <f>COUNTIFS('Covanta TAC Data'!$C$6:$C$1067,'Materials with no TAC Check'!B303,'Covanta TAC Data'!$F$6:$F$1067,"Yes")</f>
        <v>0</v>
      </c>
      <c r="D302" s="30" t="s">
        <v>1206</v>
      </c>
      <c r="E302" s="31" t="s">
        <v>362</v>
      </c>
      <c r="F302" s="17" t="str">
        <f>IFERROR(IF(OR($D302="",$D302="No CAS"),INDEX('[1]DEQ Pollutant List'!$A$7:$A$611,MATCH($E302,'[1]DEQ Pollutant List'!$C$7:$C$611,0)),INDEX('[1]DEQ Pollutant List'!$A$7:$A$611,MATCH($D302,'[1]DEQ Pollutant List'!$B$7:$B$611,0))),"")</f>
        <v/>
      </c>
      <c r="G302" s="32"/>
      <c r="H302" s="33">
        <v>0.3</v>
      </c>
      <c r="I302" s="42">
        <v>0.4</v>
      </c>
    </row>
    <row r="303" spans="1:10" hidden="1" x14ac:dyDescent="0.35">
      <c r="A303" s="28"/>
      <c r="B303" s="29" t="s">
        <v>360</v>
      </c>
      <c r="C303" s="65">
        <f>COUNTIFS('Covanta TAC Data'!$C$6:$C$1067,'Materials with no TAC Check'!B304,'Covanta TAC Data'!$F$6:$F$1067,"Yes")</f>
        <v>1</v>
      </c>
      <c r="D303" s="30" t="s">
        <v>1207</v>
      </c>
      <c r="E303" s="31" t="s">
        <v>1016</v>
      </c>
      <c r="F303" s="17" t="str">
        <f>IFERROR(IF(OR($D303="",$D303="No CAS"),INDEX('[1]DEQ Pollutant List'!$A$7:$A$611,MATCH($E303,'[1]DEQ Pollutant List'!$C$7:$C$611,0)),INDEX('[1]DEQ Pollutant List'!$A$7:$A$611,MATCH($D303,'[1]DEQ Pollutant List'!$B$7:$B$611,0))),"")</f>
        <v/>
      </c>
      <c r="G303" s="32"/>
      <c r="H303" s="33">
        <v>0.05</v>
      </c>
      <c r="I303" s="42">
        <v>0.1</v>
      </c>
    </row>
    <row r="304" spans="1:10" hidden="1" x14ac:dyDescent="0.35">
      <c r="A304" s="28"/>
      <c r="B304" s="45" t="s">
        <v>230</v>
      </c>
      <c r="C304" s="65">
        <f>COUNTIFS('Covanta TAC Data'!$C$6:$C$1067,'Materials with no TAC Check'!B305,'Covanta TAC Data'!$F$6:$F$1067,"Yes")</f>
        <v>1</v>
      </c>
      <c r="D304" s="30" t="s">
        <v>554</v>
      </c>
      <c r="E304" s="31" t="s">
        <v>556</v>
      </c>
      <c r="F304" s="17" t="str">
        <f>IFERROR(IF(OR($D304="",$D304="No CAS"),INDEX('[1]DEQ Pollutant List'!$A$7:$A$611,MATCH($E304,'[1]DEQ Pollutant List'!$C$7:$C$611,0)),INDEX('[1]DEQ Pollutant List'!$A$7:$A$611,MATCH($D304,'[1]DEQ Pollutant List'!$B$7:$B$611,0))),"")</f>
        <v/>
      </c>
      <c r="G304" s="32"/>
      <c r="H304" s="33">
        <v>0.2</v>
      </c>
      <c r="I304" s="42">
        <v>0.4</v>
      </c>
      <c r="J304" t="s">
        <v>557</v>
      </c>
    </row>
    <row r="305" spans="1:11" hidden="1" x14ac:dyDescent="0.35">
      <c r="A305" s="28"/>
      <c r="B305" s="45" t="s">
        <v>230</v>
      </c>
      <c r="C305" s="65">
        <f>COUNTIFS('Covanta TAC Data'!$C$6:$C$1067,'Materials with no TAC Check'!B306,'Covanta TAC Data'!$F$6:$F$1067,"Yes")</f>
        <v>1</v>
      </c>
      <c r="D305" s="30" t="s">
        <v>223</v>
      </c>
      <c r="E305" s="31" t="s">
        <v>229</v>
      </c>
      <c r="F305" s="17" t="str">
        <f>IFERROR(IF(OR($D305="",$D305="No CAS"),INDEX('[1]DEQ Pollutant List'!$A$7:$A$611,MATCH($E305,'[1]DEQ Pollutant List'!$C$7:$C$611,0)),INDEX('[1]DEQ Pollutant List'!$A$7:$A$611,MATCH($D305,'[1]DEQ Pollutant List'!$B$7:$B$611,0))),"")</f>
        <v/>
      </c>
      <c r="G305" s="32"/>
      <c r="H305" s="33">
        <v>2.5000000000000001E-2</v>
      </c>
      <c r="I305" s="42">
        <v>0.1</v>
      </c>
    </row>
    <row r="306" spans="1:11" hidden="1" x14ac:dyDescent="0.35">
      <c r="A306" s="28"/>
      <c r="B306" s="45" t="s">
        <v>230</v>
      </c>
      <c r="C306" s="65">
        <f>COUNTIFS('Covanta TAC Data'!$C$6:$C$1067,'Materials with no TAC Check'!B307,'Covanta TAC Data'!$F$6:$F$1067,"Yes")</f>
        <v>1</v>
      </c>
      <c r="D306" s="30" t="s">
        <v>672</v>
      </c>
      <c r="E306" s="31" t="s">
        <v>673</v>
      </c>
      <c r="F306" s="17">
        <f>IFERROR(IF(OR($D306="",$D306="No CAS"),INDEX('[1]DEQ Pollutant List'!$A$7:$A$611,MATCH($E306,'[1]DEQ Pollutant List'!$C$7:$C$611,0)),INDEX('[1]DEQ Pollutant List'!$A$7:$A$611,MATCH($D306,'[1]DEQ Pollutant List'!$B$7:$B$611,0))),"")</f>
        <v>264</v>
      </c>
      <c r="G306" s="32"/>
      <c r="H306" s="33">
        <v>2.5000000000000001E-2</v>
      </c>
      <c r="I306" s="42">
        <v>0.1</v>
      </c>
    </row>
    <row r="307" spans="1:11" hidden="1" x14ac:dyDescent="0.35">
      <c r="A307" s="28"/>
      <c r="B307" s="45" t="s">
        <v>230</v>
      </c>
      <c r="C307" s="65">
        <f>COUNTIFS('Covanta TAC Data'!$C$6:$C$1067,'Materials with no TAC Check'!B308,'Covanta TAC Data'!$F$6:$F$1067,"Yes")</f>
        <v>1</v>
      </c>
      <c r="D307" s="30" t="s">
        <v>490</v>
      </c>
      <c r="E307" s="31" t="s">
        <v>491</v>
      </c>
      <c r="F307" s="17" t="str">
        <f>IFERROR(IF(OR($D307="",$D307="No CAS"),INDEX('[1]DEQ Pollutant List'!$A$7:$A$611,MATCH($E307,'[1]DEQ Pollutant List'!$C$7:$C$611,0)),INDEX('[1]DEQ Pollutant List'!$A$7:$A$611,MATCH($D307,'[1]DEQ Pollutant List'!$B$7:$B$611,0))),"")</f>
        <v/>
      </c>
      <c r="G307" s="32"/>
      <c r="H307" s="33">
        <v>2.5000000000000001E-2</v>
      </c>
      <c r="I307" s="42">
        <v>0.1</v>
      </c>
    </row>
    <row r="308" spans="1:11" hidden="1" x14ac:dyDescent="0.35">
      <c r="A308" s="28"/>
      <c r="B308" s="45" t="s">
        <v>230</v>
      </c>
      <c r="C308" s="65">
        <f>COUNTIFS('Covanta TAC Data'!$C$6:$C$1067,'Materials with no TAC Check'!B309,'Covanta TAC Data'!$F$6:$F$1067,"Yes")</f>
        <v>1</v>
      </c>
      <c r="D308" s="30" t="s">
        <v>602</v>
      </c>
      <c r="E308" s="31" t="s">
        <v>607</v>
      </c>
      <c r="F308" s="17" t="str">
        <f>IFERROR(IF(OR($D308="",$D308="No CAS"),INDEX('[1]DEQ Pollutant List'!$A$7:$A$611,MATCH($E308,'[1]DEQ Pollutant List'!$C$7:$C$611,0)),INDEX('[1]DEQ Pollutant List'!$A$7:$A$611,MATCH($D308,'[1]DEQ Pollutant List'!$B$7:$B$611,0))),"")</f>
        <v/>
      </c>
      <c r="G308" s="32"/>
      <c r="H308" s="33">
        <v>1E-3</v>
      </c>
      <c r="I308" s="42">
        <v>0.01</v>
      </c>
    </row>
    <row r="309" spans="1:11" x14ac:dyDescent="0.35">
      <c r="A309" s="28"/>
      <c r="B309" s="45" t="s">
        <v>230</v>
      </c>
      <c r="C309" s="65">
        <f>COUNTIFS('Covanta TAC Data'!$C$6:$C$1067,'Materials with no TAC Check'!B310,'Covanta TAC Data'!$F$6:$F$1067,"Yes")</f>
        <v>0</v>
      </c>
      <c r="D309" s="30"/>
      <c r="E309" s="31" t="s">
        <v>1094</v>
      </c>
      <c r="F309" s="17" t="str">
        <f>IFERROR(IF(OR($D309="",$D309="No CAS"),INDEX('[1]DEQ Pollutant List'!$A$7:$A$611,MATCH($E309,'[1]DEQ Pollutant List'!$C$7:$C$611,0)),INDEX('[1]DEQ Pollutant List'!$A$7:$A$611,MATCH($D309,'[1]DEQ Pollutant List'!$B$7:$B$611,0))),"")</f>
        <v/>
      </c>
      <c r="G309" s="32"/>
      <c r="H309" s="33">
        <v>0.4</v>
      </c>
      <c r="I309" s="42">
        <v>0.6</v>
      </c>
    </row>
    <row r="310" spans="1:11" x14ac:dyDescent="0.35">
      <c r="A310" s="28"/>
      <c r="B310" s="196" t="s">
        <v>197</v>
      </c>
      <c r="C310" s="65">
        <f>COUNTIFS('Covanta TAC Data'!$C$6:$C$1067,'Materials with no TAC Check'!B311,'Covanta TAC Data'!$F$6:$F$1067,"Yes")</f>
        <v>0</v>
      </c>
      <c r="D310" s="30" t="s">
        <v>198</v>
      </c>
      <c r="E310" s="31" t="s">
        <v>199</v>
      </c>
      <c r="F310" s="17" t="str">
        <f>IFERROR(IF(OR($D310="",$D310="No CAS"),INDEX('[1]DEQ Pollutant List'!$A$7:$A$611,MATCH($E310,'[1]DEQ Pollutant List'!$C$7:$C$611,0)),INDEX('[1]DEQ Pollutant List'!$A$7:$A$611,MATCH($D310,'[1]DEQ Pollutant List'!$B$7:$B$611,0))),"")</f>
        <v/>
      </c>
      <c r="G310" s="32"/>
      <c r="H310" s="33">
        <v>0.02</v>
      </c>
      <c r="I310" s="42"/>
      <c r="J310" t="s">
        <v>200</v>
      </c>
    </row>
    <row r="311" spans="1:11" x14ac:dyDescent="0.35">
      <c r="A311" s="28"/>
      <c r="B311" s="196" t="s">
        <v>197</v>
      </c>
      <c r="C311" s="65">
        <f>COUNTIFS('Covanta TAC Data'!$C$6:$C$1067,'Materials with no TAC Check'!B312,'Covanta TAC Data'!$F$6:$F$1067,"Yes")</f>
        <v>0</v>
      </c>
      <c r="D311" s="30" t="s">
        <v>54</v>
      </c>
      <c r="E311" s="31" t="s">
        <v>59</v>
      </c>
      <c r="F311" s="17" t="str">
        <f>IFERROR(IF(OR($D311="",$D311="No CAS"),INDEX('[1]DEQ Pollutant List'!$A$7:$A$611,MATCH($E311,'[1]DEQ Pollutant List'!$C$7:$C$611,0)),INDEX('[1]DEQ Pollutant List'!$A$7:$A$611,MATCH($D311,'[1]DEQ Pollutant List'!$B$7:$B$611,0))),"")</f>
        <v/>
      </c>
      <c r="G311" s="32"/>
      <c r="H311" s="33">
        <v>0.98</v>
      </c>
      <c r="I311" s="42"/>
    </row>
    <row r="312" spans="1:11" x14ac:dyDescent="0.35">
      <c r="A312" s="28"/>
      <c r="B312" s="196" t="s">
        <v>53</v>
      </c>
      <c r="C312" s="65">
        <f>COUNTIFS('Covanta TAC Data'!$C$6:$C$1067,'Materials with no TAC Check'!B313,'Covanta TAC Data'!$F$6:$F$1067,"Yes")</f>
        <v>0</v>
      </c>
      <c r="D312" s="30" t="s">
        <v>1208</v>
      </c>
      <c r="E312" s="31" t="s">
        <v>370</v>
      </c>
      <c r="F312" s="17" t="str">
        <f>IFERROR(IF(OR($D312="",$D312="No CAS"),INDEX('[1]DEQ Pollutant List'!$A$7:$A$611,MATCH($E312,'[1]DEQ Pollutant List'!$C$7:$C$611,0)),INDEX('[1]DEQ Pollutant List'!$A$7:$A$611,MATCH($D312,'[1]DEQ Pollutant List'!$B$7:$B$611,0))),"")</f>
        <v/>
      </c>
      <c r="G312" s="32"/>
      <c r="H312" s="33">
        <v>0.25</v>
      </c>
      <c r="I312" s="42"/>
      <c r="J312" t="s">
        <v>200</v>
      </c>
    </row>
    <row r="313" spans="1:11" x14ac:dyDescent="0.35">
      <c r="A313" s="28"/>
      <c r="B313" s="196" t="s">
        <v>53</v>
      </c>
      <c r="C313" s="65">
        <f>COUNTIFS('Covanta TAC Data'!$C$6:$C$1067,'Materials with no TAC Check'!B314,'Covanta TAC Data'!$F$6:$F$1067,"Yes")</f>
        <v>0</v>
      </c>
      <c r="D313" s="30" t="s">
        <v>535</v>
      </c>
      <c r="E313" s="31" t="s">
        <v>536</v>
      </c>
      <c r="F313" s="17" t="str">
        <f>IFERROR(IF(OR($D313="",$D313="No CAS"),INDEX('[1]DEQ Pollutant List'!$A$7:$A$611,MATCH($E313,'[1]DEQ Pollutant List'!$C$7:$C$611,0)),INDEX('[1]DEQ Pollutant List'!$A$7:$A$611,MATCH($D313,'[1]DEQ Pollutant List'!$B$7:$B$611,0))),"")</f>
        <v/>
      </c>
      <c r="G313" s="32"/>
      <c r="H313" s="33">
        <v>3.2000000000000001E-2</v>
      </c>
      <c r="I313" s="42"/>
    </row>
    <row r="314" spans="1:11" x14ac:dyDescent="0.35">
      <c r="A314" s="28"/>
      <c r="B314" s="196" t="s">
        <v>53</v>
      </c>
      <c r="C314" s="65">
        <f>COUNTIFS('Covanta TAC Data'!$C$6:$C$1067,'Materials with no TAC Check'!B315,'Covanta TAC Data'!$F$6:$F$1067,"Yes")</f>
        <v>0</v>
      </c>
      <c r="D314" s="30" t="s">
        <v>981</v>
      </c>
      <c r="E314" s="31" t="s">
        <v>982</v>
      </c>
      <c r="F314" s="17" t="str">
        <f>IFERROR(IF(OR($D314="",$D314="No CAS"),INDEX('[1]DEQ Pollutant List'!$A$7:$A$611,MATCH($E314,'[1]DEQ Pollutant List'!$C$7:$C$611,0)),INDEX('[1]DEQ Pollutant List'!$A$7:$A$611,MATCH($D314,'[1]DEQ Pollutant List'!$B$7:$B$611,0))),"")</f>
        <v/>
      </c>
      <c r="G314" s="32"/>
      <c r="H314" s="33" t="s">
        <v>25</v>
      </c>
      <c r="I314" s="42"/>
    </row>
    <row r="315" spans="1:11" x14ac:dyDescent="0.35">
      <c r="A315" s="28"/>
      <c r="B315" s="196" t="s">
        <v>53</v>
      </c>
      <c r="C315" s="65">
        <f>COUNTIFS('Covanta TAC Data'!$C$6:$C$1067,'Materials with no TAC Check'!B316,'Covanta TAC Data'!$F$6:$F$1067,"Yes")</f>
        <v>0</v>
      </c>
      <c r="D315" s="30" t="s">
        <v>1209</v>
      </c>
      <c r="E315" s="31" t="s">
        <v>55</v>
      </c>
      <c r="F315" s="17" t="str">
        <f>IFERROR(IF(OR($D315="",$D315="No CAS"),INDEX('[1]DEQ Pollutant List'!$A$7:$A$611,MATCH($E315,'[1]DEQ Pollutant List'!$C$7:$C$611,0)),INDEX('[1]DEQ Pollutant List'!$A$7:$A$611,MATCH($D315,'[1]DEQ Pollutant List'!$B$7:$B$611,0))),"")</f>
        <v/>
      </c>
      <c r="G315" s="32"/>
      <c r="H315" s="33">
        <v>0.71799999999999997</v>
      </c>
      <c r="I315" s="42"/>
    </row>
    <row r="316" spans="1:11" hidden="1" x14ac:dyDescent="0.35">
      <c r="A316" s="28"/>
      <c r="B316" s="196" t="s">
        <v>311</v>
      </c>
      <c r="C316" s="65">
        <f>COUNTIFS('Covanta TAC Data'!$C$6:$C$1067,'Materials with no TAC Check'!B317,'Covanta TAC Data'!$F$6:$F$1067,"Yes")</f>
        <v>2</v>
      </c>
      <c r="D316" s="30" t="s">
        <v>1210</v>
      </c>
      <c r="E316" s="31" t="s">
        <v>311</v>
      </c>
      <c r="F316" s="17" t="str">
        <f>IFERROR(IF(OR($D316="",$D316="No CAS"),INDEX('[1]DEQ Pollutant List'!$A$7:$A$611,MATCH($E316,'[1]DEQ Pollutant List'!$C$7:$C$611,0)),INDEX('[1]DEQ Pollutant List'!$A$7:$A$611,MATCH($D316,'[1]DEQ Pollutant List'!$B$7:$B$611,0))),"")</f>
        <v/>
      </c>
      <c r="G316" s="32"/>
      <c r="H316" s="33">
        <v>0.19</v>
      </c>
      <c r="I316" s="42">
        <v>0.3</v>
      </c>
      <c r="K316" t="s">
        <v>1211</v>
      </c>
    </row>
    <row r="317" spans="1:11" hidden="1" x14ac:dyDescent="0.35">
      <c r="A317" s="28"/>
      <c r="B317" s="196" t="s">
        <v>156</v>
      </c>
      <c r="C317" s="65">
        <f>COUNTIFS('Covanta TAC Data'!$C$6:$C$1067,'Materials with no TAC Check'!B318,'Covanta TAC Data'!$F$6:$F$1067,"Yes")</f>
        <v>2</v>
      </c>
      <c r="D317" s="30" t="s">
        <v>743</v>
      </c>
      <c r="E317" s="31" t="s">
        <v>744</v>
      </c>
      <c r="F317" s="17">
        <f>IFERROR(IF(OR($D317="",$D317="No CAS"),INDEX('[1]DEQ Pollutant List'!$A$7:$A$611,MATCH($E317,'[1]DEQ Pollutant List'!$C$7:$C$611,0)),INDEX('[1]DEQ Pollutant List'!$A$7:$A$611,MATCH($D317,'[1]DEQ Pollutant List'!$B$7:$B$611,0))),"")</f>
        <v>634</v>
      </c>
      <c r="G317" s="32"/>
      <c r="H317" s="33">
        <v>0.25</v>
      </c>
      <c r="I317" s="42">
        <v>0.4</v>
      </c>
      <c r="K317" t="s">
        <v>1212</v>
      </c>
    </row>
    <row r="318" spans="1:11" hidden="1" x14ac:dyDescent="0.35">
      <c r="A318" s="28"/>
      <c r="B318" s="196" t="s">
        <v>156</v>
      </c>
      <c r="C318" s="65">
        <f>COUNTIFS('Covanta TAC Data'!$C$6:$C$1067,'Materials with no TAC Check'!B319,'Covanta TAC Data'!$F$6:$F$1067,"Yes")</f>
        <v>2</v>
      </c>
      <c r="D318" s="30" t="s">
        <v>153</v>
      </c>
      <c r="E318" s="31" t="s">
        <v>154</v>
      </c>
      <c r="F318" s="17" t="str">
        <f>IFERROR(IF(OR($D318="",$D318="No CAS"),INDEX('[1]DEQ Pollutant List'!$A$7:$A$611,MATCH($E318,'[1]DEQ Pollutant List'!$C$7:$C$611,0)),INDEX('[1]DEQ Pollutant List'!$A$7:$A$611,MATCH($D318,'[1]DEQ Pollutant List'!$B$7:$B$611,0))),"")</f>
        <v/>
      </c>
      <c r="G318" s="32"/>
      <c r="H318" s="33">
        <v>0.25</v>
      </c>
      <c r="I318" s="42">
        <v>0.4</v>
      </c>
    </row>
    <row r="319" spans="1:11" hidden="1" x14ac:dyDescent="0.35">
      <c r="A319" s="28"/>
      <c r="B319" s="196" t="s">
        <v>156</v>
      </c>
      <c r="C319" s="65">
        <f>COUNTIFS('Covanta TAC Data'!$C$6:$C$1067,'Materials with no TAC Check'!B320,'Covanta TAC Data'!$F$6:$F$1067,"Yes")</f>
        <v>2</v>
      </c>
      <c r="D319" s="30" t="s">
        <v>165</v>
      </c>
      <c r="E319" s="31" t="s">
        <v>166</v>
      </c>
      <c r="F319" s="17" t="str">
        <f>IFERROR(IF(OR($D319="",$D319="No CAS"),INDEX('[1]DEQ Pollutant List'!$A$7:$A$611,MATCH($E319,'[1]DEQ Pollutant List'!$C$7:$C$611,0)),INDEX('[1]DEQ Pollutant List'!$A$7:$A$611,MATCH($D319,'[1]DEQ Pollutant List'!$B$7:$B$611,0))),"")</f>
        <v/>
      </c>
      <c r="G319" s="32"/>
      <c r="H319" s="33">
        <v>0.15</v>
      </c>
      <c r="I319" s="42">
        <v>0.3</v>
      </c>
    </row>
    <row r="320" spans="1:11" x14ac:dyDescent="0.35">
      <c r="A320" s="28"/>
      <c r="B320" s="196" t="s">
        <v>156</v>
      </c>
      <c r="C320" s="65">
        <f>COUNTIFS('Covanta TAC Data'!$C$6:$C$1067,'Materials with no TAC Check'!B321,'Covanta TAC Data'!$F$6:$F$1067,"Yes")</f>
        <v>2</v>
      </c>
      <c r="D320" s="30" t="s">
        <v>1040</v>
      </c>
      <c r="E320" s="31" t="s">
        <v>1156</v>
      </c>
      <c r="F320" s="17">
        <f>IFERROR(IF(OR($D320="",$D320="No CAS"),INDEX('[1]DEQ Pollutant List'!$A$7:$A$611,MATCH($E320,'[1]DEQ Pollutant List'!$C$7:$C$611,0)),INDEX('[1]DEQ Pollutant List'!$A$7:$A$611,MATCH($D320,'[1]DEQ Pollutant List'!$B$7:$B$611,0))),"")</f>
        <v>333</v>
      </c>
      <c r="G320" s="32"/>
      <c r="H320" s="33">
        <v>0.15</v>
      </c>
      <c r="I320" s="42">
        <v>0.3</v>
      </c>
    </row>
    <row r="321" spans="1:11" x14ac:dyDescent="0.35">
      <c r="A321" s="28"/>
      <c r="B321" s="196" t="s">
        <v>234</v>
      </c>
      <c r="C321" s="65">
        <f>COUNTIFS('Covanta TAC Data'!$C$6:$C$1067,'Materials with no TAC Check'!B322,'Covanta TAC Data'!$F$6:$F$1067,"Yes")</f>
        <v>2</v>
      </c>
      <c r="D321" s="30" t="s">
        <v>593</v>
      </c>
      <c r="E321" s="31" t="s">
        <v>597</v>
      </c>
      <c r="F321" s="17" t="str">
        <f>IFERROR(IF(OR($D321="",$D321="No CAS"),INDEX('[1]DEQ Pollutant List'!$A$7:$A$611,MATCH($E321,'[1]DEQ Pollutant List'!$C$7:$C$611,0)),INDEX('[1]DEQ Pollutant List'!$A$7:$A$611,MATCH($D321,'[1]DEQ Pollutant List'!$B$7:$B$611,0))),"")</f>
        <v/>
      </c>
      <c r="G321" s="32"/>
      <c r="H321" s="33">
        <v>0.6</v>
      </c>
      <c r="I321" s="42">
        <v>1</v>
      </c>
      <c r="J321">
        <v>0.876</v>
      </c>
    </row>
    <row r="322" spans="1:11" x14ac:dyDescent="0.35">
      <c r="A322" s="28"/>
      <c r="B322" s="196" t="s">
        <v>234</v>
      </c>
      <c r="C322" s="65">
        <f>COUNTIFS('Covanta TAC Data'!$C$6:$C$1067,'Materials with no TAC Check'!B323,'Covanta TAC Data'!$F$6:$F$1067,"Yes")</f>
        <v>2</v>
      </c>
      <c r="D322" s="30" t="s">
        <v>60</v>
      </c>
      <c r="E322" s="31" t="s">
        <v>941</v>
      </c>
      <c r="F322" s="17" t="str">
        <f>IFERROR(IF(OR($D322="",$D322="No CAS"),INDEX('[1]DEQ Pollutant List'!$A$7:$A$611,MATCH($E322,'[1]DEQ Pollutant List'!$C$7:$C$611,0)),INDEX('[1]DEQ Pollutant List'!$A$7:$A$611,MATCH($D322,'[1]DEQ Pollutant List'!$B$7:$B$611,0))),"")</f>
        <v/>
      </c>
      <c r="G322" s="32"/>
      <c r="H322" s="33">
        <v>0.1</v>
      </c>
      <c r="I322" s="42">
        <v>0.3</v>
      </c>
    </row>
    <row r="323" spans="1:11" x14ac:dyDescent="0.35">
      <c r="A323" s="28"/>
      <c r="B323" s="196" t="s">
        <v>234</v>
      </c>
      <c r="C323" s="65">
        <f>COUNTIFS('Covanta TAC Data'!$C$6:$C$1067,'Materials with no TAC Check'!B324,'Covanta TAC Data'!$F$6:$F$1067,"Yes")</f>
        <v>2</v>
      </c>
      <c r="D323" s="30" t="s">
        <v>1213</v>
      </c>
      <c r="E323" s="31" t="s">
        <v>284</v>
      </c>
      <c r="F323" s="17" t="str">
        <f>IFERROR(IF(OR($D323="",$D323="No CAS"),INDEX('[1]DEQ Pollutant List'!$A$7:$A$611,MATCH($E323,'[1]DEQ Pollutant List'!$C$7:$C$611,0)),INDEX('[1]DEQ Pollutant List'!$A$7:$A$611,MATCH($D323,'[1]DEQ Pollutant List'!$B$7:$B$611,0))),"")</f>
        <v/>
      </c>
      <c r="G323" s="32"/>
      <c r="H323" s="33">
        <v>1E-3</v>
      </c>
      <c r="I323" s="42">
        <v>0.01</v>
      </c>
    </row>
    <row r="324" spans="1:11" x14ac:dyDescent="0.35">
      <c r="A324" s="28"/>
      <c r="B324" s="196" t="s">
        <v>234</v>
      </c>
      <c r="C324" s="65">
        <f>COUNTIFS('Covanta TAC Data'!$C$6:$C$1067,'Materials with no TAC Check'!B325,'Covanta TAC Data'!$F$6:$F$1067,"Yes")</f>
        <v>2</v>
      </c>
      <c r="D324" s="30" t="s">
        <v>1214</v>
      </c>
      <c r="E324" s="31" t="s">
        <v>1084</v>
      </c>
      <c r="F324" s="17" t="str">
        <f>IFERROR(IF(OR($D324="",$D324="No CAS"),INDEX('[1]DEQ Pollutant List'!$A$7:$A$611,MATCH($E324,'[1]DEQ Pollutant List'!$C$7:$C$611,0)),INDEX('[1]DEQ Pollutant List'!$A$7:$A$611,MATCH($D324,'[1]DEQ Pollutant List'!$B$7:$B$611,0))),"")</f>
        <v/>
      </c>
      <c r="G324" s="32"/>
      <c r="H324" s="33">
        <v>1E-3</v>
      </c>
      <c r="I324" s="42">
        <v>0.01</v>
      </c>
    </row>
    <row r="325" spans="1:11" hidden="1" x14ac:dyDescent="0.35">
      <c r="A325" s="28"/>
      <c r="B325" s="196" t="s">
        <v>234</v>
      </c>
      <c r="C325" s="65">
        <f>COUNTIFS('Covanta TAC Data'!$C$6:$C$1067,'Materials with no TAC Check'!B326,'Covanta TAC Data'!$F$6:$F$1067,"Yes")</f>
        <v>2</v>
      </c>
      <c r="D325" s="30" t="s">
        <v>1215</v>
      </c>
      <c r="E325" s="31" t="s">
        <v>236</v>
      </c>
      <c r="F325" s="17" t="str">
        <f>IFERROR(IF(OR($D325="",$D325="No CAS"),INDEX('[1]DEQ Pollutant List'!$A$7:$A$611,MATCH($E325,'[1]DEQ Pollutant List'!$C$7:$C$611,0)),INDEX('[1]DEQ Pollutant List'!$A$7:$A$611,MATCH($D325,'[1]DEQ Pollutant List'!$B$7:$B$611,0))),"")</f>
        <v/>
      </c>
      <c r="G325" s="32"/>
      <c r="H325" s="33" t="s">
        <v>25</v>
      </c>
      <c r="I325" s="42"/>
    </row>
    <row r="326" spans="1:11" hidden="1" x14ac:dyDescent="0.35">
      <c r="A326" s="28"/>
      <c r="B326" s="196" t="s">
        <v>240</v>
      </c>
      <c r="C326" s="65">
        <f>COUNTIFS('Covanta TAC Data'!$C$6:$C$1067,'Materials with no TAC Check'!B327,'Covanta TAC Data'!$F$6:$F$1067,"Yes")</f>
        <v>2</v>
      </c>
      <c r="D326" s="30" t="s">
        <v>1216</v>
      </c>
      <c r="E326" s="31" t="s">
        <v>337</v>
      </c>
      <c r="F326" s="17" t="str">
        <f>IFERROR(IF(OR($D326="",$D326="No CAS"),INDEX('[1]DEQ Pollutant List'!$A$7:$A$611,MATCH($E326,'[1]DEQ Pollutant List'!$C$7:$C$611,0)),INDEX('[1]DEQ Pollutant List'!$A$7:$A$611,MATCH($D326,'[1]DEQ Pollutant List'!$B$7:$B$611,0))),"")</f>
        <v/>
      </c>
      <c r="G326" s="32"/>
      <c r="H326" s="33">
        <v>0.3</v>
      </c>
      <c r="I326" s="42">
        <v>0.6</v>
      </c>
    </row>
    <row r="327" spans="1:11" hidden="1" x14ac:dyDescent="0.35">
      <c r="A327" s="28"/>
      <c r="B327" s="196" t="s">
        <v>240</v>
      </c>
      <c r="C327" s="65">
        <f>COUNTIFS('Covanta TAC Data'!$C$6:$C$1067,'Materials with no TAC Check'!B328,'Covanta TAC Data'!$F$6:$F$1067,"Yes")</f>
        <v>2</v>
      </c>
      <c r="D327" s="30" t="s">
        <v>1217</v>
      </c>
      <c r="E327" s="31" t="s">
        <v>729</v>
      </c>
      <c r="F327" s="17" t="str">
        <f>IFERROR(IF(OR($D327="",$D327="No CAS"),INDEX('[1]DEQ Pollutant List'!$A$7:$A$611,MATCH($E327,'[1]DEQ Pollutant List'!$C$7:$C$611,0)),INDEX('[1]DEQ Pollutant List'!$A$7:$A$611,MATCH($D327,'[1]DEQ Pollutant List'!$B$7:$B$611,0))),"")</f>
        <v/>
      </c>
      <c r="G327" s="32"/>
      <c r="H327" s="33">
        <v>0.15</v>
      </c>
      <c r="I327" s="42">
        <v>0.4</v>
      </c>
    </row>
    <row r="328" spans="1:11" hidden="1" x14ac:dyDescent="0.35">
      <c r="A328" s="28"/>
      <c r="B328" s="196" t="s">
        <v>240</v>
      </c>
      <c r="C328" s="65">
        <f>COUNTIFS('Covanta TAC Data'!$C$6:$C$1067,'Materials with no TAC Check'!B329,'Covanta TAC Data'!$F$6:$F$1067,"Yes")</f>
        <v>2</v>
      </c>
      <c r="D328" s="30" t="s">
        <v>1218</v>
      </c>
      <c r="E328" s="31" t="s">
        <v>539</v>
      </c>
      <c r="F328" s="17" t="str">
        <f>IFERROR(IF(OR($D328="",$D328="No CAS"),INDEX('[1]DEQ Pollutant List'!$A$7:$A$611,MATCH($E328,'[1]DEQ Pollutant List'!$C$7:$C$611,0)),INDEX('[1]DEQ Pollutant List'!$A$7:$A$611,MATCH($D328,'[1]DEQ Pollutant List'!$B$7:$B$611,0))),"")</f>
        <v/>
      </c>
      <c r="G328" s="32"/>
      <c r="H328" s="33">
        <v>0.03</v>
      </c>
      <c r="I328" s="42">
        <v>7.0000000000000007E-2</v>
      </c>
    </row>
    <row r="329" spans="1:11" hidden="1" x14ac:dyDescent="0.35">
      <c r="A329" s="28"/>
      <c r="B329" s="196" t="s">
        <v>240</v>
      </c>
      <c r="C329" s="65">
        <f>COUNTIFS('Covanta TAC Data'!$C$6:$C$1067,'Materials with no TAC Check'!B330,'Covanta TAC Data'!$F$6:$F$1067,"Yes")</f>
        <v>8</v>
      </c>
      <c r="D329" s="30" t="s">
        <v>1219</v>
      </c>
      <c r="E329" s="31" t="s">
        <v>241</v>
      </c>
      <c r="F329" s="17" t="str">
        <f>IFERROR(IF(OR($D329="",$D329="No CAS"),INDEX('[1]DEQ Pollutant List'!$A$7:$A$611,MATCH($E329,'[1]DEQ Pollutant List'!$C$7:$C$611,0)),INDEX('[1]DEQ Pollutant List'!$A$7:$A$611,MATCH($D329,'[1]DEQ Pollutant List'!$B$7:$B$611,0))),"")</f>
        <v/>
      </c>
      <c r="G329" s="32"/>
      <c r="H329" s="33">
        <v>0.03</v>
      </c>
      <c r="I329" s="42">
        <v>7.0000000000000007E-2</v>
      </c>
    </row>
    <row r="330" spans="1:11" hidden="1" x14ac:dyDescent="0.35">
      <c r="A330" s="28"/>
      <c r="B330" s="196" t="s">
        <v>130</v>
      </c>
      <c r="C330" s="65">
        <f>COUNTIFS('Covanta TAC Data'!$C$6:$C$1067,'Materials with no TAC Check'!B331,'Covanta TAC Data'!$F$6:$F$1067,"Yes")</f>
        <v>8</v>
      </c>
      <c r="D330" s="30" t="s">
        <v>1135</v>
      </c>
      <c r="E330" s="31" t="s">
        <v>744</v>
      </c>
      <c r="F330" s="17" t="str">
        <f>IFERROR(IF(OR($D330="",$D330="No CAS"),INDEX('[1]DEQ Pollutant List'!$A$7:$A$611,MATCH($E330,'[1]DEQ Pollutant List'!$C$7:$C$611,0)),INDEX('[1]DEQ Pollutant List'!$A$7:$A$611,MATCH($D330,'[1]DEQ Pollutant List'!$B$7:$B$611,0))),"")</f>
        <v/>
      </c>
      <c r="G330" s="32"/>
      <c r="H330" s="33">
        <v>0.25</v>
      </c>
      <c r="I330" s="42">
        <v>0.5</v>
      </c>
      <c r="K330">
        <v>0.754</v>
      </c>
    </row>
    <row r="331" spans="1:11" hidden="1" x14ac:dyDescent="0.35">
      <c r="A331" s="28"/>
      <c r="B331" s="196" t="s">
        <v>130</v>
      </c>
      <c r="C331" s="65">
        <f>COUNTIFS('Covanta TAC Data'!$C$6:$C$1067,'Materials with no TAC Check'!B332,'Covanta TAC Data'!$F$6:$F$1067,"Yes")</f>
        <v>8</v>
      </c>
      <c r="D331" s="30" t="s">
        <v>797</v>
      </c>
      <c r="E331" s="31" t="s">
        <v>105</v>
      </c>
      <c r="F331" s="17" t="str">
        <f>IFERROR(IF(OR($D331="",$D331="No CAS"),INDEX('[1]DEQ Pollutant List'!$A$7:$A$611,MATCH($E331,'[1]DEQ Pollutant List'!$C$7:$C$611,0)),INDEX('[1]DEQ Pollutant List'!$A$7:$A$611,MATCH($D331,'[1]DEQ Pollutant List'!$B$7:$B$611,0))),"")</f>
        <v/>
      </c>
      <c r="G331" s="32"/>
      <c r="H331" s="33">
        <v>0.1</v>
      </c>
      <c r="I331" s="42">
        <v>0.25</v>
      </c>
    </row>
    <row r="332" spans="1:11" hidden="1" x14ac:dyDescent="0.35">
      <c r="A332" s="28"/>
      <c r="B332" s="196" t="s">
        <v>130</v>
      </c>
      <c r="C332" s="65">
        <f>COUNTIFS('Covanta TAC Data'!$C$6:$C$1067,'Materials with no TAC Check'!B333,'Covanta TAC Data'!$F$6:$F$1067,"Yes")</f>
        <v>8</v>
      </c>
      <c r="D332" s="30" t="s">
        <v>87</v>
      </c>
      <c r="E332" s="31" t="s">
        <v>92</v>
      </c>
      <c r="F332" s="17" t="str">
        <f>IFERROR(IF(OR($D332="",$D332="No CAS"),INDEX('[1]DEQ Pollutant List'!$A$7:$A$611,MATCH($E332,'[1]DEQ Pollutant List'!$C$7:$C$611,0)),INDEX('[1]DEQ Pollutant List'!$A$7:$A$611,MATCH($D332,'[1]DEQ Pollutant List'!$B$7:$B$611,0))),"")</f>
        <v/>
      </c>
      <c r="G332" s="32"/>
      <c r="H332" s="33">
        <v>2.5000000000000001E-2</v>
      </c>
      <c r="I332" s="42">
        <v>0.1</v>
      </c>
    </row>
    <row r="333" spans="1:11" hidden="1" x14ac:dyDescent="0.35">
      <c r="A333" s="28"/>
      <c r="B333" s="196" t="s">
        <v>130</v>
      </c>
      <c r="C333" s="65">
        <f>COUNTIFS('Covanta TAC Data'!$C$6:$C$1067,'Materials with no TAC Check'!B334,'Covanta TAC Data'!$F$6:$F$1067,"Yes")</f>
        <v>8</v>
      </c>
      <c r="D333" s="30" t="s">
        <v>648</v>
      </c>
      <c r="E333" s="31" t="s">
        <v>649</v>
      </c>
      <c r="F333" s="17" t="str">
        <f>IFERROR(IF(OR($D333="",$D333="No CAS"),INDEX('[1]DEQ Pollutant List'!$A$7:$A$611,MATCH($E333,'[1]DEQ Pollutant List'!$C$7:$C$611,0)),INDEX('[1]DEQ Pollutant List'!$A$7:$A$611,MATCH($D333,'[1]DEQ Pollutant List'!$B$7:$B$611,0))),"")</f>
        <v/>
      </c>
      <c r="G333" s="32"/>
      <c r="H333" s="33">
        <v>2.5000000000000001E-2</v>
      </c>
      <c r="I333" s="42">
        <v>0.1</v>
      </c>
    </row>
    <row r="334" spans="1:11" hidden="1" x14ac:dyDescent="0.35">
      <c r="A334" s="28"/>
      <c r="B334" s="196" t="s">
        <v>130</v>
      </c>
      <c r="C334" s="65">
        <f>COUNTIFS('Covanta TAC Data'!$C$6:$C$1067,'Materials with no TAC Check'!B335,'Covanta TAC Data'!$F$6:$F$1067,"Yes")</f>
        <v>8</v>
      </c>
      <c r="D334" s="30" t="s">
        <v>406</v>
      </c>
      <c r="E334" s="31" t="s">
        <v>519</v>
      </c>
      <c r="F334" s="17">
        <f>IFERROR(IF(OR($D334="",$D334="No CAS"),INDEX('[1]DEQ Pollutant List'!$A$7:$A$611,MATCH($E334,'[1]DEQ Pollutant List'!$C$7:$C$611,0)),INDEX('[1]DEQ Pollutant List'!$A$7:$A$611,MATCH($D334,'[1]DEQ Pollutant List'!$B$7:$B$611,0))),"")</f>
        <v>628</v>
      </c>
      <c r="G334" s="32"/>
      <c r="H334" s="33">
        <v>2.5000000000000001E-2</v>
      </c>
      <c r="I334" s="42">
        <v>0.1</v>
      </c>
    </row>
    <row r="335" spans="1:11" hidden="1" x14ac:dyDescent="0.35">
      <c r="A335" s="28"/>
      <c r="B335" s="196" t="s">
        <v>130</v>
      </c>
      <c r="C335" s="65">
        <f>COUNTIFS('Covanta TAC Data'!$C$6:$C$1067,'Materials with no TAC Check'!B336,'Covanta TAC Data'!$F$6:$F$1067,"Yes")</f>
        <v>8</v>
      </c>
      <c r="D335" s="30" t="s">
        <v>1095</v>
      </c>
      <c r="E335" s="31" t="s">
        <v>1096</v>
      </c>
      <c r="F335" s="17">
        <f>IFERROR(IF(OR($D335="",$D335="No CAS"),INDEX('[1]DEQ Pollutant List'!$A$7:$A$611,MATCH($E335,'[1]DEQ Pollutant List'!$C$7:$C$611,0)),INDEX('[1]DEQ Pollutant List'!$A$7:$A$611,MATCH($D335,'[1]DEQ Pollutant List'!$B$7:$B$611,0))),"")</f>
        <v>614</v>
      </c>
      <c r="G335" s="32"/>
      <c r="H335" s="33">
        <v>2.5000000000000001E-2</v>
      </c>
      <c r="I335" s="42">
        <v>0.1</v>
      </c>
    </row>
    <row r="336" spans="1:11" hidden="1" x14ac:dyDescent="0.35">
      <c r="A336" s="28"/>
      <c r="B336" s="196" t="s">
        <v>130</v>
      </c>
      <c r="C336" s="65">
        <f>COUNTIFS('Covanta TAC Data'!$C$6:$C$1067,'Materials with no TAC Check'!B337,'Covanta TAC Data'!$F$6:$F$1067,"Yes")</f>
        <v>8</v>
      </c>
      <c r="D336" s="30" t="s">
        <v>384</v>
      </c>
      <c r="E336" s="31" t="s">
        <v>386</v>
      </c>
      <c r="F336" s="17" t="str">
        <f>IFERROR(IF(OR($D336="",$D336="No CAS"),INDEX('[1]DEQ Pollutant List'!$A$7:$A$611,MATCH($E336,'[1]DEQ Pollutant List'!$C$7:$C$611,0)),INDEX('[1]DEQ Pollutant List'!$A$7:$A$611,MATCH($D336,'[1]DEQ Pollutant List'!$B$7:$B$611,0))),"")</f>
        <v/>
      </c>
      <c r="G336" s="32"/>
      <c r="H336" s="33">
        <v>2.5000000000000001E-2</v>
      </c>
      <c r="I336" s="42">
        <v>0.1</v>
      </c>
    </row>
    <row r="337" spans="1:11" hidden="1" x14ac:dyDescent="0.35">
      <c r="A337" s="28"/>
      <c r="B337" s="196" t="s">
        <v>130</v>
      </c>
      <c r="C337" s="65">
        <f>COUNTIFS('Covanta TAC Data'!$C$6:$C$1067,'Materials with no TAC Check'!B338,'Covanta TAC Data'!$F$6:$F$1067,"Yes")</f>
        <v>8</v>
      </c>
      <c r="D337" s="30" t="s">
        <v>862</v>
      </c>
      <c r="E337" s="31" t="s">
        <v>864</v>
      </c>
      <c r="F337" s="17">
        <f>IFERROR(IF(OR($D337="",$D337="No CAS"),INDEX('[1]DEQ Pollutant List'!$A$7:$A$611,MATCH($E337,'[1]DEQ Pollutant List'!$C$7:$C$611,0)),INDEX('[1]DEQ Pollutant List'!$A$7:$A$611,MATCH($D337,'[1]DEQ Pollutant List'!$B$7:$B$611,0))),"")</f>
        <v>13</v>
      </c>
      <c r="G337" s="32"/>
      <c r="H337" s="33">
        <v>0.01</v>
      </c>
      <c r="I337" s="42">
        <v>2.5000000000000001E-2</v>
      </c>
    </row>
    <row r="338" spans="1:11" hidden="1" x14ac:dyDescent="0.35">
      <c r="A338" s="28"/>
      <c r="B338" s="196" t="s">
        <v>130</v>
      </c>
      <c r="C338" s="65">
        <f>COUNTIFS('Covanta TAC Data'!$C$6:$C$1067,'Materials with no TAC Check'!B339,'Covanta TAC Data'!$F$6:$F$1067,"Yes")</f>
        <v>8</v>
      </c>
      <c r="D338" s="30" t="s">
        <v>27</v>
      </c>
      <c r="E338" s="31" t="s">
        <v>28</v>
      </c>
      <c r="F338" s="17">
        <f>IFERROR(IF(OR($D338="",$D338="No CAS"),INDEX('[1]DEQ Pollutant List'!$A$7:$A$611,MATCH($E338,'[1]DEQ Pollutant List'!$C$7:$C$611,0)),INDEX('[1]DEQ Pollutant List'!$A$7:$A$611,MATCH($D338,'[1]DEQ Pollutant List'!$B$7:$B$611,0))),"")</f>
        <v>229</v>
      </c>
      <c r="G338" s="32"/>
      <c r="H338" s="33">
        <v>0.01</v>
      </c>
      <c r="I338" s="42">
        <v>2.5000000000000001E-2</v>
      </c>
    </row>
    <row r="339" spans="1:11" hidden="1" x14ac:dyDescent="0.35">
      <c r="A339" s="28"/>
      <c r="B339" s="196" t="s">
        <v>130</v>
      </c>
      <c r="C339" s="65">
        <f>COUNTIFS('Covanta TAC Data'!$C$6:$C$1067,'Materials with no TAC Check'!B340,'Covanta TAC Data'!$F$6:$F$1067,"Yes")</f>
        <v>8</v>
      </c>
      <c r="D339" s="30" t="s">
        <v>400</v>
      </c>
      <c r="E339" s="31" t="s">
        <v>401</v>
      </c>
      <c r="F339" s="17">
        <f>IFERROR(IF(OR($D339="",$D339="No CAS"),INDEX('[1]DEQ Pollutant List'!$A$7:$A$611,MATCH($E339,'[1]DEQ Pollutant List'!$C$7:$C$611,0)),INDEX('[1]DEQ Pollutant List'!$A$7:$A$611,MATCH($D339,'[1]DEQ Pollutant List'!$B$7:$B$611,0))),"")</f>
        <v>633</v>
      </c>
      <c r="G339" s="32"/>
      <c r="H339" s="33">
        <v>1E-3</v>
      </c>
      <c r="I339" s="42">
        <v>0.01</v>
      </c>
    </row>
    <row r="340" spans="1:11" hidden="1" x14ac:dyDescent="0.35">
      <c r="A340" s="28"/>
      <c r="B340" s="196" t="s">
        <v>130</v>
      </c>
      <c r="C340" s="65">
        <f>COUNTIFS('Covanta TAC Data'!$C$6:$C$1067,'Materials with no TAC Check'!B341,'Covanta TAC Data'!$F$6:$F$1067,"Yes")</f>
        <v>8</v>
      </c>
      <c r="D340" s="30" t="s">
        <v>60</v>
      </c>
      <c r="E340" s="31" t="s">
        <v>933</v>
      </c>
      <c r="F340" s="17" t="str">
        <f>IFERROR(IF(OR($D340="",$D340="No CAS"),INDEX('[1]DEQ Pollutant List'!$A$7:$A$611,MATCH($E340,'[1]DEQ Pollutant List'!$C$7:$C$611,0)),INDEX('[1]DEQ Pollutant List'!$A$7:$A$611,MATCH($D340,'[1]DEQ Pollutant List'!$B$7:$B$611,0))),"")</f>
        <v/>
      </c>
      <c r="G340" s="32"/>
      <c r="H340" s="33">
        <v>1E-3</v>
      </c>
      <c r="I340" s="42">
        <v>0.01</v>
      </c>
    </row>
    <row r="341" spans="1:11" hidden="1" x14ac:dyDescent="0.35">
      <c r="A341" s="28"/>
      <c r="B341" s="196" t="s">
        <v>130</v>
      </c>
      <c r="C341" s="65">
        <f>COUNTIFS('Covanta TAC Data'!$C$6:$C$1067,'Materials with no TAC Check'!B342,'Covanta TAC Data'!$F$6:$F$1067,"Yes")</f>
        <v>8</v>
      </c>
      <c r="D341" s="30" t="s">
        <v>302</v>
      </c>
      <c r="E341" s="31" t="s">
        <v>303</v>
      </c>
      <c r="F341" s="17">
        <f>IFERROR(IF(OR($D341="",$D341="No CAS"),INDEX('[1]DEQ Pollutant List'!$A$7:$A$611,MATCH($E341,'[1]DEQ Pollutant List'!$C$7:$C$611,0)),INDEX('[1]DEQ Pollutant List'!$A$7:$A$611,MATCH($D341,'[1]DEQ Pollutant List'!$B$7:$B$611,0))),"")</f>
        <v>600</v>
      </c>
      <c r="G341" s="32"/>
      <c r="H341" s="33">
        <v>1E-3</v>
      </c>
      <c r="I341" s="42">
        <v>0.01</v>
      </c>
    </row>
    <row r="342" spans="1:11" hidden="1" x14ac:dyDescent="0.35">
      <c r="A342" s="28"/>
      <c r="B342" s="196" t="s">
        <v>130</v>
      </c>
      <c r="C342" s="65">
        <f>COUNTIFS('Covanta TAC Data'!$C$6:$C$1067,'Materials with no TAC Check'!B343,'Covanta TAC Data'!$F$6:$F$1067,"Yes")</f>
        <v>2</v>
      </c>
      <c r="D342" s="30" t="s">
        <v>1105</v>
      </c>
      <c r="E342" s="31" t="s">
        <v>1106</v>
      </c>
      <c r="F342" s="17">
        <f>IFERROR(IF(OR($D342="",$D342="No CAS"),INDEX('[1]DEQ Pollutant List'!$A$7:$A$611,MATCH($E342,'[1]DEQ Pollutant List'!$C$7:$C$611,0)),INDEX('[1]DEQ Pollutant List'!$A$7:$A$611,MATCH($D342,'[1]DEQ Pollutant List'!$B$7:$B$611,0))),"")</f>
        <v>157</v>
      </c>
      <c r="G342" s="32"/>
      <c r="H342" s="33">
        <v>1E-3</v>
      </c>
      <c r="I342" s="42">
        <v>0.01</v>
      </c>
    </row>
    <row r="343" spans="1:11" hidden="1" x14ac:dyDescent="0.35">
      <c r="A343" s="28"/>
      <c r="B343" s="196" t="s">
        <v>152</v>
      </c>
      <c r="C343" s="65">
        <f>COUNTIFS('Covanta TAC Data'!$C$6:$C$1067,'Materials with no TAC Check'!B344,'Covanta TAC Data'!$F$6:$F$1067,"Yes")</f>
        <v>2</v>
      </c>
      <c r="D343" s="30" t="s">
        <v>165</v>
      </c>
      <c r="E343" s="31" t="s">
        <v>166</v>
      </c>
      <c r="F343" s="17" t="str">
        <f>IFERROR(IF(OR($D343="",$D343="No CAS"),INDEX('[1]DEQ Pollutant List'!$A$7:$A$611,MATCH($E343,'[1]DEQ Pollutant List'!$C$7:$C$611,0)),INDEX('[1]DEQ Pollutant List'!$A$7:$A$611,MATCH($D343,'[1]DEQ Pollutant List'!$B$7:$B$611,0))),"")</f>
        <v/>
      </c>
      <c r="G343" s="32"/>
      <c r="H343" s="33">
        <v>0.3</v>
      </c>
      <c r="I343" s="42">
        <v>0.6</v>
      </c>
      <c r="K343" t="s">
        <v>1220</v>
      </c>
    </row>
    <row r="344" spans="1:11" hidden="1" x14ac:dyDescent="0.35">
      <c r="A344" s="28"/>
      <c r="B344" s="196" t="s">
        <v>152</v>
      </c>
      <c r="C344" s="65">
        <f>COUNTIFS('Covanta TAC Data'!$C$6:$C$1067,'Materials with no TAC Check'!B345,'Covanta TAC Data'!$F$6:$F$1067,"Yes")</f>
        <v>2</v>
      </c>
      <c r="D344" s="30" t="s">
        <v>1040</v>
      </c>
      <c r="E344" s="31" t="s">
        <v>1156</v>
      </c>
      <c r="F344" s="17">
        <f>IFERROR(IF(OR($D344="",$D344="No CAS"),INDEX('[1]DEQ Pollutant List'!$A$7:$A$611,MATCH($E344,'[1]DEQ Pollutant List'!$C$7:$C$611,0)),INDEX('[1]DEQ Pollutant List'!$A$7:$A$611,MATCH($D344,'[1]DEQ Pollutant List'!$B$7:$B$611,0))),"")</f>
        <v>333</v>
      </c>
      <c r="G344" s="32"/>
      <c r="H344" s="33">
        <v>0.1</v>
      </c>
      <c r="I344" s="42">
        <v>0.3</v>
      </c>
    </row>
    <row r="345" spans="1:11" hidden="1" x14ac:dyDescent="0.35">
      <c r="A345" s="28"/>
      <c r="B345" s="196" t="s">
        <v>152</v>
      </c>
      <c r="C345" s="65">
        <f>COUNTIFS('Covanta TAC Data'!$C$6:$C$1067,'Materials with no TAC Check'!B346,'Covanta TAC Data'!$F$6:$F$1067,"Yes")</f>
        <v>2</v>
      </c>
      <c r="D345" s="30" t="s">
        <v>716</v>
      </c>
      <c r="E345" s="31" t="s">
        <v>717</v>
      </c>
      <c r="F345" s="17" t="str">
        <f>IFERROR(IF(OR($D345="",$D345="No CAS"),INDEX('[1]DEQ Pollutant List'!$A$7:$A$611,MATCH($E345,'[1]DEQ Pollutant List'!$C$7:$C$611,0)),INDEX('[1]DEQ Pollutant List'!$A$7:$A$611,MATCH($D345,'[1]DEQ Pollutant List'!$B$7:$B$611,0))),"")</f>
        <v/>
      </c>
      <c r="G345" s="32"/>
      <c r="H345" s="33">
        <v>0.1</v>
      </c>
      <c r="I345" s="42">
        <v>0.2</v>
      </c>
    </row>
    <row r="346" spans="1:11" hidden="1" x14ac:dyDescent="0.35">
      <c r="A346" s="28"/>
      <c r="B346" s="196" t="s">
        <v>152</v>
      </c>
      <c r="C346" s="65">
        <f>COUNTIFS('Covanta TAC Data'!$C$6:$C$1067,'Materials with no TAC Check'!B347,'Covanta TAC Data'!$F$6:$F$1067,"Yes")</f>
        <v>2</v>
      </c>
      <c r="D346" s="30" t="s">
        <v>743</v>
      </c>
      <c r="E346" s="31" t="s">
        <v>744</v>
      </c>
      <c r="F346" s="17">
        <f>IFERROR(IF(OR($D346="",$D346="No CAS"),INDEX('[1]DEQ Pollutant List'!$A$7:$A$611,MATCH($E346,'[1]DEQ Pollutant List'!$C$7:$C$611,0)),INDEX('[1]DEQ Pollutant List'!$A$7:$A$611,MATCH($D346,'[1]DEQ Pollutant List'!$B$7:$B$611,0))),"")</f>
        <v>634</v>
      </c>
      <c r="G346" s="32"/>
      <c r="H346" s="33">
        <v>0.05</v>
      </c>
      <c r="I346" s="42">
        <v>0.15</v>
      </c>
    </row>
    <row r="347" spans="1:11" hidden="1" x14ac:dyDescent="0.35">
      <c r="A347" s="28"/>
      <c r="B347" s="196" t="s">
        <v>152</v>
      </c>
      <c r="C347" s="65">
        <f>COUNTIFS('Covanta TAC Data'!$C$6:$C$1067,'Materials with no TAC Check'!B348,'Covanta TAC Data'!$F$6:$F$1067,"Yes")</f>
        <v>2</v>
      </c>
      <c r="D347" s="30" t="s">
        <v>153</v>
      </c>
      <c r="E347" s="31" t="s">
        <v>154</v>
      </c>
      <c r="F347" s="17" t="str">
        <f>IFERROR(IF(OR($D347="",$D347="No CAS"),INDEX('[1]DEQ Pollutant List'!$A$7:$A$611,MATCH($E347,'[1]DEQ Pollutant List'!$C$7:$C$611,0)),INDEX('[1]DEQ Pollutant List'!$A$7:$A$611,MATCH($D347,'[1]DEQ Pollutant List'!$B$7:$B$611,0))),"")</f>
        <v/>
      </c>
      <c r="G347" s="32"/>
      <c r="H347" s="33">
        <v>0.05</v>
      </c>
      <c r="I347" s="42">
        <v>0.15</v>
      </c>
    </row>
    <row r="348" spans="1:11" hidden="1" x14ac:dyDescent="0.35">
      <c r="A348" s="28"/>
      <c r="B348" s="196" t="s">
        <v>152</v>
      </c>
      <c r="C348" s="65">
        <f>COUNTIFS('Covanta TAC Data'!$C$6:$C$1067,'Materials with no TAC Check'!B349,'Covanta TAC Data'!$F$6:$F$1067,"Yes")</f>
        <v>2</v>
      </c>
      <c r="D348" s="30" t="s">
        <v>179</v>
      </c>
      <c r="E348" s="31" t="s">
        <v>180</v>
      </c>
      <c r="F348" s="17" t="str">
        <f>IFERROR(IF(OR($D348="",$D348="No CAS"),INDEX('[1]DEQ Pollutant List'!$A$7:$A$611,MATCH($E348,'[1]DEQ Pollutant List'!$C$7:$C$611,0)),INDEX('[1]DEQ Pollutant List'!$A$7:$A$611,MATCH($D348,'[1]DEQ Pollutant List'!$B$7:$B$611,0))),"")</f>
        <v/>
      </c>
      <c r="G348" s="32"/>
      <c r="H348" s="33">
        <v>0.01</v>
      </c>
      <c r="I348" s="42">
        <v>0.05</v>
      </c>
    </row>
    <row r="349" spans="1:11" hidden="1" x14ac:dyDescent="0.35">
      <c r="A349" s="28"/>
      <c r="B349" s="196" t="s">
        <v>886</v>
      </c>
      <c r="C349" s="65">
        <f>COUNTIFS('Covanta TAC Data'!$C$6:$C$1067,'Materials with no TAC Check'!B350,'Covanta TAC Data'!$F$6:$F$1067,"Yes")</f>
        <v>2</v>
      </c>
      <c r="D349" s="30" t="s">
        <v>1155</v>
      </c>
      <c r="E349" s="31" t="s">
        <v>59</v>
      </c>
      <c r="F349" s="17" t="str">
        <f>IFERROR(IF(OR($D349="",$D349="No CAS"),INDEX('[1]DEQ Pollutant List'!$A$7:$A$611,MATCH($E349,'[1]DEQ Pollutant List'!$C$7:$C$611,0)),INDEX('[1]DEQ Pollutant List'!$A$7:$A$611,MATCH($D349,'[1]DEQ Pollutant List'!$B$7:$B$611,0))),"")</f>
        <v/>
      </c>
      <c r="G349" s="32"/>
      <c r="H349" s="33">
        <v>0.97</v>
      </c>
      <c r="I349" s="42">
        <v>0.99</v>
      </c>
      <c r="K349">
        <v>1.1000000000000001</v>
      </c>
    </row>
    <row r="350" spans="1:11" hidden="1" x14ac:dyDescent="0.35">
      <c r="A350" s="28"/>
      <c r="B350" s="196" t="s">
        <v>886</v>
      </c>
      <c r="C350" s="65">
        <f>COUNTIFS('Covanta TAC Data'!$C$6:$C$1067,'Materials with no TAC Check'!B351,'Covanta TAC Data'!$F$6:$F$1067,"Yes")</f>
        <v>2</v>
      </c>
      <c r="D350" s="30" t="s">
        <v>1221</v>
      </c>
      <c r="E350" s="31" t="s">
        <v>978</v>
      </c>
      <c r="F350" s="17" t="str">
        <f>IFERROR(IF(OR($D350="",$D350="No CAS"),INDEX('[1]DEQ Pollutant List'!$A$7:$A$611,MATCH($E350,'[1]DEQ Pollutant List'!$C$7:$C$611,0)),INDEX('[1]DEQ Pollutant List'!$A$7:$A$611,MATCH($D350,'[1]DEQ Pollutant List'!$B$7:$B$611,0))),"")</f>
        <v/>
      </c>
      <c r="G350" s="32"/>
      <c r="H350" s="33">
        <v>0.01</v>
      </c>
      <c r="I350" s="42">
        <v>0.02</v>
      </c>
    </row>
    <row r="351" spans="1:11" hidden="1" x14ac:dyDescent="0.35">
      <c r="A351" s="28"/>
      <c r="B351" s="196" t="s">
        <v>886</v>
      </c>
      <c r="C351" s="65">
        <f>COUNTIFS('Covanta TAC Data'!$C$6:$C$1067,'Materials with no TAC Check'!B352,'Covanta TAC Data'!$F$6:$F$1067,"Yes")</f>
        <v>7</v>
      </c>
      <c r="D351" s="30" t="s">
        <v>965</v>
      </c>
      <c r="E351" s="31" t="s">
        <v>967</v>
      </c>
      <c r="F351" s="17">
        <f>IFERROR(IF(OR($D351="",$D351="No CAS"),INDEX('[1]DEQ Pollutant List'!$A$7:$A$611,MATCH($E351,'[1]DEQ Pollutant List'!$C$7:$C$611,0)),INDEX('[1]DEQ Pollutant List'!$A$7:$A$611,MATCH($D351,'[1]DEQ Pollutant List'!$B$7:$B$611,0))),"")</f>
        <v>591</v>
      </c>
      <c r="G351" s="32"/>
      <c r="H351" s="33">
        <v>0.01</v>
      </c>
      <c r="I351" s="42">
        <v>0.02</v>
      </c>
    </row>
    <row r="352" spans="1:11" hidden="1" x14ac:dyDescent="0.35">
      <c r="A352" s="28"/>
      <c r="B352" s="196" t="s">
        <v>129</v>
      </c>
      <c r="C352" s="65">
        <f>COUNTIFS('Covanta TAC Data'!$C$6:$C$1067,'Materials with no TAC Check'!B353,'Covanta TAC Data'!$F$6:$F$1067,"Yes")</f>
        <v>7</v>
      </c>
      <c r="D352" s="30" t="s">
        <v>743</v>
      </c>
      <c r="E352" s="31" t="s">
        <v>744</v>
      </c>
      <c r="F352" s="17">
        <f>IFERROR(IF(OR($D352="",$D352="No CAS"),INDEX('[1]DEQ Pollutant List'!$A$7:$A$611,MATCH($E352,'[1]DEQ Pollutant List'!$C$7:$C$611,0)),INDEX('[1]DEQ Pollutant List'!$A$7:$A$611,MATCH($D352,'[1]DEQ Pollutant List'!$B$7:$B$611,0))),"")</f>
        <v>634</v>
      </c>
      <c r="G352" s="32"/>
      <c r="H352" s="33">
        <v>0.25</v>
      </c>
      <c r="I352" s="42">
        <v>0.5</v>
      </c>
      <c r="K352">
        <v>0.77400000000000002</v>
      </c>
    </row>
    <row r="353" spans="1:11" hidden="1" x14ac:dyDescent="0.35">
      <c r="A353" s="28"/>
      <c r="B353" s="196" t="s">
        <v>129</v>
      </c>
      <c r="C353" s="65">
        <f>COUNTIFS('Covanta TAC Data'!$C$6:$C$1067,'Materials with no TAC Check'!B354,'Covanta TAC Data'!$F$6:$F$1067,"Yes")</f>
        <v>7</v>
      </c>
      <c r="D353" s="30" t="s">
        <v>797</v>
      </c>
      <c r="E353" s="31" t="s">
        <v>105</v>
      </c>
      <c r="F353" s="17" t="str">
        <f>IFERROR(IF(OR($D353="",$D353="No CAS"),INDEX('[1]DEQ Pollutant List'!$A$7:$A$611,MATCH($E353,'[1]DEQ Pollutant List'!$C$7:$C$611,0)),INDEX('[1]DEQ Pollutant List'!$A$7:$A$611,MATCH($D353,'[1]DEQ Pollutant List'!$B$7:$B$611,0))),"")</f>
        <v/>
      </c>
      <c r="G353" s="32"/>
      <c r="H353" s="33">
        <v>0.1</v>
      </c>
      <c r="I353" s="42">
        <v>0.25</v>
      </c>
    </row>
    <row r="354" spans="1:11" hidden="1" x14ac:dyDescent="0.35">
      <c r="A354" s="28"/>
      <c r="B354" s="196" t="s">
        <v>129</v>
      </c>
      <c r="C354" s="65">
        <f>COUNTIFS('Covanta TAC Data'!$C$6:$C$1067,'Materials with no TAC Check'!B355,'Covanta TAC Data'!$F$6:$F$1067,"Yes")</f>
        <v>7</v>
      </c>
      <c r="D354" s="30" t="s">
        <v>406</v>
      </c>
      <c r="E354" s="31" t="s">
        <v>519</v>
      </c>
      <c r="F354" s="17">
        <f>IFERROR(IF(OR($D354="",$D354="No CAS"),INDEX('[1]DEQ Pollutant List'!$A$7:$A$611,MATCH($E354,'[1]DEQ Pollutant List'!$C$7:$C$611,0)),INDEX('[1]DEQ Pollutant List'!$A$7:$A$611,MATCH($D354,'[1]DEQ Pollutant List'!$B$7:$B$611,0))),"")</f>
        <v>628</v>
      </c>
      <c r="G354" s="32"/>
      <c r="H354" s="33">
        <v>0.1</v>
      </c>
      <c r="I354" s="42">
        <v>0.25</v>
      </c>
    </row>
    <row r="355" spans="1:11" hidden="1" x14ac:dyDescent="0.35">
      <c r="A355" s="28"/>
      <c r="B355" s="196" t="s">
        <v>129</v>
      </c>
      <c r="C355" s="65">
        <f>COUNTIFS('Covanta TAC Data'!$C$6:$C$1067,'Materials with no TAC Check'!B356,'Covanta TAC Data'!$F$6:$F$1067,"Yes")</f>
        <v>7</v>
      </c>
      <c r="D355" s="30" t="s">
        <v>87</v>
      </c>
      <c r="E355" s="31" t="s">
        <v>92</v>
      </c>
      <c r="F355" s="17" t="str">
        <f>IFERROR(IF(OR($D355="",$D355="No CAS"),INDEX('[1]DEQ Pollutant List'!$A$7:$A$611,MATCH($E355,'[1]DEQ Pollutant List'!$C$7:$C$611,0)),INDEX('[1]DEQ Pollutant List'!$A$7:$A$611,MATCH($D355,'[1]DEQ Pollutant List'!$B$7:$B$611,0))),"")</f>
        <v/>
      </c>
      <c r="G355" s="32"/>
      <c r="H355" s="33">
        <v>2.5000000000000001E-2</v>
      </c>
      <c r="I355" s="42">
        <v>0.1</v>
      </c>
    </row>
    <row r="356" spans="1:11" hidden="1" x14ac:dyDescent="0.35">
      <c r="A356" s="28"/>
      <c r="B356" s="196" t="s">
        <v>129</v>
      </c>
      <c r="C356" s="65">
        <f>COUNTIFS('Covanta TAC Data'!$C$6:$C$1067,'Materials with no TAC Check'!B357,'Covanta TAC Data'!$F$6:$F$1067,"Yes")</f>
        <v>7</v>
      </c>
      <c r="D356" s="30" t="s">
        <v>686</v>
      </c>
      <c r="E356" s="31" t="s">
        <v>688</v>
      </c>
      <c r="F356" s="17" t="str">
        <f>IFERROR(IF(OR($D356="",$D356="No CAS"),INDEX('[1]DEQ Pollutant List'!$A$7:$A$611,MATCH($E356,'[1]DEQ Pollutant List'!$C$7:$C$611,0)),INDEX('[1]DEQ Pollutant List'!$A$7:$A$611,MATCH($D356,'[1]DEQ Pollutant List'!$B$7:$B$611,0))),"")</f>
        <v/>
      </c>
      <c r="G356" s="32"/>
      <c r="H356" s="33">
        <v>2.5000000000000001E-2</v>
      </c>
      <c r="I356" s="42">
        <v>0.1</v>
      </c>
    </row>
    <row r="357" spans="1:11" hidden="1" x14ac:dyDescent="0.35">
      <c r="A357" s="28"/>
      <c r="B357" s="196" t="s">
        <v>129</v>
      </c>
      <c r="C357" s="65">
        <f>COUNTIFS('Covanta TAC Data'!$C$6:$C$1067,'Materials with no TAC Check'!B358,'Covanta TAC Data'!$F$6:$F$1067,"Yes")</f>
        <v>7</v>
      </c>
      <c r="D357" s="30" t="s">
        <v>27</v>
      </c>
      <c r="E357" s="31" t="s">
        <v>28</v>
      </c>
      <c r="F357" s="17">
        <f>IFERROR(IF(OR($D357="",$D357="No CAS"),INDEX('[1]DEQ Pollutant List'!$A$7:$A$611,MATCH($E357,'[1]DEQ Pollutant List'!$C$7:$C$611,0)),INDEX('[1]DEQ Pollutant List'!$A$7:$A$611,MATCH($D357,'[1]DEQ Pollutant List'!$B$7:$B$611,0))),"")</f>
        <v>229</v>
      </c>
      <c r="G357" s="32"/>
      <c r="H357" s="33">
        <v>2.5000000000000001E-2</v>
      </c>
      <c r="I357" s="42">
        <v>0.1</v>
      </c>
    </row>
    <row r="358" spans="1:11" hidden="1" x14ac:dyDescent="0.35">
      <c r="A358" s="28"/>
      <c r="B358" s="196" t="s">
        <v>129</v>
      </c>
      <c r="C358" s="65">
        <f>COUNTIFS('Covanta TAC Data'!$C$6:$C$1067,'Materials with no TAC Check'!B359,'Covanta TAC Data'!$F$6:$F$1067,"Yes")</f>
        <v>7</v>
      </c>
      <c r="D358" s="30" t="s">
        <v>384</v>
      </c>
      <c r="E358" s="31" t="s">
        <v>386</v>
      </c>
      <c r="F358" s="17" t="str">
        <f>IFERROR(IF(OR($D358="",$D358="No CAS"),INDEX('[1]DEQ Pollutant List'!$A$7:$A$611,MATCH($E358,'[1]DEQ Pollutant List'!$C$7:$C$611,0)),INDEX('[1]DEQ Pollutant List'!$A$7:$A$611,MATCH($D358,'[1]DEQ Pollutant List'!$B$7:$B$611,0))),"")</f>
        <v/>
      </c>
      <c r="G358" s="32"/>
      <c r="H358" s="33">
        <v>2.5000000000000001E-2</v>
      </c>
      <c r="I358" s="42">
        <v>0.1</v>
      </c>
    </row>
    <row r="359" spans="1:11" hidden="1" x14ac:dyDescent="0.35">
      <c r="A359" s="28"/>
      <c r="B359" s="196" t="s">
        <v>129</v>
      </c>
      <c r="C359" s="65">
        <f>COUNTIFS('Covanta TAC Data'!$C$6:$C$1067,'Materials with no TAC Check'!B360,'Covanta TAC Data'!$F$6:$F$1067,"Yes")</f>
        <v>7</v>
      </c>
      <c r="D359" s="30" t="s">
        <v>648</v>
      </c>
      <c r="E359" s="31" t="s">
        <v>649</v>
      </c>
      <c r="F359" s="17" t="str">
        <f>IFERROR(IF(OR($D359="",$D359="No CAS"),INDEX('[1]DEQ Pollutant List'!$A$7:$A$611,MATCH($E359,'[1]DEQ Pollutant List'!$C$7:$C$611,0)),INDEX('[1]DEQ Pollutant List'!$A$7:$A$611,MATCH($D359,'[1]DEQ Pollutant List'!$B$7:$B$611,0))),"")</f>
        <v/>
      </c>
      <c r="G359" s="32"/>
      <c r="H359" s="33">
        <v>0.01</v>
      </c>
      <c r="I359" s="42">
        <v>2.5000000000000001E-2</v>
      </c>
    </row>
    <row r="360" spans="1:11" hidden="1" x14ac:dyDescent="0.35">
      <c r="A360" s="28"/>
      <c r="B360" s="196" t="s">
        <v>129</v>
      </c>
      <c r="C360" s="65">
        <f>COUNTIFS('Covanta TAC Data'!$C$6:$C$1067,'Materials with no TAC Check'!B361,'Covanta TAC Data'!$F$6:$F$1067,"Yes")</f>
        <v>7</v>
      </c>
      <c r="D360" s="30" t="s">
        <v>684</v>
      </c>
      <c r="E360" s="31" t="s">
        <v>685</v>
      </c>
      <c r="F360" s="17" t="str">
        <f>IFERROR(IF(OR($D360="",$D360="No CAS"),INDEX('[1]DEQ Pollutant List'!$A$7:$A$611,MATCH($E360,'[1]DEQ Pollutant List'!$C$7:$C$611,0)),INDEX('[1]DEQ Pollutant List'!$A$7:$A$611,MATCH($D360,'[1]DEQ Pollutant List'!$B$7:$B$611,0))),"")</f>
        <v/>
      </c>
      <c r="G360" s="32"/>
      <c r="H360" s="33">
        <v>0.01</v>
      </c>
      <c r="I360" s="42">
        <v>2.5000000000000001E-2</v>
      </c>
    </row>
    <row r="361" spans="1:11" hidden="1" x14ac:dyDescent="0.35">
      <c r="A361" s="28"/>
      <c r="B361" s="196" t="s">
        <v>129</v>
      </c>
      <c r="C361" s="65">
        <f>COUNTIFS('Covanta TAC Data'!$C$6:$C$1067,'Materials with no TAC Check'!B362,'Covanta TAC Data'!$F$6:$F$1067,"Yes")</f>
        <v>7</v>
      </c>
      <c r="D361" s="30" t="s">
        <v>1095</v>
      </c>
      <c r="E361" s="31" t="s">
        <v>1096</v>
      </c>
      <c r="F361" s="17">
        <f>IFERROR(IF(OR($D361="",$D361="No CAS"),INDEX('[1]DEQ Pollutant List'!$A$7:$A$611,MATCH($E361,'[1]DEQ Pollutant List'!$C$7:$C$611,0)),INDEX('[1]DEQ Pollutant List'!$A$7:$A$611,MATCH($D361,'[1]DEQ Pollutant List'!$B$7:$B$611,0))),"")</f>
        <v>614</v>
      </c>
      <c r="G361" s="32"/>
      <c r="H361" s="33">
        <v>0.01</v>
      </c>
      <c r="I361" s="42">
        <v>2.5000000000000001E-2</v>
      </c>
    </row>
    <row r="362" spans="1:11" hidden="1" x14ac:dyDescent="0.35">
      <c r="A362" s="28"/>
      <c r="B362" s="196" t="s">
        <v>129</v>
      </c>
      <c r="C362" s="65">
        <f>COUNTIFS('Covanta TAC Data'!$C$6:$C$1067,'Materials with no TAC Check'!B363,'Covanta TAC Data'!$F$6:$F$1067,"Yes")</f>
        <v>7</v>
      </c>
      <c r="D362" s="30" t="s">
        <v>400</v>
      </c>
      <c r="E362" s="31" t="s">
        <v>401</v>
      </c>
      <c r="F362" s="17">
        <f>IFERROR(IF(OR($D362="",$D362="No CAS"),INDEX('[1]DEQ Pollutant List'!$A$7:$A$611,MATCH($E362,'[1]DEQ Pollutant List'!$C$7:$C$611,0)),INDEX('[1]DEQ Pollutant List'!$A$7:$A$611,MATCH($D362,'[1]DEQ Pollutant List'!$B$7:$B$611,0))),"")</f>
        <v>633</v>
      </c>
      <c r="G362" s="32"/>
      <c r="H362" s="33">
        <v>1E-3</v>
      </c>
      <c r="I362" s="42">
        <v>0.01</v>
      </c>
    </row>
    <row r="363" spans="1:11" hidden="1" x14ac:dyDescent="0.35">
      <c r="A363" s="28"/>
      <c r="B363" s="196" t="s">
        <v>129</v>
      </c>
      <c r="C363" s="65">
        <f>COUNTIFS('Covanta TAC Data'!$C$6:$C$1067,'Materials with no TAC Check'!B364,'Covanta TAC Data'!$F$6:$F$1067,"Yes")</f>
        <v>7</v>
      </c>
      <c r="D363" s="30" t="s">
        <v>292</v>
      </c>
      <c r="E363" s="31" t="s">
        <v>293</v>
      </c>
      <c r="F363" s="17" t="str">
        <f>IFERROR(IF(OR($D363="",$D363="No CAS"),INDEX('[1]DEQ Pollutant List'!$A$7:$A$611,MATCH($E363,'[1]DEQ Pollutant List'!$C$7:$C$611,0)),INDEX('[1]DEQ Pollutant List'!$A$7:$A$611,MATCH($D363,'[1]DEQ Pollutant List'!$B$7:$B$611,0))),"")</f>
        <v/>
      </c>
      <c r="G363" s="32"/>
      <c r="H363" s="33">
        <v>1E-3</v>
      </c>
      <c r="I363" s="42">
        <v>0.01</v>
      </c>
    </row>
    <row r="364" spans="1:11" hidden="1" x14ac:dyDescent="0.35">
      <c r="A364" s="28"/>
      <c r="B364" s="196" t="s">
        <v>129</v>
      </c>
      <c r="C364" s="65">
        <f>COUNTIFS('Covanta TAC Data'!$C$6:$C$1067,'Materials with no TAC Check'!B365,'Covanta TAC Data'!$F$6:$F$1067,"Yes")</f>
        <v>3</v>
      </c>
      <c r="D364" s="30" t="s">
        <v>302</v>
      </c>
      <c r="E364" s="31" t="s">
        <v>303</v>
      </c>
      <c r="F364" s="17">
        <f>IFERROR(IF(OR($D364="",$D364="No CAS"),INDEX('[1]DEQ Pollutant List'!$A$7:$A$611,MATCH($E364,'[1]DEQ Pollutant List'!$C$7:$C$611,0)),INDEX('[1]DEQ Pollutant List'!$A$7:$A$611,MATCH($D364,'[1]DEQ Pollutant List'!$B$7:$B$611,0))),"")</f>
        <v>600</v>
      </c>
      <c r="G364" s="32"/>
      <c r="H364" s="33">
        <v>1E-3</v>
      </c>
      <c r="I364" s="42">
        <v>0.01</v>
      </c>
    </row>
    <row r="365" spans="1:11" hidden="1" x14ac:dyDescent="0.35">
      <c r="A365" s="28"/>
      <c r="B365" s="58" t="s">
        <v>133</v>
      </c>
      <c r="C365" s="65">
        <f>COUNTIFS('Covanta TAC Data'!$C$6:$C$1067,'Materials with no TAC Check'!B366,'Covanta TAC Data'!$F$6:$F$1067,"Yes")</f>
        <v>3</v>
      </c>
      <c r="D365" s="30" t="s">
        <v>743</v>
      </c>
      <c r="E365" s="31" t="s">
        <v>744</v>
      </c>
      <c r="F365" s="17">
        <f>IFERROR(IF(OR($D365="",$D365="No CAS"),INDEX('[1]DEQ Pollutant List'!$A$7:$A$611,MATCH($E365,'[1]DEQ Pollutant List'!$C$7:$C$611,0)),INDEX('[1]DEQ Pollutant List'!$A$7:$A$611,MATCH($D365,'[1]DEQ Pollutant List'!$B$7:$B$611,0))),"")</f>
        <v>634</v>
      </c>
      <c r="G365" s="32"/>
      <c r="H365" s="33">
        <v>0.25</v>
      </c>
      <c r="I365" s="42">
        <v>0.5</v>
      </c>
      <c r="K365">
        <v>0.77200000000000002</v>
      </c>
    </row>
    <row r="366" spans="1:11" hidden="1" x14ac:dyDescent="0.35">
      <c r="A366" s="28"/>
      <c r="B366" s="58" t="s">
        <v>133</v>
      </c>
      <c r="C366" s="65">
        <f>COUNTIFS('Covanta TAC Data'!$C$6:$C$1067,'Materials with no TAC Check'!B367,'Covanta TAC Data'!$F$6:$F$1067,"Yes")</f>
        <v>3</v>
      </c>
      <c r="D366" s="30" t="s">
        <v>797</v>
      </c>
      <c r="E366" s="31" t="s">
        <v>105</v>
      </c>
      <c r="F366" s="17" t="str">
        <f>IFERROR(IF(OR($D366="",$D366="No CAS"),INDEX('[1]DEQ Pollutant List'!$A$7:$A$611,MATCH($E366,'[1]DEQ Pollutant List'!$C$7:$C$611,0)),INDEX('[1]DEQ Pollutant List'!$A$7:$A$611,MATCH($D366,'[1]DEQ Pollutant List'!$B$7:$B$611,0))),"")</f>
        <v/>
      </c>
      <c r="G366" s="32"/>
      <c r="H366" s="33">
        <v>0.1</v>
      </c>
      <c r="I366" s="42">
        <v>0.25</v>
      </c>
      <c r="K366" s="59"/>
    </row>
    <row r="367" spans="1:11" hidden="1" x14ac:dyDescent="0.35">
      <c r="A367" s="28"/>
      <c r="B367" s="58" t="s">
        <v>133</v>
      </c>
      <c r="C367" s="65">
        <f>COUNTIFS('Covanta TAC Data'!$C$6:$C$1067,'Materials with no TAC Check'!B368,'Covanta TAC Data'!$F$6:$F$1067,"Yes")</f>
        <v>3</v>
      </c>
      <c r="D367" s="30" t="s">
        <v>87</v>
      </c>
      <c r="E367" s="31" t="s">
        <v>92</v>
      </c>
      <c r="F367" s="17" t="str">
        <f>IFERROR(IF(OR($D367="",$D367="No CAS"),INDEX('[1]DEQ Pollutant List'!$A$7:$A$611,MATCH($E367,'[1]DEQ Pollutant List'!$C$7:$C$611,0)),INDEX('[1]DEQ Pollutant List'!$A$7:$A$611,MATCH($D367,'[1]DEQ Pollutant List'!$B$7:$B$611,0))),"")</f>
        <v/>
      </c>
      <c r="G367" s="32"/>
      <c r="H367" s="33">
        <v>2.5000000000000001E-2</v>
      </c>
      <c r="I367" s="42">
        <v>0.1</v>
      </c>
    </row>
    <row r="368" spans="1:11" hidden="1" x14ac:dyDescent="0.35">
      <c r="A368" s="28"/>
      <c r="B368" s="58" t="s">
        <v>133</v>
      </c>
      <c r="C368" s="65">
        <f>COUNTIFS('Covanta TAC Data'!$C$6:$C$1067,'Materials with no TAC Check'!B369,'Covanta TAC Data'!$F$6:$F$1067,"Yes")</f>
        <v>3</v>
      </c>
      <c r="D368" s="30" t="s">
        <v>516</v>
      </c>
      <c r="E368" s="31" t="s">
        <v>517</v>
      </c>
      <c r="F368" s="17" t="str">
        <f>IFERROR(IF(OR($D368="",$D368="No CAS"),INDEX('[1]DEQ Pollutant List'!$A$7:$A$611,MATCH($E368,'[1]DEQ Pollutant List'!$C$7:$C$611,0)),INDEX('[1]DEQ Pollutant List'!$A$7:$A$611,MATCH($D368,'[1]DEQ Pollutant List'!$B$7:$B$611,0))),"")</f>
        <v/>
      </c>
      <c r="G368" s="32"/>
      <c r="H368" s="33">
        <v>2.5000000000000001E-2</v>
      </c>
      <c r="I368" s="42">
        <v>0.1</v>
      </c>
    </row>
    <row r="369" spans="1:11" hidden="1" x14ac:dyDescent="0.35">
      <c r="A369" s="28"/>
      <c r="B369" s="58" t="s">
        <v>133</v>
      </c>
      <c r="C369" s="65">
        <f>COUNTIFS('Covanta TAC Data'!$C$6:$C$1067,'Materials with no TAC Check'!B370,'Covanta TAC Data'!$F$6:$F$1067,"Yes")</f>
        <v>3</v>
      </c>
      <c r="D369" s="30" t="s">
        <v>209</v>
      </c>
      <c r="E369" s="31" t="s">
        <v>210</v>
      </c>
      <c r="F369" s="17" t="str">
        <f>IFERROR(IF(OR($D369="",$D369="No CAS"),INDEX('[1]DEQ Pollutant List'!$A$7:$A$611,MATCH($E369,'[1]DEQ Pollutant List'!$C$7:$C$611,0)),INDEX('[1]DEQ Pollutant List'!$A$7:$A$611,MATCH($D369,'[1]DEQ Pollutant List'!$B$7:$B$611,0))),"")</f>
        <v/>
      </c>
      <c r="G369" s="32"/>
      <c r="H369" s="33">
        <v>2.5000000000000001E-2</v>
      </c>
      <c r="I369" s="42">
        <v>0.1</v>
      </c>
    </row>
    <row r="370" spans="1:11" hidden="1" x14ac:dyDescent="0.35">
      <c r="A370" s="28"/>
      <c r="B370" s="58" t="s">
        <v>133</v>
      </c>
      <c r="C370" s="65">
        <f>COUNTIFS('Covanta TAC Data'!$C$6:$C$1067,'Materials with no TAC Check'!B371,'Covanta TAC Data'!$F$6:$F$1067,"Yes")</f>
        <v>3</v>
      </c>
      <c r="D370" s="30" t="s">
        <v>406</v>
      </c>
      <c r="E370" s="31" t="s">
        <v>519</v>
      </c>
      <c r="F370" s="17">
        <f>IFERROR(IF(OR($D370="",$D370="No CAS"),INDEX('[1]DEQ Pollutant List'!$A$7:$A$611,MATCH($E370,'[1]DEQ Pollutant List'!$C$7:$C$611,0)),INDEX('[1]DEQ Pollutant List'!$A$7:$A$611,MATCH($D370,'[1]DEQ Pollutant List'!$B$7:$B$611,0))),"")</f>
        <v>628</v>
      </c>
      <c r="G370" s="32"/>
      <c r="H370" s="33">
        <v>2.5000000000000001E-2</v>
      </c>
      <c r="I370" s="42">
        <v>0.1</v>
      </c>
    </row>
    <row r="371" spans="1:11" hidden="1" x14ac:dyDescent="0.35">
      <c r="A371" s="28"/>
      <c r="B371" s="58" t="s">
        <v>133</v>
      </c>
      <c r="C371" s="65">
        <f>COUNTIFS('Covanta TAC Data'!$C$6:$C$1067,'Materials with no TAC Check'!B372,'Covanta TAC Data'!$F$6:$F$1067,"Yes")</f>
        <v>3</v>
      </c>
      <c r="D371" s="30" t="s">
        <v>579</v>
      </c>
      <c r="E371" s="31" t="s">
        <v>582</v>
      </c>
      <c r="F371" s="17" t="str">
        <f>IFERROR(IF(OR($D371="",$D371="No CAS"),INDEX('[1]DEQ Pollutant List'!$A$7:$A$611,MATCH($E371,'[1]DEQ Pollutant List'!$C$7:$C$611,0)),INDEX('[1]DEQ Pollutant List'!$A$7:$A$611,MATCH($D371,'[1]DEQ Pollutant List'!$B$7:$B$611,0))),"")</f>
        <v/>
      </c>
      <c r="G371" s="32"/>
      <c r="H371" s="33">
        <v>2.5000000000000001E-2</v>
      </c>
      <c r="I371" s="42">
        <v>0.1</v>
      </c>
    </row>
    <row r="372" spans="1:11" hidden="1" x14ac:dyDescent="0.35">
      <c r="A372" s="28"/>
      <c r="B372" s="58" t="s">
        <v>133</v>
      </c>
      <c r="C372" s="65">
        <f>COUNTIFS('Covanta TAC Data'!$C$6:$C$1067,'Materials with no TAC Check'!B373,'Covanta TAC Data'!$F$6:$F$1067,"Yes")</f>
        <v>3</v>
      </c>
      <c r="D372" s="30" t="s">
        <v>278</v>
      </c>
      <c r="E372" s="31" t="s">
        <v>279</v>
      </c>
      <c r="F372" s="17" t="str">
        <f>IFERROR(IF(OR($D372="",$D372="No CAS"),INDEX('[1]DEQ Pollutant List'!$A$7:$A$611,MATCH($E372,'[1]DEQ Pollutant List'!$C$7:$C$611,0)),INDEX('[1]DEQ Pollutant List'!$A$7:$A$611,MATCH($D372,'[1]DEQ Pollutant List'!$B$7:$B$611,0))),"")</f>
        <v/>
      </c>
      <c r="G372" s="32"/>
      <c r="H372" s="33">
        <v>0.01</v>
      </c>
      <c r="I372" s="42">
        <v>2.5000000000000001E-2</v>
      </c>
    </row>
    <row r="373" spans="1:11" hidden="1" x14ac:dyDescent="0.35">
      <c r="A373" s="28"/>
      <c r="B373" s="58" t="s">
        <v>133</v>
      </c>
      <c r="C373" s="65">
        <f>COUNTIFS('Covanta TAC Data'!$C$6:$C$1067,'Materials with no TAC Check'!B374,'Covanta TAC Data'!$F$6:$F$1067,"Yes")</f>
        <v>3</v>
      </c>
      <c r="D373" s="30" t="s">
        <v>484</v>
      </c>
      <c r="E373" s="31" t="s">
        <v>485</v>
      </c>
      <c r="F373" s="17" t="str">
        <f>IFERROR(IF(OR($D373="",$D373="No CAS"),INDEX('[1]DEQ Pollutant List'!$A$7:$A$611,MATCH($E373,'[1]DEQ Pollutant List'!$C$7:$C$611,0)),INDEX('[1]DEQ Pollutant List'!$A$7:$A$611,MATCH($D373,'[1]DEQ Pollutant List'!$B$7:$B$611,0))),"")</f>
        <v/>
      </c>
      <c r="G373" s="32"/>
      <c r="H373" s="33">
        <v>0.01</v>
      </c>
      <c r="I373" s="42">
        <v>2.5000000000000001E-2</v>
      </c>
    </row>
    <row r="374" spans="1:11" hidden="1" x14ac:dyDescent="0.35">
      <c r="A374" s="28"/>
      <c r="B374" s="58" t="s">
        <v>133</v>
      </c>
      <c r="C374" s="65">
        <f>COUNTIFS('Covanta TAC Data'!$C$6:$C$1067,'Materials with no TAC Check'!B375,'Covanta TAC Data'!$F$6:$F$1067,"Yes")</f>
        <v>3</v>
      </c>
      <c r="D374" s="30" t="s">
        <v>27</v>
      </c>
      <c r="E374" s="31" t="s">
        <v>28</v>
      </c>
      <c r="F374" s="17">
        <f>IFERROR(IF(OR($D374="",$D374="No CAS"),INDEX('[1]DEQ Pollutant List'!$A$7:$A$611,MATCH($E374,'[1]DEQ Pollutant List'!$C$7:$C$611,0)),INDEX('[1]DEQ Pollutant List'!$A$7:$A$611,MATCH($D374,'[1]DEQ Pollutant List'!$B$7:$B$611,0))),"")</f>
        <v>229</v>
      </c>
      <c r="G374" s="32"/>
      <c r="H374" s="33">
        <v>0.01</v>
      </c>
      <c r="I374" s="42">
        <v>2.5000000000000001E-2</v>
      </c>
    </row>
    <row r="375" spans="1:11" hidden="1" x14ac:dyDescent="0.35">
      <c r="A375" s="28"/>
      <c r="B375" s="58" t="s">
        <v>133</v>
      </c>
      <c r="C375" s="65">
        <f>COUNTIFS('Covanta TAC Data'!$C$6:$C$1067,'Materials with no TAC Check'!B376,'Covanta TAC Data'!$F$6:$F$1067,"Yes")</f>
        <v>3</v>
      </c>
      <c r="D375" s="30" t="s">
        <v>648</v>
      </c>
      <c r="E375" s="31" t="s">
        <v>649</v>
      </c>
      <c r="F375" s="17" t="str">
        <f>IFERROR(IF(OR($D375="",$D375="No CAS"),INDEX('[1]DEQ Pollutant List'!$A$7:$A$611,MATCH($E375,'[1]DEQ Pollutant List'!$C$7:$C$611,0)),INDEX('[1]DEQ Pollutant List'!$A$7:$A$611,MATCH($D375,'[1]DEQ Pollutant List'!$B$7:$B$611,0))),"")</f>
        <v/>
      </c>
      <c r="G375" s="32"/>
      <c r="H375" s="33">
        <v>1E-3</v>
      </c>
      <c r="I375" s="42">
        <v>0.01</v>
      </c>
    </row>
    <row r="376" spans="1:11" hidden="1" x14ac:dyDescent="0.35">
      <c r="A376" s="28"/>
      <c r="B376" s="58" t="s">
        <v>133</v>
      </c>
      <c r="C376" s="65">
        <f>COUNTIFS('Covanta TAC Data'!$C$6:$C$1067,'Materials with no TAC Check'!B377,'Covanta TAC Data'!$F$6:$F$1067,"Yes")</f>
        <v>3</v>
      </c>
      <c r="D376" s="30" t="s">
        <v>177</v>
      </c>
      <c r="E376" s="31" t="s">
        <v>178</v>
      </c>
      <c r="F376" s="17" t="str">
        <f>IFERROR(IF(OR($D376="",$D376="No CAS"),INDEX('[1]DEQ Pollutant List'!$A$7:$A$611,MATCH($E376,'[1]DEQ Pollutant List'!$C$7:$C$611,0)),INDEX('[1]DEQ Pollutant List'!$A$7:$A$611,MATCH($D376,'[1]DEQ Pollutant List'!$B$7:$B$611,0))),"")</f>
        <v/>
      </c>
      <c r="G376" s="32"/>
      <c r="H376" s="33">
        <v>1E-3</v>
      </c>
      <c r="I376" s="42">
        <v>0.01</v>
      </c>
    </row>
    <row r="377" spans="1:11" x14ac:dyDescent="0.35">
      <c r="A377" s="28"/>
      <c r="B377" s="58" t="s">
        <v>133</v>
      </c>
      <c r="C377" s="65">
        <f>COUNTIFS('Covanta TAC Data'!$C$6:$C$1067,'Materials with no TAC Check'!B378,'Covanta TAC Data'!$F$6:$F$1067,"Yes")</f>
        <v>0</v>
      </c>
      <c r="D377" s="30" t="s">
        <v>292</v>
      </c>
      <c r="E377" s="31" t="s">
        <v>293</v>
      </c>
      <c r="F377" s="17" t="str">
        <f>IFERROR(IF(OR($D377="",$D377="No CAS"),INDEX('[1]DEQ Pollutant List'!$A$7:$A$611,MATCH($E377,'[1]DEQ Pollutant List'!$C$7:$C$611,0)),INDEX('[1]DEQ Pollutant List'!$A$7:$A$611,MATCH($D377,'[1]DEQ Pollutant List'!$B$7:$B$611,0))),"")</f>
        <v/>
      </c>
      <c r="G377" s="32"/>
      <c r="H377" s="33">
        <v>1E-3</v>
      </c>
      <c r="I377" s="42">
        <v>0.01</v>
      </c>
    </row>
    <row r="378" spans="1:11" x14ac:dyDescent="0.35">
      <c r="A378" s="28"/>
      <c r="B378" s="196" t="s">
        <v>220</v>
      </c>
      <c r="C378" s="65">
        <f>COUNTIFS('Covanta TAC Data'!$C$6:$C$1067,'Materials with no TAC Check'!B379,'Covanta TAC Data'!$F$6:$F$1067,"Yes")</f>
        <v>0</v>
      </c>
      <c r="D378" s="30" t="s">
        <v>561</v>
      </c>
      <c r="E378" s="31" t="s">
        <v>562</v>
      </c>
      <c r="F378" s="17" t="str">
        <f>IFERROR(IF(OR($D378="",$D378="No CAS"),INDEX('[1]DEQ Pollutant List'!$A$7:$A$611,MATCH($E378,'[1]DEQ Pollutant List'!$C$7:$C$611,0)),INDEX('[1]DEQ Pollutant List'!$A$7:$A$611,MATCH($D378,'[1]DEQ Pollutant List'!$B$7:$B$611,0))),"")</f>
        <v/>
      </c>
      <c r="G378" s="32"/>
      <c r="H378" s="33">
        <v>0.6</v>
      </c>
      <c r="I378" s="42">
        <v>0.7</v>
      </c>
      <c r="K378" t="s">
        <v>1200</v>
      </c>
    </row>
    <row r="379" spans="1:11" x14ac:dyDescent="0.35">
      <c r="A379" s="28"/>
      <c r="B379" s="196" t="s">
        <v>220</v>
      </c>
      <c r="C379" s="65">
        <f>COUNTIFS('Covanta TAC Data'!$C$6:$C$1067,'Materials with no TAC Check'!B380,'Covanta TAC Data'!$F$6:$F$1067,"Yes")</f>
        <v>0</v>
      </c>
      <c r="D379" s="30" t="s">
        <v>931</v>
      </c>
      <c r="E379" s="31" t="s">
        <v>932</v>
      </c>
      <c r="F379" s="17" t="str">
        <f>IFERROR(IF(OR($D379="",$D379="No CAS"),INDEX('[1]DEQ Pollutant List'!$A$7:$A$611,MATCH($E379,'[1]DEQ Pollutant List'!$C$7:$C$611,0)),INDEX('[1]DEQ Pollutant List'!$A$7:$A$611,MATCH($D379,'[1]DEQ Pollutant List'!$B$7:$B$611,0))),"")</f>
        <v/>
      </c>
      <c r="G379" s="32"/>
      <c r="H379" s="33">
        <v>0.1</v>
      </c>
      <c r="I379" s="42">
        <v>0.2</v>
      </c>
    </row>
    <row r="380" spans="1:11" x14ac:dyDescent="0.35">
      <c r="A380" s="28"/>
      <c r="B380" s="196" t="s">
        <v>220</v>
      </c>
      <c r="C380" s="65">
        <f>COUNTIFS('Covanta TAC Data'!$C$6:$C$1067,'Materials with no TAC Check'!B381,'Covanta TAC Data'!$F$6:$F$1067,"Yes")</f>
        <v>0</v>
      </c>
      <c r="D380" s="30" t="s">
        <v>221</v>
      </c>
      <c r="E380" s="31" t="s">
        <v>222</v>
      </c>
      <c r="F380" s="17" t="str">
        <f>IFERROR(IF(OR($D380="",$D380="No CAS"),INDEX('[1]DEQ Pollutant List'!$A$7:$A$611,MATCH($E380,'[1]DEQ Pollutant List'!$C$7:$C$611,0)),INDEX('[1]DEQ Pollutant List'!$A$7:$A$611,MATCH($D380,'[1]DEQ Pollutant List'!$B$7:$B$611,0))),"")</f>
        <v/>
      </c>
      <c r="G380" s="32"/>
      <c r="H380" s="33">
        <v>0.03</v>
      </c>
      <c r="I380" s="42">
        <v>0.05</v>
      </c>
    </row>
    <row r="381" spans="1:11" x14ac:dyDescent="0.35">
      <c r="A381" s="28"/>
      <c r="B381" s="196" t="s">
        <v>220</v>
      </c>
      <c r="C381" s="65">
        <f>COUNTIFS('Covanta TAC Data'!$C$6:$C$1067,'Materials with no TAC Check'!B382,'Covanta TAC Data'!$F$6:$F$1067,"Yes")</f>
        <v>0</v>
      </c>
      <c r="D381" s="30" t="s">
        <v>223</v>
      </c>
      <c r="E381" s="31" t="s">
        <v>224</v>
      </c>
      <c r="F381" s="17" t="str">
        <f>IFERROR(IF(OR($D381="",$D381="No CAS"),INDEX('[1]DEQ Pollutant List'!$A$7:$A$611,MATCH($E381,'[1]DEQ Pollutant List'!$C$7:$C$611,0)),INDEX('[1]DEQ Pollutant List'!$A$7:$A$611,MATCH($D381,'[1]DEQ Pollutant List'!$B$7:$B$611,0))),"")</f>
        <v/>
      </c>
      <c r="G381" s="32"/>
      <c r="H381" s="33">
        <v>0.01</v>
      </c>
      <c r="I381" s="42">
        <v>0.03</v>
      </c>
    </row>
    <row r="382" spans="1:11" x14ac:dyDescent="0.35">
      <c r="A382" s="28"/>
      <c r="B382" s="196" t="s">
        <v>220</v>
      </c>
      <c r="C382" s="65">
        <f>COUNTIFS('Covanta TAC Data'!$C$6:$C$1067,'Materials with no TAC Check'!B383,'Covanta TAC Data'!$F$6:$F$1067,"Yes")</f>
        <v>0</v>
      </c>
      <c r="D382" s="30" t="s">
        <v>924</v>
      </c>
      <c r="E382" s="31" t="s">
        <v>925</v>
      </c>
      <c r="F382" s="17" t="str">
        <f>IFERROR(IF(OR($D382="",$D382="No CAS"),INDEX('[1]DEQ Pollutant List'!$A$7:$A$611,MATCH($E382,'[1]DEQ Pollutant List'!$C$7:$C$611,0)),INDEX('[1]DEQ Pollutant List'!$A$7:$A$611,MATCH($D382,'[1]DEQ Pollutant List'!$B$7:$B$611,0))),"")</f>
        <v/>
      </c>
      <c r="G382" s="32"/>
      <c r="H382" s="33">
        <v>0.01</v>
      </c>
      <c r="I382" s="42">
        <v>0.03</v>
      </c>
    </row>
    <row r="383" spans="1:11" x14ac:dyDescent="0.35">
      <c r="A383" s="28"/>
      <c r="B383" s="196" t="s">
        <v>220</v>
      </c>
      <c r="C383" s="65">
        <f>COUNTIFS('Covanta TAC Data'!$C$6:$C$1067,'Materials with no TAC Check'!B384,'Covanta TAC Data'!$F$6:$F$1067,"Yes")</f>
        <v>0</v>
      </c>
      <c r="D383" s="30" t="s">
        <v>312</v>
      </c>
      <c r="E383" s="31" t="s">
        <v>313</v>
      </c>
      <c r="F383" s="17" t="str">
        <f>IFERROR(IF(OR($D383="",$D383="No CAS"),INDEX('[1]DEQ Pollutant List'!$A$7:$A$611,MATCH($E383,'[1]DEQ Pollutant List'!$C$7:$C$611,0)),INDEX('[1]DEQ Pollutant List'!$A$7:$A$611,MATCH($D383,'[1]DEQ Pollutant List'!$B$7:$B$611,0))),"")</f>
        <v/>
      </c>
      <c r="G383" s="32"/>
      <c r="H383" s="33">
        <v>0.01</v>
      </c>
      <c r="I383" s="42">
        <v>0.03</v>
      </c>
    </row>
    <row r="384" spans="1:11" x14ac:dyDescent="0.35">
      <c r="A384" s="28"/>
      <c r="B384" s="29" t="s">
        <v>174</v>
      </c>
      <c r="C384" s="65">
        <f>COUNTIFS('Covanta TAC Data'!$C$6:$C$1067,'Materials with no TAC Check'!B385,'Covanta TAC Data'!$F$6:$F$1067,"Yes")</f>
        <v>0</v>
      </c>
      <c r="D384" s="30" t="s">
        <v>1222</v>
      </c>
      <c r="E384" s="31" t="s">
        <v>176</v>
      </c>
      <c r="F384" s="17" t="str">
        <f>IFERROR(IF(OR($D384="",$D384="No CAS"),INDEX('[1]DEQ Pollutant List'!$A$7:$A$611,MATCH($E384,'[1]DEQ Pollutant List'!$C$7:$C$611,0)),INDEX('[1]DEQ Pollutant List'!$A$7:$A$611,MATCH($D384,'[1]DEQ Pollutant List'!$B$7:$B$611,0))),"")</f>
        <v/>
      </c>
      <c r="G384" s="32"/>
      <c r="H384" s="33">
        <v>0.01</v>
      </c>
      <c r="I384" s="42">
        <v>0.05</v>
      </c>
    </row>
    <row r="385" spans="1:11" x14ac:dyDescent="0.35">
      <c r="A385" s="28"/>
      <c r="B385" s="29" t="s">
        <v>174</v>
      </c>
      <c r="C385" s="65">
        <f>COUNTIFS('Covanta TAC Data'!$C$6:$C$1067,'Materials with no TAC Check'!B386,'Covanta TAC Data'!$F$6:$F$1067,"Yes")</f>
        <v>0</v>
      </c>
      <c r="D385" s="30" t="s">
        <v>22</v>
      </c>
      <c r="E385" s="31" t="s">
        <v>23</v>
      </c>
      <c r="F385" s="17" t="str">
        <f>IFERROR(IF(OR($D385="",$D385="No CAS"),INDEX('[1]DEQ Pollutant List'!$A$7:$A$611,MATCH($E385,'[1]DEQ Pollutant List'!$C$7:$C$611,0)),INDEX('[1]DEQ Pollutant List'!$A$7:$A$611,MATCH($D385,'[1]DEQ Pollutant List'!$B$7:$B$611,0))),"")</f>
        <v/>
      </c>
      <c r="G385" s="32"/>
      <c r="H385" s="33">
        <v>0.03</v>
      </c>
      <c r="I385" s="42">
        <v>7.0000000000000007E-2</v>
      </c>
    </row>
    <row r="386" spans="1:11" x14ac:dyDescent="0.35">
      <c r="A386" s="28"/>
      <c r="B386" s="29" t="s">
        <v>174</v>
      </c>
      <c r="C386" s="65">
        <f>COUNTIFS('Covanta TAC Data'!$C$6:$C$1067,'Materials with no TAC Check'!B387,'Covanta TAC Data'!$F$6:$F$1067,"Yes")</f>
        <v>0</v>
      </c>
      <c r="D386" s="30" t="s">
        <v>1223</v>
      </c>
      <c r="E386" s="31" t="s">
        <v>315</v>
      </c>
      <c r="F386" s="17" t="str">
        <f>IFERROR(IF(OR($D386="",$D386="No CAS"),INDEX('[1]DEQ Pollutant List'!$A$7:$A$611,MATCH($E386,'[1]DEQ Pollutant List'!$C$7:$C$611,0)),INDEX('[1]DEQ Pollutant List'!$A$7:$A$611,MATCH($D386,'[1]DEQ Pollutant List'!$B$7:$B$611,0))),"")</f>
        <v/>
      </c>
      <c r="G386" s="32"/>
      <c r="H386" s="33">
        <v>0.03</v>
      </c>
      <c r="I386" s="42">
        <v>7.0000000000000007E-2</v>
      </c>
    </row>
    <row r="387" spans="1:11" hidden="1" x14ac:dyDescent="0.35">
      <c r="A387" s="28"/>
      <c r="B387" s="29" t="s">
        <v>174</v>
      </c>
      <c r="C387" s="65">
        <f>COUNTIFS('Covanta TAC Data'!$C$6:$C$1067,'Materials with no TAC Check'!B388,'Covanta TAC Data'!$F$6:$F$1067,"Yes")</f>
        <v>2</v>
      </c>
      <c r="D387" s="30" t="s">
        <v>1224</v>
      </c>
      <c r="E387" s="31" t="s">
        <v>481</v>
      </c>
      <c r="F387" s="17" t="str">
        <f>IFERROR(IF(OR($D387="",$D387="No CAS"),INDEX('[1]DEQ Pollutant List'!$A$7:$A$611,MATCH($E387,'[1]DEQ Pollutant List'!$C$7:$C$611,0)),INDEX('[1]DEQ Pollutant List'!$A$7:$A$611,MATCH($D387,'[1]DEQ Pollutant List'!$B$7:$B$611,0))),"")</f>
        <v/>
      </c>
      <c r="G387" s="32"/>
      <c r="H387" s="33">
        <v>0.01</v>
      </c>
      <c r="I387" s="42">
        <v>0.05</v>
      </c>
    </row>
    <row r="388" spans="1:11" hidden="1" x14ac:dyDescent="0.35">
      <c r="A388" s="28"/>
      <c r="B388" s="196" t="s">
        <v>150</v>
      </c>
      <c r="C388" s="65">
        <f>COUNTIFS('Covanta TAC Data'!$C$6:$C$1067,'Materials with no TAC Check'!B389,'Covanta TAC Data'!$F$6:$F$1067,"Yes")</f>
        <v>2</v>
      </c>
      <c r="D388" s="30" t="s">
        <v>579</v>
      </c>
      <c r="E388" s="31" t="s">
        <v>580</v>
      </c>
      <c r="F388" s="17" t="str">
        <f>IFERROR(IF(OR($D388="",$D388="No CAS"),INDEX('[1]DEQ Pollutant List'!$A$7:$A$611,MATCH($E388,'[1]DEQ Pollutant List'!$C$7:$C$611,0)),INDEX('[1]DEQ Pollutant List'!$A$7:$A$611,MATCH($D388,'[1]DEQ Pollutant List'!$B$7:$B$611,0))),"")</f>
        <v/>
      </c>
      <c r="G388" s="32"/>
      <c r="H388" s="33">
        <v>0.3</v>
      </c>
      <c r="I388" s="42">
        <v>0.4</v>
      </c>
      <c r="K388" t="s">
        <v>1225</v>
      </c>
    </row>
    <row r="389" spans="1:11" hidden="1" x14ac:dyDescent="0.35">
      <c r="A389" s="28"/>
      <c r="B389" s="196" t="s">
        <v>150</v>
      </c>
      <c r="C389" s="65">
        <f>COUNTIFS('Covanta TAC Data'!$C$6:$C$1067,'Materials with no TAC Check'!B390,'Covanta TAC Data'!$F$6:$F$1067,"Yes")</f>
        <v>2</v>
      </c>
      <c r="D389" s="30" t="s">
        <v>1226</v>
      </c>
      <c r="E389" s="31" t="s">
        <v>944</v>
      </c>
      <c r="F389" s="17" t="str">
        <f>IFERROR(IF(OR($D389="",$D389="No CAS"),INDEX('[1]DEQ Pollutant List'!$A$7:$A$611,MATCH($E389,'[1]DEQ Pollutant List'!$C$7:$C$611,0)),INDEX('[1]DEQ Pollutant List'!$A$7:$A$611,MATCH($D389,'[1]DEQ Pollutant List'!$B$7:$B$611,0))),"")</f>
        <v/>
      </c>
      <c r="G389" s="32"/>
      <c r="H389" s="33">
        <v>0.2</v>
      </c>
      <c r="I389" s="42">
        <v>0.3</v>
      </c>
    </row>
    <row r="390" spans="1:11" hidden="1" x14ac:dyDescent="0.35">
      <c r="A390" s="28"/>
      <c r="B390" s="196" t="s">
        <v>150</v>
      </c>
      <c r="C390" s="65">
        <f>COUNTIFS('Covanta TAC Data'!$C$6:$C$1067,'Materials with no TAC Check'!B391,'Covanta TAC Data'!$F$6:$F$1067,"Yes")</f>
        <v>2</v>
      </c>
      <c r="D390" s="30" t="s">
        <v>371</v>
      </c>
      <c r="E390" s="31" t="s">
        <v>372</v>
      </c>
      <c r="F390" s="17" t="str">
        <f>IFERROR(IF(OR($D390="",$D390="No CAS"),INDEX('[1]DEQ Pollutant List'!$A$7:$A$611,MATCH($E390,'[1]DEQ Pollutant List'!$C$7:$C$611,0)),INDEX('[1]DEQ Pollutant List'!$A$7:$A$611,MATCH($D390,'[1]DEQ Pollutant List'!$B$7:$B$611,0))),"")</f>
        <v/>
      </c>
      <c r="G390" s="32"/>
      <c r="H390" s="33">
        <v>0.1</v>
      </c>
      <c r="I390" s="42">
        <v>0.2</v>
      </c>
    </row>
    <row r="391" spans="1:11" hidden="1" x14ac:dyDescent="0.35">
      <c r="A391" s="28"/>
      <c r="B391" s="196" t="s">
        <v>150</v>
      </c>
      <c r="C391" s="65">
        <f>COUNTIFS('Covanta TAC Data'!$C$6:$C$1067,'Materials with no TAC Check'!B392,'Covanta TAC Data'!$F$6:$F$1067,"Yes")</f>
        <v>2</v>
      </c>
      <c r="D391" s="30" t="s">
        <v>508</v>
      </c>
      <c r="E391" s="31" t="s">
        <v>509</v>
      </c>
      <c r="F391" s="17" t="str">
        <f>IFERROR(IF(OR($D391="",$D391="No CAS"),INDEX('[1]DEQ Pollutant List'!$A$7:$A$611,MATCH($E391,'[1]DEQ Pollutant List'!$C$7:$C$611,0)),INDEX('[1]DEQ Pollutant List'!$A$7:$A$611,MATCH($D391,'[1]DEQ Pollutant List'!$B$7:$B$611,0))),"")</f>
        <v/>
      </c>
      <c r="G391" s="32"/>
      <c r="H391" s="33">
        <v>0.05</v>
      </c>
      <c r="I391" s="42">
        <v>0.1</v>
      </c>
    </row>
    <row r="392" spans="1:11" hidden="1" x14ac:dyDescent="0.35">
      <c r="A392" s="28"/>
      <c r="B392" s="196" t="s">
        <v>150</v>
      </c>
      <c r="C392" s="65">
        <f>COUNTIFS('Covanta TAC Data'!$C$6:$C$1067,'Materials with no TAC Check'!B393,'Covanta TAC Data'!$F$6:$F$1067,"Yes")</f>
        <v>2</v>
      </c>
      <c r="D392" s="30" t="s">
        <v>148</v>
      </c>
      <c r="E392" s="31" t="s">
        <v>151</v>
      </c>
      <c r="F392" s="17" t="str">
        <f>IFERROR(IF(OR($D392="",$D392="No CAS"),INDEX('[1]DEQ Pollutant List'!$A$7:$A$611,MATCH($E392,'[1]DEQ Pollutant List'!$C$7:$C$611,0)),INDEX('[1]DEQ Pollutant List'!$A$7:$A$611,MATCH($D392,'[1]DEQ Pollutant List'!$B$7:$B$611,0))),"")</f>
        <v/>
      </c>
      <c r="G392" s="32"/>
      <c r="H392" s="33">
        <v>0.05</v>
      </c>
      <c r="I392" s="42">
        <v>0.1</v>
      </c>
    </row>
    <row r="393" spans="1:11" hidden="1" x14ac:dyDescent="0.35">
      <c r="A393" s="28"/>
      <c r="B393" s="196" t="s">
        <v>150</v>
      </c>
      <c r="C393" s="65">
        <f>COUNTIFS('Covanta TAC Data'!$C$6:$C$1067,'Materials with no TAC Check'!B394,'Covanta TAC Data'!$F$6:$F$1067,"Yes")</f>
        <v>2</v>
      </c>
      <c r="D393" s="30" t="s">
        <v>1227</v>
      </c>
      <c r="E393" s="31" t="s">
        <v>708</v>
      </c>
      <c r="F393" s="17" t="str">
        <f>IFERROR(IF(OR($D393="",$D393="No CAS"),INDEX('[1]DEQ Pollutant List'!$A$7:$A$611,MATCH($E393,'[1]DEQ Pollutant List'!$C$7:$C$611,0)),INDEX('[1]DEQ Pollutant List'!$A$7:$A$611,MATCH($D393,'[1]DEQ Pollutant List'!$B$7:$B$611,0))),"")</f>
        <v/>
      </c>
      <c r="G393" s="32"/>
      <c r="H393" s="33">
        <v>0.03</v>
      </c>
      <c r="I393" s="42">
        <v>0.05</v>
      </c>
    </row>
    <row r="394" spans="1:11" hidden="1" x14ac:dyDescent="0.35">
      <c r="A394" s="28"/>
      <c r="B394" s="196" t="s">
        <v>150</v>
      </c>
      <c r="C394" s="65">
        <f>COUNTIFS('Covanta TAC Data'!$C$6:$C$1067,'Materials with no TAC Check'!B395,'Covanta TAC Data'!$F$6:$F$1067,"Yes")</f>
        <v>2</v>
      </c>
      <c r="D394" s="30" t="s">
        <v>510</v>
      </c>
      <c r="E394" s="31" t="s">
        <v>511</v>
      </c>
      <c r="F394" s="17" t="str">
        <f>IFERROR(IF(OR($D394="",$D394="No CAS"),INDEX('[1]DEQ Pollutant List'!$A$7:$A$611,MATCH($E394,'[1]DEQ Pollutant List'!$C$7:$C$611,0)),INDEX('[1]DEQ Pollutant List'!$A$7:$A$611,MATCH($D394,'[1]DEQ Pollutant List'!$B$7:$B$611,0))),"")</f>
        <v/>
      </c>
      <c r="G394" s="32"/>
      <c r="H394" s="33">
        <v>0.03</v>
      </c>
      <c r="I394" s="42">
        <v>0.05</v>
      </c>
    </row>
    <row r="395" spans="1:11" hidden="1" x14ac:dyDescent="0.35">
      <c r="A395" s="28"/>
      <c r="B395" s="196" t="s">
        <v>150</v>
      </c>
      <c r="C395" s="65">
        <f>COUNTIFS('Covanta TAC Data'!$C$6:$C$1067,'Materials with no TAC Check'!B396,'Covanta TAC Data'!$F$6:$F$1067,"Yes")</f>
        <v>2</v>
      </c>
      <c r="D395" s="30" t="s">
        <v>1228</v>
      </c>
      <c r="E395" s="31" t="s">
        <v>500</v>
      </c>
      <c r="F395" s="17" t="str">
        <f>IFERROR(IF(OR($D395="",$D395="No CAS"),INDEX('[1]DEQ Pollutant List'!$A$7:$A$611,MATCH($E395,'[1]DEQ Pollutant List'!$C$7:$C$611,0)),INDEX('[1]DEQ Pollutant List'!$A$7:$A$611,MATCH($D395,'[1]DEQ Pollutant List'!$B$7:$B$611,0))),"")</f>
        <v/>
      </c>
      <c r="G395" s="32"/>
      <c r="H395" s="33">
        <v>0.01</v>
      </c>
      <c r="I395" s="42">
        <v>0.03</v>
      </c>
    </row>
    <row r="396" spans="1:11" hidden="1" x14ac:dyDescent="0.35">
      <c r="A396" s="28"/>
      <c r="B396" s="196" t="s">
        <v>150</v>
      </c>
      <c r="C396" s="65">
        <f>COUNTIFS('Covanta TAC Data'!$C$6:$C$1067,'Materials with no TAC Check'!B397,'Covanta TAC Data'!$F$6:$F$1067,"Yes")</f>
        <v>2</v>
      </c>
      <c r="D396" s="30" t="s">
        <v>521</v>
      </c>
      <c r="E396" s="31" t="s">
        <v>522</v>
      </c>
      <c r="F396" s="17" t="str">
        <f>IFERROR(IF(OR($D396="",$D396="No CAS"),INDEX('[1]DEQ Pollutant List'!$A$7:$A$611,MATCH($E396,'[1]DEQ Pollutant List'!$C$7:$C$611,0)),INDEX('[1]DEQ Pollutant List'!$A$7:$A$611,MATCH($D396,'[1]DEQ Pollutant List'!$B$7:$B$611,0))),"")</f>
        <v/>
      </c>
      <c r="G396" s="32"/>
      <c r="H396" s="33">
        <v>0.01</v>
      </c>
      <c r="I396" s="42">
        <v>0.03</v>
      </c>
    </row>
    <row r="397" spans="1:11" hidden="1" x14ac:dyDescent="0.35">
      <c r="A397" s="28"/>
      <c r="B397" s="196" t="s">
        <v>150</v>
      </c>
      <c r="C397" s="65">
        <f>COUNTIFS('Covanta TAC Data'!$C$6:$C$1067,'Materials with no TAC Check'!B398,'Covanta TAC Data'!$F$6:$F$1067,"Yes")</f>
        <v>1</v>
      </c>
      <c r="D397" s="30" t="s">
        <v>494</v>
      </c>
      <c r="E397" s="31" t="s">
        <v>495</v>
      </c>
      <c r="F397" s="17" t="str">
        <f>IFERROR(IF(OR($D397="",$D397="No CAS"),INDEX('[1]DEQ Pollutant List'!$A$7:$A$611,MATCH($E397,'[1]DEQ Pollutant List'!$C$7:$C$611,0)),INDEX('[1]DEQ Pollutant List'!$A$7:$A$611,MATCH($D397,'[1]DEQ Pollutant List'!$B$7:$B$611,0))),"")</f>
        <v/>
      </c>
      <c r="G397" s="32"/>
      <c r="H397" s="33" t="s">
        <v>101</v>
      </c>
      <c r="I397" s="42"/>
    </row>
    <row r="398" spans="1:11" hidden="1" x14ac:dyDescent="0.35">
      <c r="A398" s="28"/>
      <c r="B398" s="196" t="s">
        <v>741</v>
      </c>
      <c r="C398" s="65">
        <f>COUNTIFS('Covanta TAC Data'!$C$6:$C$1067,'Materials with no TAC Check'!B399,'Covanta TAC Data'!$F$6:$F$1067,"Yes")</f>
        <v>1</v>
      </c>
      <c r="D398" s="30" t="s">
        <v>728</v>
      </c>
      <c r="E398" s="196" t="s">
        <v>742</v>
      </c>
      <c r="F398" s="17">
        <f>IFERROR(IF(OR($D398="",$D398="No CAS"),INDEX('[1]DEQ Pollutant List'!$A$7:$A$611,MATCH($E398,'[1]DEQ Pollutant List'!$C$7:$C$611,0)),INDEX('[1]DEQ Pollutant List'!$A$7:$A$611,MATCH($D398,'[1]DEQ Pollutant List'!$B$7:$B$611,0))),"")</f>
        <v>302</v>
      </c>
      <c r="G398" s="32"/>
      <c r="H398" s="33">
        <v>0.5</v>
      </c>
      <c r="I398" s="42">
        <v>1</v>
      </c>
      <c r="K398">
        <v>0.78</v>
      </c>
    </row>
    <row r="399" spans="1:11" x14ac:dyDescent="0.35">
      <c r="A399" s="28"/>
      <c r="B399" s="196" t="s">
        <v>741</v>
      </c>
      <c r="C399" s="65">
        <f>COUNTIFS('Covanta TAC Data'!$C$6:$C$1067,'Materials with no TAC Check'!B400,'Covanta TAC Data'!$F$6:$F$1067,"Yes")</f>
        <v>0</v>
      </c>
      <c r="D399" s="30" t="s">
        <v>871</v>
      </c>
      <c r="E399" s="31" t="s">
        <v>59</v>
      </c>
      <c r="F399" s="17" t="str">
        <f>IFERROR(IF(OR($D399="",$D399="No CAS"),INDEX('[1]DEQ Pollutant List'!$A$7:$A$611,MATCH($E399,'[1]DEQ Pollutant List'!$C$7:$C$611,0)),INDEX('[1]DEQ Pollutant List'!$A$7:$A$611,MATCH($D399,'[1]DEQ Pollutant List'!$B$7:$B$611,0))),"")</f>
        <v/>
      </c>
      <c r="G399" s="32"/>
      <c r="H399" s="33">
        <v>0</v>
      </c>
      <c r="I399" s="42">
        <v>0.1</v>
      </c>
    </row>
    <row r="400" spans="1:11" x14ac:dyDescent="0.35">
      <c r="A400" s="28"/>
      <c r="B400" s="196" t="s">
        <v>887</v>
      </c>
      <c r="C400" s="65">
        <f>COUNTIFS('Covanta TAC Data'!$C$6:$C$1067,'Materials with no TAC Check'!B401,'Covanta TAC Data'!$F$6:$F$1067,"Yes")</f>
        <v>0</v>
      </c>
      <c r="D400" s="30" t="s">
        <v>1155</v>
      </c>
      <c r="E400" s="31" t="s">
        <v>59</v>
      </c>
      <c r="F400" s="17" t="str">
        <f>IFERROR(IF(OR($D400="",$D400="No CAS"),INDEX('[1]DEQ Pollutant List'!$A$7:$A$611,MATCH($E400,'[1]DEQ Pollutant List'!$C$7:$C$611,0)),INDEX('[1]DEQ Pollutant List'!$A$7:$A$611,MATCH($D400,'[1]DEQ Pollutant List'!$B$7:$B$611,0))),"")</f>
        <v/>
      </c>
      <c r="G400" s="32"/>
      <c r="H400" s="33" t="s">
        <v>947</v>
      </c>
      <c r="I400" s="42"/>
      <c r="J400">
        <v>1.04</v>
      </c>
      <c r="K400" t="s">
        <v>1229</v>
      </c>
    </row>
    <row r="401" spans="1:11" x14ac:dyDescent="0.35">
      <c r="A401" s="28"/>
      <c r="B401" s="196" t="s">
        <v>887</v>
      </c>
      <c r="C401" s="65">
        <f>COUNTIFS('Covanta TAC Data'!$C$6:$C$1067,'Materials with no TAC Check'!B402,'Covanta TAC Data'!$F$6:$F$1067,"Yes")</f>
        <v>0</v>
      </c>
      <c r="D401" s="30" t="s">
        <v>1064</v>
      </c>
      <c r="E401" s="31" t="s">
        <v>1065</v>
      </c>
      <c r="F401" s="17" t="str">
        <f>IFERROR(IF(OR($D401="",$D401="No CAS"),INDEX('[1]DEQ Pollutant List'!$A$7:$A$611,MATCH($E401,'[1]DEQ Pollutant List'!$C$7:$C$611,0)),INDEX('[1]DEQ Pollutant List'!$A$7:$A$611,MATCH($D401,'[1]DEQ Pollutant List'!$B$7:$B$611,0))),"")</f>
        <v/>
      </c>
      <c r="G401" s="32"/>
      <c r="H401" s="33" t="s">
        <v>1080</v>
      </c>
      <c r="I401" s="42"/>
    </row>
    <row r="402" spans="1:11" hidden="1" x14ac:dyDescent="0.35">
      <c r="A402" s="28"/>
      <c r="B402" s="196" t="s">
        <v>887</v>
      </c>
      <c r="C402" s="65">
        <f>COUNTIFS('Covanta TAC Data'!$C$6:$C$1067,'Materials with no TAC Check'!B403,'Covanta TAC Data'!$F$6:$F$1067,"Yes")</f>
        <v>2</v>
      </c>
      <c r="D402" s="30" t="s">
        <v>1064</v>
      </c>
      <c r="E402" s="31" t="s">
        <v>1066</v>
      </c>
      <c r="F402" s="17" t="str">
        <f>IFERROR(IF(OR($D402="",$D402="No CAS"),INDEX('[1]DEQ Pollutant List'!$A$7:$A$611,MATCH($E402,'[1]DEQ Pollutant List'!$C$7:$C$611,0)),INDEX('[1]DEQ Pollutant List'!$A$7:$A$611,MATCH($D402,'[1]DEQ Pollutant List'!$B$7:$B$611,0))),"")</f>
        <v/>
      </c>
      <c r="G402" s="32"/>
      <c r="H402" s="33" t="s">
        <v>101</v>
      </c>
      <c r="I402" s="42"/>
    </row>
    <row r="403" spans="1:11" hidden="1" x14ac:dyDescent="0.35">
      <c r="A403" s="28"/>
      <c r="B403" s="29" t="s">
        <v>141</v>
      </c>
      <c r="C403" s="65">
        <f>COUNTIFS('Covanta TAC Data'!$C$6:$C$1067,'Materials with no TAC Check'!B404,'Covanta TAC Data'!$F$6:$F$1067,"Yes")</f>
        <v>2</v>
      </c>
      <c r="D403" s="30" t="s">
        <v>703</v>
      </c>
      <c r="E403" s="31" t="s">
        <v>704</v>
      </c>
      <c r="F403" s="17" t="str">
        <f>IFERROR(IF(OR($D403="",$D403="No CAS"),INDEX('[1]DEQ Pollutant List'!$A$7:$A$611,MATCH($E403,'[1]DEQ Pollutant List'!$C$7:$C$611,0)),INDEX('[1]DEQ Pollutant List'!$A$7:$A$611,MATCH($D403,'[1]DEQ Pollutant List'!$B$7:$B$611,0))),"")</f>
        <v/>
      </c>
      <c r="G403" s="32"/>
      <c r="H403" s="33">
        <v>0.4</v>
      </c>
      <c r="I403" s="42">
        <v>0.5</v>
      </c>
      <c r="K403" t="s">
        <v>1230</v>
      </c>
    </row>
    <row r="404" spans="1:11" hidden="1" x14ac:dyDescent="0.35">
      <c r="A404" s="28"/>
      <c r="B404" s="29" t="s">
        <v>141</v>
      </c>
      <c r="C404" s="65">
        <f>COUNTIFS('Covanta TAC Data'!$C$6:$C$1067,'Materials with no TAC Check'!B405,'Covanta TAC Data'!$F$6:$F$1067,"Yes")</f>
        <v>2</v>
      </c>
      <c r="D404" s="30" t="s">
        <v>728</v>
      </c>
      <c r="E404" s="31" t="s">
        <v>1231</v>
      </c>
      <c r="F404" s="17">
        <f>IFERROR(IF(OR($D404="",$D404="No CAS"),INDEX('[1]DEQ Pollutant List'!$A$7:$A$611,MATCH($E404,'[1]DEQ Pollutant List'!$C$7:$C$611,0)),INDEX('[1]DEQ Pollutant List'!$A$7:$A$611,MATCH($D404,'[1]DEQ Pollutant List'!$B$7:$B$611,0))),"")</f>
        <v>302</v>
      </c>
      <c r="G404" s="32"/>
      <c r="H404" s="33">
        <v>0.2</v>
      </c>
      <c r="I404" s="42">
        <v>0.3</v>
      </c>
    </row>
    <row r="405" spans="1:11" hidden="1" x14ac:dyDescent="0.35">
      <c r="A405" s="28"/>
      <c r="B405" s="29" t="s">
        <v>141</v>
      </c>
      <c r="C405" s="65">
        <f>COUNTIFS('Covanta TAC Data'!$C$6:$C$1067,'Materials with no TAC Check'!B406,'Covanta TAC Data'!$F$6:$F$1067,"Yes")</f>
        <v>2</v>
      </c>
      <c r="D405" s="30" t="s">
        <v>579</v>
      </c>
      <c r="E405" s="31" t="s">
        <v>581</v>
      </c>
      <c r="F405" s="17" t="str">
        <f>IFERROR(IF(OR($D405="",$D405="No CAS"),INDEX('[1]DEQ Pollutant List'!$A$7:$A$611,MATCH($E405,'[1]DEQ Pollutant List'!$C$7:$C$611,0)),INDEX('[1]DEQ Pollutant List'!$A$7:$A$611,MATCH($D405,'[1]DEQ Pollutant List'!$B$7:$B$611,0))),"")</f>
        <v/>
      </c>
      <c r="G405" s="32"/>
      <c r="H405" s="33">
        <v>0.1</v>
      </c>
      <c r="I405" s="42">
        <v>0.2</v>
      </c>
    </row>
    <row r="406" spans="1:11" hidden="1" x14ac:dyDescent="0.35">
      <c r="A406" s="28"/>
      <c r="B406" s="29" t="s">
        <v>141</v>
      </c>
      <c r="C406" s="65">
        <f>COUNTIFS('Covanta TAC Data'!$C$6:$C$1067,'Materials with no TAC Check'!B407,'Covanta TAC Data'!$F$6:$F$1067,"Yes")</f>
        <v>2</v>
      </c>
      <c r="D406" s="30" t="s">
        <v>139</v>
      </c>
      <c r="E406" s="31" t="s">
        <v>142</v>
      </c>
      <c r="F406" s="17" t="str">
        <f>IFERROR(IF(OR($D406="",$D406="No CAS"),INDEX('[1]DEQ Pollutant List'!$A$7:$A$611,MATCH($E406,'[1]DEQ Pollutant List'!$C$7:$C$611,0)),INDEX('[1]DEQ Pollutant List'!$A$7:$A$611,MATCH($D406,'[1]DEQ Pollutant List'!$B$7:$B$611,0))),"")</f>
        <v/>
      </c>
      <c r="G406" s="32"/>
      <c r="H406" s="33">
        <v>0.03</v>
      </c>
      <c r="I406" s="42">
        <v>0.05</v>
      </c>
    </row>
    <row r="407" spans="1:11" hidden="1" x14ac:dyDescent="0.35">
      <c r="A407" s="28"/>
      <c r="B407" s="29" t="s">
        <v>141</v>
      </c>
      <c r="C407" s="65">
        <f>COUNTIFS('Covanta TAC Data'!$C$6:$C$1067,'Materials with no TAC Check'!B408,'Covanta TAC Data'!$F$6:$F$1067,"Yes")</f>
        <v>2</v>
      </c>
      <c r="D407" s="30" t="s">
        <v>492</v>
      </c>
      <c r="E407" s="31" t="s">
        <v>493</v>
      </c>
      <c r="F407" s="17" t="str">
        <f>IFERROR(IF(OR($D407="",$D407="No CAS"),INDEX('[1]DEQ Pollutant List'!$A$7:$A$611,MATCH($E407,'[1]DEQ Pollutant List'!$C$7:$C$611,0)),INDEX('[1]DEQ Pollutant List'!$A$7:$A$611,MATCH($D407,'[1]DEQ Pollutant List'!$B$7:$B$611,0))),"")</f>
        <v/>
      </c>
      <c r="G407" s="32"/>
      <c r="H407" s="33">
        <v>0.01</v>
      </c>
      <c r="I407" s="42">
        <v>0.03</v>
      </c>
    </row>
    <row r="408" spans="1:11" x14ac:dyDescent="0.35">
      <c r="A408" s="28"/>
      <c r="B408" s="29" t="s">
        <v>141</v>
      </c>
      <c r="C408" s="65">
        <f>COUNTIFS('Covanta TAC Data'!$C$6:$C$1067,'Materials with no TAC Check'!B409,'Covanta TAC Data'!$F$6:$F$1067,"Yes")</f>
        <v>0</v>
      </c>
      <c r="D408" s="30" t="s">
        <v>336</v>
      </c>
      <c r="E408" s="31" t="s">
        <v>338</v>
      </c>
      <c r="F408" s="17">
        <f>IFERROR(IF(OR($D408="",$D408="No CAS"),INDEX('[1]DEQ Pollutant List'!$A$7:$A$611,MATCH($E408,'[1]DEQ Pollutant List'!$C$7:$C$611,0)),INDEX('[1]DEQ Pollutant List'!$A$7:$A$611,MATCH($D408,'[1]DEQ Pollutant List'!$B$7:$B$611,0))),"")</f>
        <v>289</v>
      </c>
      <c r="G408" s="32"/>
      <c r="H408" s="33" t="s">
        <v>101</v>
      </c>
      <c r="I408" s="42"/>
    </row>
    <row r="409" spans="1:11" x14ac:dyDescent="0.35">
      <c r="A409" s="28"/>
      <c r="B409" s="29" t="s">
        <v>408</v>
      </c>
      <c r="C409" s="65">
        <f>COUNTIFS('Covanta TAC Data'!$C$6:$C$1067,'Materials with no TAC Check'!B410,'Covanta TAC Data'!$F$6:$F$1067,"Yes")</f>
        <v>0</v>
      </c>
      <c r="D409" s="30" t="s">
        <v>1232</v>
      </c>
      <c r="E409" s="47" t="s">
        <v>1059</v>
      </c>
      <c r="F409" s="17" t="str">
        <f>IFERROR(IF(OR($D409="",$D409="No CAS"),INDEX('[1]DEQ Pollutant List'!$A$7:$A$611,MATCH($E409,'[1]DEQ Pollutant List'!$C$7:$C$611,0)),INDEX('[1]DEQ Pollutant List'!$A$7:$A$611,MATCH($D409,'[1]DEQ Pollutant List'!$B$7:$B$611,0))),"")</f>
        <v/>
      </c>
      <c r="G409" s="32"/>
      <c r="H409" s="33">
        <v>0.1</v>
      </c>
      <c r="I409" s="42">
        <v>0.99</v>
      </c>
      <c r="K409" t="s">
        <v>1233</v>
      </c>
    </row>
    <row r="410" spans="1:11" x14ac:dyDescent="0.35">
      <c r="A410" s="28"/>
      <c r="B410" s="29" t="s">
        <v>408</v>
      </c>
      <c r="C410" s="65">
        <f>COUNTIFS('Covanta TAC Data'!$C$6:$C$1067,'Materials with no TAC Check'!B411,'Covanta TAC Data'!$F$6:$F$1067,"Yes")</f>
        <v>0</v>
      </c>
      <c r="D410" s="30" t="s">
        <v>409</v>
      </c>
      <c r="E410" s="31" t="s">
        <v>410</v>
      </c>
      <c r="F410" s="17" t="str">
        <f>IFERROR(IF(OR($D410="",$D410="No CAS"),INDEX('[1]DEQ Pollutant List'!$A$7:$A$611,MATCH($E410,'[1]DEQ Pollutant List'!$C$7:$C$611,0)),INDEX('[1]DEQ Pollutant List'!$A$7:$A$611,MATCH($D410,'[1]DEQ Pollutant List'!$B$7:$B$611,0))),"")</f>
        <v/>
      </c>
      <c r="G410" s="32"/>
      <c r="H410" s="33">
        <v>0.15</v>
      </c>
      <c r="I410" s="42">
        <v>0.5</v>
      </c>
    </row>
    <row r="411" spans="1:11" x14ac:dyDescent="0.35">
      <c r="A411" s="28"/>
      <c r="B411" s="29" t="s">
        <v>408</v>
      </c>
      <c r="C411" s="65">
        <f>COUNTIFS('Covanta TAC Data'!$C$6:$C$1067,'Materials with no TAC Check'!B412,'Covanta TAC Data'!$F$6:$F$1067,"Yes")</f>
        <v>0</v>
      </c>
      <c r="D411" s="30" t="s">
        <v>1234</v>
      </c>
      <c r="E411" s="31" t="s">
        <v>1061</v>
      </c>
      <c r="F411" s="17" t="str">
        <f>IFERROR(IF(OR($D411="",$D411="No CAS"),INDEX('[1]DEQ Pollutant List'!$A$7:$A$611,MATCH($E411,'[1]DEQ Pollutant List'!$C$7:$C$611,0)),INDEX('[1]DEQ Pollutant List'!$A$7:$A$611,MATCH($D411,'[1]DEQ Pollutant List'!$B$7:$B$611,0))),"")</f>
        <v/>
      </c>
      <c r="G411" s="32"/>
      <c r="H411" s="33" t="s">
        <v>1075</v>
      </c>
      <c r="I411" s="42"/>
    </row>
    <row r="412" spans="1:11" hidden="1" x14ac:dyDescent="0.35">
      <c r="A412" s="28"/>
      <c r="B412" s="29" t="s">
        <v>408</v>
      </c>
      <c r="C412" s="65">
        <f>COUNTIFS('Covanta TAC Data'!$C$6:$C$1067,'Materials with no TAC Check'!B413,'Covanta TAC Data'!$F$6:$F$1067,"Yes")</f>
        <v>1</v>
      </c>
      <c r="D412" s="30" t="s">
        <v>1235</v>
      </c>
      <c r="E412" s="31" t="s">
        <v>1055</v>
      </c>
      <c r="F412" s="17" t="str">
        <f>IFERROR(IF(OR($D412="",$D412="No CAS"),INDEX('[1]DEQ Pollutant List'!$A$7:$A$611,MATCH($E412,'[1]DEQ Pollutant List'!$C$7:$C$611,0)),INDEX('[1]DEQ Pollutant List'!$A$7:$A$611,MATCH($D412,'[1]DEQ Pollutant List'!$B$7:$B$611,0))),"")</f>
        <v/>
      </c>
      <c r="G412" s="32"/>
      <c r="H412" s="33" t="s">
        <v>804</v>
      </c>
      <c r="I412" s="42"/>
    </row>
    <row r="413" spans="1:11" hidden="1" x14ac:dyDescent="0.35">
      <c r="A413" s="28"/>
      <c r="B413" s="196" t="s">
        <v>83</v>
      </c>
      <c r="C413" s="65">
        <f>COUNTIFS('Covanta TAC Data'!$C$6:$C$1067,'Materials with no TAC Check'!B414,'Covanta TAC Data'!$F$6:$F$1067,"Yes")</f>
        <v>1</v>
      </c>
      <c r="D413" s="30" t="s">
        <v>475</v>
      </c>
      <c r="E413" s="31" t="s">
        <v>477</v>
      </c>
      <c r="F413" s="17" t="str">
        <f>IFERROR(IF(OR($D413="",$D413="No CAS"),INDEX('[1]DEQ Pollutant List'!$A$7:$A$611,MATCH($E413,'[1]DEQ Pollutant List'!$C$7:$C$611,0)),INDEX('[1]DEQ Pollutant List'!$A$7:$A$611,MATCH($D413,'[1]DEQ Pollutant List'!$B$7:$B$611,0))),"")</f>
        <v/>
      </c>
      <c r="G413" s="32"/>
      <c r="H413" s="33">
        <v>0.40281600000000001</v>
      </c>
      <c r="I413" s="42">
        <v>0.41959999999999997</v>
      </c>
      <c r="K413">
        <v>0.78</v>
      </c>
    </row>
    <row r="414" spans="1:11" hidden="1" x14ac:dyDescent="0.35">
      <c r="A414" s="28"/>
      <c r="B414" s="196" t="s">
        <v>83</v>
      </c>
      <c r="C414" s="65">
        <f>COUNTIFS('Covanta TAC Data'!$C$6:$C$1067,'Materials with no TAC Check'!B415,'Covanta TAC Data'!$F$6:$F$1067,"Yes")</f>
        <v>1</v>
      </c>
      <c r="D414" s="30" t="s">
        <v>703</v>
      </c>
      <c r="E414" s="31" t="s">
        <v>706</v>
      </c>
      <c r="F414" s="17" t="str">
        <f>IFERROR(IF(OR($D414="",$D414="No CAS"),INDEX('[1]DEQ Pollutant List'!$A$7:$A$611,MATCH($E414,'[1]DEQ Pollutant List'!$C$7:$C$611,0)),INDEX('[1]DEQ Pollutant List'!$A$7:$A$611,MATCH($D414,'[1]DEQ Pollutant List'!$B$7:$B$611,0))),"")</f>
        <v/>
      </c>
      <c r="G414" s="32"/>
      <c r="H414" s="33">
        <v>0.3</v>
      </c>
      <c r="I414" s="42">
        <v>0.5</v>
      </c>
    </row>
    <row r="415" spans="1:11" hidden="1" x14ac:dyDescent="0.35">
      <c r="A415" s="28"/>
      <c r="B415" s="196" t="s">
        <v>83</v>
      </c>
      <c r="C415" s="65">
        <f>COUNTIFS('Covanta TAC Data'!$C$6:$C$1067,'Materials with no TAC Check'!B416,'Covanta TAC Data'!$F$6:$F$1067,"Yes")</f>
        <v>1</v>
      </c>
      <c r="D415" s="30" t="s">
        <v>1236</v>
      </c>
      <c r="E415" s="31" t="s">
        <v>373</v>
      </c>
      <c r="F415" s="17" t="str">
        <f>IFERROR(IF(OR($D415="",$D415="No CAS"),INDEX('[1]DEQ Pollutant List'!$A$7:$A$611,MATCH($E415,'[1]DEQ Pollutant List'!$C$7:$C$611,0)),INDEX('[1]DEQ Pollutant List'!$A$7:$A$611,MATCH($D415,'[1]DEQ Pollutant List'!$B$7:$B$611,0))),"")</f>
        <v/>
      </c>
      <c r="G415" s="32"/>
      <c r="H415" s="33">
        <v>0.10489999999999999</v>
      </c>
      <c r="I415" s="42">
        <v>0.18881999999999999</v>
      </c>
    </row>
    <row r="416" spans="1:11" hidden="1" x14ac:dyDescent="0.35">
      <c r="A416" s="28"/>
      <c r="B416" s="196" t="s">
        <v>83</v>
      </c>
      <c r="C416" s="65">
        <f>COUNTIFS('Covanta TAC Data'!$C$6:$C$1067,'Materials with no TAC Check'!B417,'Covanta TAC Data'!$F$6:$F$1067,"Yes")</f>
        <v>1</v>
      </c>
      <c r="D416" s="30" t="s">
        <v>593</v>
      </c>
      <c r="E416" s="31" t="s">
        <v>595</v>
      </c>
      <c r="F416" s="17" t="str">
        <f>IFERROR(IF(OR($D416="",$D416="No CAS"),INDEX('[1]DEQ Pollutant List'!$A$7:$A$611,MATCH($E416,'[1]DEQ Pollutant List'!$C$7:$C$611,0)),INDEX('[1]DEQ Pollutant List'!$A$7:$A$611,MATCH($D416,'[1]DEQ Pollutant List'!$B$7:$B$611,0))),"")</f>
        <v/>
      </c>
      <c r="G416" s="32"/>
      <c r="H416" s="33" t="s">
        <v>630</v>
      </c>
      <c r="I416" s="42"/>
    </row>
    <row r="417" spans="1:12" hidden="1" x14ac:dyDescent="0.35">
      <c r="A417" s="28"/>
      <c r="B417" s="196" t="s">
        <v>83</v>
      </c>
      <c r="C417" s="65">
        <f>COUNTIFS('Covanta TAC Data'!$C$6:$C$1067,'Materials with no TAC Check'!B418,'Covanta TAC Data'!$F$6:$F$1067,"Yes")</f>
        <v>1</v>
      </c>
      <c r="D417" s="30" t="s">
        <v>84</v>
      </c>
      <c r="E417" s="31" t="s">
        <v>85</v>
      </c>
      <c r="F417" s="17" t="str">
        <f>IFERROR(IF(OR($D417="",$D417="No CAS"),INDEX('[1]DEQ Pollutant List'!$A$7:$A$611,MATCH($E417,'[1]DEQ Pollutant List'!$C$7:$C$611,0)),INDEX('[1]DEQ Pollutant List'!$A$7:$A$611,MATCH($D417,'[1]DEQ Pollutant List'!$B$7:$B$611,0))),"")</f>
        <v/>
      </c>
      <c r="G417" s="32"/>
      <c r="H417" s="33" t="s">
        <v>118</v>
      </c>
      <c r="I417" s="42"/>
    </row>
    <row r="418" spans="1:12" hidden="1" x14ac:dyDescent="0.35">
      <c r="A418" s="28"/>
      <c r="B418" s="196" t="s">
        <v>83</v>
      </c>
      <c r="C418" s="65">
        <f>COUNTIFS('Covanta TAC Data'!$C$6:$C$1067,'Materials with no TAC Check'!B419,'Covanta TAC Data'!$F$6:$F$1067,"Yes")</f>
        <v>1</v>
      </c>
      <c r="D418" s="30" t="s">
        <v>1137</v>
      </c>
      <c r="E418" s="31" t="s">
        <v>303</v>
      </c>
      <c r="F418" s="17" t="str">
        <f>IFERROR(IF(OR($D418="",$D418="No CAS"),INDEX('[1]DEQ Pollutant List'!$A$7:$A$611,MATCH($E418,'[1]DEQ Pollutant List'!$C$7:$C$611,0)),INDEX('[1]DEQ Pollutant List'!$A$7:$A$611,MATCH($D418,'[1]DEQ Pollutant List'!$B$7:$B$611,0))),"")</f>
        <v/>
      </c>
      <c r="G418" s="32"/>
      <c r="H418" s="33">
        <v>4.1960000000000001E-3</v>
      </c>
      <c r="I418" s="42">
        <v>1.6784E-2</v>
      </c>
    </row>
    <row r="419" spans="1:12" hidden="1" x14ac:dyDescent="0.35">
      <c r="A419" s="28"/>
      <c r="B419" s="196" t="s">
        <v>83</v>
      </c>
      <c r="C419" s="65">
        <f>COUNTIFS('Covanta TAC Data'!$C$6:$C$1067,'Materials with no TAC Check'!B420,'Covanta TAC Data'!$F$6:$F$1067,"Yes")</f>
        <v>1</v>
      </c>
      <c r="D419" s="30" t="s">
        <v>1237</v>
      </c>
      <c r="E419" s="31" t="s">
        <v>270</v>
      </c>
      <c r="F419" s="17" t="str">
        <f>IFERROR(IF(OR($D419="",$D419="No CAS"),INDEX('[1]DEQ Pollutant List'!$A$7:$A$611,MATCH($E419,'[1]DEQ Pollutant List'!$C$7:$C$611,0)),INDEX('[1]DEQ Pollutant List'!$A$7:$A$611,MATCH($D419,'[1]DEQ Pollutant List'!$B$7:$B$611,0))),"")</f>
        <v/>
      </c>
      <c r="G419" s="32"/>
      <c r="H419" s="33" t="s">
        <v>319</v>
      </c>
      <c r="I419" s="42"/>
    </row>
    <row r="420" spans="1:12" hidden="1" x14ac:dyDescent="0.35">
      <c r="A420" s="28"/>
      <c r="B420" s="196" t="s">
        <v>83</v>
      </c>
      <c r="C420" s="65">
        <f>COUNTIFS('Covanta TAC Data'!$C$6:$C$1067,'Materials with no TAC Check'!B421,'Covanta TAC Data'!$F$6:$F$1067,"Yes")</f>
        <v>1</v>
      </c>
      <c r="D420" s="30" t="s">
        <v>38</v>
      </c>
      <c r="E420" s="31" t="s">
        <v>328</v>
      </c>
      <c r="F420" s="17" t="str">
        <f>IFERROR(IF(OR($D420="",$D420="No CAS"),INDEX('[1]DEQ Pollutant List'!$A$7:$A$611,MATCH($E420,'[1]DEQ Pollutant List'!$C$7:$C$611,0)),INDEX('[1]DEQ Pollutant List'!$A$7:$A$611,MATCH($D420,'[1]DEQ Pollutant List'!$B$7:$B$611,0))),"")</f>
        <v/>
      </c>
      <c r="G420" s="32"/>
      <c r="H420" s="33" t="s">
        <v>319</v>
      </c>
      <c r="I420" s="42"/>
    </row>
    <row r="421" spans="1:12" hidden="1" x14ac:dyDescent="0.35">
      <c r="A421" s="28"/>
      <c r="B421" s="196" t="s">
        <v>83</v>
      </c>
      <c r="C421" s="65">
        <f>COUNTIFS('Covanta TAC Data'!$C$6:$C$1067,'Materials with no TAC Check'!B422,'Covanta TAC Data'!$F$6:$F$1067,"Yes")</f>
        <v>1</v>
      </c>
      <c r="D421" s="30" t="s">
        <v>1238</v>
      </c>
      <c r="E421" s="31" t="s">
        <v>972</v>
      </c>
      <c r="F421" s="17" t="str">
        <f>IFERROR(IF(OR($D421="",$D421="No CAS"),INDEX('[1]DEQ Pollutant List'!$A$7:$A$611,MATCH($E421,'[1]DEQ Pollutant List'!$C$7:$C$611,0)),INDEX('[1]DEQ Pollutant List'!$A$7:$A$611,MATCH($D421,'[1]DEQ Pollutant List'!$B$7:$B$611,0))),"")</f>
        <v/>
      </c>
      <c r="G421" s="32"/>
      <c r="H421" s="33" t="s">
        <v>1012</v>
      </c>
      <c r="I421" s="42"/>
    </row>
    <row r="422" spans="1:12" hidden="1" x14ac:dyDescent="0.35">
      <c r="A422" s="28"/>
      <c r="B422" s="29" t="s">
        <v>377</v>
      </c>
      <c r="C422" s="65">
        <f>COUNTIFS('Covanta TAC Data'!$C$6:$C$1067,'Materials with no TAC Check'!B423,'Covanta TAC Data'!$F$6:$F$1067,"Yes")</f>
        <v>1</v>
      </c>
      <c r="D422" s="30" t="s">
        <v>1239</v>
      </c>
      <c r="E422" s="31" t="s">
        <v>378</v>
      </c>
      <c r="F422" s="17" t="str">
        <f>IFERROR(IF(OR($D422="",$D422="No CAS"),INDEX('[1]DEQ Pollutant List'!$A$7:$A$611,MATCH($E422,'[1]DEQ Pollutant List'!$C$7:$C$611,0)),INDEX('[1]DEQ Pollutant List'!$A$7:$A$611,MATCH($D422,'[1]DEQ Pollutant List'!$B$7:$B$611,0))),"")</f>
        <v/>
      </c>
      <c r="G422" s="32"/>
      <c r="H422" s="33" t="s">
        <v>219</v>
      </c>
      <c r="I422" s="42" t="s">
        <v>804</v>
      </c>
      <c r="L422" t="s">
        <v>1240</v>
      </c>
    </row>
    <row r="423" spans="1:12" x14ac:dyDescent="0.35">
      <c r="A423" s="28"/>
      <c r="B423" s="29" t="s">
        <v>377</v>
      </c>
      <c r="C423" s="65">
        <f>COUNTIFS('Covanta TAC Data'!$C$6:$C$1067,'Materials with no TAC Check'!B424,'Covanta TAC Data'!$F$6:$F$1067,"Yes")</f>
        <v>0</v>
      </c>
      <c r="D423" s="30" t="s">
        <v>531</v>
      </c>
      <c r="E423" s="31" t="s">
        <v>534</v>
      </c>
      <c r="F423" s="17" t="str">
        <f>IFERROR(IF(OR($D423="",$D423="No CAS"),INDEX('[1]DEQ Pollutant List'!$A$7:$A$611,MATCH($E423,'[1]DEQ Pollutant List'!$C$7:$C$611,0)),INDEX('[1]DEQ Pollutant List'!$A$7:$A$611,MATCH($D423,'[1]DEQ Pollutant List'!$B$7:$B$611,0))),"")</f>
        <v/>
      </c>
      <c r="G423" s="32"/>
      <c r="H423" s="33" t="s">
        <v>578</v>
      </c>
      <c r="I423" s="42" t="s">
        <v>122</v>
      </c>
    </row>
    <row r="424" spans="1:12" x14ac:dyDescent="0.35">
      <c r="A424" s="28"/>
      <c r="B424" s="29" t="s">
        <v>1088</v>
      </c>
      <c r="C424" s="65">
        <f>COUNTIFS('Covanta TAC Data'!$C$6:$C$1067,'Materials with no TAC Check'!B425,'Covanta TAC Data'!$F$6:$F$1067,"Yes")</f>
        <v>0</v>
      </c>
      <c r="D424" s="30"/>
      <c r="E424" s="31" t="s">
        <v>1089</v>
      </c>
      <c r="F424" s="17" t="str">
        <f>IFERROR(IF(OR($D424="",$D424="No CAS"),INDEX('[1]DEQ Pollutant List'!$A$7:$A$611,MATCH($E424,'[1]DEQ Pollutant List'!$C$7:$C$611,0)),INDEX('[1]DEQ Pollutant List'!$A$7:$A$611,MATCH($D424,'[1]DEQ Pollutant List'!$B$7:$B$611,0))),"")</f>
        <v/>
      </c>
      <c r="G424" s="32"/>
      <c r="H424" s="33"/>
      <c r="I424" s="42"/>
      <c r="L424" t="s">
        <v>1241</v>
      </c>
    </row>
    <row r="425" spans="1:12" x14ac:dyDescent="0.35">
      <c r="A425" s="28"/>
      <c r="B425" s="29" t="s">
        <v>350</v>
      </c>
      <c r="C425" s="65">
        <f>COUNTIFS('Covanta TAC Data'!$C$6:$C$1067,'Materials with no TAC Check'!B426,'Covanta TAC Data'!$F$6:$F$1067,"Yes")</f>
        <v>0</v>
      </c>
      <c r="D425" s="30" t="s">
        <v>1167</v>
      </c>
      <c r="E425" s="31" t="s">
        <v>318</v>
      </c>
      <c r="F425" s="17" t="str">
        <f>IFERROR(IF(OR($D425="",$D425="No CAS"),INDEX('[1]DEQ Pollutant List'!$A$7:$A$611,MATCH($E425,'[1]DEQ Pollutant List'!$C$7:$C$611,0)),INDEX('[1]DEQ Pollutant List'!$A$7:$A$611,MATCH($D425,'[1]DEQ Pollutant List'!$B$7:$B$611,0))),"")</f>
        <v/>
      </c>
      <c r="G425" s="32"/>
      <c r="H425" s="33">
        <v>0.1</v>
      </c>
      <c r="I425" s="42">
        <v>0.25</v>
      </c>
      <c r="L425" t="s">
        <v>1242</v>
      </c>
    </row>
    <row r="426" spans="1:12" x14ac:dyDescent="0.35">
      <c r="A426" s="28"/>
      <c r="B426" s="29" t="s">
        <v>317</v>
      </c>
      <c r="C426" s="65">
        <f>COUNTIFS('Covanta TAC Data'!$C$6:$C$1067,'Materials with no TAC Check'!B427,'Covanta TAC Data'!$F$6:$F$1067,"Yes")</f>
        <v>0</v>
      </c>
      <c r="D426" s="30" t="s">
        <v>38</v>
      </c>
      <c r="E426" s="31" t="s">
        <v>318</v>
      </c>
      <c r="F426" s="17" t="str">
        <f>IFERROR(IF(OR($D426="",$D426="No CAS"),INDEX('[1]DEQ Pollutant List'!$A$7:$A$611,MATCH($E426,'[1]DEQ Pollutant List'!$C$7:$C$611,0)),INDEX('[1]DEQ Pollutant List'!$A$7:$A$611,MATCH($D426,'[1]DEQ Pollutant List'!$B$7:$B$611,0))),"")</f>
        <v/>
      </c>
      <c r="G426" s="32"/>
      <c r="H426" s="33">
        <v>2.5000000000000001E-2</v>
      </c>
      <c r="I426" s="42">
        <v>0.1</v>
      </c>
      <c r="L426" t="s">
        <v>1243</v>
      </c>
    </row>
    <row r="427" spans="1:12" x14ac:dyDescent="0.35">
      <c r="A427" s="28"/>
      <c r="B427" s="29" t="s">
        <v>320</v>
      </c>
      <c r="C427" s="65">
        <f>COUNTIFS('Covanta TAC Data'!$C$6:$C$1067,'Materials with no TAC Check'!B428,'Covanta TAC Data'!$F$6:$F$1067,"Yes")</f>
        <v>0</v>
      </c>
      <c r="D427" s="30" t="s">
        <v>38</v>
      </c>
      <c r="E427" s="31" t="s">
        <v>318</v>
      </c>
      <c r="F427" s="17" t="str">
        <f>IFERROR(IF(OR($D427="",$D427="No CAS"),INDEX('[1]DEQ Pollutant List'!$A$7:$A$611,MATCH($E427,'[1]DEQ Pollutant List'!$C$7:$C$611,0)),INDEX('[1]DEQ Pollutant List'!$A$7:$A$611,MATCH($D427,'[1]DEQ Pollutant List'!$B$7:$B$611,0))),"")</f>
        <v/>
      </c>
      <c r="G427" s="32"/>
      <c r="H427" s="33">
        <v>0.1</v>
      </c>
      <c r="I427" s="42">
        <v>0.25</v>
      </c>
      <c r="L427" t="s">
        <v>1244</v>
      </c>
    </row>
    <row r="428" spans="1:12" hidden="1" x14ac:dyDescent="0.35">
      <c r="A428" s="28"/>
      <c r="B428" s="29" t="s">
        <v>321</v>
      </c>
      <c r="C428" s="65">
        <f>COUNTIFS('Covanta TAC Data'!$C$6:$C$1067,'Materials with no TAC Check'!B429,'Covanta TAC Data'!$F$6:$F$1067,"Yes")</f>
        <v>3</v>
      </c>
      <c r="D428" s="30" t="s">
        <v>38</v>
      </c>
      <c r="E428" s="31" t="s">
        <v>318</v>
      </c>
      <c r="F428" s="17" t="str">
        <f>IFERROR(IF(OR($D428="",$D428="No CAS"),INDEX('[1]DEQ Pollutant List'!$A$7:$A$611,MATCH($E428,'[1]DEQ Pollutant List'!$C$7:$C$611,0)),INDEX('[1]DEQ Pollutant List'!$A$7:$A$611,MATCH($D428,'[1]DEQ Pollutant List'!$B$7:$B$611,0))),"")</f>
        <v/>
      </c>
      <c r="G428" s="32"/>
      <c r="H428" s="33">
        <v>0.1</v>
      </c>
      <c r="I428" s="42">
        <v>0.25</v>
      </c>
      <c r="L428" t="s">
        <v>1245</v>
      </c>
    </row>
    <row r="429" spans="1:12" hidden="1" x14ac:dyDescent="0.35">
      <c r="A429" s="28"/>
      <c r="B429" s="29" t="s">
        <v>146</v>
      </c>
      <c r="C429" s="65">
        <f>COUNTIFS('Covanta TAC Data'!$C$6:$C$1067,'Materials with no TAC Check'!B430,'Covanta TAC Data'!$F$6:$F$1067,"Yes")</f>
        <v>3</v>
      </c>
      <c r="D429" s="30" t="s">
        <v>659</v>
      </c>
      <c r="E429" s="31" t="s">
        <v>660</v>
      </c>
      <c r="F429" s="17" t="str">
        <f>IFERROR(IF(OR($D429="",$D429="No CAS"),INDEX('[1]DEQ Pollutant List'!$A$7:$A$611,MATCH($E429,'[1]DEQ Pollutant List'!$C$7:$C$611,0)),INDEX('[1]DEQ Pollutant List'!$A$7:$A$611,MATCH($D429,'[1]DEQ Pollutant List'!$B$7:$B$611,0))),"")</f>
        <v/>
      </c>
      <c r="G429" s="32"/>
      <c r="H429" s="33">
        <v>0.14000000000000001</v>
      </c>
      <c r="I429" s="42"/>
      <c r="J429">
        <v>1.1639999999999999</v>
      </c>
    </row>
    <row r="430" spans="1:12" hidden="1" x14ac:dyDescent="0.35">
      <c r="A430" s="28"/>
      <c r="B430" s="29" t="s">
        <v>146</v>
      </c>
      <c r="C430" s="65">
        <f>COUNTIFS('Covanta TAC Data'!$C$6:$C$1067,'Materials with no TAC Check'!B431,'Covanta TAC Data'!$F$6:$F$1067,"Yes")</f>
        <v>3</v>
      </c>
      <c r="D430" s="30" t="s">
        <v>928</v>
      </c>
      <c r="E430" s="31" t="s">
        <v>930</v>
      </c>
      <c r="F430" s="17" t="str">
        <f>IFERROR(IF(OR($D430="",$D430="No CAS"),INDEX('[1]DEQ Pollutant List'!$A$7:$A$611,MATCH($E430,'[1]DEQ Pollutant List'!$C$7:$C$611,0)),INDEX('[1]DEQ Pollutant List'!$A$7:$A$611,MATCH($D430,'[1]DEQ Pollutant List'!$B$7:$B$611,0))),"")</f>
        <v/>
      </c>
      <c r="G430" s="32"/>
      <c r="H430" s="33">
        <v>7.0000000000000007E-2</v>
      </c>
      <c r="I430" s="42"/>
    </row>
    <row r="431" spans="1:12" hidden="1" x14ac:dyDescent="0.35">
      <c r="A431" s="28"/>
      <c r="B431" s="29" t="s">
        <v>146</v>
      </c>
      <c r="C431" s="65">
        <f>COUNTIFS('Covanta TAC Data'!$C$6:$C$1067,'Materials with no TAC Check'!B432,'Covanta TAC Data'!$F$6:$F$1067,"Yes")</f>
        <v>3</v>
      </c>
      <c r="D431" s="30" t="s">
        <v>627</v>
      </c>
      <c r="E431" s="31" t="s">
        <v>644</v>
      </c>
      <c r="F431" s="17" t="str">
        <f>IFERROR(IF(OR($D431="",$D431="No CAS"),INDEX('[1]DEQ Pollutant List'!$A$7:$A$611,MATCH($E431,'[1]DEQ Pollutant List'!$C$7:$C$611,0)),INDEX('[1]DEQ Pollutant List'!$A$7:$A$611,MATCH($D431,'[1]DEQ Pollutant List'!$B$7:$B$611,0))),"")</f>
        <v/>
      </c>
      <c r="G431" s="32"/>
      <c r="H431" s="33">
        <v>0.04</v>
      </c>
      <c r="I431" s="42"/>
    </row>
    <row r="432" spans="1:12" hidden="1" x14ac:dyDescent="0.35">
      <c r="A432" s="28"/>
      <c r="B432" s="29" t="s">
        <v>146</v>
      </c>
      <c r="C432" s="65">
        <f>COUNTIFS('Covanta TAC Data'!$C$6:$C$1067,'Materials with no TAC Check'!B433,'Covanta TAC Data'!$F$6:$F$1067,"Yes")</f>
        <v>3</v>
      </c>
      <c r="D432" s="30" t="s">
        <v>209</v>
      </c>
      <c r="E432" s="31" t="s">
        <v>218</v>
      </c>
      <c r="F432" s="17" t="str">
        <f>IFERROR(IF(OR($D432="",$D432="No CAS"),INDEX('[1]DEQ Pollutant List'!$A$7:$A$611,MATCH($E432,'[1]DEQ Pollutant List'!$C$7:$C$611,0)),INDEX('[1]DEQ Pollutant List'!$A$7:$A$611,MATCH($D432,'[1]DEQ Pollutant List'!$B$7:$B$611,0))),"")</f>
        <v/>
      </c>
      <c r="G432" s="32"/>
      <c r="H432" s="33">
        <v>0.04</v>
      </c>
      <c r="I432" s="42"/>
    </row>
    <row r="433" spans="1:12" hidden="1" x14ac:dyDescent="0.35">
      <c r="A433" s="28"/>
      <c r="B433" s="29" t="s">
        <v>146</v>
      </c>
      <c r="C433" s="65">
        <f>COUNTIFS('Covanta TAC Data'!$C$6:$C$1067,'Materials with no TAC Check'!B434,'Covanta TAC Data'!$F$6:$F$1067,"Yes")</f>
        <v>3</v>
      </c>
      <c r="D433" s="30" t="s">
        <v>743</v>
      </c>
      <c r="E433" s="31" t="s">
        <v>744</v>
      </c>
      <c r="F433" s="17">
        <f>IFERROR(IF(OR($D433="",$D433="No CAS"),INDEX('[1]DEQ Pollutant List'!$A$7:$A$611,MATCH($E433,'[1]DEQ Pollutant List'!$C$7:$C$611,0)),INDEX('[1]DEQ Pollutant List'!$A$7:$A$611,MATCH($D433,'[1]DEQ Pollutant List'!$B$7:$B$611,0))),"")</f>
        <v>634</v>
      </c>
      <c r="G433" s="32"/>
      <c r="H433" s="33">
        <v>0.03</v>
      </c>
      <c r="I433" s="42"/>
    </row>
    <row r="434" spans="1:12" hidden="1" x14ac:dyDescent="0.35">
      <c r="A434" s="28"/>
      <c r="B434" s="29" t="s">
        <v>146</v>
      </c>
      <c r="C434" s="65">
        <f>COUNTIFS('Covanta TAC Data'!$C$6:$C$1067,'Materials with no TAC Check'!B435,'Covanta TAC Data'!$F$6:$F$1067,"Yes")</f>
        <v>3</v>
      </c>
      <c r="D434" s="30" t="s">
        <v>728</v>
      </c>
      <c r="E434" s="31" t="s">
        <v>731</v>
      </c>
      <c r="F434" s="17">
        <f>IFERROR(IF(OR($D434="",$D434="No CAS"),INDEX('[1]DEQ Pollutant List'!$A$7:$A$611,MATCH($E434,'[1]DEQ Pollutant List'!$C$7:$C$611,0)),INDEX('[1]DEQ Pollutant List'!$A$7:$A$611,MATCH($D434,'[1]DEQ Pollutant List'!$B$7:$B$611,0))),"")</f>
        <v>302</v>
      </c>
      <c r="G434" s="32"/>
      <c r="H434" s="33">
        <v>0.02</v>
      </c>
      <c r="I434" s="42"/>
    </row>
    <row r="435" spans="1:12" hidden="1" x14ac:dyDescent="0.35">
      <c r="A435" s="28"/>
      <c r="B435" s="29" t="s">
        <v>146</v>
      </c>
      <c r="C435" s="65">
        <f>COUNTIFS('Covanta TAC Data'!$C$6:$C$1067,'Materials with no TAC Check'!B436,'Covanta TAC Data'!$F$6:$F$1067,"Yes")</f>
        <v>3</v>
      </c>
      <c r="D435" s="30" t="s">
        <v>302</v>
      </c>
      <c r="E435" s="31" t="s">
        <v>303</v>
      </c>
      <c r="F435" s="17">
        <f>IFERROR(IF(OR($D435="",$D435="No CAS"),INDEX('[1]DEQ Pollutant List'!$A$7:$A$611,MATCH($E435,'[1]DEQ Pollutant List'!$C$7:$C$611,0)),INDEX('[1]DEQ Pollutant List'!$A$7:$A$611,MATCH($D435,'[1]DEQ Pollutant List'!$B$7:$B$611,0))),"")</f>
        <v>600</v>
      </c>
      <c r="G435" s="32"/>
      <c r="H435" s="33">
        <v>0.02</v>
      </c>
      <c r="I435" s="42"/>
    </row>
    <row r="436" spans="1:12" hidden="1" x14ac:dyDescent="0.35">
      <c r="A436" s="28"/>
      <c r="B436" s="29" t="s">
        <v>146</v>
      </c>
      <c r="C436" s="65">
        <f>COUNTIFS('Covanta TAC Data'!$C$6:$C$1067,'Materials with no TAC Check'!B437,'Covanta TAC Data'!$F$6:$F$1067,"Yes")</f>
        <v>3</v>
      </c>
      <c r="D436" s="30" t="s">
        <v>144</v>
      </c>
      <c r="E436" s="31" t="s">
        <v>147</v>
      </c>
      <c r="F436" s="17" t="str">
        <f>IFERROR(IF(OR($D436="",$D436="No CAS"),INDEX('[1]DEQ Pollutant List'!$A$7:$A$611,MATCH($E436,'[1]DEQ Pollutant List'!$C$7:$C$611,0)),INDEX('[1]DEQ Pollutant List'!$A$7:$A$611,MATCH($D436,'[1]DEQ Pollutant List'!$B$7:$B$611,0))),"")</f>
        <v/>
      </c>
      <c r="G436" s="32"/>
      <c r="H436" s="33">
        <v>0.01</v>
      </c>
      <c r="I436" s="42"/>
    </row>
    <row r="437" spans="1:12" hidden="1" x14ac:dyDescent="0.35">
      <c r="A437" s="28"/>
      <c r="B437" s="29" t="s">
        <v>26</v>
      </c>
      <c r="C437" s="65">
        <f>COUNTIFS('Covanta TAC Data'!$C$6:$C$1067,'Materials with no TAC Check'!B438,'Covanta TAC Data'!$F$6:$F$1067,"Yes")</f>
        <v>3</v>
      </c>
      <c r="D437" s="30" t="s">
        <v>689</v>
      </c>
      <c r="E437" s="31" t="s">
        <v>690</v>
      </c>
      <c r="F437" s="17" t="str">
        <f>IFERROR(IF(OR($D437="",$D437="No CAS"),INDEX('[1]DEQ Pollutant List'!$A$7:$A$611,MATCH($E437,'[1]DEQ Pollutant List'!$C$7:$C$611,0)),INDEX('[1]DEQ Pollutant List'!$A$7:$A$611,MATCH($D437,'[1]DEQ Pollutant List'!$B$7:$B$611,0))),"")</f>
        <v/>
      </c>
      <c r="G437" s="32"/>
      <c r="H437" s="33">
        <v>0.3</v>
      </c>
      <c r="I437" s="42"/>
      <c r="J437">
        <v>1.2929999999999999</v>
      </c>
    </row>
    <row r="438" spans="1:12" hidden="1" x14ac:dyDescent="0.35">
      <c r="A438" s="28"/>
      <c r="B438" s="29" t="s">
        <v>26</v>
      </c>
      <c r="C438" s="65">
        <f>COUNTIFS('Covanta TAC Data'!$C$6:$C$1067,'Materials with no TAC Check'!B439,'Covanta TAC Data'!$F$6:$F$1067,"Yes")</f>
        <v>3</v>
      </c>
      <c r="D438" s="30" t="s">
        <v>406</v>
      </c>
      <c r="E438" s="31" t="s">
        <v>1246</v>
      </c>
      <c r="F438" s="17">
        <f>IFERROR(IF(OR($D438="",$D438="No CAS"),INDEX('[1]DEQ Pollutant List'!$A$7:$A$611,MATCH($E438,'[1]DEQ Pollutant List'!$C$7:$C$611,0)),INDEX('[1]DEQ Pollutant List'!$A$7:$A$611,MATCH($D438,'[1]DEQ Pollutant List'!$B$7:$B$611,0))),"")</f>
        <v>628</v>
      </c>
      <c r="G438" s="32"/>
      <c r="H438" s="33">
        <v>0.17</v>
      </c>
      <c r="I438" s="42"/>
    </row>
    <row r="439" spans="1:12" hidden="1" x14ac:dyDescent="0.35">
      <c r="A439" s="28"/>
      <c r="B439" s="29" t="s">
        <v>26</v>
      </c>
      <c r="C439" s="65">
        <f>COUNTIFS('Covanta TAC Data'!$C$6:$C$1067,'Materials with no TAC Check'!B440,'Covanta TAC Data'!$F$6:$F$1067,"Yes")</f>
        <v>3</v>
      </c>
      <c r="D439" s="30" t="s">
        <v>27</v>
      </c>
      <c r="E439" s="31" t="s">
        <v>30</v>
      </c>
      <c r="F439" s="17">
        <f>IFERROR(IF(OR($D439="",$D439="No CAS"),INDEX('[1]DEQ Pollutant List'!$A$7:$A$611,MATCH($E439,'[1]DEQ Pollutant List'!$C$7:$C$611,0)),INDEX('[1]DEQ Pollutant List'!$A$7:$A$611,MATCH($D439,'[1]DEQ Pollutant List'!$B$7:$B$611,0))),"")</f>
        <v>229</v>
      </c>
      <c r="G439" s="32"/>
      <c r="H439" s="33">
        <v>0.03</v>
      </c>
      <c r="I439" s="42"/>
    </row>
    <row r="440" spans="1:12" x14ac:dyDescent="0.35">
      <c r="A440" s="28"/>
      <c r="B440" s="29" t="s">
        <v>26</v>
      </c>
      <c r="C440" s="65">
        <f>COUNTIFS('Covanta TAC Data'!$C$6:$C$1067,'Materials with no TAC Check'!B441,'Covanta TAC Data'!$F$6:$F$1067,"Yes")</f>
        <v>0</v>
      </c>
      <c r="D440" s="30" t="s">
        <v>858</v>
      </c>
      <c r="E440" s="31" t="s">
        <v>859</v>
      </c>
      <c r="F440" s="17">
        <f>IFERROR(IF(OR($D440="",$D440="No CAS"),INDEX('[1]DEQ Pollutant List'!$A$7:$A$611,MATCH($E440,'[1]DEQ Pollutant List'!$C$7:$C$611,0)),INDEX('[1]DEQ Pollutant List'!$A$7:$A$611,MATCH($D440,'[1]DEQ Pollutant List'!$B$7:$B$611,0))),"")</f>
        <v>78</v>
      </c>
      <c r="G440" s="32"/>
      <c r="H440" s="33">
        <v>0.03</v>
      </c>
      <c r="I440" s="42"/>
    </row>
    <row r="441" spans="1:12" x14ac:dyDescent="0.35">
      <c r="A441" s="28"/>
      <c r="B441" s="29" t="s">
        <v>411</v>
      </c>
      <c r="C441" s="65">
        <f>COUNTIFS('Covanta TAC Data'!$C$6:$C$1067,'Materials with no TAC Check'!B442,'Covanta TAC Data'!$F$6:$F$1067,"Yes")</f>
        <v>0</v>
      </c>
      <c r="D441" s="30" t="s">
        <v>1247</v>
      </c>
      <c r="E441" s="31" t="s">
        <v>413</v>
      </c>
      <c r="F441" s="17" t="str">
        <f>IFERROR(IF(OR($D441="",$D441="No CAS"),INDEX('[1]DEQ Pollutant List'!$A$7:$A$611,MATCH($E441,'[1]DEQ Pollutant List'!$C$7:$C$611,0)),INDEX('[1]DEQ Pollutant List'!$A$7:$A$611,MATCH($D441,'[1]DEQ Pollutant List'!$B$7:$B$611,0))),"")</f>
        <v/>
      </c>
      <c r="G441" s="32"/>
      <c r="H441" s="33">
        <v>0.94825099999999996</v>
      </c>
      <c r="I441" s="42"/>
      <c r="J441">
        <v>0.91</v>
      </c>
    </row>
    <row r="442" spans="1:12" x14ac:dyDescent="0.35">
      <c r="A442" s="28"/>
      <c r="B442" s="29" t="s">
        <v>411</v>
      </c>
      <c r="C442" s="65">
        <f>COUNTIFS('Covanta TAC Data'!$C$6:$C$1067,'Materials with no TAC Check'!B443,'Covanta TAC Data'!$F$6:$F$1067,"Yes")</f>
        <v>1</v>
      </c>
      <c r="D442" s="30" t="s">
        <v>1248</v>
      </c>
      <c r="E442" s="31" t="s">
        <v>418</v>
      </c>
      <c r="F442" s="17" t="str">
        <f>IFERROR(IF(OR($D442="",$D442="No CAS"),INDEX('[1]DEQ Pollutant List'!$A$7:$A$611,MATCH($E442,'[1]DEQ Pollutant List'!$C$7:$C$611,0)),INDEX('[1]DEQ Pollutant List'!$A$7:$A$611,MATCH($D442,'[1]DEQ Pollutant List'!$B$7:$B$611,0))),"")</f>
        <v/>
      </c>
      <c r="G442" s="32"/>
      <c r="H442" s="33">
        <v>0.05</v>
      </c>
      <c r="I442" s="42"/>
    </row>
    <row r="443" spans="1:12" x14ac:dyDescent="0.35">
      <c r="A443" s="28"/>
      <c r="B443" s="29" t="s">
        <v>256</v>
      </c>
      <c r="C443" s="65">
        <f>COUNTIFS('Covanta TAC Data'!$C$6:$C$1067,'Materials with no TAC Check'!B444,'Covanta TAC Data'!$F$6:$F$1067,"Yes")</f>
        <v>1</v>
      </c>
      <c r="D443" s="30" t="s">
        <v>257</v>
      </c>
      <c r="E443" s="31" t="s">
        <v>258</v>
      </c>
      <c r="F443" s="17" t="str">
        <f>IFERROR(IF(OR($D443="",$D443="No CAS"),INDEX('[1]DEQ Pollutant List'!$A$7:$A$611,MATCH($E443,'[1]DEQ Pollutant List'!$C$7:$C$611,0)),INDEX('[1]DEQ Pollutant List'!$A$7:$A$611,MATCH($D443,'[1]DEQ Pollutant List'!$B$7:$B$611,0))),"")</f>
        <v/>
      </c>
      <c r="G443" s="32"/>
      <c r="H443" s="33">
        <v>0.5</v>
      </c>
      <c r="I443" s="42">
        <v>0.61</v>
      </c>
      <c r="K443" t="s">
        <v>1249</v>
      </c>
    </row>
    <row r="444" spans="1:12" x14ac:dyDescent="0.35">
      <c r="A444" s="28"/>
      <c r="B444" s="29" t="s">
        <v>256</v>
      </c>
      <c r="C444" s="65">
        <f>COUNTIFS('Covanta TAC Data'!$C$6:$C$1067,'Materials with no TAC Check'!B445,'Covanta TAC Data'!$F$6:$F$1067,"Yes")</f>
        <v>0</v>
      </c>
      <c r="D444" s="30" t="s">
        <v>590</v>
      </c>
      <c r="E444" s="31" t="s">
        <v>591</v>
      </c>
      <c r="F444" s="17" t="str">
        <f>IFERROR(IF(OR($D444="",$D444="No CAS"),INDEX('[1]DEQ Pollutant List'!$A$7:$A$611,MATCH($E444,'[1]DEQ Pollutant List'!$C$7:$C$611,0)),INDEX('[1]DEQ Pollutant List'!$A$7:$A$611,MATCH($D444,'[1]DEQ Pollutant List'!$B$7:$B$611,0))),"")</f>
        <v/>
      </c>
      <c r="G444" s="32"/>
      <c r="H444" s="33">
        <v>9.9999999999999995E-7</v>
      </c>
      <c r="I444" s="42">
        <v>0.01</v>
      </c>
    </row>
    <row r="445" spans="1:12" x14ac:dyDescent="0.35">
      <c r="A445" s="28"/>
      <c r="B445" s="196" t="s">
        <v>841</v>
      </c>
      <c r="C445" s="65">
        <f>COUNTIFS('Covanta TAC Data'!$C$6:$C$1067,'Materials with no TAC Check'!B446,'Covanta TAC Data'!$F$6:$F$1067,"Yes")</f>
        <v>0</v>
      </c>
      <c r="D445" s="30" t="s">
        <v>842</v>
      </c>
      <c r="E445" s="31" t="s">
        <v>843</v>
      </c>
      <c r="F445" s="17" t="str">
        <f>IFERROR(IF(OR($D445="",$D445="No CAS"),INDEX('[1]DEQ Pollutant List'!$A$7:$A$611,MATCH($E445,'[1]DEQ Pollutant List'!$C$7:$C$611,0)),INDEX('[1]DEQ Pollutant List'!$A$7:$A$611,MATCH($D445,'[1]DEQ Pollutant List'!$B$7:$B$611,0))),"")</f>
        <v/>
      </c>
      <c r="G445" s="32"/>
      <c r="H445" s="33">
        <v>0.1</v>
      </c>
      <c r="I445" s="42">
        <v>0.3</v>
      </c>
      <c r="J445" t="s">
        <v>844</v>
      </c>
    </row>
    <row r="446" spans="1:12" hidden="1" x14ac:dyDescent="0.35">
      <c r="A446" s="28"/>
      <c r="B446" s="29" t="s">
        <v>676</v>
      </c>
      <c r="C446" s="65">
        <f>COUNTIFS('Covanta TAC Data'!$C$6:$C$1067,'Materials with no TAC Check'!B447,'Covanta TAC Data'!$F$6:$F$1067,"Yes")</f>
        <v>1</v>
      </c>
      <c r="D446" s="30" t="s">
        <v>677</v>
      </c>
      <c r="E446" s="31" t="s">
        <v>678</v>
      </c>
      <c r="F446" s="17" t="str">
        <f>IFERROR(IF(OR($D446="",$D446="No CAS"),INDEX('[1]DEQ Pollutant List'!$A$7:$A$611,MATCH($E446,'[1]DEQ Pollutant List'!$C$7:$C$611,0)),INDEX('[1]DEQ Pollutant List'!$A$7:$A$611,MATCH($D446,'[1]DEQ Pollutant List'!$B$7:$B$611,0))),"")</f>
        <v/>
      </c>
      <c r="G446" s="32"/>
      <c r="H446" s="33">
        <v>0.7</v>
      </c>
      <c r="I446" s="42">
        <v>0.99</v>
      </c>
      <c r="L446" t="s">
        <v>1250</v>
      </c>
    </row>
    <row r="447" spans="1:12" hidden="1" x14ac:dyDescent="0.35">
      <c r="A447" s="28"/>
      <c r="B447" s="196" t="s">
        <v>201</v>
      </c>
      <c r="C447" s="65">
        <f>COUNTIFS('Covanta TAC Data'!$C$6:$C$1067,'Materials with no TAC Check'!B448,'Covanta TAC Data'!$F$6:$F$1067,"Yes")</f>
        <v>1</v>
      </c>
      <c r="D447" s="30" t="s">
        <v>237</v>
      </c>
      <c r="E447" s="31" t="s">
        <v>1251</v>
      </c>
      <c r="F447" s="17">
        <f>IFERROR(IF(OR($D447="",$D447="No CAS"),INDEX('[1]DEQ Pollutant List'!$A$7:$A$611,MATCH($E447,'[1]DEQ Pollutant List'!$C$7:$C$611,0)),INDEX('[1]DEQ Pollutant List'!$A$7:$A$611,MATCH($D447,'[1]DEQ Pollutant List'!$B$7:$B$611,0))),"")</f>
        <v>234</v>
      </c>
      <c r="G447" s="32"/>
      <c r="H447" s="33">
        <v>0.9</v>
      </c>
      <c r="I447" s="42">
        <v>0.95</v>
      </c>
      <c r="K447" t="s">
        <v>1252</v>
      </c>
    </row>
    <row r="448" spans="1:12" x14ac:dyDescent="0.35">
      <c r="A448" s="28"/>
      <c r="B448" s="196" t="s">
        <v>201</v>
      </c>
      <c r="C448" s="65">
        <f>COUNTIFS('Covanta TAC Data'!$C$6:$C$1067,'Materials with no TAC Check'!B449,'Covanta TAC Data'!$F$6:$F$1067,"Yes")</f>
        <v>1</v>
      </c>
      <c r="D448" s="30" t="s">
        <v>202</v>
      </c>
      <c r="E448" s="31" t="s">
        <v>203</v>
      </c>
      <c r="F448" s="17" t="str">
        <f>IFERROR(IF(OR($D448="",$D448="No CAS"),INDEX('[1]DEQ Pollutant List'!$A$7:$A$611,MATCH($E448,'[1]DEQ Pollutant List'!$C$7:$C$611,0)),INDEX('[1]DEQ Pollutant List'!$A$7:$A$611,MATCH($D448,'[1]DEQ Pollutant List'!$B$7:$B$611,0))),"")</f>
        <v/>
      </c>
      <c r="G448" s="32"/>
      <c r="H448" s="33">
        <v>0</v>
      </c>
      <c r="I448" s="42">
        <v>0.01</v>
      </c>
    </row>
    <row r="449" spans="1:12" x14ac:dyDescent="0.35">
      <c r="A449" s="28"/>
      <c r="B449" s="196" t="s">
        <v>47</v>
      </c>
      <c r="C449" s="65">
        <f>COUNTIFS('Covanta TAC Data'!$C$6:$C$1067,'Materials with no TAC Check'!B450,'Covanta TAC Data'!$F$6:$F$1067,"Yes")</f>
        <v>1</v>
      </c>
      <c r="D449" s="30" t="s">
        <v>1253</v>
      </c>
      <c r="E449" s="31" t="s">
        <v>49</v>
      </c>
      <c r="F449" s="17" t="str">
        <f>IFERROR(IF(OR($D449="",$D449="No CAS"),INDEX('[1]DEQ Pollutant List'!$A$7:$A$611,MATCH($E449,'[1]DEQ Pollutant List'!$C$7:$C$611,0)),INDEX('[1]DEQ Pollutant List'!$A$7:$A$611,MATCH($D449,'[1]DEQ Pollutant List'!$B$7:$B$611,0))),"")</f>
        <v/>
      </c>
      <c r="G449" s="32"/>
      <c r="H449" s="33">
        <v>0.1</v>
      </c>
      <c r="I449" s="42">
        <v>0.16</v>
      </c>
      <c r="K449" t="s">
        <v>1254</v>
      </c>
    </row>
    <row r="450" spans="1:12" x14ac:dyDescent="0.35">
      <c r="A450" s="28"/>
      <c r="B450" s="196" t="s">
        <v>47</v>
      </c>
      <c r="C450" s="65">
        <f>COUNTIFS('Covanta TAC Data'!$C$6:$C$1067,'Materials with no TAC Check'!B451,'Covanta TAC Data'!$F$6:$F$1067,"Yes")</f>
        <v>1</v>
      </c>
      <c r="D450" s="30" t="s">
        <v>1255</v>
      </c>
      <c r="E450" s="31" t="s">
        <v>1256</v>
      </c>
      <c r="F450" s="17" t="str">
        <f>IFERROR(IF(OR($D450="",$D450="No CAS"),INDEX('[1]DEQ Pollutant List'!$A$7:$A$611,MATCH($E450,'[1]DEQ Pollutant List'!$C$7:$C$611,0)),INDEX('[1]DEQ Pollutant List'!$A$7:$A$611,MATCH($D450,'[1]DEQ Pollutant List'!$B$7:$B$611,0))),"")</f>
        <v/>
      </c>
      <c r="G450" s="32"/>
      <c r="H450" s="33">
        <v>3.0000000000000001E-3</v>
      </c>
      <c r="I450" s="42">
        <v>0.05</v>
      </c>
    </row>
    <row r="451" spans="1:12" x14ac:dyDescent="0.35">
      <c r="A451" s="28"/>
      <c r="B451" s="196" t="s">
        <v>47</v>
      </c>
      <c r="C451" s="65">
        <f>COUNTIFS('Covanta TAC Data'!$C$6:$C$1067,'Materials with no TAC Check'!B452,'Covanta TAC Data'!$F$6:$F$1067,"Yes")</f>
        <v>0</v>
      </c>
      <c r="D451" s="30" t="s">
        <v>1257</v>
      </c>
      <c r="E451" s="31" t="s">
        <v>59</v>
      </c>
      <c r="F451" s="17" t="str">
        <f>IFERROR(IF(OR($D451="",$D451="No CAS"),INDEX('[1]DEQ Pollutant List'!$A$7:$A$611,MATCH($E451,'[1]DEQ Pollutant List'!$C$7:$C$611,0)),INDEX('[1]DEQ Pollutant List'!$A$7:$A$611,MATCH($D451,'[1]DEQ Pollutant List'!$B$7:$B$611,0))),"")</f>
        <v/>
      </c>
      <c r="G451" s="32"/>
      <c r="H451" s="33">
        <v>0.8</v>
      </c>
      <c r="I451" s="42">
        <v>89.7</v>
      </c>
    </row>
    <row r="452" spans="1:12" x14ac:dyDescent="0.35">
      <c r="A452" s="28"/>
      <c r="B452" s="29" t="s">
        <v>351</v>
      </c>
      <c r="C452" s="65">
        <f>COUNTIFS('Covanta TAC Data'!$C$6:$C$1067,'Materials with no TAC Check'!B453,'Covanta TAC Data'!$F$6:$F$1067,"Yes")</f>
        <v>0</v>
      </c>
      <c r="D452" s="30" t="s">
        <v>1167</v>
      </c>
      <c r="E452" s="31" t="s">
        <v>39</v>
      </c>
      <c r="F452" s="17" t="str">
        <f>IFERROR(IF(OR($D452="",$D452="No CAS"),INDEX('[1]DEQ Pollutant List'!$A$7:$A$611,MATCH($E452,'[1]DEQ Pollutant List'!$C$7:$C$611,0)),INDEX('[1]DEQ Pollutant List'!$A$7:$A$611,MATCH($D452,'[1]DEQ Pollutant List'!$B$7:$B$611,0))),"")</f>
        <v/>
      </c>
      <c r="G452" s="32"/>
      <c r="H452" s="33">
        <v>0.1</v>
      </c>
      <c r="I452" s="42">
        <v>0.25</v>
      </c>
      <c r="L452" t="s">
        <v>1245</v>
      </c>
    </row>
    <row r="453" spans="1:12" hidden="1" x14ac:dyDescent="0.35">
      <c r="A453" s="28"/>
      <c r="B453" s="29" t="s">
        <v>349</v>
      </c>
      <c r="C453" s="65">
        <f>COUNTIFS('Covanta TAC Data'!$C$6:$C$1067,'Materials with no TAC Check'!B454,'Covanta TAC Data'!$F$6:$F$1067,"Yes")</f>
        <v>3</v>
      </c>
      <c r="D453" s="30" t="s">
        <v>1167</v>
      </c>
      <c r="E453" s="31" t="s">
        <v>39</v>
      </c>
      <c r="F453" s="17" t="str">
        <f>IFERROR(IF(OR($D453="",$D453="No CAS"),INDEX('[1]DEQ Pollutant List'!$A$7:$A$611,MATCH($E453,'[1]DEQ Pollutant List'!$C$7:$C$611,0)),INDEX('[1]DEQ Pollutant List'!$A$7:$A$611,MATCH($D453,'[1]DEQ Pollutant List'!$B$7:$B$611,0))),"")</f>
        <v/>
      </c>
      <c r="G453" s="32"/>
      <c r="H453" s="33">
        <v>0.1</v>
      </c>
      <c r="I453" s="42">
        <v>0.25</v>
      </c>
      <c r="L453" t="s">
        <v>1244</v>
      </c>
    </row>
    <row r="454" spans="1:12" hidden="1" x14ac:dyDescent="0.35">
      <c r="A454" s="28"/>
      <c r="B454" s="29" t="s">
        <v>132</v>
      </c>
      <c r="C454" s="65">
        <f>COUNTIFS('Covanta TAC Data'!$C$6:$C$1067,'Materials with no TAC Check'!B455,'Covanta TAC Data'!$F$6:$F$1067,"Yes")</f>
        <v>3</v>
      </c>
      <c r="D454" s="30" t="s">
        <v>1135</v>
      </c>
      <c r="E454" s="31" t="s">
        <v>744</v>
      </c>
      <c r="F454" s="17" t="str">
        <f>IFERROR(IF(OR($D454="",$D454="No CAS"),INDEX('[1]DEQ Pollutant List'!$A$7:$A$611,MATCH($E454,'[1]DEQ Pollutant List'!$C$7:$C$611,0)),INDEX('[1]DEQ Pollutant List'!$A$7:$A$611,MATCH($D454,'[1]DEQ Pollutant List'!$B$7:$B$611,0))),"")</f>
        <v/>
      </c>
      <c r="G454" s="32"/>
      <c r="H454" s="33">
        <v>0.25</v>
      </c>
      <c r="I454" s="42">
        <v>0.5</v>
      </c>
      <c r="K454">
        <v>0.77700000000000002</v>
      </c>
    </row>
    <row r="455" spans="1:12" hidden="1" x14ac:dyDescent="0.35">
      <c r="A455" s="28"/>
      <c r="B455" s="29" t="s">
        <v>132</v>
      </c>
      <c r="C455" s="65">
        <f>COUNTIFS('Covanta TAC Data'!$C$6:$C$1067,'Materials with no TAC Check'!B456,'Covanta TAC Data'!$F$6:$F$1067,"Yes")</f>
        <v>3</v>
      </c>
      <c r="D455" s="30" t="s">
        <v>797</v>
      </c>
      <c r="E455" s="31" t="s">
        <v>105</v>
      </c>
      <c r="F455" s="17" t="str">
        <f>IFERROR(IF(OR($D455="",$D455="No CAS"),INDEX('[1]DEQ Pollutant List'!$A$7:$A$611,MATCH($E455,'[1]DEQ Pollutant List'!$C$7:$C$611,0)),INDEX('[1]DEQ Pollutant List'!$A$7:$A$611,MATCH($D455,'[1]DEQ Pollutant List'!$B$7:$B$611,0))),"")</f>
        <v/>
      </c>
      <c r="G455" s="32"/>
      <c r="H455" s="33">
        <v>0.1</v>
      </c>
      <c r="I455" s="42">
        <v>0.25</v>
      </c>
    </row>
    <row r="456" spans="1:12" hidden="1" x14ac:dyDescent="0.35">
      <c r="A456" s="28"/>
      <c r="B456" s="29" t="s">
        <v>132</v>
      </c>
      <c r="C456" s="65">
        <f>COUNTIFS('Covanta TAC Data'!$C$6:$C$1067,'Materials with no TAC Check'!B457,'Covanta TAC Data'!$F$6:$F$1067,"Yes")</f>
        <v>3</v>
      </c>
      <c r="D456" s="30" t="s">
        <v>87</v>
      </c>
      <c r="E456" s="31" t="s">
        <v>92</v>
      </c>
      <c r="F456" s="17" t="str">
        <f>IFERROR(IF(OR($D456="",$D456="No CAS"),INDEX('[1]DEQ Pollutant List'!$A$7:$A$611,MATCH($E456,'[1]DEQ Pollutant List'!$C$7:$C$611,0)),INDEX('[1]DEQ Pollutant List'!$A$7:$A$611,MATCH($D456,'[1]DEQ Pollutant List'!$B$7:$B$611,0))),"")</f>
        <v/>
      </c>
      <c r="G456" s="32"/>
      <c r="H456" s="33">
        <v>2.5000000000000001E-2</v>
      </c>
      <c r="I456" s="42">
        <v>0.1</v>
      </c>
    </row>
    <row r="457" spans="1:12" hidden="1" x14ac:dyDescent="0.35">
      <c r="A457" s="28"/>
      <c r="B457" s="29" t="s">
        <v>132</v>
      </c>
      <c r="C457" s="65">
        <f>COUNTIFS('Covanta TAC Data'!$C$6:$C$1067,'Materials with no TAC Check'!B458,'Covanta TAC Data'!$F$6:$F$1067,"Yes")</f>
        <v>3</v>
      </c>
      <c r="D457" s="30" t="s">
        <v>209</v>
      </c>
      <c r="E457" s="31" t="s">
        <v>210</v>
      </c>
      <c r="F457" s="17" t="str">
        <f>IFERROR(IF(OR($D457="",$D457="No CAS"),INDEX('[1]DEQ Pollutant List'!$A$7:$A$611,MATCH($E457,'[1]DEQ Pollutant List'!$C$7:$C$611,0)),INDEX('[1]DEQ Pollutant List'!$A$7:$A$611,MATCH($D457,'[1]DEQ Pollutant List'!$B$7:$B$611,0))),"")</f>
        <v/>
      </c>
      <c r="G457" s="32"/>
      <c r="H457" s="33">
        <v>2.5000000000000001E-2</v>
      </c>
      <c r="I457" s="42">
        <v>0.1</v>
      </c>
    </row>
    <row r="458" spans="1:12" hidden="1" x14ac:dyDescent="0.35">
      <c r="A458" s="28"/>
      <c r="B458" s="29" t="s">
        <v>132</v>
      </c>
      <c r="C458" s="65">
        <f>COUNTIFS('Covanta TAC Data'!$C$6:$C$1067,'Materials with no TAC Check'!B459,'Covanta TAC Data'!$F$6:$F$1067,"Yes")</f>
        <v>3</v>
      </c>
      <c r="D458" s="30" t="s">
        <v>516</v>
      </c>
      <c r="E458" s="31" t="s">
        <v>517</v>
      </c>
      <c r="F458" s="17" t="str">
        <f>IFERROR(IF(OR($D458="",$D458="No CAS"),INDEX('[1]DEQ Pollutant List'!$A$7:$A$611,MATCH($E458,'[1]DEQ Pollutant List'!$C$7:$C$611,0)),INDEX('[1]DEQ Pollutant List'!$A$7:$A$611,MATCH($D458,'[1]DEQ Pollutant List'!$B$7:$B$611,0))),"")</f>
        <v/>
      </c>
      <c r="G458" s="32"/>
      <c r="H458" s="33">
        <v>2.5000000000000001E-2</v>
      </c>
      <c r="I458" s="42">
        <v>0.1</v>
      </c>
    </row>
    <row r="459" spans="1:12" hidden="1" x14ac:dyDescent="0.35">
      <c r="A459" s="28"/>
      <c r="B459" s="29" t="s">
        <v>132</v>
      </c>
      <c r="C459" s="65">
        <f>COUNTIFS('Covanta TAC Data'!$C$6:$C$1067,'Materials with no TAC Check'!B460,'Covanta TAC Data'!$F$6:$F$1067,"Yes")</f>
        <v>3</v>
      </c>
      <c r="D459" s="30" t="s">
        <v>406</v>
      </c>
      <c r="E459" s="31" t="s">
        <v>519</v>
      </c>
      <c r="F459" s="17">
        <f>IFERROR(IF(OR($D459="",$D459="No CAS"),INDEX('[1]DEQ Pollutant List'!$A$7:$A$611,MATCH($E459,'[1]DEQ Pollutant List'!$C$7:$C$611,0)),INDEX('[1]DEQ Pollutant List'!$A$7:$A$611,MATCH($D459,'[1]DEQ Pollutant List'!$B$7:$B$611,0))),"")</f>
        <v>628</v>
      </c>
      <c r="G459" s="32"/>
      <c r="H459" s="33">
        <v>2.5000000000000001E-2</v>
      </c>
      <c r="I459" s="42">
        <v>0.1</v>
      </c>
    </row>
    <row r="460" spans="1:12" hidden="1" x14ac:dyDescent="0.35">
      <c r="A460" s="28"/>
      <c r="B460" s="29" t="s">
        <v>132</v>
      </c>
      <c r="C460" s="65">
        <f>COUNTIFS('Covanta TAC Data'!$C$6:$C$1067,'Materials with no TAC Check'!B461,'Covanta TAC Data'!$F$6:$F$1067,"Yes")</f>
        <v>3</v>
      </c>
      <c r="D460" s="30" t="s">
        <v>579</v>
      </c>
      <c r="E460" s="31" t="s">
        <v>582</v>
      </c>
      <c r="F460" s="17" t="str">
        <f>IFERROR(IF(OR($D460="",$D460="No CAS"),INDEX('[1]DEQ Pollutant List'!$A$7:$A$611,MATCH($E460,'[1]DEQ Pollutant List'!$C$7:$C$611,0)),INDEX('[1]DEQ Pollutant List'!$A$7:$A$611,MATCH($D460,'[1]DEQ Pollutant List'!$B$7:$B$611,0))),"")</f>
        <v/>
      </c>
      <c r="G460" s="32"/>
      <c r="H460" s="33">
        <v>2.5000000000000001E-2</v>
      </c>
      <c r="I460" s="42">
        <v>0.1</v>
      </c>
    </row>
    <row r="461" spans="1:12" hidden="1" x14ac:dyDescent="0.35">
      <c r="A461" s="28"/>
      <c r="B461" s="29" t="s">
        <v>132</v>
      </c>
      <c r="C461" s="65">
        <f>COUNTIFS('Covanta TAC Data'!$C$6:$C$1067,'Materials with no TAC Check'!B462,'Covanta TAC Data'!$F$6:$F$1067,"Yes")</f>
        <v>3</v>
      </c>
      <c r="D461" s="30" t="s">
        <v>484</v>
      </c>
      <c r="E461" s="31" t="s">
        <v>485</v>
      </c>
      <c r="F461" s="17" t="str">
        <f>IFERROR(IF(OR($D461="",$D461="No CAS"),INDEX('[1]DEQ Pollutant List'!$A$7:$A$611,MATCH($E461,'[1]DEQ Pollutant List'!$C$7:$C$611,0)),INDEX('[1]DEQ Pollutant List'!$A$7:$A$611,MATCH($D461,'[1]DEQ Pollutant List'!$B$7:$B$611,0))),"")</f>
        <v/>
      </c>
      <c r="G461" s="32"/>
      <c r="H461" s="33">
        <v>0.01</v>
      </c>
      <c r="I461" s="42">
        <v>2.5000000000000001E-2</v>
      </c>
    </row>
    <row r="462" spans="1:12" hidden="1" x14ac:dyDescent="0.35">
      <c r="A462" s="28"/>
      <c r="B462" s="29" t="s">
        <v>132</v>
      </c>
      <c r="C462" s="65">
        <f>COUNTIFS('Covanta TAC Data'!$C$6:$C$1067,'Materials with no TAC Check'!B463,'Covanta TAC Data'!$F$6:$F$1067,"Yes")</f>
        <v>3</v>
      </c>
      <c r="D462" s="30" t="s">
        <v>38</v>
      </c>
      <c r="E462" s="31" t="s">
        <v>39</v>
      </c>
      <c r="F462" s="17" t="str">
        <f>IFERROR(IF(OR($D462="",$D462="No CAS"),INDEX('[1]DEQ Pollutant List'!$A$7:$A$611,MATCH($E462,'[1]DEQ Pollutant List'!$C$7:$C$611,0)),INDEX('[1]DEQ Pollutant List'!$A$7:$A$611,MATCH($D462,'[1]DEQ Pollutant List'!$B$7:$B$611,0))),"")</f>
        <v/>
      </c>
      <c r="G462" s="32"/>
      <c r="H462" s="33">
        <v>0.01</v>
      </c>
      <c r="I462" s="42">
        <v>2.5000000000000001E-2</v>
      </c>
    </row>
    <row r="463" spans="1:12" hidden="1" x14ac:dyDescent="0.35">
      <c r="A463" s="28"/>
      <c r="B463" s="29" t="s">
        <v>132</v>
      </c>
      <c r="C463" s="65">
        <f>COUNTIFS('Covanta TAC Data'!$C$6:$C$1067,'Materials with no TAC Check'!B464,'Covanta TAC Data'!$F$6:$F$1067,"Yes")</f>
        <v>3</v>
      </c>
      <c r="D463" s="30" t="s">
        <v>27</v>
      </c>
      <c r="E463" s="31" t="s">
        <v>28</v>
      </c>
      <c r="F463" s="17">
        <f>IFERROR(IF(OR($D463="",$D463="No CAS"),INDEX('[1]DEQ Pollutant List'!$A$7:$A$611,MATCH($E463,'[1]DEQ Pollutant List'!$C$7:$C$611,0)),INDEX('[1]DEQ Pollutant List'!$A$7:$A$611,MATCH($D463,'[1]DEQ Pollutant List'!$B$7:$B$611,0))),"")</f>
        <v>229</v>
      </c>
      <c r="G463" s="32"/>
      <c r="H463" s="33">
        <v>0.01</v>
      </c>
      <c r="I463" s="42">
        <v>2.5000000000000001E-2</v>
      </c>
    </row>
    <row r="464" spans="1:12" hidden="1" x14ac:dyDescent="0.35">
      <c r="A464" s="28"/>
      <c r="B464" s="29" t="s">
        <v>132</v>
      </c>
      <c r="C464" s="65">
        <f>COUNTIFS('Covanta TAC Data'!$C$6:$C$1067,'Materials with no TAC Check'!B465,'Covanta TAC Data'!$F$6:$F$1067,"Yes")</f>
        <v>3</v>
      </c>
      <c r="D464" s="30" t="s">
        <v>292</v>
      </c>
      <c r="E464" s="31" t="s">
        <v>293</v>
      </c>
      <c r="F464" s="17" t="str">
        <f>IFERROR(IF(OR($D464="",$D464="No CAS"),INDEX('[1]DEQ Pollutant List'!$A$7:$A$611,MATCH($E464,'[1]DEQ Pollutant List'!$C$7:$C$611,0)),INDEX('[1]DEQ Pollutant List'!$A$7:$A$611,MATCH($D464,'[1]DEQ Pollutant List'!$B$7:$B$611,0))),"")</f>
        <v/>
      </c>
      <c r="G464" s="32"/>
      <c r="H464" s="33">
        <v>1E-3</v>
      </c>
      <c r="I464" s="42">
        <v>0.01</v>
      </c>
    </row>
    <row r="465" spans="1:12" hidden="1" x14ac:dyDescent="0.35">
      <c r="A465" s="28"/>
      <c r="B465" s="29" t="s">
        <v>132</v>
      </c>
      <c r="C465" s="65">
        <f>COUNTIFS('Covanta TAC Data'!$C$6:$C$1067,'Materials with no TAC Check'!B466,'Covanta TAC Data'!$F$6:$F$1067,"Yes")</f>
        <v>3</v>
      </c>
      <c r="D465" s="30" t="s">
        <v>648</v>
      </c>
      <c r="E465" s="31" t="s">
        <v>649</v>
      </c>
      <c r="F465" s="17" t="str">
        <f>IFERROR(IF(OR($D465="",$D465="No CAS"),INDEX('[1]DEQ Pollutant List'!$A$7:$A$611,MATCH($E465,'[1]DEQ Pollutant List'!$C$7:$C$611,0)),INDEX('[1]DEQ Pollutant List'!$A$7:$A$611,MATCH($D465,'[1]DEQ Pollutant List'!$B$7:$B$611,0))),"")</f>
        <v/>
      </c>
      <c r="G465" s="32"/>
      <c r="H465" s="33">
        <v>1E-3</v>
      </c>
      <c r="I465" s="42">
        <v>0.01</v>
      </c>
    </row>
    <row r="466" spans="1:12" x14ac:dyDescent="0.35">
      <c r="A466" s="28"/>
      <c r="B466" s="29" t="s">
        <v>132</v>
      </c>
      <c r="C466" s="65">
        <f>COUNTIFS('Covanta TAC Data'!$C$6:$C$1067,'Materials with no TAC Check'!B467,'Covanta TAC Data'!$F$6:$F$1067,"Yes")</f>
        <v>0</v>
      </c>
      <c r="D466" s="30" t="s">
        <v>177</v>
      </c>
      <c r="E466" s="31" t="s">
        <v>178</v>
      </c>
      <c r="F466" s="17" t="str">
        <f>IFERROR(IF(OR($D466="",$D466="No CAS"),INDEX('[1]DEQ Pollutant List'!$A$7:$A$611,MATCH($E466,'[1]DEQ Pollutant List'!$C$7:$C$611,0)),INDEX('[1]DEQ Pollutant List'!$A$7:$A$611,MATCH($D466,'[1]DEQ Pollutant List'!$B$7:$B$611,0))),"")</f>
        <v/>
      </c>
      <c r="G466" s="32"/>
      <c r="H466" s="33">
        <v>1E-3</v>
      </c>
      <c r="I466" s="42">
        <v>0.01</v>
      </c>
    </row>
    <row r="467" spans="1:12" hidden="1" x14ac:dyDescent="0.35">
      <c r="A467" s="28"/>
      <c r="B467" s="29" t="s">
        <v>1021</v>
      </c>
      <c r="C467" s="65">
        <f>COUNTIFS('Covanta TAC Data'!$C$6:$C$1067,'Materials with no TAC Check'!B468,'Covanta TAC Data'!$F$6:$F$1067,"Yes")</f>
        <v>3</v>
      </c>
      <c r="D467" s="30" t="s">
        <v>1022</v>
      </c>
      <c r="E467" s="31" t="s">
        <v>1023</v>
      </c>
      <c r="F467" s="17" t="str">
        <f>IFERROR(IF(OR($D467="",$D467="No CAS"),INDEX('[1]DEQ Pollutant List'!$A$7:$A$611,MATCH($E467,'[1]DEQ Pollutant List'!$C$7:$C$611,0)),INDEX('[1]DEQ Pollutant List'!$A$7:$A$611,MATCH($D467,'[1]DEQ Pollutant List'!$B$7:$B$611,0))),"")</f>
        <v/>
      </c>
      <c r="G467" s="32"/>
      <c r="H467" s="33">
        <v>0.7</v>
      </c>
      <c r="I467" s="42">
        <v>0.99</v>
      </c>
      <c r="L467" t="s">
        <v>1258</v>
      </c>
    </row>
    <row r="468" spans="1:12" hidden="1" x14ac:dyDescent="0.35">
      <c r="A468" s="28"/>
      <c r="B468" s="196" t="s">
        <v>739</v>
      </c>
      <c r="C468" s="65">
        <f>COUNTIFS('Covanta TAC Data'!$C$6:$C$1067,'Materials with no TAC Check'!B469,'Covanta TAC Data'!$F$6:$F$1067,"Yes")</f>
        <v>3</v>
      </c>
      <c r="D468" s="30" t="s">
        <v>1259</v>
      </c>
      <c r="E468" s="31" t="s">
        <v>737</v>
      </c>
      <c r="F468" s="17" t="str">
        <f>IFERROR(IF(OR($D468="",$D468="No CAS"),INDEX('[1]DEQ Pollutant List'!$A$7:$A$611,MATCH($E468,'[1]DEQ Pollutant List'!$C$7:$C$611,0)),INDEX('[1]DEQ Pollutant List'!$A$7:$A$611,MATCH($D468,'[1]DEQ Pollutant List'!$B$7:$B$611,0))),"")</f>
        <v/>
      </c>
      <c r="G468" s="32"/>
      <c r="H468" s="33">
        <v>0.95</v>
      </c>
      <c r="I468" s="42">
        <v>0.99</v>
      </c>
      <c r="J468">
        <v>7</v>
      </c>
    </row>
    <row r="469" spans="1:12" hidden="1" x14ac:dyDescent="0.35">
      <c r="A469" s="28"/>
      <c r="B469" s="196" t="s">
        <v>739</v>
      </c>
      <c r="C469" s="65">
        <f>COUNTIFS('Covanta TAC Data'!$C$6:$C$1067,'Materials with no TAC Check'!B470,'Covanta TAC Data'!$F$6:$F$1067,"Yes")</f>
        <v>3</v>
      </c>
      <c r="D469" s="30" t="s">
        <v>869</v>
      </c>
      <c r="E469" s="31" t="s">
        <v>870</v>
      </c>
      <c r="F469" s="17">
        <f>IFERROR(IF(OR($D469="",$D469="No CAS"),INDEX('[1]DEQ Pollutant List'!$A$7:$A$611,MATCH($E469,'[1]DEQ Pollutant List'!$C$7:$C$611,0)),INDEX('[1]DEQ Pollutant List'!$A$7:$A$611,MATCH($D469,'[1]DEQ Pollutant List'!$B$7:$B$611,0))),"")</f>
        <v>312</v>
      </c>
      <c r="G469" s="32"/>
      <c r="H469" s="33">
        <v>2.5000000000000001E-3</v>
      </c>
      <c r="I469" s="42">
        <v>1.6500000000000001E-2</v>
      </c>
    </row>
    <row r="470" spans="1:12" hidden="1" x14ac:dyDescent="0.35">
      <c r="A470" s="28"/>
      <c r="B470" s="196" t="s">
        <v>739</v>
      </c>
      <c r="C470" s="65">
        <f>COUNTIFS('Covanta TAC Data'!$C$6:$C$1067,'Materials with no TAC Check'!B471,'Covanta TAC Data'!$F$6:$F$1067,"Yes")</f>
        <v>3</v>
      </c>
      <c r="D470" s="30" t="s">
        <v>1260</v>
      </c>
      <c r="E470" s="31" t="s">
        <v>753</v>
      </c>
      <c r="F470" s="17" t="str">
        <f>IFERROR(IF(OR($D470="",$D470="No CAS"),INDEX('[1]DEQ Pollutant List'!$A$7:$A$611,MATCH($E470,'[1]DEQ Pollutant List'!$C$7:$C$611,0)),INDEX('[1]DEQ Pollutant List'!$A$7:$A$611,MATCH($D470,'[1]DEQ Pollutant List'!$B$7:$B$611,0))),"")</f>
        <v/>
      </c>
      <c r="G470" s="32"/>
      <c r="H470" s="33" t="s">
        <v>806</v>
      </c>
      <c r="I470" s="42"/>
    </row>
    <row r="471" spans="1:12" hidden="1" x14ac:dyDescent="0.35">
      <c r="A471" s="28"/>
      <c r="B471" s="196" t="s">
        <v>739</v>
      </c>
      <c r="C471" s="65">
        <f>COUNTIFS('Covanta TAC Data'!$C$6:$C$1067,'Materials with no TAC Check'!B472,'Covanta TAC Data'!$F$6:$F$1067,"Yes")</f>
        <v>3</v>
      </c>
      <c r="D471" s="30" t="s">
        <v>773</v>
      </c>
      <c r="E471" s="31" t="s">
        <v>774</v>
      </c>
      <c r="F471" s="17" t="str">
        <f>IFERROR(IF(OR($D471="",$D471="No CAS"),INDEX('[1]DEQ Pollutant List'!$A$7:$A$611,MATCH($E471,'[1]DEQ Pollutant List'!$C$7:$C$611,0)),INDEX('[1]DEQ Pollutant List'!$A$7:$A$611,MATCH($D471,'[1]DEQ Pollutant List'!$B$7:$B$611,0))),"")</f>
        <v/>
      </c>
      <c r="G471" s="32"/>
      <c r="H471" s="33">
        <v>1E-4</v>
      </c>
      <c r="I471" s="42">
        <v>1.4999999999999999E-2</v>
      </c>
    </row>
    <row r="472" spans="1:12" hidden="1" x14ac:dyDescent="0.35">
      <c r="A472" s="28"/>
      <c r="B472" s="196" t="s">
        <v>739</v>
      </c>
      <c r="C472" s="65">
        <f>COUNTIFS('Covanta TAC Data'!$C$6:$C$1067,'Materials with no TAC Check'!B473,'Covanta TAC Data'!$F$6:$F$1067,"Yes")</f>
        <v>3</v>
      </c>
      <c r="D472" s="30" t="s">
        <v>1261</v>
      </c>
      <c r="E472" s="31" t="s">
        <v>866</v>
      </c>
      <c r="F472" s="17" t="str">
        <f>IFERROR(IF(OR($D472="",$D472="No CAS"),INDEX('[1]DEQ Pollutant List'!$A$7:$A$611,MATCH($E472,'[1]DEQ Pollutant List'!$C$7:$C$611,0)),INDEX('[1]DEQ Pollutant List'!$A$7:$A$611,MATCH($D472,'[1]DEQ Pollutant List'!$B$7:$B$611,0))),"")</f>
        <v/>
      </c>
      <c r="G472" s="32"/>
      <c r="H472" s="33">
        <v>0</v>
      </c>
      <c r="I472" s="42">
        <v>5.0000000000000002E-5</v>
      </c>
    </row>
    <row r="473" spans="1:12" hidden="1" x14ac:dyDescent="0.35">
      <c r="A473" s="28"/>
      <c r="B473" s="196" t="s">
        <v>739</v>
      </c>
      <c r="C473" s="65">
        <f>COUNTIFS('Covanta TAC Data'!$C$6:$C$1067,'Materials with no TAC Check'!B474,'Covanta TAC Data'!$F$6:$F$1067,"Yes")</f>
        <v>3</v>
      </c>
      <c r="D473" s="30" t="s">
        <v>771</v>
      </c>
      <c r="E473" s="31" t="s">
        <v>772</v>
      </c>
      <c r="F473" s="17" t="str">
        <f>IFERROR(IF(OR($D473="",$D473="No CAS"),INDEX('[1]DEQ Pollutant List'!$A$7:$A$611,MATCH($E473,'[1]DEQ Pollutant List'!$C$7:$C$611,0)),INDEX('[1]DEQ Pollutant List'!$A$7:$A$611,MATCH($D473,'[1]DEQ Pollutant List'!$B$7:$B$611,0))),"")</f>
        <v/>
      </c>
      <c r="G473" s="32"/>
      <c r="H473" s="33">
        <v>1E-4</v>
      </c>
      <c r="I473" s="42">
        <v>1.0999999999999999E-2</v>
      </c>
    </row>
    <row r="474" spans="1:12" hidden="1" x14ac:dyDescent="0.35">
      <c r="A474" s="28"/>
      <c r="B474" s="196" t="s">
        <v>739</v>
      </c>
      <c r="C474" s="65">
        <f>COUNTIFS('Covanta TAC Data'!$C$6:$C$1067,'Materials with no TAC Check'!B475,'Covanta TAC Data'!$F$6:$F$1067,"Yes")</f>
        <v>3</v>
      </c>
      <c r="D474" s="30" t="s">
        <v>911</v>
      </c>
      <c r="E474" s="31" t="s">
        <v>912</v>
      </c>
      <c r="F474" s="17">
        <f>IFERROR(IF(OR($D474="",$D474="No CAS"),INDEX('[1]DEQ Pollutant List'!$A$7:$A$611,MATCH($E474,'[1]DEQ Pollutant List'!$C$7:$C$611,0)),INDEX('[1]DEQ Pollutant List'!$A$7:$A$611,MATCH($D474,'[1]DEQ Pollutant List'!$B$7:$B$611,0))),"")</f>
        <v>620</v>
      </c>
      <c r="G474" s="32"/>
      <c r="H474" s="33">
        <v>0</v>
      </c>
      <c r="I474" s="42">
        <v>3.5000000000000001E-3</v>
      </c>
    </row>
    <row r="475" spans="1:12" hidden="1" x14ac:dyDescent="0.35">
      <c r="A475" s="28"/>
      <c r="B475" s="196" t="s">
        <v>739</v>
      </c>
      <c r="C475" s="65">
        <f>COUNTIFS('Covanta TAC Data'!$C$6:$C$1067,'Materials with no TAC Check'!B476,'Covanta TAC Data'!$F$6:$F$1067,"Yes")</f>
        <v>3</v>
      </c>
      <c r="D475" s="30" t="s">
        <v>1262</v>
      </c>
      <c r="E475" s="31" t="s">
        <v>845</v>
      </c>
      <c r="F475" s="17" t="str">
        <f>IFERROR(IF(OR($D475="",$D475="No CAS"),INDEX('[1]DEQ Pollutant List'!$A$7:$A$611,MATCH($E475,'[1]DEQ Pollutant List'!$C$7:$C$611,0)),INDEX('[1]DEQ Pollutant List'!$A$7:$A$611,MATCH($D475,'[1]DEQ Pollutant List'!$B$7:$B$611,0))),"")</f>
        <v/>
      </c>
      <c r="G475" s="32"/>
      <c r="H475" s="33" t="s">
        <v>905</v>
      </c>
      <c r="I475" s="42"/>
    </row>
    <row r="476" spans="1:12" hidden="1" x14ac:dyDescent="0.35">
      <c r="A476" s="28"/>
      <c r="B476" s="196" t="s">
        <v>739</v>
      </c>
      <c r="C476" s="65">
        <f>COUNTIFS('Covanta TAC Data'!$C$6:$C$1067,'Materials with no TAC Check'!B477,'Covanta TAC Data'!$F$6:$F$1067,"Yes")</f>
        <v>3</v>
      </c>
      <c r="D476" s="30" t="s">
        <v>839</v>
      </c>
      <c r="E476" s="31" t="s">
        <v>840</v>
      </c>
      <c r="F476" s="17" t="str">
        <f>IFERROR(IF(OR($D476="",$D476="No CAS"),INDEX('[1]DEQ Pollutant List'!$A$7:$A$611,MATCH($E476,'[1]DEQ Pollutant List'!$C$7:$C$611,0)),INDEX('[1]DEQ Pollutant List'!$A$7:$A$611,MATCH($D476,'[1]DEQ Pollutant List'!$B$7:$B$611,0))),"")</f>
        <v/>
      </c>
      <c r="G476" s="32"/>
      <c r="H476" s="33">
        <v>0</v>
      </c>
      <c r="I476" s="42">
        <v>3.5E-4</v>
      </c>
    </row>
    <row r="477" spans="1:12" hidden="1" x14ac:dyDescent="0.35">
      <c r="A477" s="28"/>
      <c r="B477" s="58" t="s">
        <v>57</v>
      </c>
      <c r="C477" s="65">
        <f>COUNTIFS('Covanta TAC Data'!$C$6:$C$1067,'Materials with no TAC Check'!B478,'Covanta TAC Data'!$F$6:$F$1067,"Yes")</f>
        <v>3</v>
      </c>
      <c r="D477" s="30" t="s">
        <v>743</v>
      </c>
      <c r="E477" s="31" t="s">
        <v>744</v>
      </c>
      <c r="F477" s="17">
        <f>IFERROR(IF(OR($D477="",$D477="No CAS"),INDEX('[1]DEQ Pollutant List'!$A$7:$A$611,MATCH($E477,'[1]DEQ Pollutant List'!$C$7:$C$611,0)),INDEX('[1]DEQ Pollutant List'!$A$7:$A$611,MATCH($D477,'[1]DEQ Pollutant List'!$B$7:$B$611,0))),"")</f>
        <v>634</v>
      </c>
      <c r="G477" s="32"/>
      <c r="H477" s="33">
        <v>0.36</v>
      </c>
      <c r="I477" s="42"/>
      <c r="J477">
        <v>0.77600000000000002</v>
      </c>
    </row>
    <row r="478" spans="1:12" hidden="1" x14ac:dyDescent="0.35">
      <c r="A478" s="28"/>
      <c r="B478" s="58" t="s">
        <v>57</v>
      </c>
      <c r="C478" s="65">
        <f>COUNTIFS('Covanta TAC Data'!$C$6:$C$1067,'Materials with no TAC Check'!B479,'Covanta TAC Data'!$F$6:$F$1067,"Yes")</f>
        <v>3</v>
      </c>
      <c r="D478" s="30" t="s">
        <v>797</v>
      </c>
      <c r="E478" s="31" t="s">
        <v>105</v>
      </c>
      <c r="F478" s="17" t="str">
        <f>IFERROR(IF(OR($D478="",$D478="No CAS"),INDEX('[1]DEQ Pollutant List'!$A$7:$A$611,MATCH($E478,'[1]DEQ Pollutant List'!$C$7:$C$611,0)),INDEX('[1]DEQ Pollutant List'!$A$7:$A$611,MATCH($D478,'[1]DEQ Pollutant List'!$B$7:$B$611,0))),"")</f>
        <v/>
      </c>
      <c r="G478" s="32"/>
      <c r="H478" s="33">
        <v>0.18</v>
      </c>
      <c r="I478" s="42"/>
    </row>
    <row r="479" spans="1:12" hidden="1" x14ac:dyDescent="0.35">
      <c r="A479" s="28"/>
      <c r="B479" s="58" t="s">
        <v>57</v>
      </c>
      <c r="C479" s="65">
        <f>COUNTIFS('Covanta TAC Data'!$C$6:$C$1067,'Materials with no TAC Check'!B480,'Covanta TAC Data'!$F$6:$F$1067,"Yes")</f>
        <v>3</v>
      </c>
      <c r="D479" s="30" t="s">
        <v>87</v>
      </c>
      <c r="E479" s="31" t="s">
        <v>92</v>
      </c>
      <c r="F479" s="17" t="str">
        <f>IFERROR(IF(OR($D479="",$D479="No CAS"),INDEX('[1]DEQ Pollutant List'!$A$7:$A$611,MATCH($E479,'[1]DEQ Pollutant List'!$C$7:$C$611,0)),INDEX('[1]DEQ Pollutant List'!$A$7:$A$611,MATCH($D479,'[1]DEQ Pollutant List'!$B$7:$B$611,0))),"")</f>
        <v/>
      </c>
      <c r="G479" s="32"/>
      <c r="H479" s="33">
        <v>8.3000000000000004E-2</v>
      </c>
      <c r="I479" s="42"/>
    </row>
    <row r="480" spans="1:12" hidden="1" x14ac:dyDescent="0.35">
      <c r="A480" s="28"/>
      <c r="B480" s="58" t="s">
        <v>57</v>
      </c>
      <c r="C480" s="65">
        <f>COUNTIFS('Covanta TAC Data'!$C$6:$C$1067,'Materials with no TAC Check'!B481,'Covanta TAC Data'!$F$6:$F$1067,"Yes")</f>
        <v>3</v>
      </c>
      <c r="D480" s="30" t="s">
        <v>38</v>
      </c>
      <c r="E480" s="31" t="s">
        <v>39</v>
      </c>
      <c r="F480" s="17" t="str">
        <f>IFERROR(IF(OR($D480="",$D480="No CAS"),INDEX('[1]DEQ Pollutant List'!$A$7:$A$611,MATCH($E480,'[1]DEQ Pollutant List'!$C$7:$C$611,0)),INDEX('[1]DEQ Pollutant List'!$A$7:$A$611,MATCH($D480,'[1]DEQ Pollutant List'!$B$7:$B$611,0))),"")</f>
        <v/>
      </c>
      <c r="G480" s="32"/>
      <c r="H480" s="33">
        <v>5.8999999999999997E-2</v>
      </c>
      <c r="I480" s="42"/>
    </row>
    <row r="481" spans="1:12" hidden="1" x14ac:dyDescent="0.35">
      <c r="A481" s="28"/>
      <c r="B481" s="58" t="s">
        <v>57</v>
      </c>
      <c r="C481" s="65">
        <f>COUNTIFS('Covanta TAC Data'!$C$6:$C$1067,'Materials with no TAC Check'!B482,'Covanta TAC Data'!$F$6:$F$1067,"Yes")</f>
        <v>3</v>
      </c>
      <c r="D481" s="30" t="s">
        <v>1182</v>
      </c>
      <c r="E481" s="31" t="s">
        <v>582</v>
      </c>
      <c r="F481" s="17" t="str">
        <f>IFERROR(IF(OR($D481="",$D481="No CAS"),INDEX('[1]DEQ Pollutant List'!$A$7:$A$611,MATCH($E481,'[1]DEQ Pollutant List'!$C$7:$C$611,0)),INDEX('[1]DEQ Pollutant List'!$A$7:$A$611,MATCH($D481,'[1]DEQ Pollutant List'!$B$7:$B$611,0))),"")</f>
        <v/>
      </c>
      <c r="G481" s="32"/>
      <c r="H481" s="33">
        <v>5.6000000000000001E-2</v>
      </c>
      <c r="I481" s="42"/>
    </row>
    <row r="482" spans="1:12" hidden="1" x14ac:dyDescent="0.35">
      <c r="A482" s="28"/>
      <c r="B482" s="58" t="s">
        <v>57</v>
      </c>
      <c r="C482" s="65">
        <f>COUNTIFS('Covanta TAC Data'!$C$6:$C$1067,'Materials with no TAC Check'!B483,'Covanta TAC Data'!$F$6:$F$1067,"Yes")</f>
        <v>3</v>
      </c>
      <c r="D482" s="30" t="s">
        <v>406</v>
      </c>
      <c r="E482" s="31" t="s">
        <v>519</v>
      </c>
      <c r="F482" s="17">
        <f>IFERROR(IF(OR($D482="",$D482="No CAS"),INDEX('[1]DEQ Pollutant List'!$A$7:$A$611,MATCH($E482,'[1]DEQ Pollutant List'!$C$7:$C$611,0)),INDEX('[1]DEQ Pollutant List'!$A$7:$A$611,MATCH($D482,'[1]DEQ Pollutant List'!$B$7:$B$611,0))),"")</f>
        <v>628</v>
      </c>
      <c r="G482" s="32"/>
      <c r="H482" s="33">
        <v>5.0999999999999997E-2</v>
      </c>
      <c r="I482" s="42"/>
    </row>
    <row r="483" spans="1:12" hidden="1" x14ac:dyDescent="0.35">
      <c r="A483" s="28"/>
      <c r="B483" s="58" t="s">
        <v>57</v>
      </c>
      <c r="C483" s="65">
        <f>COUNTIFS('Covanta TAC Data'!$C$6:$C$1067,'Materials with no TAC Check'!B484,'Covanta TAC Data'!$F$6:$F$1067,"Yes")</f>
        <v>3</v>
      </c>
      <c r="D483" s="30" t="s">
        <v>561</v>
      </c>
      <c r="E483" s="31" t="s">
        <v>565</v>
      </c>
      <c r="F483" s="17" t="str">
        <f>IFERROR(IF(OR($D483="",$D483="No CAS"),INDEX('[1]DEQ Pollutant List'!$A$7:$A$611,MATCH($E483,'[1]DEQ Pollutant List'!$C$7:$C$611,0)),INDEX('[1]DEQ Pollutant List'!$A$7:$A$611,MATCH($D483,'[1]DEQ Pollutant List'!$B$7:$B$611,0))),"")</f>
        <v/>
      </c>
      <c r="G483" s="32"/>
      <c r="H483" s="33">
        <v>2.1000000000000001E-2</v>
      </c>
      <c r="I483" s="42"/>
    </row>
    <row r="484" spans="1:12" hidden="1" x14ac:dyDescent="0.35">
      <c r="A484" s="28"/>
      <c r="B484" s="58" t="s">
        <v>57</v>
      </c>
      <c r="C484" s="65">
        <f>COUNTIFS('Covanta TAC Data'!$C$6:$C$1067,'Materials with no TAC Check'!B485,'Covanta TAC Data'!$F$6:$F$1067,"Yes")</f>
        <v>3</v>
      </c>
      <c r="D484" s="30" t="s">
        <v>209</v>
      </c>
      <c r="E484" s="31" t="s">
        <v>210</v>
      </c>
      <c r="F484" s="17" t="str">
        <f>IFERROR(IF(OR($D484="",$D484="No CAS"),INDEX('[1]DEQ Pollutant List'!$A$7:$A$611,MATCH($E484,'[1]DEQ Pollutant List'!$C$7:$C$611,0)),INDEX('[1]DEQ Pollutant List'!$A$7:$A$611,MATCH($D484,'[1]DEQ Pollutant List'!$B$7:$B$611,0))),"")</f>
        <v/>
      </c>
      <c r="G484" s="32"/>
      <c r="H484" s="33">
        <v>1.4999999999999999E-2</v>
      </c>
      <c r="I484" s="42"/>
    </row>
    <row r="485" spans="1:12" hidden="1" x14ac:dyDescent="0.35">
      <c r="A485" s="28"/>
      <c r="B485" s="58" t="s">
        <v>57</v>
      </c>
      <c r="C485" s="65">
        <f>COUNTIFS('Covanta TAC Data'!$C$6:$C$1067,'Materials with no TAC Check'!B486,'Covanta TAC Data'!$F$6:$F$1067,"Yes")</f>
        <v>3</v>
      </c>
      <c r="D485" s="30" t="s">
        <v>27</v>
      </c>
      <c r="E485" s="31" t="s">
        <v>28</v>
      </c>
      <c r="F485" s="17">
        <f>IFERROR(IF(OR($D485="",$D485="No CAS"),INDEX('[1]DEQ Pollutant List'!$A$7:$A$611,MATCH($E485,'[1]DEQ Pollutant List'!$C$7:$C$611,0)),INDEX('[1]DEQ Pollutant List'!$A$7:$A$611,MATCH($D485,'[1]DEQ Pollutant List'!$B$7:$B$611,0))),"")</f>
        <v>229</v>
      </c>
      <c r="G485" s="32"/>
      <c r="H485" s="33">
        <v>1.2E-2</v>
      </c>
      <c r="I485" s="42"/>
    </row>
    <row r="486" spans="1:12" x14ac:dyDescent="0.35">
      <c r="A486" s="28"/>
      <c r="B486" s="58" t="s">
        <v>57</v>
      </c>
      <c r="C486" s="65">
        <f>COUNTIFS('Covanta TAC Data'!$C$6:$C$1067,'Materials with no TAC Check'!B487,'Covanta TAC Data'!$F$6:$F$1067,"Yes")</f>
        <v>0</v>
      </c>
      <c r="D486" s="30" t="s">
        <v>648</v>
      </c>
      <c r="E486" s="31" t="s">
        <v>649</v>
      </c>
      <c r="F486" s="17" t="str">
        <f>IFERROR(IF(OR($D486="",$D486="No CAS"),INDEX('[1]DEQ Pollutant List'!$A$7:$A$611,MATCH($E486,'[1]DEQ Pollutant List'!$C$7:$C$611,0)),INDEX('[1]DEQ Pollutant List'!$A$7:$A$611,MATCH($D486,'[1]DEQ Pollutant List'!$B$7:$B$611,0))),"")</f>
        <v/>
      </c>
      <c r="G486" s="32"/>
      <c r="H486" s="33">
        <v>4.0000000000000001E-3</v>
      </c>
      <c r="I486" s="42"/>
    </row>
    <row r="487" spans="1:12" x14ac:dyDescent="0.35">
      <c r="A487" s="28"/>
      <c r="B487" s="29" t="s">
        <v>826</v>
      </c>
      <c r="C487" s="65">
        <f>COUNTIFS('Covanta TAC Data'!$C$6:$C$1067,'Materials with no TAC Check'!B488,'Covanta TAC Data'!$F$6:$F$1067,"Yes")</f>
        <v>0</v>
      </c>
      <c r="D487" s="30" t="s">
        <v>823</v>
      </c>
      <c r="E487" s="31" t="s">
        <v>824</v>
      </c>
      <c r="F487" s="17" t="str">
        <f>IFERROR(IF(OR($D487="",$D487="No CAS"),INDEX('[1]DEQ Pollutant List'!$A$7:$A$611,MATCH($E487,'[1]DEQ Pollutant List'!$C$7:$C$611,0)),INDEX('[1]DEQ Pollutant List'!$A$7:$A$611,MATCH($D487,'[1]DEQ Pollutant List'!$B$7:$B$611,0))),"")</f>
        <v/>
      </c>
      <c r="G487" s="32"/>
      <c r="H487" s="33">
        <v>0.15</v>
      </c>
      <c r="I487" s="42">
        <v>0.4</v>
      </c>
      <c r="J487" t="s">
        <v>825</v>
      </c>
      <c r="L487" t="s">
        <v>1263</v>
      </c>
    </row>
    <row r="488" spans="1:12" x14ac:dyDescent="0.35">
      <c r="A488" s="28"/>
      <c r="B488" s="196" t="s">
        <v>822</v>
      </c>
      <c r="C488" s="65">
        <f>COUNTIFS('Covanta TAC Data'!$C$6:$C$1067,'Materials with no TAC Check'!B489,'Covanta TAC Data'!$F$6:$F$1067,"Yes")</f>
        <v>0</v>
      </c>
      <c r="D488" s="30" t="s">
        <v>823</v>
      </c>
      <c r="E488" s="31" t="s">
        <v>824</v>
      </c>
      <c r="F488" s="17"/>
      <c r="G488" s="32"/>
      <c r="H488" s="33">
        <v>0.15</v>
      </c>
      <c r="I488" s="42">
        <v>0.4</v>
      </c>
      <c r="J488" t="s">
        <v>825</v>
      </c>
    </row>
    <row r="489" spans="1:12" x14ac:dyDescent="0.35">
      <c r="A489" s="28"/>
      <c r="B489" s="29" t="s">
        <v>86</v>
      </c>
      <c r="C489" s="65">
        <f>COUNTIFS('Covanta TAC Data'!$C$6:$C$1067,'Materials with no TAC Check'!B490,'Covanta TAC Data'!$F$6:$F$1067,"Yes")</f>
        <v>0</v>
      </c>
      <c r="D489" s="30" t="s">
        <v>816</v>
      </c>
      <c r="E489" s="31" t="s">
        <v>817</v>
      </c>
      <c r="F489" s="17"/>
      <c r="G489" s="32"/>
      <c r="H489" s="33">
        <v>0.6</v>
      </c>
      <c r="I489" s="42">
        <v>0.8</v>
      </c>
      <c r="K489" t="s">
        <v>1264</v>
      </c>
    </row>
    <row r="490" spans="1:12" x14ac:dyDescent="0.35">
      <c r="A490" s="28"/>
      <c r="B490" s="29" t="s">
        <v>86</v>
      </c>
      <c r="C490" s="65">
        <f>COUNTIFS('Covanta TAC Data'!$C$6:$C$1067,'Materials with no TAC Check'!B491,'Covanta TAC Data'!$F$6:$F$1067,"Yes")</f>
        <v>0</v>
      </c>
      <c r="D490" s="30" t="s">
        <v>87</v>
      </c>
      <c r="E490" s="31" t="s">
        <v>86</v>
      </c>
      <c r="F490" s="17"/>
      <c r="G490" s="32"/>
      <c r="H490" s="33">
        <v>0.2</v>
      </c>
      <c r="I490" s="42">
        <v>0.4</v>
      </c>
    </row>
    <row r="491" spans="1:12" ht="28.5" x14ac:dyDescent="0.35">
      <c r="A491" s="28"/>
      <c r="B491" s="58" t="s">
        <v>601</v>
      </c>
      <c r="C491" s="65">
        <f>COUNTIFS('Covanta TAC Data'!$C$6:$C$1067,'Materials with no TAC Check'!B492,'Covanta TAC Data'!$F$6:$F$1067,"Yes")</f>
        <v>0</v>
      </c>
      <c r="D491" s="30" t="s">
        <v>602</v>
      </c>
      <c r="E491" s="31" t="s">
        <v>603</v>
      </c>
      <c r="F491" s="17"/>
      <c r="G491" s="32"/>
      <c r="H491" s="33" t="s">
        <v>636</v>
      </c>
      <c r="I491" s="42"/>
    </row>
    <row r="492" spans="1:12" ht="28.5" x14ac:dyDescent="0.35">
      <c r="A492" s="28"/>
      <c r="B492" s="58" t="s">
        <v>601</v>
      </c>
      <c r="C492" s="65">
        <f>COUNTIFS('Covanta TAC Data'!$C$6:$C$1067,'Materials with no TAC Check'!B493,'Covanta TAC Data'!$F$6:$F$1067,"Yes")</f>
        <v>1</v>
      </c>
      <c r="D492" s="30" t="s">
        <v>1062</v>
      </c>
      <c r="E492" s="31" t="s">
        <v>1063</v>
      </c>
      <c r="F492" s="17"/>
      <c r="G492" s="32"/>
      <c r="H492" s="33" t="s">
        <v>101</v>
      </c>
      <c r="I492" s="42"/>
    </row>
    <row r="493" spans="1:12" x14ac:dyDescent="0.35">
      <c r="A493" s="28"/>
      <c r="B493" s="58" t="s">
        <v>247</v>
      </c>
      <c r="C493" s="65">
        <f>COUNTIFS('Covanta TAC Data'!$C$6:$C$1067,'Materials with no TAC Check'!B494,'Covanta TAC Data'!$F$6:$F$1067,"Yes")</f>
        <v>1</v>
      </c>
      <c r="D493" s="30" t="s">
        <v>245</v>
      </c>
      <c r="E493" s="31" t="s">
        <v>248</v>
      </c>
      <c r="F493" s="17"/>
      <c r="G493" s="32"/>
      <c r="H493" s="33">
        <v>1E-3</v>
      </c>
      <c r="I493" s="42" t="s">
        <v>249</v>
      </c>
      <c r="K493">
        <v>0.873</v>
      </c>
    </row>
    <row r="494" spans="1:12" x14ac:dyDescent="0.35">
      <c r="A494" s="28"/>
      <c r="B494" s="58" t="s">
        <v>247</v>
      </c>
      <c r="C494" s="65">
        <f>COUNTIFS('Covanta TAC Data'!$C$6:$C$1067,'Materials with no TAC Check'!B495,'Covanta TAC Data'!$F$6:$F$1067,"Yes")</f>
        <v>0</v>
      </c>
      <c r="D494" s="30" t="s">
        <v>680</v>
      </c>
      <c r="E494" s="31" t="s">
        <v>681</v>
      </c>
      <c r="F494" s="17"/>
      <c r="G494" s="32"/>
      <c r="H494" s="33">
        <v>1E-3</v>
      </c>
      <c r="I494" s="42" t="s">
        <v>101</v>
      </c>
    </row>
    <row r="495" spans="1:12" hidden="1" x14ac:dyDescent="0.35">
      <c r="A495" s="28"/>
      <c r="B495" s="29" t="s">
        <v>767</v>
      </c>
      <c r="C495" s="65">
        <f>COUNTIFS('Covanta TAC Data'!$C$6:$C$1067,'Materials with no TAC Check'!B496,'Covanta TAC Data'!$F$6:$F$1067,"Yes")</f>
        <v>3</v>
      </c>
      <c r="D495" s="30" t="s">
        <v>1265</v>
      </c>
      <c r="E495" s="31" t="s">
        <v>767</v>
      </c>
      <c r="F495" s="17"/>
      <c r="G495" s="32"/>
      <c r="H495" s="33">
        <v>0.995</v>
      </c>
      <c r="I495" s="42">
        <v>1</v>
      </c>
      <c r="L495" t="s">
        <v>1266</v>
      </c>
    </row>
    <row r="496" spans="1:12" hidden="1" x14ac:dyDescent="0.35">
      <c r="A496" s="28"/>
      <c r="B496" s="29" t="s">
        <v>104</v>
      </c>
      <c r="C496" s="65">
        <f>COUNTIFS('Covanta TAC Data'!$C$6:$C$1067,'Materials with no TAC Check'!B497,'Covanta TAC Data'!$F$6:$F$1067,"Yes")</f>
        <v>3</v>
      </c>
      <c r="D496" s="30" t="s">
        <v>743</v>
      </c>
      <c r="E496" s="31" t="s">
        <v>744</v>
      </c>
      <c r="F496" s="17"/>
      <c r="G496" s="32"/>
      <c r="H496" s="33">
        <v>0.25</v>
      </c>
      <c r="I496" s="42">
        <v>0.5</v>
      </c>
      <c r="K496">
        <v>0.82599999999999996</v>
      </c>
    </row>
    <row r="497" spans="1:10" hidden="1" x14ac:dyDescent="0.35">
      <c r="A497" s="28"/>
      <c r="B497" s="29" t="s">
        <v>104</v>
      </c>
      <c r="C497" s="65">
        <f>COUNTIFS('Covanta TAC Data'!$C$6:$C$1067,'Materials with no TAC Check'!B498,'Covanta TAC Data'!$F$6:$F$1067,"Yes")</f>
        <v>3</v>
      </c>
      <c r="D497" s="30" t="s">
        <v>797</v>
      </c>
      <c r="E497" s="31" t="s">
        <v>105</v>
      </c>
      <c r="F497" s="17"/>
      <c r="G497" s="32"/>
      <c r="H497" s="33">
        <v>0.1</v>
      </c>
      <c r="I497" s="42">
        <v>0.25</v>
      </c>
    </row>
    <row r="498" spans="1:10" hidden="1" x14ac:dyDescent="0.35">
      <c r="A498" s="28"/>
      <c r="B498" s="29" t="s">
        <v>104</v>
      </c>
      <c r="C498" s="65">
        <f>COUNTIFS('Covanta TAC Data'!$C$6:$C$1067,'Materials with no TAC Check'!B499,'Covanta TAC Data'!$F$6:$F$1067,"Yes")</f>
        <v>3</v>
      </c>
      <c r="D498" s="30" t="s">
        <v>384</v>
      </c>
      <c r="E498" s="31" t="s">
        <v>387</v>
      </c>
      <c r="F498" s="17"/>
      <c r="G498" s="32"/>
      <c r="H498" s="33">
        <v>0.1</v>
      </c>
      <c r="I498" s="42">
        <v>0.25</v>
      </c>
    </row>
    <row r="499" spans="1:10" hidden="1" x14ac:dyDescent="0.35">
      <c r="A499" s="28"/>
      <c r="B499" s="29" t="s">
        <v>104</v>
      </c>
      <c r="C499" s="65">
        <f>COUNTIFS('Covanta TAC Data'!$C$6:$C$1067,'Materials with no TAC Check'!B500,'Covanta TAC Data'!$F$6:$F$1067,"Yes")</f>
        <v>3</v>
      </c>
      <c r="D499" s="30" t="s">
        <v>209</v>
      </c>
      <c r="E499" s="31" t="s">
        <v>210</v>
      </c>
      <c r="F499" s="17"/>
      <c r="G499" s="32"/>
      <c r="H499" s="33">
        <v>2.5000000000000001E-2</v>
      </c>
      <c r="I499" s="42">
        <v>0.1</v>
      </c>
    </row>
    <row r="500" spans="1:10" hidden="1" x14ac:dyDescent="0.35">
      <c r="A500" s="28"/>
      <c r="B500" s="29" t="s">
        <v>104</v>
      </c>
      <c r="C500" s="65">
        <f>COUNTIFS('Covanta TAC Data'!$C$6:$C$1067,'Materials with no TAC Check'!B501,'Covanta TAC Data'!$F$6:$F$1067,"Yes")</f>
        <v>3</v>
      </c>
      <c r="D500" s="30" t="s">
        <v>87</v>
      </c>
      <c r="E500" s="31" t="s">
        <v>92</v>
      </c>
      <c r="F500" s="17"/>
      <c r="G500" s="32"/>
      <c r="H500" s="33">
        <v>2.5000000000000001E-2</v>
      </c>
      <c r="I500" s="42">
        <v>0.1</v>
      </c>
    </row>
    <row r="501" spans="1:10" hidden="1" x14ac:dyDescent="0.35">
      <c r="A501" s="28"/>
      <c r="B501" s="29" t="s">
        <v>104</v>
      </c>
      <c r="C501" s="65">
        <f>COUNTIFS('Covanta TAC Data'!$C$6:$C$1067,'Materials with no TAC Check'!B502,'Covanta TAC Data'!$F$6:$F$1067,"Yes")</f>
        <v>3</v>
      </c>
      <c r="D501" s="30" t="s">
        <v>648</v>
      </c>
      <c r="E501" s="31" t="s">
        <v>649</v>
      </c>
      <c r="F501" s="17"/>
      <c r="G501" s="32"/>
      <c r="H501" s="33">
        <v>2.5000000000000001E-2</v>
      </c>
      <c r="I501" s="42">
        <v>0.1</v>
      </c>
    </row>
    <row r="502" spans="1:10" hidden="1" x14ac:dyDescent="0.35">
      <c r="A502" s="28"/>
      <c r="B502" s="29" t="s">
        <v>104</v>
      </c>
      <c r="C502" s="65">
        <f>COUNTIFS('Covanta TAC Data'!$C$6:$C$1067,'Materials with no TAC Check'!B503,'Covanta TAC Data'!$F$6:$F$1067,"Yes")</f>
        <v>3</v>
      </c>
      <c r="D502" s="30" t="s">
        <v>561</v>
      </c>
      <c r="E502" s="31" t="s">
        <v>564</v>
      </c>
      <c r="F502" s="17"/>
      <c r="G502" s="32"/>
      <c r="H502" s="33">
        <v>2.5000000000000001E-2</v>
      </c>
      <c r="I502" s="42">
        <v>0.1</v>
      </c>
    </row>
    <row r="503" spans="1:10" hidden="1" x14ac:dyDescent="0.35">
      <c r="A503" s="28"/>
      <c r="B503" s="29" t="s">
        <v>104</v>
      </c>
      <c r="C503" s="65">
        <f>COUNTIFS('Covanta TAC Data'!$C$6:$C$1067,'Materials with no TAC Check'!B504,'Covanta TAC Data'!$F$6:$F$1067,"Yes")</f>
        <v>3</v>
      </c>
      <c r="D503" s="30" t="s">
        <v>516</v>
      </c>
      <c r="E503" s="31" t="s">
        <v>518</v>
      </c>
      <c r="F503" s="17"/>
      <c r="G503" s="32"/>
      <c r="H503" s="33">
        <v>0.01</v>
      </c>
      <c r="I503" s="42">
        <v>2.5000000000000001E-2</v>
      </c>
    </row>
    <row r="504" spans="1:10" hidden="1" x14ac:dyDescent="0.35">
      <c r="A504" s="28"/>
      <c r="B504" s="29" t="s">
        <v>104</v>
      </c>
      <c r="C504" s="65">
        <f>COUNTIFS('Covanta TAC Data'!$C$6:$C$1067,'Materials with no TAC Check'!B505,'Covanta TAC Data'!$F$6:$F$1067,"Yes")</f>
        <v>3</v>
      </c>
      <c r="D504" s="30" t="s">
        <v>1095</v>
      </c>
      <c r="E504" s="31" t="s">
        <v>1096</v>
      </c>
      <c r="F504" s="17"/>
      <c r="G504" s="32"/>
      <c r="H504" s="33">
        <v>0.01</v>
      </c>
      <c r="I504" s="42">
        <v>2.5000000000000001E-2</v>
      </c>
    </row>
    <row r="505" spans="1:10" hidden="1" x14ac:dyDescent="0.35">
      <c r="A505" s="28"/>
      <c r="B505" s="29" t="s">
        <v>104</v>
      </c>
      <c r="C505" s="65">
        <f>COUNTIFS('Covanta TAC Data'!$C$6:$C$1067,'Materials with no TAC Check'!B506,'Covanta TAC Data'!$F$6:$F$1067,"Yes")</f>
        <v>3</v>
      </c>
      <c r="D505" s="30" t="s">
        <v>1267</v>
      </c>
      <c r="E505" s="31" t="s">
        <v>293</v>
      </c>
      <c r="F505" s="17"/>
      <c r="G505" s="32"/>
      <c r="H505" s="33">
        <v>1E-3</v>
      </c>
      <c r="I505" s="42">
        <v>0.01</v>
      </c>
    </row>
    <row r="506" spans="1:10" hidden="1" x14ac:dyDescent="0.35">
      <c r="A506" s="28"/>
      <c r="B506" s="29" t="s">
        <v>104</v>
      </c>
      <c r="C506" s="65">
        <f>COUNTIFS('Covanta TAC Data'!$C$6:$C$1067,'Materials with no TAC Check'!B507,'Covanta TAC Data'!$F$6:$F$1067,"Yes")</f>
        <v>6</v>
      </c>
      <c r="D506" s="30" t="s">
        <v>27</v>
      </c>
      <c r="E506" s="31" t="s">
        <v>28</v>
      </c>
      <c r="F506" s="17"/>
      <c r="G506" s="32"/>
      <c r="H506" s="33">
        <v>1E-3</v>
      </c>
      <c r="I506" s="42">
        <v>0.01</v>
      </c>
    </row>
    <row r="507" spans="1:10" hidden="1" x14ac:dyDescent="0.35">
      <c r="A507" s="28"/>
      <c r="B507" s="29" t="s">
        <v>50</v>
      </c>
      <c r="C507" s="65">
        <f>COUNTIFS('Covanta TAC Data'!$C$6:$C$1067,'Materials with no TAC Check'!B508,'Covanta TAC Data'!$F$6:$F$1067,"Yes")</f>
        <v>6</v>
      </c>
      <c r="D507" s="30" t="s">
        <v>733</v>
      </c>
      <c r="E507" s="31" t="s">
        <v>737</v>
      </c>
      <c r="F507" s="17"/>
      <c r="G507" s="32"/>
      <c r="H507" s="33" t="s">
        <v>799</v>
      </c>
      <c r="I507" s="42"/>
      <c r="J507">
        <v>7</v>
      </c>
    </row>
    <row r="508" spans="1:10" hidden="1" x14ac:dyDescent="0.35">
      <c r="A508" s="28"/>
      <c r="B508" s="29" t="s">
        <v>50</v>
      </c>
      <c r="C508" s="65">
        <f>COUNTIFS('Covanta TAC Data'!$C$6:$C$1067,'Materials with no TAC Check'!B509,'Covanta TAC Data'!$F$6:$F$1067,"Yes")</f>
        <v>6</v>
      </c>
      <c r="D508" s="30" t="s">
        <v>1268</v>
      </c>
      <c r="E508" s="31" t="s">
        <v>877</v>
      </c>
      <c r="F508" s="17"/>
      <c r="G508" s="32"/>
      <c r="H508" s="33">
        <v>0</v>
      </c>
      <c r="I508" s="42">
        <v>0.35</v>
      </c>
    </row>
    <row r="509" spans="1:10" hidden="1" x14ac:dyDescent="0.35">
      <c r="A509" s="28"/>
      <c r="B509" s="29" t="s">
        <v>50</v>
      </c>
      <c r="C509" s="65">
        <f>COUNTIFS('Covanta TAC Data'!$C$6:$C$1067,'Materials with no TAC Check'!B510,'Covanta TAC Data'!$F$6:$F$1067,"Yes")</f>
        <v>6</v>
      </c>
      <c r="D509" s="30" t="s">
        <v>773</v>
      </c>
      <c r="E509" s="31" t="s">
        <v>776</v>
      </c>
      <c r="F509" s="17"/>
      <c r="G509" s="32"/>
      <c r="H509" s="33" t="s">
        <v>812</v>
      </c>
      <c r="I509" s="42"/>
    </row>
    <row r="510" spans="1:10" hidden="1" x14ac:dyDescent="0.35">
      <c r="A510" s="28"/>
      <c r="B510" s="29" t="s">
        <v>50</v>
      </c>
      <c r="C510" s="65">
        <f>COUNTIFS('Covanta TAC Data'!$C$6:$C$1067,'Materials with no TAC Check'!B511,'Covanta TAC Data'!$F$6:$F$1067,"Yes")</f>
        <v>6</v>
      </c>
      <c r="D510" s="30" t="s">
        <v>1269</v>
      </c>
      <c r="E510" s="31" t="s">
        <v>870</v>
      </c>
      <c r="F510" s="17"/>
      <c r="G510" s="32"/>
      <c r="H510" s="33" t="s">
        <v>803</v>
      </c>
      <c r="I510" s="42"/>
    </row>
    <row r="511" spans="1:10" hidden="1" x14ac:dyDescent="0.35">
      <c r="A511" s="28"/>
      <c r="B511" s="29" t="s">
        <v>50</v>
      </c>
      <c r="C511" s="65">
        <f>COUNTIFS('Covanta TAC Data'!$C$6:$C$1067,'Materials with no TAC Check'!B512,'Covanta TAC Data'!$F$6:$F$1067,"Yes")</f>
        <v>6</v>
      </c>
      <c r="D511" s="30" t="s">
        <v>911</v>
      </c>
      <c r="E511" s="31" t="s">
        <v>912</v>
      </c>
      <c r="F511" s="17"/>
      <c r="G511" s="32"/>
      <c r="H511" s="33" t="s">
        <v>813</v>
      </c>
      <c r="I511" s="42"/>
    </row>
    <row r="512" spans="1:10" hidden="1" x14ac:dyDescent="0.35">
      <c r="A512" s="28"/>
      <c r="B512" s="29" t="s">
        <v>50</v>
      </c>
      <c r="C512" s="65">
        <f>COUNTIFS('Covanta TAC Data'!$C$6:$C$1067,'Materials with no TAC Check'!B513,'Covanta TAC Data'!$F$6:$F$1067,"Yes")</f>
        <v>6</v>
      </c>
      <c r="D512" s="30" t="s">
        <v>1260</v>
      </c>
      <c r="E512" s="31" t="s">
        <v>755</v>
      </c>
      <c r="F512" s="17"/>
      <c r="G512" s="32"/>
      <c r="H512" s="33" t="s">
        <v>807</v>
      </c>
      <c r="I512" s="42"/>
    </row>
    <row r="513" spans="1:12" hidden="1" x14ac:dyDescent="0.35">
      <c r="A513" s="28"/>
      <c r="B513" s="29" t="s">
        <v>50</v>
      </c>
      <c r="C513" s="65">
        <f>COUNTIFS('Covanta TAC Data'!$C$6:$C$1067,'Materials with no TAC Check'!B514,'Covanta TAC Data'!$F$6:$F$1067,"Yes")</f>
        <v>6</v>
      </c>
      <c r="D513" s="30" t="s">
        <v>899</v>
      </c>
      <c r="E513" s="31" t="s">
        <v>900</v>
      </c>
      <c r="F513" s="17"/>
      <c r="G513" s="32"/>
      <c r="H513" s="33" t="s">
        <v>813</v>
      </c>
      <c r="I513" s="42"/>
    </row>
    <row r="514" spans="1:12" hidden="1" x14ac:dyDescent="0.35">
      <c r="A514" s="28"/>
      <c r="B514" s="29" t="s">
        <v>50</v>
      </c>
      <c r="C514" s="65">
        <f>COUNTIFS('Covanta TAC Data'!$C$6:$C$1067,'Materials with no TAC Check'!B515,'Covanta TAC Data'!$F$6:$F$1067,"Yes")</f>
        <v>6</v>
      </c>
      <c r="D514" s="30" t="s">
        <v>745</v>
      </c>
      <c r="E514" s="31" t="s">
        <v>747</v>
      </c>
      <c r="F514" s="17"/>
      <c r="G514" s="32"/>
      <c r="H514" s="33" t="s">
        <v>804</v>
      </c>
      <c r="I514" s="42"/>
    </row>
    <row r="515" spans="1:12" hidden="1" x14ac:dyDescent="0.35">
      <c r="A515" s="28"/>
      <c r="B515" s="29" t="s">
        <v>50</v>
      </c>
      <c r="C515" s="65">
        <f>COUNTIFS('Covanta TAC Data'!$C$6:$C$1067,'Materials with no TAC Check'!B516,'Covanta TAC Data'!$F$6:$F$1067,"Yes")</f>
        <v>6</v>
      </c>
      <c r="D515" s="30" t="s">
        <v>763</v>
      </c>
      <c r="E515" s="31" t="s">
        <v>766</v>
      </c>
      <c r="F515" s="17"/>
      <c r="G515" s="32"/>
      <c r="H515" s="33" t="s">
        <v>810</v>
      </c>
      <c r="I515" s="42"/>
    </row>
    <row r="516" spans="1:12" hidden="1" x14ac:dyDescent="0.35">
      <c r="A516" s="28"/>
      <c r="B516" s="29" t="s">
        <v>50</v>
      </c>
      <c r="C516" s="65">
        <f>COUNTIFS('Covanta TAC Data'!$C$6:$C$1067,'Materials with no TAC Check'!B517,'Covanta TAC Data'!$F$6:$F$1067,"Yes")</f>
        <v>6</v>
      </c>
      <c r="D516" s="30" t="s">
        <v>1270</v>
      </c>
      <c r="E516" s="31" t="s">
        <v>903</v>
      </c>
      <c r="F516" s="17"/>
      <c r="G516" s="32"/>
      <c r="H516" s="33" t="s">
        <v>122</v>
      </c>
      <c r="I516" s="42"/>
    </row>
    <row r="517" spans="1:12" hidden="1" x14ac:dyDescent="0.35">
      <c r="A517" s="28"/>
      <c r="B517" s="29" t="s">
        <v>50</v>
      </c>
      <c r="C517" s="65">
        <f>COUNTIFS('Covanta TAC Data'!$C$6:$C$1067,'Materials with no TAC Check'!B518,'Covanta TAC Data'!$F$6:$F$1067,"Yes")</f>
        <v>6</v>
      </c>
      <c r="D517" s="30" t="s">
        <v>1271</v>
      </c>
      <c r="E517" s="31" t="s">
        <v>863</v>
      </c>
      <c r="F517" s="17"/>
      <c r="G517" s="32"/>
      <c r="H517" s="33">
        <v>0</v>
      </c>
      <c r="I517" s="42">
        <v>0.02</v>
      </c>
    </row>
    <row r="518" spans="1:12" hidden="1" x14ac:dyDescent="0.35">
      <c r="A518" s="28"/>
      <c r="B518" s="29" t="s">
        <v>50</v>
      </c>
      <c r="C518" s="65">
        <f>COUNTIFS('Covanta TAC Data'!$C$6:$C$1067,'Materials with no TAC Check'!B519,'Covanta TAC Data'!$F$6:$F$1067,"Yes")</f>
        <v>6</v>
      </c>
      <c r="D518" s="30" t="s">
        <v>1272</v>
      </c>
      <c r="E518" s="31" t="s">
        <v>762</v>
      </c>
      <c r="F518" s="17"/>
      <c r="G518" s="32"/>
      <c r="H518" s="33" t="s">
        <v>807</v>
      </c>
      <c r="I518" s="42"/>
    </row>
    <row r="519" spans="1:12" hidden="1" x14ac:dyDescent="0.35">
      <c r="A519" s="28"/>
      <c r="B519" s="29" t="s">
        <v>50</v>
      </c>
      <c r="C519" s="65">
        <f>COUNTIFS('Covanta TAC Data'!$C$6:$C$1067,'Materials with no TAC Check'!B520,'Covanta TAC Data'!$F$6:$F$1067,"Yes")</f>
        <v>6</v>
      </c>
      <c r="D519" s="30" t="s">
        <v>1273</v>
      </c>
      <c r="E519" s="31" t="s">
        <v>749</v>
      </c>
      <c r="F519" s="17"/>
      <c r="G519" s="32"/>
      <c r="H519" s="33" t="s">
        <v>805</v>
      </c>
      <c r="I519" s="42"/>
    </row>
    <row r="520" spans="1:12" hidden="1" x14ac:dyDescent="0.35">
      <c r="A520" s="28"/>
      <c r="B520" s="29" t="s">
        <v>50</v>
      </c>
      <c r="C520" s="65">
        <f>COUNTIFS('Covanta TAC Data'!$C$6:$C$1067,'Materials with no TAC Check'!B521,'Covanta TAC Data'!$F$6:$F$1067,"Yes")</f>
        <v>6</v>
      </c>
      <c r="D520" s="30" t="s">
        <v>839</v>
      </c>
      <c r="E520" s="31" t="s">
        <v>840</v>
      </c>
      <c r="F520" s="17"/>
      <c r="G520" s="32"/>
      <c r="H520" s="33" t="s">
        <v>44</v>
      </c>
      <c r="I520" s="42"/>
    </row>
    <row r="521" spans="1:12" hidden="1" x14ac:dyDescent="0.35">
      <c r="A521" s="28"/>
      <c r="B521" s="29" t="s">
        <v>50</v>
      </c>
      <c r="C521" s="65">
        <f>COUNTIFS('Covanta TAC Data'!$C$6:$C$1067,'Materials with no TAC Check'!B522,'Covanta TAC Data'!$F$6:$F$1067,"Yes")</f>
        <v>6</v>
      </c>
      <c r="D521" s="30" t="s">
        <v>1274</v>
      </c>
      <c r="E521" s="31" t="s">
        <v>52</v>
      </c>
      <c r="F521" s="17"/>
      <c r="G521" s="32"/>
      <c r="H521" s="33" t="s">
        <v>44</v>
      </c>
      <c r="I521" s="42"/>
    </row>
    <row r="522" spans="1:12" hidden="1" x14ac:dyDescent="0.35">
      <c r="A522" s="28"/>
      <c r="B522" s="29" t="s">
        <v>50</v>
      </c>
      <c r="C522" s="65">
        <f>COUNTIFS('Covanta TAC Data'!$C$6:$C$1067,'Materials with no TAC Check'!B523,'Covanta TAC Data'!$F$6:$F$1067,"Yes")</f>
        <v>6</v>
      </c>
      <c r="D522" s="30" t="s">
        <v>1275</v>
      </c>
      <c r="E522" s="31" t="s">
        <v>760</v>
      </c>
      <c r="F522" s="17"/>
      <c r="G522" s="32"/>
      <c r="H522" s="33" t="s">
        <v>809</v>
      </c>
      <c r="I522" s="42"/>
    </row>
    <row r="523" spans="1:12" hidden="1" x14ac:dyDescent="0.35">
      <c r="A523" s="28"/>
      <c r="B523" s="29" t="s">
        <v>50</v>
      </c>
      <c r="C523" s="65">
        <f>COUNTIFS('Covanta TAC Data'!$C$6:$C$1067,'Materials with no TAC Check'!B524,'Covanta TAC Data'!$F$6:$F$1067,"Yes")</f>
        <v>6</v>
      </c>
      <c r="D523" s="30" t="s">
        <v>1276</v>
      </c>
      <c r="E523" s="31" t="s">
        <v>757</v>
      </c>
      <c r="F523" s="17"/>
      <c r="G523" s="32"/>
      <c r="H523" s="33" t="s">
        <v>808</v>
      </c>
      <c r="I523" s="42"/>
    </row>
    <row r="524" spans="1:12" x14ac:dyDescent="0.35">
      <c r="A524" s="28"/>
      <c r="B524" s="29" t="s">
        <v>50</v>
      </c>
      <c r="C524" s="65">
        <f>COUNTIFS('Covanta TAC Data'!$C$6:$C$1067,'Materials with no TAC Check'!B525,'Covanta TAC Data'!$F$6:$F$1067,"Yes")</f>
        <v>0</v>
      </c>
      <c r="D524" s="30" t="s">
        <v>1277</v>
      </c>
      <c r="E524" s="31" t="s">
        <v>770</v>
      </c>
      <c r="F524" s="17"/>
      <c r="G524" s="32"/>
      <c r="H524" s="33" t="s">
        <v>811</v>
      </c>
      <c r="I524" s="42"/>
    </row>
    <row r="525" spans="1:12" hidden="1" x14ac:dyDescent="0.35">
      <c r="A525" s="28"/>
      <c r="B525" s="196" t="s">
        <v>80</v>
      </c>
      <c r="C525" s="65">
        <f>COUNTIFS('Covanta TAC Data'!$C$6:$C$1067,'Materials with no TAC Check'!B526,'Covanta TAC Data'!$F$6:$F$1067,"Yes")</f>
        <v>3</v>
      </c>
      <c r="D525" s="30" t="s">
        <v>1278</v>
      </c>
      <c r="E525" s="31" t="s">
        <v>82</v>
      </c>
      <c r="F525" s="17"/>
      <c r="G525" s="32"/>
      <c r="H525" s="33">
        <v>0.15</v>
      </c>
      <c r="I525" s="42">
        <v>0.4</v>
      </c>
      <c r="J525" t="s">
        <v>20</v>
      </c>
      <c r="L525" t="s">
        <v>1279</v>
      </c>
    </row>
    <row r="526" spans="1:12" hidden="1" x14ac:dyDescent="0.35">
      <c r="A526" s="28"/>
      <c r="B526" s="29" t="s">
        <v>43</v>
      </c>
      <c r="C526" s="65">
        <f>COUNTIFS('Covanta TAC Data'!$C$6:$C$1067,'Materials with no TAC Check'!B527,'Covanta TAC Data'!$F$6:$F$1067,"Yes")</f>
        <v>3</v>
      </c>
      <c r="D526" s="30" t="s">
        <v>743</v>
      </c>
      <c r="E526" s="31" t="s">
        <v>744</v>
      </c>
      <c r="F526" s="17"/>
      <c r="G526" s="32"/>
      <c r="H526" s="33">
        <v>0.25</v>
      </c>
      <c r="I526" s="42"/>
      <c r="J526">
        <v>0.80300000000000005</v>
      </c>
    </row>
    <row r="527" spans="1:12" hidden="1" x14ac:dyDescent="0.35">
      <c r="A527" s="28"/>
      <c r="B527" s="29" t="s">
        <v>43</v>
      </c>
      <c r="C527" s="65">
        <f>COUNTIFS('Covanta TAC Data'!$C$6:$C$1067,'Materials with no TAC Check'!B528,'Covanta TAC Data'!$F$6:$F$1067,"Yes")</f>
        <v>3</v>
      </c>
      <c r="D527" s="30" t="s">
        <v>797</v>
      </c>
      <c r="E527" s="31" t="s">
        <v>105</v>
      </c>
      <c r="F527" s="17"/>
      <c r="G527" s="32"/>
      <c r="H527" s="33">
        <v>0.2</v>
      </c>
      <c r="I527" s="42"/>
    </row>
    <row r="528" spans="1:12" hidden="1" x14ac:dyDescent="0.35">
      <c r="A528" s="28"/>
      <c r="B528" s="29" t="s">
        <v>43</v>
      </c>
      <c r="C528" s="65">
        <f>COUNTIFS('Covanta TAC Data'!$C$6:$C$1067,'Materials with no TAC Check'!B529,'Covanta TAC Data'!$F$6:$F$1067,"Yes")</f>
        <v>3</v>
      </c>
      <c r="D528" s="30" t="s">
        <v>87</v>
      </c>
      <c r="E528" s="31" t="s">
        <v>92</v>
      </c>
      <c r="F528" s="17"/>
      <c r="G528" s="32"/>
      <c r="H528" s="33">
        <v>9.6000000000000002E-2</v>
      </c>
      <c r="I528" s="42"/>
    </row>
    <row r="529" spans="1:12" hidden="1" x14ac:dyDescent="0.35">
      <c r="A529" s="28"/>
      <c r="B529" s="29" t="s">
        <v>43</v>
      </c>
      <c r="C529" s="65">
        <f>COUNTIFS('Covanta TAC Data'!$C$6:$C$1067,'Materials with no TAC Check'!B530,'Covanta TAC Data'!$F$6:$F$1067,"Yes")</f>
        <v>3</v>
      </c>
      <c r="D529" s="30" t="s">
        <v>38</v>
      </c>
      <c r="E529" s="31" t="s">
        <v>39</v>
      </c>
      <c r="F529" s="17"/>
      <c r="G529" s="32"/>
      <c r="H529" s="33">
        <v>9.1999999999999998E-2</v>
      </c>
      <c r="I529" s="42"/>
    </row>
    <row r="530" spans="1:12" hidden="1" x14ac:dyDescent="0.35">
      <c r="A530" s="28"/>
      <c r="B530" s="29" t="s">
        <v>43</v>
      </c>
      <c r="C530" s="65">
        <f>COUNTIFS('Covanta TAC Data'!$C$6:$C$1067,'Materials with no TAC Check'!B531,'Covanta TAC Data'!$F$6:$F$1067,"Yes")</f>
        <v>3</v>
      </c>
      <c r="D530" s="30" t="s">
        <v>561</v>
      </c>
      <c r="E530" s="31" t="s">
        <v>565</v>
      </c>
      <c r="F530" s="17"/>
      <c r="G530" s="32"/>
      <c r="H530" s="33">
        <v>8.8999999999999996E-2</v>
      </c>
      <c r="I530" s="42"/>
    </row>
    <row r="531" spans="1:12" hidden="1" x14ac:dyDescent="0.35">
      <c r="A531" s="28"/>
      <c r="B531" s="29" t="s">
        <v>43</v>
      </c>
      <c r="C531" s="65">
        <f>COUNTIFS('Covanta TAC Data'!$C$6:$C$1067,'Materials with no TAC Check'!B532,'Covanta TAC Data'!$F$6:$F$1067,"Yes")</f>
        <v>3</v>
      </c>
      <c r="D531" s="30" t="s">
        <v>406</v>
      </c>
      <c r="E531" s="31" t="s">
        <v>474</v>
      </c>
      <c r="F531" s="17"/>
      <c r="G531" s="32"/>
      <c r="H531" s="33">
        <v>4.1000000000000002E-2</v>
      </c>
      <c r="I531" s="42"/>
    </row>
    <row r="532" spans="1:12" hidden="1" x14ac:dyDescent="0.35">
      <c r="A532" s="28"/>
      <c r="B532" s="29" t="s">
        <v>43</v>
      </c>
      <c r="C532" s="65">
        <f>COUNTIFS('Covanta TAC Data'!$C$6:$C$1067,'Materials with no TAC Check'!B533,'Covanta TAC Data'!$F$6:$F$1067,"Yes")</f>
        <v>3</v>
      </c>
      <c r="D532" s="30" t="s">
        <v>384</v>
      </c>
      <c r="E532" s="31" t="s">
        <v>386</v>
      </c>
      <c r="F532" s="17"/>
      <c r="G532" s="32"/>
      <c r="H532" s="33">
        <v>0.04</v>
      </c>
      <c r="I532" s="42"/>
    </row>
    <row r="533" spans="1:12" hidden="1" x14ac:dyDescent="0.35">
      <c r="A533" s="28"/>
      <c r="B533" s="29" t="s">
        <v>43</v>
      </c>
      <c r="C533" s="65">
        <f>COUNTIFS('Covanta TAC Data'!$C$6:$C$1067,'Materials with no TAC Check'!B534,'Covanta TAC Data'!$F$6:$F$1067,"Yes")</f>
        <v>3</v>
      </c>
      <c r="D533" s="30" t="s">
        <v>579</v>
      </c>
      <c r="E533" s="31" t="s">
        <v>582</v>
      </c>
      <c r="F533" s="17"/>
      <c r="G533" s="32"/>
      <c r="H533" s="33">
        <v>3.5000000000000003E-2</v>
      </c>
      <c r="I533" s="42"/>
    </row>
    <row r="534" spans="1:12" hidden="1" x14ac:dyDescent="0.35">
      <c r="A534" s="28"/>
      <c r="B534" s="29" t="s">
        <v>43</v>
      </c>
      <c r="C534" s="65">
        <f>COUNTIFS('Covanta TAC Data'!$C$6:$C$1067,'Materials with no TAC Check'!B535,'Covanta TAC Data'!$F$6:$F$1067,"Yes")</f>
        <v>3</v>
      </c>
      <c r="D534" s="30" t="s">
        <v>35</v>
      </c>
      <c r="E534" s="31" t="s">
        <v>287</v>
      </c>
      <c r="F534" s="17"/>
      <c r="G534" s="32"/>
      <c r="H534" s="33">
        <v>1.0999999999999999E-2</v>
      </c>
      <c r="I534" s="42"/>
    </row>
    <row r="535" spans="1:12" hidden="1" x14ac:dyDescent="0.35">
      <c r="A535" s="28"/>
      <c r="B535" s="29" t="s">
        <v>43</v>
      </c>
      <c r="C535" s="65">
        <f>COUNTIFS('Covanta TAC Data'!$C$6:$C$1067,'Materials with no TAC Check'!B536,'Covanta TAC Data'!$F$6:$F$1067,"Yes")</f>
        <v>3</v>
      </c>
      <c r="D535" s="30" t="s">
        <v>27</v>
      </c>
      <c r="E535" s="31" t="s">
        <v>28</v>
      </c>
      <c r="F535" s="17"/>
      <c r="G535" s="32"/>
      <c r="H535" s="33">
        <v>0.01</v>
      </c>
      <c r="I535" s="42"/>
    </row>
    <row r="536" spans="1:12" hidden="1" x14ac:dyDescent="0.35">
      <c r="A536" s="28"/>
      <c r="B536" s="29" t="s">
        <v>43</v>
      </c>
      <c r="C536" s="65">
        <f>COUNTIFS('Covanta TAC Data'!$C$6:$C$1067,'Materials with no TAC Check'!B537,'Covanta TAC Data'!$F$6:$F$1067,"Yes")</f>
        <v>1</v>
      </c>
      <c r="D536" s="30" t="s">
        <v>1280</v>
      </c>
      <c r="E536" s="31" t="s">
        <v>1010</v>
      </c>
      <c r="F536" s="17"/>
      <c r="G536" s="32"/>
      <c r="H536" s="33">
        <v>1E-3</v>
      </c>
      <c r="I536" s="42"/>
    </row>
    <row r="537" spans="1:12" hidden="1" x14ac:dyDescent="0.35">
      <c r="A537" s="28"/>
      <c r="B537" s="29" t="s">
        <v>98</v>
      </c>
      <c r="C537" s="65">
        <f>COUNTIFS('Covanta TAC Data'!$C$6:$C$1067,'Materials with no TAC Check'!B538,'Covanta TAC Data'!$F$6:$F$1067,"Yes")</f>
        <v>1</v>
      </c>
      <c r="D537" s="30" t="s">
        <v>1135</v>
      </c>
      <c r="E537" s="31" t="s">
        <v>744</v>
      </c>
      <c r="F537" s="17"/>
      <c r="G537" s="32"/>
      <c r="H537" s="33">
        <v>0.2</v>
      </c>
      <c r="I537" s="42">
        <v>0.4</v>
      </c>
      <c r="J537" t="s">
        <v>765</v>
      </c>
    </row>
    <row r="538" spans="1:12" hidden="1" x14ac:dyDescent="0.35">
      <c r="A538" s="28"/>
      <c r="B538" s="29" t="s">
        <v>98</v>
      </c>
      <c r="C538" s="65">
        <f>COUNTIFS('Covanta TAC Data'!$C$6:$C$1067,'Materials with no TAC Check'!B539,'Covanta TAC Data'!$F$6:$F$1067,"Yes")</f>
        <v>1</v>
      </c>
      <c r="D538" s="30" t="s">
        <v>87</v>
      </c>
      <c r="E538" s="31" t="s">
        <v>86</v>
      </c>
      <c r="F538" s="17"/>
      <c r="G538" s="32"/>
      <c r="H538" s="33">
        <v>0.2</v>
      </c>
      <c r="I538" s="42">
        <v>0.4</v>
      </c>
    </row>
    <row r="539" spans="1:12" hidden="1" x14ac:dyDescent="0.35">
      <c r="A539" s="28"/>
      <c r="B539" s="29" t="s">
        <v>98</v>
      </c>
      <c r="C539" s="65">
        <f>COUNTIFS('Covanta TAC Data'!$C$6:$C$1067,'Materials with no TAC Check'!B540,'Covanta TAC Data'!$F$6:$F$1067,"Yes")</f>
        <v>1</v>
      </c>
      <c r="D539" s="30" t="s">
        <v>579</v>
      </c>
      <c r="E539" s="31" t="s">
        <v>588</v>
      </c>
      <c r="F539" s="17"/>
      <c r="G539" s="32"/>
      <c r="H539" s="33">
        <v>0.1</v>
      </c>
      <c r="I539" s="42">
        <v>0.2</v>
      </c>
    </row>
    <row r="540" spans="1:12" hidden="1" x14ac:dyDescent="0.35">
      <c r="A540" s="28"/>
      <c r="B540" s="29" t="s">
        <v>98</v>
      </c>
      <c r="C540" s="65">
        <f>COUNTIFS('Covanta TAC Data'!$C$6:$C$1067,'Materials with no TAC Check'!B541,'Covanta TAC Data'!$F$6:$F$1067,"Yes")</f>
        <v>1</v>
      </c>
      <c r="D540" s="30" t="s">
        <v>371</v>
      </c>
      <c r="E540" s="31" t="s">
        <v>373</v>
      </c>
      <c r="F540" s="17"/>
      <c r="G540" s="32"/>
      <c r="H540" s="33">
        <v>2.5000000000000001E-2</v>
      </c>
      <c r="I540" s="42">
        <v>0.1</v>
      </c>
    </row>
    <row r="541" spans="1:12" hidden="1" x14ac:dyDescent="0.35">
      <c r="A541" s="28"/>
      <c r="B541" s="29" t="s">
        <v>98</v>
      </c>
      <c r="C541" s="65">
        <f>COUNTIFS('Covanta TAC Data'!$C$6:$C$1067,'Materials with no TAC Check'!B542,'Covanta TAC Data'!$F$6:$F$1067,"Yes")</f>
        <v>1</v>
      </c>
      <c r="D541" s="30" t="s">
        <v>1154</v>
      </c>
      <c r="E541" s="31" t="s">
        <v>105</v>
      </c>
      <c r="F541" s="17"/>
      <c r="G541" s="32"/>
      <c r="H541" s="33">
        <v>2.5000000000000001E-2</v>
      </c>
      <c r="I541" s="42">
        <v>0.1</v>
      </c>
    </row>
    <row r="542" spans="1:12" hidden="1" x14ac:dyDescent="0.35">
      <c r="A542" s="28"/>
      <c r="B542" s="29" t="s">
        <v>98</v>
      </c>
      <c r="C542" s="65">
        <f>COUNTIFS('Covanta TAC Data'!$C$6:$C$1067,'Materials with no TAC Check'!B543,'Covanta TAC Data'!$F$6:$F$1067,"Yes")</f>
        <v>1</v>
      </c>
      <c r="D542" s="30" t="s">
        <v>148</v>
      </c>
      <c r="E542" s="31" t="s">
        <v>149</v>
      </c>
      <c r="F542" s="17"/>
      <c r="G542" s="32"/>
      <c r="H542" s="33">
        <v>0.01</v>
      </c>
      <c r="I542" s="42">
        <v>2.5000000000000001E-2</v>
      </c>
    </row>
    <row r="543" spans="1:12" hidden="1" x14ac:dyDescent="0.35">
      <c r="A543" s="28"/>
      <c r="B543" s="29" t="s">
        <v>98</v>
      </c>
      <c r="C543" s="65">
        <f>COUNTIFS('Covanta TAC Data'!$C$6:$C$1067,'Materials with no TAC Check'!B544,'Covanta TAC Data'!$F$6:$F$1067,"Yes")</f>
        <v>1</v>
      </c>
      <c r="D543" s="30"/>
      <c r="E543" s="31" t="s">
        <v>1094</v>
      </c>
      <c r="F543" s="17"/>
      <c r="G543" s="32"/>
      <c r="H543" s="33">
        <v>2.5000000000000001E-2</v>
      </c>
      <c r="I543" s="42">
        <v>0.1</v>
      </c>
    </row>
    <row r="544" spans="1:12" hidden="1" x14ac:dyDescent="0.35">
      <c r="A544" s="28"/>
      <c r="B544" s="196" t="s">
        <v>186</v>
      </c>
      <c r="C544" s="65">
        <f>COUNTIFS('Covanta TAC Data'!$C$6:$C$1067,'Materials with no TAC Check'!B545,'Covanta TAC Data'!$F$6:$F$1067,"Yes")</f>
        <v>1</v>
      </c>
      <c r="D544" s="30" t="s">
        <v>996</v>
      </c>
      <c r="E544" s="31" t="s">
        <v>997</v>
      </c>
      <c r="F544" s="17"/>
      <c r="G544" s="32"/>
      <c r="H544" s="33">
        <v>0.15</v>
      </c>
      <c r="I544" s="42">
        <v>0.4</v>
      </c>
      <c r="L544" t="s">
        <v>1281</v>
      </c>
    </row>
    <row r="545" spans="1:12" hidden="1" x14ac:dyDescent="0.35">
      <c r="A545" s="28"/>
      <c r="B545" s="196" t="s">
        <v>186</v>
      </c>
      <c r="C545" s="65">
        <f>COUNTIFS('Covanta TAC Data'!$C$6:$C$1067,'Materials with no TAC Check'!B546,'Covanta TAC Data'!$F$6:$F$1067,"Yes")</f>
        <v>1</v>
      </c>
      <c r="D545" s="30" t="s">
        <v>232</v>
      </c>
      <c r="E545" s="31" t="s">
        <v>233</v>
      </c>
      <c r="F545" s="17"/>
      <c r="G545" s="32"/>
      <c r="H545" s="33">
        <v>0.1</v>
      </c>
      <c r="I545" s="42">
        <v>0.3</v>
      </c>
    </row>
    <row r="546" spans="1:12" hidden="1" x14ac:dyDescent="0.35">
      <c r="A546" s="28"/>
      <c r="B546" s="196" t="s">
        <v>186</v>
      </c>
      <c r="C546" s="65">
        <f>COUNTIFS('Covanta TAC Data'!$C$6:$C$1067,'Materials with no TAC Check'!B547,'Covanta TAC Data'!$F$6:$F$1067,"Yes")</f>
        <v>1</v>
      </c>
      <c r="D546" s="30" t="s">
        <v>1282</v>
      </c>
      <c r="E546" s="31" t="s">
        <v>359</v>
      </c>
      <c r="F546" s="17"/>
      <c r="G546" s="32"/>
      <c r="H546" s="33">
        <v>7.0000000000000007E-2</v>
      </c>
      <c r="I546" s="42">
        <v>0.13</v>
      </c>
    </row>
    <row r="547" spans="1:12" hidden="1" x14ac:dyDescent="0.35">
      <c r="A547" s="28"/>
      <c r="B547" s="196" t="s">
        <v>186</v>
      </c>
      <c r="C547" s="65">
        <f>COUNTIFS('Covanta TAC Data'!$C$6:$C$1067,'Materials with no TAC Check'!B548,'Covanta TAC Data'!$F$6:$F$1067,"Yes")</f>
        <v>1</v>
      </c>
      <c r="D547" s="30" t="s">
        <v>184</v>
      </c>
      <c r="E547" s="31" t="s">
        <v>185</v>
      </c>
      <c r="F547" s="17"/>
      <c r="G547" s="32"/>
      <c r="H547" s="33">
        <v>0.05</v>
      </c>
      <c r="I547" s="42">
        <v>0.1</v>
      </c>
    </row>
    <row r="548" spans="1:12" hidden="1" x14ac:dyDescent="0.35">
      <c r="A548" s="28"/>
      <c r="B548" s="196" t="s">
        <v>186</v>
      </c>
      <c r="C548" s="65">
        <f>COUNTIFS('Covanta TAC Data'!$C$6:$C$1067,'Materials with no TAC Check'!B549,'Covanta TAC Data'!$F$6:$F$1067,"Yes")</f>
        <v>1</v>
      </c>
      <c r="D548" s="30" t="s">
        <v>816</v>
      </c>
      <c r="E548" s="31" t="s">
        <v>817</v>
      </c>
      <c r="F548" s="17"/>
      <c r="G548" s="32"/>
      <c r="H548" s="33">
        <v>0.03</v>
      </c>
      <c r="I548" s="42">
        <v>7.0000000000000007E-2</v>
      </c>
    </row>
    <row r="549" spans="1:12" x14ac:dyDescent="0.35">
      <c r="A549" s="28"/>
      <c r="B549" s="196" t="s">
        <v>186</v>
      </c>
      <c r="C549" s="65">
        <f>COUNTIFS('Covanta TAC Data'!$C$6:$C$1067,'Materials with no TAC Check'!B550,'Covanta TAC Data'!$F$6:$F$1067,"Yes")</f>
        <v>0</v>
      </c>
      <c r="D549" s="30" t="s">
        <v>1154</v>
      </c>
      <c r="E549" s="31" t="s">
        <v>105</v>
      </c>
      <c r="F549" s="17"/>
      <c r="G549" s="32"/>
      <c r="H549" s="33">
        <v>0.01</v>
      </c>
      <c r="I549" s="42">
        <v>0.05</v>
      </c>
    </row>
    <row r="550" spans="1:12" x14ac:dyDescent="0.35">
      <c r="A550" s="28"/>
      <c r="B550" s="196" t="s">
        <v>21</v>
      </c>
      <c r="C550" s="65">
        <f>COUNTIFS('Covanta TAC Data'!$C$6:$C$1067,'Materials with no TAC Check'!B551,'Covanta TAC Data'!$F$6:$F$1067,"Yes")</f>
        <v>0</v>
      </c>
      <c r="D550" s="30" t="s">
        <v>725</v>
      </c>
      <c r="E550" s="31" t="s">
        <v>726</v>
      </c>
      <c r="F550" s="17"/>
      <c r="G550" s="32"/>
      <c r="H550" s="33">
        <v>7.0000000000000007E-2</v>
      </c>
      <c r="I550" s="42">
        <v>0.13</v>
      </c>
    </row>
    <row r="551" spans="1:12" x14ac:dyDescent="0.35">
      <c r="A551" s="28"/>
      <c r="B551" s="196" t="s">
        <v>21</v>
      </c>
      <c r="C551" s="65">
        <f>COUNTIFS('Covanta TAC Data'!$C$6:$C$1067,'Materials with no TAC Check'!B552,'Covanta TAC Data'!$F$6:$F$1067,"Yes")</f>
        <v>0</v>
      </c>
      <c r="D551" s="30" t="s">
        <v>1283</v>
      </c>
      <c r="E551" s="31" t="s">
        <v>23</v>
      </c>
      <c r="F551" s="17"/>
      <c r="G551" s="32"/>
      <c r="H551" s="33">
        <v>0.01</v>
      </c>
      <c r="I551" s="42">
        <v>0.05</v>
      </c>
      <c r="J551" t="s">
        <v>24</v>
      </c>
      <c r="L551" t="s">
        <v>1284</v>
      </c>
    </row>
    <row r="552" spans="1:12" hidden="1" x14ac:dyDescent="0.35">
      <c r="A552" s="28"/>
      <c r="B552" s="196" t="s">
        <v>21</v>
      </c>
      <c r="C552" s="65">
        <f>COUNTIFS('Covanta TAC Data'!$C$6:$C$1067,'Materials with no TAC Check'!B553,'Covanta TAC Data'!$F$6:$F$1067,"Yes")</f>
        <v>2</v>
      </c>
      <c r="D552" s="30" t="s">
        <v>714</v>
      </c>
      <c r="E552" s="31" t="s">
        <v>715</v>
      </c>
      <c r="F552" s="17"/>
      <c r="G552" s="32"/>
      <c r="H552" s="33">
        <v>0.01</v>
      </c>
      <c r="I552" s="42">
        <v>0.05</v>
      </c>
    </row>
    <row r="553" spans="1:12" hidden="1" x14ac:dyDescent="0.35">
      <c r="A553" s="28"/>
      <c r="B553" s="196" t="s">
        <v>225</v>
      </c>
      <c r="C553" s="65">
        <f>COUNTIFS('Covanta TAC Data'!$C$6:$C$1067,'Materials with no TAC Check'!B554,'Covanta TAC Data'!$F$6:$F$1067,"Yes")</f>
        <v>2</v>
      </c>
      <c r="D553" s="30" t="s">
        <v>650</v>
      </c>
      <c r="E553" s="31" t="s">
        <v>651</v>
      </c>
      <c r="F553" s="17"/>
      <c r="G553" s="32"/>
      <c r="H553" s="33">
        <v>0.5</v>
      </c>
      <c r="I553" s="42">
        <v>0.6</v>
      </c>
      <c r="K553" t="s">
        <v>1285</v>
      </c>
    </row>
    <row r="554" spans="1:12" hidden="1" x14ac:dyDescent="0.35">
      <c r="A554" s="28"/>
      <c r="B554" s="196" t="s">
        <v>225</v>
      </c>
      <c r="C554" s="65">
        <f>COUNTIFS('Covanta TAC Data'!$C$6:$C$1067,'Materials with no TAC Check'!B555,'Covanta TAC Data'!$F$6:$F$1067,"Yes")</f>
        <v>2</v>
      </c>
      <c r="D554" s="30" t="s">
        <v>363</v>
      </c>
      <c r="E554" s="31" t="s">
        <v>364</v>
      </c>
      <c r="F554" s="17"/>
      <c r="G554" s="32"/>
      <c r="H554" s="33">
        <v>0.05</v>
      </c>
      <c r="I554" s="42">
        <v>0.1</v>
      </c>
    </row>
    <row r="555" spans="1:12" hidden="1" x14ac:dyDescent="0.35">
      <c r="A555" s="28"/>
      <c r="B555" s="196" t="s">
        <v>225</v>
      </c>
      <c r="C555" s="65">
        <f>COUNTIFS('Covanta TAC Data'!$C$6:$C$1067,'Materials with no TAC Check'!B556,'Covanta TAC Data'!$F$6:$F$1067,"Yes")</f>
        <v>2</v>
      </c>
      <c r="D555" s="30" t="s">
        <v>223</v>
      </c>
      <c r="E555" s="31" t="s">
        <v>226</v>
      </c>
      <c r="F555" s="17"/>
      <c r="G555" s="32"/>
      <c r="H555" s="33">
        <v>0.03</v>
      </c>
      <c r="I555" s="42">
        <v>0.05</v>
      </c>
    </row>
    <row r="556" spans="1:12" x14ac:dyDescent="0.35">
      <c r="A556" s="28"/>
      <c r="B556" s="196" t="s">
        <v>225</v>
      </c>
      <c r="C556" s="65">
        <f>COUNTIFS('Covanta TAC Data'!$C$6:$C$1067,'Materials with no TAC Check'!B557,'Covanta TAC Data'!$F$6:$F$1067,"Yes")</f>
        <v>0</v>
      </c>
      <c r="D556" s="30" t="s">
        <v>1170</v>
      </c>
      <c r="E556" s="31" t="s">
        <v>1199</v>
      </c>
      <c r="F556" s="17"/>
      <c r="G556" s="32"/>
      <c r="H556" s="33" t="s">
        <v>25</v>
      </c>
      <c r="I556" s="42"/>
    </row>
    <row r="557" spans="1:12" x14ac:dyDescent="0.35">
      <c r="A557" s="28"/>
      <c r="B557" s="196" t="s">
        <v>72</v>
      </c>
      <c r="C557" s="65">
        <f>COUNTIFS('Covanta TAC Data'!$C$6:$C$1067,'Materials with no TAC Check'!B558,'Covanta TAC Data'!$F$6:$F$1067,"Yes")</f>
        <v>0</v>
      </c>
      <c r="D557" s="196" t="s">
        <v>67</v>
      </c>
      <c r="E557" s="31" t="s">
        <v>73</v>
      </c>
      <c r="F557" s="17"/>
      <c r="G557" s="32"/>
      <c r="H557" s="33">
        <v>0.01</v>
      </c>
      <c r="I557" s="42">
        <v>0.05</v>
      </c>
      <c r="K557">
        <v>1.077</v>
      </c>
    </row>
    <row r="558" spans="1:12" x14ac:dyDescent="0.35">
      <c r="A558" s="28"/>
      <c r="B558" s="196" t="s">
        <v>72</v>
      </c>
      <c r="C558" s="65">
        <f>COUNTIFS('Covanta TAC Data'!$C$6:$C$1067,'Materials with no TAC Check'!B559,'Covanta TAC Data'!$F$6:$F$1067,"Yes")</f>
        <v>0</v>
      </c>
      <c r="D558" s="30" t="s">
        <v>38</v>
      </c>
      <c r="E558" s="31" t="s">
        <v>329</v>
      </c>
      <c r="F558" s="17"/>
      <c r="G558" s="32"/>
      <c r="H558" s="33">
        <v>0.01</v>
      </c>
      <c r="I558" s="42">
        <v>0.05</v>
      </c>
    </row>
    <row r="559" spans="1:12" x14ac:dyDescent="0.35">
      <c r="A559" s="28"/>
      <c r="B559" s="196" t="s">
        <v>72</v>
      </c>
      <c r="C559" s="65">
        <f>COUNTIFS('Covanta TAC Data'!$C$6:$C$1067,'Materials with no TAC Check'!B560,'Covanta TAC Data'!$F$6:$F$1067,"Yes")</f>
        <v>0</v>
      </c>
      <c r="D559" s="30" t="s">
        <v>292</v>
      </c>
      <c r="E559" s="31" t="s">
        <v>293</v>
      </c>
      <c r="F559" s="17"/>
      <c r="G559" s="32"/>
      <c r="H559" s="33">
        <v>1E-3</v>
      </c>
      <c r="I559" s="42">
        <v>0.01</v>
      </c>
    </row>
    <row r="560" spans="1:12" x14ac:dyDescent="0.35">
      <c r="A560" s="28"/>
      <c r="B560" s="196" t="s">
        <v>72</v>
      </c>
      <c r="C560" s="65">
        <f>COUNTIFS('Covanta TAC Data'!$C$6:$C$1067,'Materials with no TAC Check'!B561,'Covanta TAC Data'!$F$6:$F$1067,"Yes")</f>
        <v>1</v>
      </c>
      <c r="D560" s="30"/>
      <c r="E560" s="31" t="s">
        <v>1094</v>
      </c>
      <c r="F560" s="17"/>
      <c r="G560" s="32"/>
      <c r="H560" s="33">
        <v>0.89</v>
      </c>
      <c r="I560" s="42">
        <v>0.93</v>
      </c>
    </row>
    <row r="561" spans="1:12" x14ac:dyDescent="0.35">
      <c r="A561" s="28"/>
      <c r="B561" s="29" t="s">
        <v>856</v>
      </c>
      <c r="C561" s="65">
        <f>COUNTIFS('Covanta TAC Data'!$C$6:$C$1067,'Materials with no TAC Check'!B562,'Covanta TAC Data'!$F$6:$F$1067,"Yes")</f>
        <v>1</v>
      </c>
      <c r="D561" s="30" t="s">
        <v>1022</v>
      </c>
      <c r="E561" s="31" t="s">
        <v>1023</v>
      </c>
      <c r="F561" s="17"/>
      <c r="G561" s="32"/>
      <c r="H561" s="33">
        <v>0.7</v>
      </c>
      <c r="I561" s="42">
        <v>0.99</v>
      </c>
      <c r="L561" t="s">
        <v>1286</v>
      </c>
    </row>
    <row r="562" spans="1:12" hidden="1" x14ac:dyDescent="0.35">
      <c r="A562" s="28"/>
      <c r="B562" s="29" t="s">
        <v>856</v>
      </c>
      <c r="C562" s="65">
        <f>COUNTIFS('Covanta TAC Data'!$C$6:$C$1067,'Materials with no TAC Check'!B563,'Covanta TAC Data'!$F$6:$F$1067,"Yes")</f>
        <v>1</v>
      </c>
      <c r="D562" s="30" t="s">
        <v>853</v>
      </c>
      <c r="E562" s="31" t="s">
        <v>857</v>
      </c>
      <c r="F562" s="17"/>
      <c r="G562" s="32"/>
      <c r="H562" s="33">
        <v>0.01</v>
      </c>
      <c r="I562" s="42" t="s">
        <v>807</v>
      </c>
    </row>
    <row r="563" spans="1:12" hidden="1" x14ac:dyDescent="0.35">
      <c r="A563" s="28"/>
      <c r="B563" s="196" t="s">
        <v>267</v>
      </c>
      <c r="C563" s="65">
        <f>COUNTIFS('Covanta TAC Data'!$C$6:$C$1067,'Materials with no TAC Check'!B564,'Covanta TAC Data'!$F$6:$F$1067,"Yes")</f>
        <v>1</v>
      </c>
      <c r="D563" s="30" t="s">
        <v>535</v>
      </c>
      <c r="E563" s="31" t="s">
        <v>536</v>
      </c>
      <c r="F563" s="17"/>
      <c r="G563" s="32"/>
      <c r="H563" s="33">
        <v>1E-3</v>
      </c>
      <c r="I563" s="42">
        <v>0.01</v>
      </c>
      <c r="J563" t="s">
        <v>537</v>
      </c>
      <c r="L563" t="s">
        <v>1287</v>
      </c>
    </row>
    <row r="564" spans="1:12" hidden="1" x14ac:dyDescent="0.35">
      <c r="A564" s="28"/>
      <c r="B564" s="196" t="s">
        <v>267</v>
      </c>
      <c r="C564" s="65">
        <f>COUNTIFS('Covanta TAC Data'!$C$6:$C$1067,'Materials with no TAC Check'!B565,'Covanta TAC Data'!$F$6:$F$1067,"Yes")</f>
        <v>1</v>
      </c>
      <c r="D564" s="30" t="s">
        <v>1195</v>
      </c>
      <c r="E564" s="31" t="s">
        <v>445</v>
      </c>
      <c r="F564" s="17"/>
      <c r="G564" s="32"/>
      <c r="H564" s="33">
        <v>5.0000000000000001E-3</v>
      </c>
      <c r="I564" s="42">
        <v>1.4999999999999999E-2</v>
      </c>
    </row>
    <row r="565" spans="1:12" hidden="1" x14ac:dyDescent="0.35">
      <c r="A565" s="28"/>
      <c r="B565" s="196" t="s">
        <v>267</v>
      </c>
      <c r="C565" s="65">
        <f>COUNTIFS('Covanta TAC Data'!$C$6:$C$1067,'Materials with no TAC Check'!B566,'Covanta TAC Data'!$F$6:$F$1067,"Yes")</f>
        <v>1</v>
      </c>
      <c r="D565" s="30" t="s">
        <v>725</v>
      </c>
      <c r="E565" s="31" t="s">
        <v>726</v>
      </c>
      <c r="F565" s="17"/>
      <c r="G565" s="32"/>
      <c r="H565" s="33">
        <v>0.01</v>
      </c>
      <c r="I565" s="42">
        <v>0.05</v>
      </c>
    </row>
    <row r="566" spans="1:12" hidden="1" x14ac:dyDescent="0.35">
      <c r="A566" s="28"/>
      <c r="B566" s="196" t="s">
        <v>267</v>
      </c>
      <c r="C566" s="65">
        <f>COUNTIFS('Covanta TAC Data'!$C$6:$C$1067,'Materials with no TAC Check'!B567,'Covanta TAC Data'!$F$6:$F$1067,"Yes")</f>
        <v>1</v>
      </c>
      <c r="D566" s="30" t="s">
        <v>268</v>
      </c>
      <c r="E566" s="31" t="s">
        <v>23</v>
      </c>
      <c r="F566" s="17"/>
      <c r="G566" s="32"/>
      <c r="H566" s="33">
        <v>0.1</v>
      </c>
      <c r="I566" s="42">
        <v>0.3</v>
      </c>
    </row>
    <row r="567" spans="1:12" hidden="1" x14ac:dyDescent="0.35">
      <c r="A567" s="28"/>
      <c r="B567" s="196" t="s">
        <v>267</v>
      </c>
      <c r="C567" s="65">
        <f>COUNTIFS('Covanta TAC Data'!$C$6:$C$1067,'Materials with no TAC Check'!B568,'Covanta TAC Data'!$F$6:$F$1067,"Yes")</f>
        <v>1</v>
      </c>
      <c r="D567" s="30" t="s">
        <v>543</v>
      </c>
      <c r="E567" s="31" t="s">
        <v>544</v>
      </c>
      <c r="F567" s="17"/>
      <c r="G567" s="32"/>
      <c r="H567" s="33">
        <v>0.01</v>
      </c>
      <c r="I567" s="42">
        <v>0.05</v>
      </c>
    </row>
    <row r="568" spans="1:12" hidden="1" x14ac:dyDescent="0.35">
      <c r="A568" s="28"/>
      <c r="B568" s="196" t="s">
        <v>267</v>
      </c>
      <c r="C568" s="65">
        <f>COUNTIFS('Covanta TAC Data'!$C$6:$C$1067,'Materials with no TAC Check'!B569,'Covanta TAC Data'!$F$6:$F$1067,"Yes")</f>
        <v>1</v>
      </c>
      <c r="D568" s="30" t="s">
        <v>1288</v>
      </c>
      <c r="E568" s="31" t="s">
        <v>1289</v>
      </c>
      <c r="F568" s="17"/>
      <c r="G568" s="32"/>
      <c r="H568" s="33">
        <v>0.05</v>
      </c>
      <c r="I568" s="42">
        <v>0.1</v>
      </c>
    </row>
    <row r="569" spans="1:12" s="57" customFormat="1" ht="43.5" hidden="1" x14ac:dyDescent="0.3">
      <c r="A569" s="49"/>
      <c r="B569" s="50" t="s">
        <v>106</v>
      </c>
      <c r="C569" s="65">
        <f>COUNTIFS('Covanta TAC Data'!$C$6:$C$1067,'Materials with no TAC Check'!B570,'Covanta TAC Data'!$F$6:$F$1067,"Yes")</f>
        <v>1</v>
      </c>
      <c r="D569" s="51" t="s">
        <v>797</v>
      </c>
      <c r="E569" s="60" t="s">
        <v>105</v>
      </c>
      <c r="F569" s="53"/>
      <c r="G569" s="54"/>
      <c r="H569" s="55">
        <v>0.875</v>
      </c>
      <c r="I569" s="56">
        <v>1</v>
      </c>
      <c r="K569" s="61" t="s">
        <v>1290</v>
      </c>
    </row>
    <row r="570" spans="1:12" hidden="1" x14ac:dyDescent="0.35">
      <c r="A570" s="28"/>
      <c r="B570" s="29" t="s">
        <v>106</v>
      </c>
      <c r="C570" s="65">
        <f>COUNTIFS('Covanta TAC Data'!$C$6:$C$1067,'Materials with no TAC Check'!B571,'Covanta TAC Data'!$F$6:$F$1067,"Yes")</f>
        <v>1</v>
      </c>
      <c r="D570" s="30" t="s">
        <v>388</v>
      </c>
      <c r="E570" s="31" t="s">
        <v>391</v>
      </c>
      <c r="F570" s="17"/>
      <c r="G570" s="32"/>
      <c r="H570" s="33">
        <v>0</v>
      </c>
      <c r="I570" s="42">
        <v>0.1</v>
      </c>
    </row>
    <row r="571" spans="1:12" hidden="1" x14ac:dyDescent="0.35">
      <c r="A571" s="28"/>
      <c r="B571" s="29" t="s">
        <v>106</v>
      </c>
      <c r="C571" s="65">
        <f>COUNTIFS('Covanta TAC Data'!$C$6:$C$1067,'Materials with no TAC Check'!B572,'Covanta TAC Data'!$F$6:$F$1067,"Yes")</f>
        <v>1</v>
      </c>
      <c r="D571" s="30" t="s">
        <v>792</v>
      </c>
      <c r="E571" s="31" t="s">
        <v>793</v>
      </c>
      <c r="F571" s="17"/>
      <c r="G571" s="32"/>
      <c r="H571" s="33">
        <v>0</v>
      </c>
      <c r="I571" s="42">
        <v>7.0000000000000007E-2</v>
      </c>
    </row>
    <row r="572" spans="1:12" hidden="1" x14ac:dyDescent="0.35">
      <c r="A572" s="28"/>
      <c r="B572" s="29" t="s">
        <v>106</v>
      </c>
      <c r="C572" s="65">
        <f>COUNTIFS('Covanta TAC Data'!$C$6:$C$1067,'Materials with no TAC Check'!B573,'Covanta TAC Data'!$F$6:$F$1067,"Yes")</f>
        <v>5</v>
      </c>
      <c r="D572" s="30" t="s">
        <v>87</v>
      </c>
      <c r="E572" s="31" t="s">
        <v>86</v>
      </c>
      <c r="F572" s="17"/>
      <c r="G572" s="32"/>
      <c r="H572" s="33">
        <v>0</v>
      </c>
      <c r="I572" s="42">
        <v>2.5000000000000001E-2</v>
      </c>
    </row>
    <row r="573" spans="1:12" hidden="1" x14ac:dyDescent="0.35">
      <c r="A573" s="28"/>
      <c r="B573" s="196" t="s">
        <v>33</v>
      </c>
      <c r="C573" s="65">
        <f>COUNTIFS('Covanta TAC Data'!$C$6:$C$1067,'Materials with no TAC Check'!B574,'Covanta TAC Data'!$F$6:$F$1067,"Yes")</f>
        <v>5</v>
      </c>
      <c r="D573" s="30" t="s">
        <v>743</v>
      </c>
      <c r="E573" s="31" t="s">
        <v>744</v>
      </c>
      <c r="F573" s="17"/>
      <c r="G573" s="32"/>
      <c r="H573" s="33">
        <v>0.28000000000000003</v>
      </c>
      <c r="I573" s="42"/>
      <c r="J573">
        <v>0.79700000000000004</v>
      </c>
    </row>
    <row r="574" spans="1:12" hidden="1" x14ac:dyDescent="0.35">
      <c r="A574" s="28"/>
      <c r="B574" s="196" t="s">
        <v>33</v>
      </c>
      <c r="C574" s="65">
        <f>COUNTIFS('Covanta TAC Data'!$C$6:$C$1067,'Materials with no TAC Check'!B575,'Covanta TAC Data'!$F$6:$F$1067,"Yes")</f>
        <v>5</v>
      </c>
      <c r="D574" s="30" t="s">
        <v>797</v>
      </c>
      <c r="E574" s="31" t="s">
        <v>105</v>
      </c>
      <c r="F574" s="17"/>
      <c r="G574" s="32"/>
      <c r="H574" s="33">
        <v>0.2</v>
      </c>
      <c r="I574" s="42"/>
    </row>
    <row r="575" spans="1:12" hidden="1" x14ac:dyDescent="0.35">
      <c r="A575" s="28"/>
      <c r="B575" s="196" t="s">
        <v>33</v>
      </c>
      <c r="C575" s="65">
        <f>COUNTIFS('Covanta TAC Data'!$C$6:$C$1067,'Materials with no TAC Check'!B576,'Covanta TAC Data'!$F$6:$F$1067,"Yes")</f>
        <v>5</v>
      </c>
      <c r="D575" s="30" t="s">
        <v>38</v>
      </c>
      <c r="E575" s="31" t="s">
        <v>39</v>
      </c>
      <c r="F575" s="17"/>
      <c r="G575" s="32"/>
      <c r="H575" s="33">
        <v>9.9000000000000005E-2</v>
      </c>
      <c r="I575" s="42"/>
    </row>
    <row r="576" spans="1:12" hidden="1" x14ac:dyDescent="0.35">
      <c r="A576" s="28"/>
      <c r="B576" s="196" t="s">
        <v>33</v>
      </c>
      <c r="C576" s="65">
        <f>COUNTIFS('Covanta TAC Data'!$C$6:$C$1067,'Materials with no TAC Check'!B577,'Covanta TAC Data'!$F$6:$F$1067,"Yes")</f>
        <v>5</v>
      </c>
      <c r="D576" s="30" t="s">
        <v>87</v>
      </c>
      <c r="E576" s="31" t="s">
        <v>92</v>
      </c>
      <c r="F576" s="17"/>
      <c r="G576" s="32"/>
      <c r="H576" s="33">
        <v>9.2999999999999999E-2</v>
      </c>
      <c r="I576" s="42"/>
    </row>
    <row r="577" spans="1:10" hidden="1" x14ac:dyDescent="0.35">
      <c r="A577" s="28"/>
      <c r="B577" s="196" t="s">
        <v>33</v>
      </c>
      <c r="C577" s="65">
        <f>COUNTIFS('Covanta TAC Data'!$C$6:$C$1067,'Materials with no TAC Check'!B578,'Covanta TAC Data'!$F$6:$F$1067,"Yes")</f>
        <v>5</v>
      </c>
      <c r="D577" s="30" t="s">
        <v>579</v>
      </c>
      <c r="E577" s="31" t="s">
        <v>582</v>
      </c>
      <c r="F577" s="17"/>
      <c r="G577" s="32"/>
      <c r="H577" s="33">
        <v>7.3999999999999996E-2</v>
      </c>
      <c r="I577" s="42"/>
    </row>
    <row r="578" spans="1:10" hidden="1" x14ac:dyDescent="0.35">
      <c r="A578" s="28"/>
      <c r="B578" s="196" t="s">
        <v>33</v>
      </c>
      <c r="C578" s="65">
        <f>COUNTIFS('Covanta TAC Data'!$C$6:$C$1067,'Materials with no TAC Check'!B579,'Covanta TAC Data'!$F$6:$F$1067,"Yes")</f>
        <v>5</v>
      </c>
      <c r="D578" s="30" t="s">
        <v>561</v>
      </c>
      <c r="E578" s="31" t="s">
        <v>564</v>
      </c>
      <c r="F578" s="17"/>
      <c r="G578" s="32"/>
      <c r="H578" s="33">
        <v>0.04</v>
      </c>
      <c r="I578" s="42"/>
    </row>
    <row r="579" spans="1:10" hidden="1" x14ac:dyDescent="0.35">
      <c r="A579" s="28"/>
      <c r="B579" s="196" t="s">
        <v>33</v>
      </c>
      <c r="C579" s="65">
        <f>COUNTIFS('Covanta TAC Data'!$C$6:$C$1067,'Materials with no TAC Check'!B580,'Covanta TAC Data'!$F$6:$F$1067,"Yes")</f>
        <v>5</v>
      </c>
      <c r="D579" s="30" t="s">
        <v>384</v>
      </c>
      <c r="E579" s="31" t="s">
        <v>386</v>
      </c>
      <c r="F579" s="17"/>
      <c r="G579" s="32"/>
      <c r="H579" s="33">
        <v>3.2000000000000001E-2</v>
      </c>
      <c r="I579" s="42"/>
    </row>
    <row r="580" spans="1:10" hidden="1" x14ac:dyDescent="0.35">
      <c r="A580" s="28"/>
      <c r="B580" s="196" t="s">
        <v>33</v>
      </c>
      <c r="C580" s="65">
        <f>COUNTIFS('Covanta TAC Data'!$C$6:$C$1067,'Materials with no TAC Check'!B581,'Covanta TAC Data'!$F$6:$F$1067,"Yes")</f>
        <v>5</v>
      </c>
      <c r="D580" s="30" t="s">
        <v>209</v>
      </c>
      <c r="E580" s="31" t="s">
        <v>210</v>
      </c>
      <c r="F580" s="17"/>
      <c r="G580" s="32"/>
      <c r="H580" s="33">
        <v>3.2000000000000001E-2</v>
      </c>
      <c r="I580" s="42"/>
    </row>
    <row r="581" spans="1:10" hidden="1" x14ac:dyDescent="0.35">
      <c r="A581" s="28"/>
      <c r="B581" s="196" t="s">
        <v>33</v>
      </c>
      <c r="C581" s="65">
        <f>COUNTIFS('Covanta TAC Data'!$C$6:$C$1067,'Materials with no TAC Check'!B582,'Covanta TAC Data'!$F$6:$F$1067,"Yes")</f>
        <v>5</v>
      </c>
      <c r="D581" s="30" t="s">
        <v>406</v>
      </c>
      <c r="E581" s="31" t="s">
        <v>519</v>
      </c>
      <c r="F581" s="17"/>
      <c r="G581" s="32"/>
      <c r="H581" s="33">
        <v>2.1000000000000001E-2</v>
      </c>
      <c r="I581" s="42"/>
    </row>
    <row r="582" spans="1:10" hidden="1" x14ac:dyDescent="0.35">
      <c r="A582" s="28"/>
      <c r="B582" s="196" t="s">
        <v>33</v>
      </c>
      <c r="C582" s="65">
        <f>COUNTIFS('Covanta TAC Data'!$C$6:$C$1067,'Materials with no TAC Check'!B583,'Covanta TAC Data'!$F$6:$F$1067,"Yes")</f>
        <v>5</v>
      </c>
      <c r="D582" s="30" t="s">
        <v>1291</v>
      </c>
      <c r="E582" s="31" t="s">
        <v>1031</v>
      </c>
      <c r="F582" s="17"/>
      <c r="G582" s="32"/>
      <c r="H582" s="33">
        <v>7.0000000000000001E-3</v>
      </c>
      <c r="I582" s="42"/>
    </row>
    <row r="583" spans="1:10" hidden="1" x14ac:dyDescent="0.35">
      <c r="A583" s="28"/>
      <c r="B583" s="196" t="s">
        <v>33</v>
      </c>
      <c r="C583" s="65">
        <f>COUNTIFS('Covanta TAC Data'!$C$6:$C$1067,'Materials with no TAC Check'!B584,'Covanta TAC Data'!$F$6:$F$1067,"Yes")</f>
        <v>5</v>
      </c>
      <c r="D583" s="30" t="s">
        <v>27</v>
      </c>
      <c r="E583" s="31" t="s">
        <v>28</v>
      </c>
      <c r="F583" s="17"/>
      <c r="G583" s="32"/>
      <c r="H583" s="33">
        <v>5.0000000000000001E-3</v>
      </c>
      <c r="I583" s="42"/>
    </row>
    <row r="584" spans="1:10" hidden="1" x14ac:dyDescent="0.35">
      <c r="A584" s="28"/>
      <c r="B584" s="196" t="s">
        <v>33</v>
      </c>
      <c r="C584" s="65">
        <f>COUNTIFS('Covanta TAC Data'!$C$6:$C$1067,'Materials with no TAC Check'!B585,'Covanta TAC Data'!$F$6:$F$1067,"Yes")</f>
        <v>5</v>
      </c>
      <c r="D584" s="30" t="s">
        <v>292</v>
      </c>
      <c r="E584" s="31" t="s">
        <v>293</v>
      </c>
      <c r="F584" s="17"/>
      <c r="G584" s="32"/>
      <c r="H584" s="33">
        <v>3.0000000000000001E-3</v>
      </c>
      <c r="I584" s="42"/>
    </row>
    <row r="585" spans="1:10" hidden="1" x14ac:dyDescent="0.35">
      <c r="A585" s="28"/>
      <c r="B585" s="196" t="s">
        <v>33</v>
      </c>
      <c r="C585" s="65">
        <f>COUNTIFS('Covanta TAC Data'!$C$6:$C$1067,'Materials with no TAC Check'!B586,'Covanta TAC Data'!$F$6:$F$1067,"Yes")</f>
        <v>5</v>
      </c>
      <c r="D585" s="30" t="s">
        <v>177</v>
      </c>
      <c r="E585" s="31" t="s">
        <v>178</v>
      </c>
      <c r="F585" s="17"/>
      <c r="G585" s="32"/>
      <c r="H585" s="33">
        <v>2E-3</v>
      </c>
      <c r="I585" s="42"/>
    </row>
    <row r="586" spans="1:10" hidden="1" x14ac:dyDescent="0.35">
      <c r="A586" s="28"/>
      <c r="B586" s="196" t="s">
        <v>33</v>
      </c>
      <c r="C586" s="65">
        <f>COUNTIFS('Covanta TAC Data'!$C$6:$C$1067,'Materials with no TAC Check'!B587,'Covanta TAC Data'!$F$6:$F$1067,"Yes")</f>
        <v>5</v>
      </c>
      <c r="D586" s="30" t="s">
        <v>400</v>
      </c>
      <c r="E586" s="31" t="s">
        <v>401</v>
      </c>
      <c r="F586" s="17"/>
      <c r="G586" s="32"/>
      <c r="H586" s="33">
        <v>2E-3</v>
      </c>
      <c r="I586" s="42"/>
    </row>
    <row r="587" spans="1:10" hidden="1" x14ac:dyDescent="0.35">
      <c r="A587" s="28"/>
      <c r="B587" s="196" t="s">
        <v>56</v>
      </c>
      <c r="C587" s="65">
        <f>COUNTIFS('Covanta TAC Data'!$C$6:$C$1067,'Materials with no TAC Check'!B588,'Covanta TAC Data'!$F$6:$F$1067,"Yes")</f>
        <v>5</v>
      </c>
      <c r="D587" s="30" t="s">
        <v>1135</v>
      </c>
      <c r="E587" s="31" t="s">
        <v>744</v>
      </c>
      <c r="F587" s="17"/>
      <c r="G587" s="32"/>
      <c r="H587" s="33">
        <v>0.33</v>
      </c>
      <c r="I587" s="42"/>
      <c r="J587">
        <v>0.754</v>
      </c>
    </row>
    <row r="588" spans="1:10" hidden="1" x14ac:dyDescent="0.35">
      <c r="A588" s="28"/>
      <c r="B588" s="196" t="s">
        <v>56</v>
      </c>
      <c r="C588" s="65">
        <f>COUNTIFS('Covanta TAC Data'!$C$6:$C$1067,'Materials with no TAC Check'!B589,'Covanta TAC Data'!$F$6:$F$1067,"Yes")</f>
        <v>5</v>
      </c>
      <c r="D588" s="30" t="s">
        <v>797</v>
      </c>
      <c r="E588" s="31" t="s">
        <v>105</v>
      </c>
      <c r="F588" s="17"/>
      <c r="G588" s="32"/>
      <c r="H588" s="33">
        <v>0.18</v>
      </c>
      <c r="I588" s="42"/>
    </row>
    <row r="589" spans="1:10" hidden="1" x14ac:dyDescent="0.35">
      <c r="A589" s="28"/>
      <c r="B589" s="196" t="s">
        <v>56</v>
      </c>
      <c r="C589" s="65">
        <f>COUNTIFS('Covanta TAC Data'!$C$6:$C$1067,'Materials with no TAC Check'!B590,'Covanta TAC Data'!$F$6:$F$1067,"Yes")</f>
        <v>5</v>
      </c>
      <c r="D589" s="30" t="s">
        <v>87</v>
      </c>
      <c r="E589" s="31" t="s">
        <v>92</v>
      </c>
      <c r="F589" s="17"/>
      <c r="G589" s="32"/>
      <c r="H589" s="33">
        <v>8.6999999999999994E-2</v>
      </c>
      <c r="I589" s="42"/>
    </row>
    <row r="590" spans="1:10" hidden="1" x14ac:dyDescent="0.35">
      <c r="A590" s="28"/>
      <c r="B590" s="196" t="s">
        <v>56</v>
      </c>
      <c r="C590" s="65">
        <f>COUNTIFS('Covanta TAC Data'!$C$6:$C$1067,'Materials with no TAC Check'!B591,'Covanta TAC Data'!$F$6:$F$1067,"Yes")</f>
        <v>5</v>
      </c>
      <c r="D590" s="30" t="s">
        <v>579</v>
      </c>
      <c r="E590" s="31" t="s">
        <v>582</v>
      </c>
      <c r="F590" s="17"/>
      <c r="G590" s="32"/>
      <c r="H590" s="33">
        <v>7.1999999999999995E-2</v>
      </c>
      <c r="I590" s="42"/>
    </row>
    <row r="591" spans="1:10" hidden="1" x14ac:dyDescent="0.35">
      <c r="A591" s="28"/>
      <c r="B591" s="196" t="s">
        <v>56</v>
      </c>
      <c r="C591" s="65">
        <f>COUNTIFS('Covanta TAC Data'!$C$6:$C$1067,'Materials with no TAC Check'!B592,'Covanta TAC Data'!$F$6:$F$1067,"Yes")</f>
        <v>5</v>
      </c>
      <c r="D591" s="30" t="s">
        <v>406</v>
      </c>
      <c r="E591" s="31" t="s">
        <v>474</v>
      </c>
      <c r="F591" s="17"/>
      <c r="G591" s="32"/>
      <c r="H591" s="33">
        <v>5.8999999999999997E-2</v>
      </c>
      <c r="I591" s="42"/>
    </row>
    <row r="592" spans="1:10" hidden="1" x14ac:dyDescent="0.35">
      <c r="A592" s="28"/>
      <c r="B592" s="196" t="s">
        <v>56</v>
      </c>
      <c r="C592" s="65">
        <f>COUNTIFS('Covanta TAC Data'!$C$6:$C$1067,'Materials with no TAC Check'!B593,'Covanta TAC Data'!$F$6:$F$1067,"Yes")</f>
        <v>5</v>
      </c>
      <c r="D592" s="30" t="s">
        <v>516</v>
      </c>
      <c r="E592" s="31" t="s">
        <v>517</v>
      </c>
      <c r="F592" s="17"/>
      <c r="G592" s="32"/>
      <c r="H592" s="33">
        <v>4.4999999999999998E-2</v>
      </c>
      <c r="I592" s="42"/>
    </row>
    <row r="593" spans="1:10" hidden="1" x14ac:dyDescent="0.35">
      <c r="A593" s="28"/>
      <c r="B593" s="196" t="s">
        <v>56</v>
      </c>
      <c r="C593" s="65">
        <f>COUNTIFS('Covanta TAC Data'!$C$6:$C$1067,'Materials with no TAC Check'!B594,'Covanta TAC Data'!$F$6:$F$1067,"Yes")</f>
        <v>5</v>
      </c>
      <c r="D593" s="30" t="s">
        <v>998</v>
      </c>
      <c r="E593" s="31" t="s">
        <v>1000</v>
      </c>
      <c r="F593" s="17"/>
      <c r="G593" s="32"/>
      <c r="H593" s="33">
        <v>1.9E-2</v>
      </c>
      <c r="I593" s="42"/>
    </row>
    <row r="594" spans="1:10" hidden="1" x14ac:dyDescent="0.35">
      <c r="A594" s="28"/>
      <c r="B594" s="196" t="s">
        <v>56</v>
      </c>
      <c r="C594" s="65">
        <f>COUNTIFS('Covanta TAC Data'!$C$6:$C$1067,'Materials with no TAC Check'!B595,'Covanta TAC Data'!$F$6:$F$1067,"Yes")</f>
        <v>5</v>
      </c>
      <c r="D594" s="30" t="s">
        <v>209</v>
      </c>
      <c r="E594" s="31" t="s">
        <v>210</v>
      </c>
      <c r="F594" s="17"/>
      <c r="G594" s="32"/>
      <c r="H594" s="33">
        <v>1.7000000000000001E-2</v>
      </c>
      <c r="I594" s="42"/>
    </row>
    <row r="595" spans="1:10" hidden="1" x14ac:dyDescent="0.35">
      <c r="A595" s="28"/>
      <c r="B595" s="196" t="s">
        <v>56</v>
      </c>
      <c r="C595" s="65">
        <f>COUNTIFS('Covanta TAC Data'!$C$6:$C$1067,'Materials with no TAC Check'!B596,'Covanta TAC Data'!$F$6:$F$1067,"Yes")</f>
        <v>5</v>
      </c>
      <c r="D595" s="30" t="s">
        <v>38</v>
      </c>
      <c r="E595" s="31" t="s">
        <v>39</v>
      </c>
      <c r="F595" s="17"/>
      <c r="G595" s="32"/>
      <c r="H595" s="33">
        <v>1.4E-2</v>
      </c>
      <c r="I595" s="42"/>
    </row>
    <row r="596" spans="1:10" hidden="1" x14ac:dyDescent="0.35">
      <c r="A596" s="28"/>
      <c r="B596" s="196" t="s">
        <v>56</v>
      </c>
      <c r="C596" s="65">
        <f>COUNTIFS('Covanta TAC Data'!$C$6:$C$1067,'Materials with no TAC Check'!B597,'Covanta TAC Data'!$F$6:$F$1067,"Yes")</f>
        <v>5</v>
      </c>
      <c r="D596" s="30" t="s">
        <v>27</v>
      </c>
      <c r="E596" s="31" t="s">
        <v>28</v>
      </c>
      <c r="F596" s="17"/>
      <c r="G596" s="32"/>
      <c r="H596" s="33">
        <v>1.4E-2</v>
      </c>
      <c r="I596" s="42"/>
    </row>
    <row r="597" spans="1:10" hidden="1" x14ac:dyDescent="0.35">
      <c r="A597" s="28"/>
      <c r="B597" s="196" t="s">
        <v>56</v>
      </c>
      <c r="C597" s="65">
        <f>COUNTIFS('Covanta TAC Data'!$C$6:$C$1067,'Materials with no TAC Check'!B598,'Covanta TAC Data'!$F$6:$F$1067,"Yes")</f>
        <v>2</v>
      </c>
      <c r="D597" s="30" t="s">
        <v>354</v>
      </c>
      <c r="E597" s="31" t="s">
        <v>355</v>
      </c>
      <c r="F597" s="17"/>
      <c r="G597" s="32"/>
      <c r="H597" s="33">
        <v>1E-3</v>
      </c>
      <c r="I597" s="42"/>
    </row>
    <row r="598" spans="1:10" hidden="1" x14ac:dyDescent="0.35">
      <c r="A598" s="28"/>
      <c r="B598" s="196" t="s">
        <v>732</v>
      </c>
      <c r="C598" s="65">
        <f>COUNTIFS('Covanta TAC Data'!$C$6:$C$1067,'Materials with no TAC Check'!B599,'Covanta TAC Data'!$F$6:$F$1067,"Yes")</f>
        <v>2</v>
      </c>
      <c r="D598" s="30" t="s">
        <v>733</v>
      </c>
      <c r="E598" s="31" t="s">
        <v>734</v>
      </c>
      <c r="F598" s="17"/>
      <c r="G598" s="32"/>
      <c r="H598" s="33">
        <v>0.5</v>
      </c>
      <c r="I598" s="42">
        <v>0.9</v>
      </c>
      <c r="J598" t="s">
        <v>735</v>
      </c>
    </row>
    <row r="599" spans="1:10" hidden="1" x14ac:dyDescent="0.35">
      <c r="A599" s="28"/>
      <c r="B599" s="196" t="s">
        <v>732</v>
      </c>
      <c r="C599" s="65">
        <f>COUNTIFS('Covanta TAC Data'!$C$6:$C$1067,'Materials with no TAC Check'!B600,'Covanta TAC Data'!$F$6:$F$1067,"Yes")</f>
        <v>2</v>
      </c>
      <c r="D599" s="30" t="s">
        <v>763</v>
      </c>
      <c r="E599" s="31" t="s">
        <v>764</v>
      </c>
      <c r="F599" s="17"/>
      <c r="G599" s="32"/>
      <c r="H599" s="33">
        <v>0.01</v>
      </c>
      <c r="I599" s="42">
        <v>0.2</v>
      </c>
    </row>
    <row r="600" spans="1:10" hidden="1" x14ac:dyDescent="0.35">
      <c r="A600" s="28"/>
      <c r="B600" s="196" t="s">
        <v>732</v>
      </c>
      <c r="C600" s="65">
        <f>COUNTIFS('Covanta TAC Data'!$C$6:$C$1067,'Materials with no TAC Check'!B601,'Covanta TAC Data'!$F$6:$F$1067,"Yes")</f>
        <v>2</v>
      </c>
      <c r="D600" s="30" t="s">
        <v>745</v>
      </c>
      <c r="E600" s="31" t="s">
        <v>746</v>
      </c>
      <c r="F600" s="17"/>
      <c r="G600" s="32"/>
      <c r="H600" s="33">
        <v>5.0000000000000001E-3</v>
      </c>
      <c r="I600" s="42">
        <v>0.1</v>
      </c>
    </row>
    <row r="601" spans="1:10" hidden="1" x14ac:dyDescent="0.35">
      <c r="A601" s="28"/>
      <c r="B601" s="196" t="s">
        <v>732</v>
      </c>
      <c r="C601" s="65">
        <f>COUNTIFS('Covanta TAC Data'!$C$6:$C$1067,'Materials with no TAC Check'!B602,'Covanta TAC Data'!$F$6:$F$1067,"Yes")</f>
        <v>2</v>
      </c>
      <c r="D601" s="30" t="s">
        <v>773</v>
      </c>
      <c r="E601" s="31" t="s">
        <v>775</v>
      </c>
      <c r="F601" s="17"/>
      <c r="G601" s="32"/>
      <c r="H601" s="33">
        <v>0.01</v>
      </c>
      <c r="I601" s="42">
        <v>0.05</v>
      </c>
    </row>
    <row r="602" spans="1:10" hidden="1" x14ac:dyDescent="0.35">
      <c r="A602" s="28"/>
      <c r="B602" s="196" t="s">
        <v>732</v>
      </c>
      <c r="C602" s="65">
        <f>COUNTIFS('Covanta TAC Data'!$C$6:$C$1067,'Materials with no TAC Check'!B603,'Covanta TAC Data'!$F$6:$F$1067,"Yes")</f>
        <v>2</v>
      </c>
      <c r="D602" s="30" t="s">
        <v>911</v>
      </c>
      <c r="E602" s="31" t="s">
        <v>915</v>
      </c>
      <c r="F602" s="17"/>
      <c r="G602" s="32"/>
      <c r="H602" s="33">
        <v>0.01</v>
      </c>
      <c r="I602" s="42">
        <v>0.05</v>
      </c>
    </row>
    <row r="603" spans="1:10" hidden="1" x14ac:dyDescent="0.35">
      <c r="A603" s="28"/>
      <c r="B603" s="196" t="s">
        <v>732</v>
      </c>
      <c r="C603" s="65">
        <f>COUNTIFS('Covanta TAC Data'!$C$6:$C$1067,'Materials with no TAC Check'!B604,'Covanta TAC Data'!$F$6:$F$1067,"Yes")</f>
        <v>4</v>
      </c>
      <c r="D603" s="30" t="s">
        <v>899</v>
      </c>
      <c r="E603" s="31" t="s">
        <v>1292</v>
      </c>
      <c r="F603" s="17"/>
      <c r="G603" s="32"/>
      <c r="H603" s="33">
        <v>0.05</v>
      </c>
      <c r="I603" s="42">
        <v>0.1</v>
      </c>
    </row>
    <row r="604" spans="1:10" hidden="1" x14ac:dyDescent="0.35">
      <c r="A604" s="28"/>
      <c r="B604" s="29" t="s">
        <v>134</v>
      </c>
      <c r="C604" s="65">
        <f>COUNTIFS('Covanta TAC Data'!$C$6:$C$1067,'Materials with no TAC Check'!B605,'Covanta TAC Data'!$F$6:$F$1067,"Yes")</f>
        <v>4</v>
      </c>
      <c r="D604" s="30" t="s">
        <v>743</v>
      </c>
      <c r="E604" s="31" t="s">
        <v>744</v>
      </c>
      <c r="F604" s="17"/>
      <c r="G604" s="32"/>
      <c r="H604" s="33">
        <v>0.1</v>
      </c>
      <c r="I604" s="42">
        <v>0.25</v>
      </c>
      <c r="J604">
        <v>0.76100000000000001</v>
      </c>
    </row>
    <row r="605" spans="1:10" hidden="1" x14ac:dyDescent="0.35">
      <c r="A605" s="28"/>
      <c r="B605" s="29" t="s">
        <v>134</v>
      </c>
      <c r="C605" s="65">
        <f>COUNTIFS('Covanta TAC Data'!$C$6:$C$1067,'Materials with no TAC Check'!B606,'Covanta TAC Data'!$F$6:$F$1067,"Yes")</f>
        <v>4</v>
      </c>
      <c r="D605" s="30" t="s">
        <v>797</v>
      </c>
      <c r="E605" s="31" t="s">
        <v>105</v>
      </c>
      <c r="F605" s="17"/>
      <c r="G605" s="32"/>
      <c r="H605" s="33">
        <v>0.1</v>
      </c>
      <c r="I605" s="42">
        <v>0.25</v>
      </c>
    </row>
    <row r="606" spans="1:10" hidden="1" x14ac:dyDescent="0.35">
      <c r="A606" s="28"/>
      <c r="B606" s="29" t="s">
        <v>134</v>
      </c>
      <c r="C606" s="65">
        <f>COUNTIFS('Covanta TAC Data'!$C$6:$C$1067,'Materials with no TAC Check'!B607,'Covanta TAC Data'!$F$6:$F$1067,"Yes")</f>
        <v>4</v>
      </c>
      <c r="D606" s="30" t="s">
        <v>209</v>
      </c>
      <c r="E606" s="31" t="s">
        <v>210</v>
      </c>
      <c r="F606" s="17"/>
      <c r="G606" s="32"/>
      <c r="H606" s="33">
        <v>0.1</v>
      </c>
      <c r="I606" s="42">
        <v>0.25</v>
      </c>
    </row>
    <row r="607" spans="1:10" hidden="1" x14ac:dyDescent="0.35">
      <c r="A607" s="28"/>
      <c r="B607" s="29" t="s">
        <v>134</v>
      </c>
      <c r="C607" s="65">
        <f>COUNTIFS('Covanta TAC Data'!$C$6:$C$1067,'Materials with no TAC Check'!B608,'Covanta TAC Data'!$F$6:$F$1067,"Yes")</f>
        <v>4</v>
      </c>
      <c r="D607" s="30" t="s">
        <v>87</v>
      </c>
      <c r="E607" s="31" t="s">
        <v>92</v>
      </c>
      <c r="F607" s="17"/>
      <c r="G607" s="32"/>
      <c r="H607" s="33">
        <v>2.5000000000000001E-2</v>
      </c>
      <c r="I607" s="42">
        <v>0.1</v>
      </c>
    </row>
    <row r="608" spans="1:10" hidden="1" x14ac:dyDescent="0.35">
      <c r="A608" s="28"/>
      <c r="B608" s="29" t="s">
        <v>134</v>
      </c>
      <c r="C608" s="65">
        <f>COUNTIFS('Covanta TAC Data'!$C$6:$C$1067,'Materials with no TAC Check'!B609,'Covanta TAC Data'!$F$6:$F$1067,"Yes")</f>
        <v>4</v>
      </c>
      <c r="D608" s="30" t="s">
        <v>516</v>
      </c>
      <c r="E608" s="31" t="s">
        <v>517</v>
      </c>
      <c r="F608" s="17"/>
      <c r="G608" s="32"/>
      <c r="H608" s="33">
        <v>2.5000000000000001E-2</v>
      </c>
      <c r="I608" s="42">
        <v>0.1</v>
      </c>
    </row>
    <row r="609" spans="1:12" hidden="1" x14ac:dyDescent="0.35">
      <c r="A609" s="28"/>
      <c r="B609" s="29" t="s">
        <v>134</v>
      </c>
      <c r="C609" s="65">
        <f>COUNTIFS('Covanta TAC Data'!$C$6:$C$1067,'Materials with no TAC Check'!B610,'Covanta TAC Data'!$F$6:$F$1067,"Yes")</f>
        <v>4</v>
      </c>
      <c r="D609" s="30" t="s">
        <v>406</v>
      </c>
      <c r="E609" s="31" t="s">
        <v>519</v>
      </c>
      <c r="F609" s="17"/>
      <c r="G609" s="32"/>
      <c r="H609" s="33">
        <v>2.5000000000000001E-2</v>
      </c>
      <c r="I609" s="42">
        <v>0.1</v>
      </c>
    </row>
    <row r="610" spans="1:12" hidden="1" x14ac:dyDescent="0.35">
      <c r="A610" s="28"/>
      <c r="B610" s="29" t="s">
        <v>134</v>
      </c>
      <c r="C610" s="65">
        <f>COUNTIFS('Covanta TAC Data'!$C$6:$C$1067,'Materials with no TAC Check'!B611,'Covanta TAC Data'!$F$6:$F$1067,"Yes")</f>
        <v>4</v>
      </c>
      <c r="D610" s="30" t="s">
        <v>998</v>
      </c>
      <c r="E610" s="31" t="s">
        <v>999</v>
      </c>
      <c r="F610" s="17"/>
      <c r="G610" s="32"/>
      <c r="H610" s="33">
        <v>2.5000000000000001E-2</v>
      </c>
      <c r="I610" s="42">
        <v>0.1</v>
      </c>
    </row>
    <row r="611" spans="1:12" hidden="1" x14ac:dyDescent="0.35">
      <c r="A611" s="28"/>
      <c r="B611" s="29" t="s">
        <v>134</v>
      </c>
      <c r="C611" s="65">
        <f>COUNTIFS('Covanta TAC Data'!$C$6:$C$1067,'Materials with no TAC Check'!B612,'Covanta TAC Data'!$F$6:$F$1067,"Yes")</f>
        <v>4</v>
      </c>
      <c r="D611" s="30" t="s">
        <v>27</v>
      </c>
      <c r="E611" s="31" t="s">
        <v>28</v>
      </c>
      <c r="F611" s="17"/>
      <c r="G611" s="32"/>
      <c r="H611" s="33">
        <v>0.01</v>
      </c>
      <c r="I611" s="42">
        <v>2.5000000000000001E-2</v>
      </c>
    </row>
    <row r="612" spans="1:12" hidden="1" x14ac:dyDescent="0.35">
      <c r="A612" s="28"/>
      <c r="B612" s="29" t="s">
        <v>134</v>
      </c>
      <c r="C612" s="65">
        <f>COUNTIFS('Covanta TAC Data'!$C$6:$C$1067,'Materials with no TAC Check'!B613,'Covanta TAC Data'!$F$6:$F$1067,"Yes")</f>
        <v>4</v>
      </c>
      <c r="D612" s="30" t="s">
        <v>579</v>
      </c>
      <c r="E612" s="31" t="s">
        <v>582</v>
      </c>
      <c r="F612" s="17"/>
      <c r="G612" s="32"/>
      <c r="H612" s="33">
        <v>0.01</v>
      </c>
      <c r="I612" s="42">
        <v>2.5000000000000001E-2</v>
      </c>
    </row>
    <row r="613" spans="1:12" hidden="1" x14ac:dyDescent="0.35">
      <c r="A613" s="28"/>
      <c r="B613" s="29" t="s">
        <v>134</v>
      </c>
      <c r="C613" s="65">
        <f>COUNTIFS('Covanta TAC Data'!$C$6:$C$1067,'Materials with no TAC Check'!B614,'Covanta TAC Data'!$F$6:$F$1067,"Yes")</f>
        <v>4</v>
      </c>
      <c r="D613" s="30" t="s">
        <v>484</v>
      </c>
      <c r="E613" s="31" t="s">
        <v>485</v>
      </c>
      <c r="F613" s="17"/>
      <c r="G613" s="32"/>
      <c r="H613" s="33">
        <v>0.01</v>
      </c>
      <c r="I613" s="42">
        <v>2.5000000000000001E-2</v>
      </c>
    </row>
    <row r="614" spans="1:12" x14ac:dyDescent="0.35">
      <c r="A614" s="28"/>
      <c r="B614" s="29" t="s">
        <v>134</v>
      </c>
      <c r="C614" s="65">
        <f>COUNTIFS('Covanta TAC Data'!$C$6:$C$1067,'Materials with no TAC Check'!B615,'Covanta TAC Data'!$F$6:$F$1067,"Yes")</f>
        <v>0</v>
      </c>
      <c r="D614" s="30" t="s">
        <v>648</v>
      </c>
      <c r="E614" s="31" t="s">
        <v>649</v>
      </c>
      <c r="F614" s="17"/>
      <c r="G614" s="32"/>
      <c r="H614" s="33">
        <v>1E-3</v>
      </c>
      <c r="I614" s="42">
        <v>0.01</v>
      </c>
    </row>
    <row r="615" spans="1:12" x14ac:dyDescent="0.35">
      <c r="A615" s="28"/>
      <c r="B615" s="29" t="s">
        <v>571</v>
      </c>
      <c r="C615" s="65">
        <f>COUNTIFS('Covanta TAC Data'!$C$6:$C$1067,'Materials with no TAC Check'!B616,'Covanta TAC Data'!$F$6:$F$1067,"Yes")</f>
        <v>0</v>
      </c>
      <c r="D615" s="30" t="s">
        <v>1153</v>
      </c>
      <c r="E615" s="31" t="s">
        <v>569</v>
      </c>
      <c r="F615" s="17"/>
      <c r="G615" s="32"/>
      <c r="H615" s="33">
        <v>1</v>
      </c>
      <c r="I615" s="42"/>
      <c r="J615" t="s">
        <v>572</v>
      </c>
      <c r="L615" t="s">
        <v>1293</v>
      </c>
    </row>
    <row r="616" spans="1:12" x14ac:dyDescent="0.35">
      <c r="A616" s="28"/>
      <c r="B616" s="29" t="s">
        <v>1032</v>
      </c>
      <c r="C616" s="65">
        <f>COUNTIFS('Covanta TAC Data'!$C$6:$C$1067,'Materials with no TAC Check'!B617,'Covanta TAC Data'!$F$6:$F$1067,"Yes")</f>
        <v>0</v>
      </c>
      <c r="D616" s="30" t="s">
        <v>1022</v>
      </c>
      <c r="E616" s="31" t="s">
        <v>1023</v>
      </c>
      <c r="F616" s="17"/>
      <c r="G616" s="32"/>
      <c r="H616" s="33">
        <v>0.7</v>
      </c>
      <c r="I616" s="42">
        <v>0.99</v>
      </c>
      <c r="L616" t="s">
        <v>1294</v>
      </c>
    </row>
    <row r="617" spans="1:12" x14ac:dyDescent="0.35">
      <c r="A617" s="28"/>
      <c r="B617" s="29" t="s">
        <v>250</v>
      </c>
      <c r="C617" s="65">
        <f>COUNTIFS('Covanta TAC Data'!$C$6:$C$1067,'Materials with no TAC Check'!B618,'Covanta TAC Data'!$F$6:$F$1067,"Yes")</f>
        <v>0</v>
      </c>
      <c r="D617" s="30" t="s">
        <v>871</v>
      </c>
      <c r="E617" s="31" t="s">
        <v>872</v>
      </c>
      <c r="F617" s="17"/>
      <c r="G617" s="32"/>
      <c r="H617" s="33">
        <v>0.4</v>
      </c>
      <c r="I617" s="42">
        <v>0.7</v>
      </c>
    </row>
    <row r="618" spans="1:12" hidden="1" x14ac:dyDescent="0.35">
      <c r="A618" s="28"/>
      <c r="B618" s="29" t="s">
        <v>250</v>
      </c>
      <c r="C618" s="65">
        <f>COUNTIFS('Covanta TAC Data'!$C$6:$C$1067,'Materials with no TAC Check'!B619,'Covanta TAC Data'!$F$6:$F$1067,"Yes")</f>
        <v>5</v>
      </c>
      <c r="D618" s="30" t="s">
        <v>251</v>
      </c>
      <c r="E618" s="31" t="s">
        <v>252</v>
      </c>
      <c r="F618" s="17"/>
      <c r="G618" s="32"/>
      <c r="H618" s="33">
        <v>0.3</v>
      </c>
      <c r="I618" s="42">
        <v>0.6</v>
      </c>
    </row>
    <row r="619" spans="1:12" hidden="1" x14ac:dyDescent="0.35">
      <c r="A619" s="28"/>
      <c r="B619" s="29" t="s">
        <v>758</v>
      </c>
      <c r="C619" s="65">
        <f>COUNTIFS('Covanta TAC Data'!$C$6:$C$1067,'Materials with no TAC Check'!B620,'Covanta TAC Data'!$F$6:$F$1067,"Yes")</f>
        <v>5</v>
      </c>
      <c r="D619" s="30" t="s">
        <v>865</v>
      </c>
      <c r="E619" s="31" t="s">
        <v>867</v>
      </c>
      <c r="F619" s="17"/>
      <c r="G619" s="32"/>
      <c r="H619" s="33">
        <v>0.6</v>
      </c>
      <c r="I619" s="42">
        <v>0.7</v>
      </c>
      <c r="J619" t="s">
        <v>801</v>
      </c>
    </row>
    <row r="620" spans="1:12" hidden="1" x14ac:dyDescent="0.35">
      <c r="A620" s="28"/>
      <c r="B620" s="29" t="s">
        <v>758</v>
      </c>
      <c r="C620" s="65">
        <f>COUNTIFS('Covanta TAC Data'!$C$6:$C$1067,'Materials with no TAC Check'!B621,'Covanta TAC Data'!$F$6:$F$1067,"Yes")</f>
        <v>5</v>
      </c>
      <c r="D620" s="30" t="s">
        <v>878</v>
      </c>
      <c r="E620" s="31" t="s">
        <v>1295</v>
      </c>
      <c r="F620" s="17"/>
      <c r="G620" s="32"/>
      <c r="H620" s="33">
        <v>0.02</v>
      </c>
      <c r="I620" s="42"/>
    </row>
    <row r="621" spans="1:12" hidden="1" x14ac:dyDescent="0.35">
      <c r="A621" s="28"/>
      <c r="B621" s="29" t="s">
        <v>758</v>
      </c>
      <c r="C621" s="65">
        <f>COUNTIFS('Covanta TAC Data'!$C$6:$C$1067,'Materials with no TAC Check'!B622,'Covanta TAC Data'!$F$6:$F$1067,"Yes")</f>
        <v>5</v>
      </c>
      <c r="D621" s="30" t="s">
        <v>880</v>
      </c>
      <c r="E621" s="31" t="s">
        <v>1296</v>
      </c>
      <c r="F621" s="17"/>
      <c r="G621" s="32"/>
      <c r="H621" s="33">
        <v>2E-3</v>
      </c>
      <c r="I621" s="42"/>
    </row>
    <row r="622" spans="1:12" hidden="1" x14ac:dyDescent="0.35">
      <c r="A622" s="28"/>
      <c r="B622" s="29" t="s">
        <v>758</v>
      </c>
      <c r="C622" s="65">
        <f>COUNTIFS('Covanta TAC Data'!$C$6:$C$1067,'Materials with no TAC Check'!B623,'Covanta TAC Data'!$F$6:$F$1067,"Yes")</f>
        <v>5</v>
      </c>
      <c r="D622" s="30" t="s">
        <v>780</v>
      </c>
      <c r="E622" s="31" t="s">
        <v>781</v>
      </c>
      <c r="F622" s="17"/>
      <c r="G622" s="32"/>
      <c r="H622" s="33">
        <v>4.0000000000000002E-4</v>
      </c>
      <c r="I622" s="42"/>
    </row>
    <row r="623" spans="1:12" hidden="1" x14ac:dyDescent="0.35">
      <c r="A623" s="28"/>
      <c r="B623" s="29" t="s">
        <v>758</v>
      </c>
      <c r="C623" s="65">
        <f>COUNTIFS('Covanta TAC Data'!$C$6:$C$1067,'Materials with no TAC Check'!B624,'Covanta TAC Data'!$F$6:$F$1067,"Yes")</f>
        <v>5</v>
      </c>
      <c r="D623" s="30" t="s">
        <v>759</v>
      </c>
      <c r="E623" s="31" t="s">
        <v>1297</v>
      </c>
      <c r="F623" s="17"/>
      <c r="G623" s="32"/>
      <c r="H623" s="33">
        <v>2E-3</v>
      </c>
      <c r="I623" s="42"/>
    </row>
    <row r="624" spans="1:12" x14ac:dyDescent="0.35">
      <c r="A624" s="28"/>
      <c r="B624" s="29" t="s">
        <v>758</v>
      </c>
      <c r="C624" s="65">
        <f>COUNTIFS('Covanta TAC Data'!$C$6:$C$1067,'Materials with no TAC Check'!B625,'Covanta TAC Data'!$F$6:$F$1067,"Yes")</f>
        <v>0</v>
      </c>
      <c r="D624" s="30" t="s">
        <v>965</v>
      </c>
      <c r="E624" s="31" t="s">
        <v>966</v>
      </c>
      <c r="F624" s="17"/>
      <c r="G624" s="32"/>
      <c r="H624" s="33">
        <v>0.1</v>
      </c>
      <c r="I624" s="42">
        <v>0.3</v>
      </c>
    </row>
    <row r="625" spans="1:12" hidden="1" x14ac:dyDescent="0.35">
      <c r="A625" s="28"/>
      <c r="B625" s="29"/>
      <c r="C625" s="65">
        <f>COUNTIFS('Covanta TAC Data'!$C$6:$C$1067,'Materials with no TAC Check'!B626,'Covanta TAC Data'!$F$6:$F$1067,"Yes")</f>
        <v>5</v>
      </c>
      <c r="D625" s="30"/>
      <c r="E625" s="31" t="s">
        <v>1298</v>
      </c>
      <c r="F625" s="17"/>
      <c r="G625" s="32"/>
      <c r="H625" s="33">
        <v>0.05</v>
      </c>
      <c r="I625" s="42">
        <v>0.1</v>
      </c>
    </row>
    <row r="626" spans="1:12" hidden="1" x14ac:dyDescent="0.35">
      <c r="A626" s="28"/>
      <c r="B626" s="29" t="s">
        <v>758</v>
      </c>
      <c r="C626" s="65">
        <f>COUNTIFS('Covanta TAC Data'!$C$6:$C$1067,'Materials with no TAC Check'!B627,'Covanta TAC Data'!$F$6:$F$1067,"Yes")</f>
        <v>5</v>
      </c>
      <c r="D626" s="30" t="s">
        <v>983</v>
      </c>
      <c r="E626" s="31" t="s">
        <v>984</v>
      </c>
      <c r="F626" s="17"/>
      <c r="G626" s="32"/>
      <c r="H626" s="33"/>
      <c r="I626" s="42"/>
    </row>
    <row r="627" spans="1:12" hidden="1" x14ac:dyDescent="0.35">
      <c r="A627" s="28"/>
      <c r="B627" s="29" t="s">
        <v>758</v>
      </c>
      <c r="C627" s="65">
        <f>COUNTIFS('Covanta TAC Data'!$C$6:$C$1067,'Materials with no TAC Check'!B628,'Covanta TAC Data'!$F$6:$F$1067,"Yes")</f>
        <v>5</v>
      </c>
      <c r="D627" s="30" t="s">
        <v>985</v>
      </c>
      <c r="E627" s="31" t="s">
        <v>986</v>
      </c>
      <c r="F627" s="17"/>
      <c r="G627" s="32"/>
      <c r="H627" s="33"/>
      <c r="I627" s="42"/>
    </row>
    <row r="628" spans="1:12" hidden="1" x14ac:dyDescent="0.35">
      <c r="A628" s="28"/>
      <c r="B628" s="29" t="s">
        <v>758</v>
      </c>
      <c r="C628" s="65">
        <f>COUNTIFS('Covanta TAC Data'!$C$6:$C$1067,'Materials with no TAC Check'!B629,'Covanta TAC Data'!$F$6:$F$1067,"Yes")</f>
        <v>5</v>
      </c>
      <c r="D628" s="30" t="s">
        <v>987</v>
      </c>
      <c r="E628" s="31" t="s">
        <v>988</v>
      </c>
      <c r="F628" s="17"/>
      <c r="G628" s="32"/>
      <c r="H628" s="33"/>
      <c r="I628" s="42"/>
    </row>
    <row r="629" spans="1:12" hidden="1" x14ac:dyDescent="0.35">
      <c r="A629" s="28"/>
      <c r="B629" s="29" t="s">
        <v>758</v>
      </c>
      <c r="C629" s="65">
        <f>COUNTIFS('Covanta TAC Data'!$C$6:$C$1067,'Materials with no TAC Check'!B630,'Covanta TAC Data'!$F$6:$F$1067,"Yes")</f>
        <v>5</v>
      </c>
      <c r="D629" s="30" t="s">
        <v>991</v>
      </c>
      <c r="E629" s="31" t="s">
        <v>992</v>
      </c>
      <c r="F629" s="17"/>
      <c r="G629" s="32"/>
      <c r="H629" s="33"/>
      <c r="I629" s="42"/>
    </row>
    <row r="630" spans="1:12" hidden="1" x14ac:dyDescent="0.35">
      <c r="A630" s="28"/>
      <c r="B630" s="29" t="s">
        <v>758</v>
      </c>
      <c r="C630" s="65">
        <f>COUNTIFS('Covanta TAC Data'!$C$6:$C$1067,'Materials with no TAC Check'!B631,'Covanta TAC Data'!$F$6:$F$1067,"Yes")</f>
        <v>5</v>
      </c>
      <c r="D630" s="30" t="s">
        <v>989</v>
      </c>
      <c r="E630" s="31" t="s">
        <v>990</v>
      </c>
      <c r="F630" s="17"/>
      <c r="G630" s="32"/>
      <c r="H630" s="33"/>
      <c r="I630" s="42"/>
    </row>
    <row r="631" spans="1:12" hidden="1" x14ac:dyDescent="0.35">
      <c r="A631" s="28"/>
      <c r="B631" s="29" t="s">
        <v>758</v>
      </c>
      <c r="C631" s="65">
        <f>COUNTIFS('Covanta TAC Data'!$C$6:$C$1067,'Materials with no TAC Check'!B632,'Covanta TAC Data'!$F$6:$F$1067,"Yes")</f>
        <v>5</v>
      </c>
      <c r="D631" s="30" t="s">
        <v>973</v>
      </c>
      <c r="E631" s="31" t="s">
        <v>974</v>
      </c>
      <c r="F631" s="17"/>
      <c r="G631" s="32"/>
      <c r="H631" s="33"/>
      <c r="I631" s="42"/>
    </row>
    <row r="632" spans="1:12" hidden="1" x14ac:dyDescent="0.35">
      <c r="A632" s="28"/>
      <c r="B632" s="29" t="s">
        <v>758</v>
      </c>
      <c r="C632" s="65">
        <f>COUNTIFS('Covanta TAC Data'!$C$6:$C$1067,'Materials with no TAC Check'!B633,'Covanta TAC Data'!$F$6:$F$1067,"Yes")</f>
        <v>5</v>
      </c>
      <c r="D632" s="30" t="s">
        <v>979</v>
      </c>
      <c r="E632" s="31" t="s">
        <v>980</v>
      </c>
      <c r="F632" s="17"/>
      <c r="G632" s="32"/>
      <c r="H632" s="33"/>
      <c r="I632" s="42"/>
    </row>
    <row r="633" spans="1:12" hidden="1" x14ac:dyDescent="0.35">
      <c r="A633" s="28"/>
      <c r="B633" s="29" t="s">
        <v>758</v>
      </c>
      <c r="C633" s="65">
        <f>COUNTIFS('Covanta TAC Data'!$C$6:$C$1067,'Materials with no TAC Check'!B634,'Covanta TAC Data'!$F$6:$F$1067,"Yes")</f>
        <v>5</v>
      </c>
      <c r="D633" s="30" t="s">
        <v>949</v>
      </c>
      <c r="E633" s="31" t="s">
        <v>960</v>
      </c>
      <c r="F633" s="17"/>
      <c r="G633" s="32"/>
      <c r="H633" s="33">
        <v>0.01</v>
      </c>
      <c r="I633" s="42">
        <v>0.05</v>
      </c>
    </row>
    <row r="634" spans="1:12" s="57" customFormat="1" ht="28" x14ac:dyDescent="0.3">
      <c r="A634" s="49"/>
      <c r="B634" s="50" t="s">
        <v>758</v>
      </c>
      <c r="C634" s="65">
        <f>COUNTIFS('Covanta TAC Data'!$C$6:$C$1067,'Materials with no TAC Check'!B635,'Covanta TAC Data'!$F$6:$F$1067,"Yes")</f>
        <v>0</v>
      </c>
      <c r="D634" s="51"/>
      <c r="E634" s="52" t="s">
        <v>1093</v>
      </c>
      <c r="F634" s="53"/>
      <c r="G634" s="54"/>
      <c r="H634" s="55"/>
      <c r="I634" s="56"/>
    </row>
    <row r="635" spans="1:12" hidden="1" x14ac:dyDescent="0.35">
      <c r="A635" s="28"/>
      <c r="B635" s="29" t="s">
        <v>1078</v>
      </c>
      <c r="C635" s="65">
        <f>COUNTIFS('Covanta TAC Data'!$C$6:$C$1067,'Materials with no TAC Check'!B636,'Covanta TAC Data'!$F$6:$F$1067,"Yes")</f>
        <v>4</v>
      </c>
      <c r="D635" s="30"/>
      <c r="E635" s="31" t="s">
        <v>1079</v>
      </c>
      <c r="F635" s="17"/>
      <c r="G635" s="32"/>
      <c r="H635" s="33"/>
      <c r="I635" s="42"/>
      <c r="L635" t="s">
        <v>1299</v>
      </c>
    </row>
    <row r="636" spans="1:12" s="57" customFormat="1" ht="28" hidden="1" x14ac:dyDescent="0.3">
      <c r="A636" s="49"/>
      <c r="B636" s="62" t="s">
        <v>102</v>
      </c>
      <c r="C636" s="65">
        <f>COUNTIFS('Covanta TAC Data'!$C$6:$C$1067,'Materials with no TAC Check'!B637,'Covanta TAC Data'!$F$6:$F$1067,"Yes")</f>
        <v>4</v>
      </c>
      <c r="D636" s="51" t="s">
        <v>797</v>
      </c>
      <c r="E636" s="60" t="s">
        <v>105</v>
      </c>
      <c r="F636" s="53"/>
      <c r="G636" s="54"/>
      <c r="H636" s="55">
        <v>0.1</v>
      </c>
      <c r="I636" s="56">
        <v>0.25</v>
      </c>
      <c r="J636" s="57">
        <v>0.85699999999999998</v>
      </c>
    </row>
    <row r="637" spans="1:12" s="57" customFormat="1" ht="28" hidden="1" x14ac:dyDescent="0.3">
      <c r="A637" s="49"/>
      <c r="B637" s="62" t="s">
        <v>102</v>
      </c>
      <c r="C637" s="65">
        <f>COUNTIFS('Covanta TAC Data'!$C$6:$C$1067,'Materials with no TAC Check'!B638,'Covanta TAC Data'!$F$6:$F$1067,"Yes")</f>
        <v>4</v>
      </c>
      <c r="D637" s="51" t="s">
        <v>87</v>
      </c>
      <c r="E637" s="60" t="s">
        <v>92</v>
      </c>
      <c r="F637" s="53"/>
      <c r="G637" s="54"/>
      <c r="H637" s="55">
        <v>2.5000000000000001E-2</v>
      </c>
      <c r="I637" s="56">
        <v>0.1</v>
      </c>
    </row>
    <row r="638" spans="1:12" s="57" customFormat="1" ht="28" hidden="1" x14ac:dyDescent="0.3">
      <c r="A638" s="49"/>
      <c r="B638" s="62" t="s">
        <v>102</v>
      </c>
      <c r="C638" s="65">
        <f>COUNTIFS('Covanta TAC Data'!$C$6:$C$1067,'Materials with no TAC Check'!B639,'Covanta TAC Data'!$F$6:$F$1067,"Yes")</f>
        <v>4</v>
      </c>
      <c r="D638" s="51" t="s">
        <v>579</v>
      </c>
      <c r="E638" s="60" t="s">
        <v>582</v>
      </c>
      <c r="F638" s="53"/>
      <c r="G638" s="54"/>
      <c r="H638" s="55">
        <v>2.5000000000000001E-2</v>
      </c>
      <c r="I638" s="56">
        <v>0.1</v>
      </c>
    </row>
    <row r="639" spans="1:12" s="57" customFormat="1" ht="28" hidden="1" x14ac:dyDescent="0.3">
      <c r="A639" s="49"/>
      <c r="B639" s="62" t="s">
        <v>102</v>
      </c>
      <c r="C639" s="65">
        <f>COUNTIFS('Covanta TAC Data'!$C$6:$C$1067,'Materials with no TAC Check'!B640,'Covanta TAC Data'!$F$6:$F$1067,"Yes")</f>
        <v>4</v>
      </c>
      <c r="D639" s="51" t="s">
        <v>561</v>
      </c>
      <c r="E639" s="60" t="s">
        <v>564</v>
      </c>
      <c r="F639" s="53"/>
      <c r="G639" s="54"/>
      <c r="H639" s="55">
        <v>2.5000000000000001E-2</v>
      </c>
      <c r="I639" s="56">
        <v>0.1</v>
      </c>
    </row>
    <row r="640" spans="1:12" s="57" customFormat="1" ht="28" hidden="1" x14ac:dyDescent="0.3">
      <c r="A640" s="49"/>
      <c r="B640" s="62" t="s">
        <v>102</v>
      </c>
      <c r="C640" s="65">
        <f>COUNTIFS('Covanta TAC Data'!$C$6:$C$1067,'Materials with no TAC Check'!B641,'Covanta TAC Data'!$F$6:$F$1067,"Yes")</f>
        <v>4</v>
      </c>
      <c r="D640" s="51" t="s">
        <v>406</v>
      </c>
      <c r="E640" s="60" t="s">
        <v>523</v>
      </c>
      <c r="F640" s="53"/>
      <c r="G640" s="54"/>
      <c r="H640" s="55">
        <v>2.5000000000000001E-2</v>
      </c>
      <c r="I640" s="56">
        <v>0.1</v>
      </c>
    </row>
    <row r="641" spans="1:12" s="57" customFormat="1" ht="28" hidden="1" x14ac:dyDescent="0.3">
      <c r="A641" s="49"/>
      <c r="B641" s="62" t="s">
        <v>102</v>
      </c>
      <c r="C641" s="65">
        <f>COUNTIFS('Covanta TAC Data'!$C$6:$C$1067,'Materials with no TAC Check'!B642,'Covanta TAC Data'!$F$6:$F$1067,"Yes")</f>
        <v>4</v>
      </c>
      <c r="D641" s="51" t="s">
        <v>998</v>
      </c>
      <c r="E641" s="60" t="s">
        <v>999</v>
      </c>
      <c r="F641" s="53"/>
      <c r="G641" s="54"/>
      <c r="H641" s="55">
        <v>2.5000000000000001E-2</v>
      </c>
      <c r="I641" s="56">
        <v>0.1</v>
      </c>
    </row>
    <row r="642" spans="1:12" s="57" customFormat="1" ht="28" hidden="1" x14ac:dyDescent="0.3">
      <c r="A642" s="49"/>
      <c r="B642" s="62" t="s">
        <v>102</v>
      </c>
      <c r="C642" s="65">
        <f>COUNTIFS('Covanta TAC Data'!$C$6:$C$1067,'Materials with no TAC Check'!B643,'Covanta TAC Data'!$F$6:$F$1067,"Yes")</f>
        <v>4</v>
      </c>
      <c r="D642" s="51" t="s">
        <v>27</v>
      </c>
      <c r="E642" s="60" t="s">
        <v>28</v>
      </c>
      <c r="F642" s="53"/>
      <c r="G642" s="54"/>
      <c r="H642" s="55">
        <v>0.01</v>
      </c>
      <c r="I642" s="56">
        <v>2.5000000000000001E-2</v>
      </c>
    </row>
    <row r="643" spans="1:12" s="57" customFormat="1" ht="28" hidden="1" x14ac:dyDescent="0.3">
      <c r="A643" s="49"/>
      <c r="B643" s="62" t="s">
        <v>102</v>
      </c>
      <c r="C643" s="65">
        <f>COUNTIFS('Covanta TAC Data'!$C$6:$C$1067,'Materials with no TAC Check'!B644,'Covanta TAC Data'!$F$6:$F$1067,"Yes")</f>
        <v>4</v>
      </c>
      <c r="D643" s="51" t="s">
        <v>60</v>
      </c>
      <c r="E643" s="60" t="s">
        <v>933</v>
      </c>
      <c r="F643" s="53"/>
      <c r="G643" s="54"/>
      <c r="H643" s="55">
        <v>1E-3</v>
      </c>
      <c r="I643" s="56">
        <v>0.01</v>
      </c>
    </row>
    <row r="644" spans="1:12" s="57" customFormat="1" ht="28" hidden="1" x14ac:dyDescent="0.3">
      <c r="A644" s="49"/>
      <c r="B644" s="62" t="s">
        <v>102</v>
      </c>
      <c r="C644" s="65">
        <f>COUNTIFS('Covanta TAC Data'!$C$6:$C$1067,'Materials with no TAC Check'!B645,'Covanta TAC Data'!$F$6:$F$1067,"Yes")</f>
        <v>4</v>
      </c>
      <c r="D644" s="51" t="s">
        <v>177</v>
      </c>
      <c r="E644" s="60" t="s">
        <v>178</v>
      </c>
      <c r="F644" s="53"/>
      <c r="G644" s="54"/>
      <c r="H644" s="55">
        <v>1E-3</v>
      </c>
      <c r="I644" s="56">
        <v>0.01</v>
      </c>
    </row>
    <row r="645" spans="1:12" s="57" customFormat="1" ht="28" hidden="1" x14ac:dyDescent="0.3">
      <c r="A645" s="49"/>
      <c r="B645" s="62" t="s">
        <v>102</v>
      </c>
      <c r="C645" s="65">
        <f>COUNTIFS('Covanta TAC Data'!$C$6:$C$1067,'Materials with no TAC Check'!B646,'Covanta TAC Data'!$F$6:$F$1067,"Yes")</f>
        <v>4</v>
      </c>
      <c r="D645" s="51" t="s">
        <v>460</v>
      </c>
      <c r="E645" s="60" t="s">
        <v>461</v>
      </c>
      <c r="F645" s="53"/>
      <c r="G645" s="54"/>
      <c r="H645" s="55">
        <v>1E-3</v>
      </c>
      <c r="I645" s="56">
        <v>0.01</v>
      </c>
    </row>
    <row r="646" spans="1:12" s="57" customFormat="1" ht="28" x14ac:dyDescent="0.3">
      <c r="A646" s="49"/>
      <c r="B646" s="62" t="s">
        <v>102</v>
      </c>
      <c r="C646" s="65">
        <f>COUNTIFS('Covanta TAC Data'!$C$6:$C$1067,'Materials with no TAC Check'!B647,'Covanta TAC Data'!$F$6:$F$1067,"Yes")</f>
        <v>0</v>
      </c>
      <c r="D646" s="51" t="s">
        <v>590</v>
      </c>
      <c r="E646" s="60" t="s">
        <v>632</v>
      </c>
      <c r="F646" s="53"/>
      <c r="G646" s="54"/>
      <c r="H646" s="55">
        <v>1E-3</v>
      </c>
      <c r="I646" s="56">
        <v>0.01</v>
      </c>
    </row>
    <row r="647" spans="1:12" x14ac:dyDescent="0.35">
      <c r="A647" s="28"/>
      <c r="B647" s="29" t="s">
        <v>718</v>
      </c>
      <c r="C647" s="65">
        <f>COUNTIFS('Covanta TAC Data'!$C$6:$C$1067,'Materials with no TAC Check'!B648,'Covanta TAC Data'!$F$6:$F$1067,"Yes")</f>
        <v>0</v>
      </c>
      <c r="D647" s="30" t="s">
        <v>1022</v>
      </c>
      <c r="E647" s="31" t="s">
        <v>1023</v>
      </c>
      <c r="F647" s="17"/>
      <c r="G647" s="32"/>
      <c r="H647" s="33">
        <v>0.7</v>
      </c>
      <c r="I647" s="42">
        <v>0.99</v>
      </c>
      <c r="L647" t="s">
        <v>1300</v>
      </c>
    </row>
    <row r="648" spans="1:12" x14ac:dyDescent="0.35">
      <c r="A648" s="28"/>
      <c r="B648" s="29" t="s">
        <v>718</v>
      </c>
      <c r="C648" s="65">
        <f>COUNTIFS('Covanta TAC Data'!$C$6:$C$1067,'Materials with no TAC Check'!B649,'Covanta TAC Data'!$F$6:$F$1067,"Yes")</f>
        <v>0</v>
      </c>
      <c r="D648" s="30" t="s">
        <v>719</v>
      </c>
      <c r="E648" s="31" t="s">
        <v>720</v>
      </c>
      <c r="F648" s="17"/>
      <c r="G648" s="32"/>
      <c r="H648" s="33" t="s">
        <v>101</v>
      </c>
      <c r="I648" s="42"/>
    </row>
    <row r="649" spans="1:12" hidden="1" x14ac:dyDescent="0.35">
      <c r="A649" s="28"/>
      <c r="B649" s="29" t="s">
        <v>718</v>
      </c>
      <c r="C649" s="65">
        <f>COUNTIFS('Covanta TAC Data'!$C$6:$C$1067,'Materials with no TAC Check'!B650,'Covanta TAC Data'!$F$6:$F$1067,"Yes")</f>
        <v>3</v>
      </c>
      <c r="D649" s="30" t="s">
        <v>1022</v>
      </c>
      <c r="E649" s="31" t="s">
        <v>1037</v>
      </c>
      <c r="F649" s="17"/>
      <c r="G649" s="32"/>
      <c r="H649" s="33" t="s">
        <v>101</v>
      </c>
      <c r="I649" s="42"/>
    </row>
    <row r="650" spans="1:12" hidden="1" x14ac:dyDescent="0.35">
      <c r="A650" s="28"/>
      <c r="B650" s="196" t="s">
        <v>131</v>
      </c>
      <c r="C650" s="65">
        <f>COUNTIFS('Covanta TAC Data'!$C$6:$C$1067,'Materials with no TAC Check'!B651,'Covanta TAC Data'!$F$6:$F$1067,"Yes")</f>
        <v>3</v>
      </c>
      <c r="D650" s="30" t="s">
        <v>797</v>
      </c>
      <c r="E650" s="31" t="s">
        <v>105</v>
      </c>
      <c r="F650" s="17"/>
      <c r="G650" s="32"/>
      <c r="H650" s="33">
        <v>0.1</v>
      </c>
      <c r="I650" s="42">
        <v>0.25</v>
      </c>
      <c r="J650">
        <v>0.84899999999999998</v>
      </c>
    </row>
    <row r="651" spans="1:12" hidden="1" x14ac:dyDescent="0.35">
      <c r="A651" s="28"/>
      <c r="B651" s="196" t="s">
        <v>131</v>
      </c>
      <c r="C651" s="65">
        <f>COUNTIFS('Covanta TAC Data'!$C$6:$C$1067,'Materials with no TAC Check'!B652,'Covanta TAC Data'!$F$6:$F$1067,"Yes")</f>
        <v>3</v>
      </c>
      <c r="D651" s="30" t="s">
        <v>561</v>
      </c>
      <c r="E651" s="31" t="s">
        <v>564</v>
      </c>
      <c r="F651" s="17"/>
      <c r="G651" s="32"/>
      <c r="H651" s="33">
        <v>0.1</v>
      </c>
      <c r="I651" s="42">
        <v>0.25</v>
      </c>
    </row>
    <row r="652" spans="1:12" hidden="1" x14ac:dyDescent="0.35">
      <c r="A652" s="28"/>
      <c r="B652" s="196" t="s">
        <v>131</v>
      </c>
      <c r="C652" s="65">
        <f>COUNTIFS('Covanta TAC Data'!$C$6:$C$1067,'Materials with no TAC Check'!B653,'Covanta TAC Data'!$F$6:$F$1067,"Yes")</f>
        <v>3</v>
      </c>
      <c r="D652" s="30" t="s">
        <v>743</v>
      </c>
      <c r="E652" s="31" t="s">
        <v>744</v>
      </c>
      <c r="F652" s="17"/>
      <c r="G652" s="32"/>
      <c r="H652" s="33">
        <v>0.1</v>
      </c>
      <c r="I652" s="42">
        <v>0.25</v>
      </c>
    </row>
    <row r="653" spans="1:12" hidden="1" x14ac:dyDescent="0.35">
      <c r="A653" s="28"/>
      <c r="B653" s="196" t="s">
        <v>131</v>
      </c>
      <c r="C653" s="65">
        <f>COUNTIFS('Covanta TAC Data'!$C$6:$C$1067,'Materials with no TAC Check'!B654,'Covanta TAC Data'!$F$6:$F$1067,"Yes")</f>
        <v>3</v>
      </c>
      <c r="D653" s="30" t="s">
        <v>38</v>
      </c>
      <c r="E653" s="31" t="s">
        <v>39</v>
      </c>
      <c r="F653" s="17"/>
      <c r="G653" s="32"/>
      <c r="H653" s="33">
        <v>0.1</v>
      </c>
      <c r="I653" s="42">
        <v>0.25</v>
      </c>
    </row>
    <row r="654" spans="1:12" hidden="1" x14ac:dyDescent="0.35">
      <c r="A654" s="28"/>
      <c r="B654" s="196" t="s">
        <v>131</v>
      </c>
      <c r="C654" s="65">
        <f>COUNTIFS('Covanta TAC Data'!$C$6:$C$1067,'Materials with no TAC Check'!B655,'Covanta TAC Data'!$F$6:$F$1067,"Yes")</f>
        <v>3</v>
      </c>
      <c r="D654" s="30" t="s">
        <v>384</v>
      </c>
      <c r="E654" s="31" t="s">
        <v>386</v>
      </c>
      <c r="F654" s="17"/>
      <c r="G654" s="32"/>
      <c r="H654" s="33">
        <v>0.1</v>
      </c>
      <c r="I654" s="42">
        <v>0.25</v>
      </c>
    </row>
    <row r="655" spans="1:12" hidden="1" x14ac:dyDescent="0.35">
      <c r="A655" s="28"/>
      <c r="B655" s="196" t="s">
        <v>131</v>
      </c>
      <c r="C655" s="65">
        <f>COUNTIFS('Covanta TAC Data'!$C$6:$C$1067,'Materials with no TAC Check'!B656,'Covanta TAC Data'!$F$6:$F$1067,"Yes")</f>
        <v>3</v>
      </c>
      <c r="D655" s="30" t="s">
        <v>87</v>
      </c>
      <c r="E655" s="31" t="s">
        <v>92</v>
      </c>
      <c r="F655" s="17"/>
      <c r="G655" s="32"/>
      <c r="H655" s="33">
        <v>2.5000000000000001E-2</v>
      </c>
      <c r="I655" s="42">
        <v>0.1</v>
      </c>
    </row>
    <row r="656" spans="1:12" hidden="1" x14ac:dyDescent="0.35">
      <c r="A656" s="28"/>
      <c r="B656" s="196" t="s">
        <v>131</v>
      </c>
      <c r="C656" s="65">
        <f>COUNTIFS('Covanta TAC Data'!$C$6:$C$1067,'Materials with no TAC Check'!B657,'Covanta TAC Data'!$F$6:$F$1067,"Yes")</f>
        <v>3</v>
      </c>
      <c r="D656" s="30" t="s">
        <v>406</v>
      </c>
      <c r="E656" s="31" t="s">
        <v>523</v>
      </c>
      <c r="F656" s="17"/>
      <c r="G656" s="32"/>
      <c r="H656" s="33">
        <v>2.5000000000000001E-2</v>
      </c>
      <c r="I656" s="42">
        <v>0.1</v>
      </c>
    </row>
    <row r="657" spans="1:12" hidden="1" x14ac:dyDescent="0.35">
      <c r="A657" s="28"/>
      <c r="B657" s="196" t="s">
        <v>131</v>
      </c>
      <c r="C657" s="65">
        <f>COUNTIFS('Covanta TAC Data'!$C$6:$C$1067,'Materials with no TAC Check'!B658,'Covanta TAC Data'!$F$6:$F$1067,"Yes")</f>
        <v>3</v>
      </c>
      <c r="D657" s="30" t="s">
        <v>209</v>
      </c>
      <c r="E657" s="31" t="s">
        <v>210</v>
      </c>
      <c r="F657" s="17"/>
      <c r="G657" s="32"/>
      <c r="H657" s="33">
        <v>2.5000000000000001E-2</v>
      </c>
      <c r="I657" s="42">
        <v>0.1</v>
      </c>
    </row>
    <row r="658" spans="1:12" hidden="1" x14ac:dyDescent="0.35">
      <c r="A658" s="28"/>
      <c r="B658" s="196" t="s">
        <v>131</v>
      </c>
      <c r="C658" s="65">
        <f>COUNTIFS('Covanta TAC Data'!$C$6:$C$1067,'Materials with no TAC Check'!B659,'Covanta TAC Data'!$F$6:$F$1067,"Yes")</f>
        <v>3</v>
      </c>
      <c r="D658" s="30" t="s">
        <v>27</v>
      </c>
      <c r="E658" s="31" t="s">
        <v>28</v>
      </c>
      <c r="F658" s="17"/>
      <c r="G658" s="32"/>
      <c r="H658" s="33">
        <v>1E-3</v>
      </c>
      <c r="I658" s="42">
        <v>0.01</v>
      </c>
    </row>
    <row r="659" spans="1:12" x14ac:dyDescent="0.35">
      <c r="A659" s="28"/>
      <c r="B659" s="196" t="s">
        <v>131</v>
      </c>
      <c r="C659" s="65">
        <f>COUNTIFS('Covanta TAC Data'!$C$6:$C$1067,'Materials with no TAC Check'!B660,'Covanta TAC Data'!$F$6:$F$1067,"Yes")</f>
        <v>0</v>
      </c>
      <c r="D659" s="30" t="s">
        <v>648</v>
      </c>
      <c r="E659" s="31" t="s">
        <v>649</v>
      </c>
      <c r="F659" s="17"/>
      <c r="G659" s="32"/>
      <c r="H659" s="33">
        <v>1E-3</v>
      </c>
      <c r="I659" s="42">
        <v>0.01</v>
      </c>
    </row>
    <row r="660" spans="1:12" x14ac:dyDescent="0.35">
      <c r="A660" s="28"/>
      <c r="B660" s="196" t="s">
        <v>34</v>
      </c>
      <c r="C660" s="65">
        <f>COUNTIFS('Covanta TAC Data'!$C$6:$C$1067,'Materials with no TAC Check'!B661,'Covanta TAC Data'!$F$6:$F$1067,"Yes")</f>
        <v>0</v>
      </c>
      <c r="D660" s="30" t="s">
        <v>993</v>
      </c>
      <c r="E660" s="31" t="s">
        <v>995</v>
      </c>
      <c r="F660" s="17"/>
      <c r="G660" s="32"/>
      <c r="H660" s="33">
        <v>0.47</v>
      </c>
      <c r="I660" s="42">
        <v>0.53</v>
      </c>
      <c r="K660" t="s">
        <v>1301</v>
      </c>
    </row>
    <row r="661" spans="1:12" x14ac:dyDescent="0.35">
      <c r="A661" s="28"/>
      <c r="B661" s="196" t="s">
        <v>34</v>
      </c>
      <c r="C661" s="65">
        <f>COUNTIFS('Covanta TAC Data'!$C$6:$C$1067,'Materials with no TAC Check'!B662,'Covanta TAC Data'!$F$6:$F$1067,"Yes")</f>
        <v>0</v>
      </c>
      <c r="D661" s="30" t="s">
        <v>1302</v>
      </c>
      <c r="E661" s="31" t="s">
        <v>36</v>
      </c>
      <c r="F661" s="17"/>
      <c r="G661" s="32"/>
      <c r="H661" s="33">
        <v>0.28000000000000003</v>
      </c>
      <c r="I661" s="42">
        <v>0.34</v>
      </c>
    </row>
    <row r="662" spans="1:12" x14ac:dyDescent="0.35">
      <c r="A662" s="28"/>
      <c r="B662" s="196" t="s">
        <v>34</v>
      </c>
      <c r="C662" s="65">
        <f>COUNTIFS('Covanta TAC Data'!$C$6:$C$1067,'Materials with no TAC Check'!B663,'Covanta TAC Data'!$F$6:$F$1067,"Yes")</f>
        <v>0</v>
      </c>
      <c r="D662" s="30" t="s">
        <v>478</v>
      </c>
      <c r="E662" s="31" t="s">
        <v>479</v>
      </c>
      <c r="F662" s="17"/>
      <c r="G662" s="32"/>
      <c r="H662" s="33">
        <v>0.14000000000000001</v>
      </c>
      <c r="I662" s="42">
        <v>0.2</v>
      </c>
    </row>
    <row r="663" spans="1:12" x14ac:dyDescent="0.35">
      <c r="A663" s="28"/>
      <c r="B663" s="196" t="s">
        <v>34</v>
      </c>
      <c r="C663" s="65">
        <f>COUNTIFS('Covanta TAC Data'!$C$6:$C$1067,'Materials with no TAC Check'!B664,'Covanta TAC Data'!$F$6:$F$1067,"Yes")</f>
        <v>0</v>
      </c>
      <c r="D663" s="30"/>
      <c r="E663" s="31" t="s">
        <v>1098</v>
      </c>
      <c r="F663" s="17"/>
      <c r="G663" s="32"/>
      <c r="H663" s="33">
        <v>2.5000000000000001E-4</v>
      </c>
      <c r="I663" s="42"/>
    </row>
    <row r="664" spans="1:12" hidden="1" x14ac:dyDescent="0.35">
      <c r="A664" s="28"/>
      <c r="B664" s="196" t="s">
        <v>1036</v>
      </c>
      <c r="C664" s="65">
        <f>COUNTIFS('Covanta TAC Data'!$C$6:$C$1067,'Materials with no TAC Check'!B665,'Covanta TAC Data'!$F$6:$F$1067,"Yes")</f>
        <v>1</v>
      </c>
      <c r="D664" s="30" t="s">
        <v>1022</v>
      </c>
      <c r="E664" s="31" t="s">
        <v>1023</v>
      </c>
      <c r="F664" s="17"/>
      <c r="G664" s="32"/>
      <c r="H664" s="33">
        <v>0.7</v>
      </c>
      <c r="I664" s="42">
        <v>0.99</v>
      </c>
      <c r="L664" t="s">
        <v>1303</v>
      </c>
    </row>
    <row r="665" spans="1:12" x14ac:dyDescent="0.35">
      <c r="A665" s="28"/>
      <c r="B665" s="196" t="s">
        <v>976</v>
      </c>
      <c r="C665" s="65">
        <f>COUNTIFS('Covanta TAC Data'!$C$6:$C$1067,'Materials with no TAC Check'!B666,'Covanta TAC Data'!$F$6:$F$1067,"Yes")</f>
        <v>0</v>
      </c>
      <c r="D665" s="30" t="s">
        <v>965</v>
      </c>
      <c r="E665" s="31" t="s">
        <v>967</v>
      </c>
      <c r="F665" s="17"/>
      <c r="G665" s="32"/>
      <c r="H665" s="33">
        <v>0.93</v>
      </c>
      <c r="I665" s="42"/>
      <c r="K665" t="s">
        <v>1304</v>
      </c>
    </row>
    <row r="666" spans="1:12" x14ac:dyDescent="0.35">
      <c r="A666" s="28"/>
      <c r="B666" s="196" t="s">
        <v>611</v>
      </c>
      <c r="C666" s="65">
        <f>COUNTIFS('Covanta TAC Data'!$C$6:$C$1067,'Materials with no TAC Check'!B667,'Covanta TAC Data'!$F$6:$F$1067,"Yes")</f>
        <v>0</v>
      </c>
      <c r="D666" s="30" t="s">
        <v>602</v>
      </c>
      <c r="E666" s="31" t="s">
        <v>612</v>
      </c>
      <c r="F666" s="17"/>
      <c r="G666" s="32"/>
      <c r="H666" s="33" t="s">
        <v>637</v>
      </c>
      <c r="I666" s="42"/>
    </row>
    <row r="667" spans="1:12" x14ac:dyDescent="0.35">
      <c r="A667" s="28"/>
      <c r="B667" s="196" t="s">
        <v>611</v>
      </c>
      <c r="C667" s="65">
        <f>COUNTIFS('Covanta TAC Data'!$C$6:$C$1067,'Materials with no TAC Check'!B668,'Covanta TAC Data'!$F$6:$F$1067,"Yes")</f>
        <v>0</v>
      </c>
      <c r="D667" s="30" t="s">
        <v>621</v>
      </c>
      <c r="E667" s="31" t="s">
        <v>624</v>
      </c>
      <c r="F667" s="17"/>
      <c r="G667" s="32"/>
      <c r="H667" s="33" t="s">
        <v>640</v>
      </c>
      <c r="I667" s="42"/>
    </row>
    <row r="668" spans="1:12" x14ac:dyDescent="0.35">
      <c r="A668" s="28"/>
      <c r="B668" s="196" t="s">
        <v>611</v>
      </c>
      <c r="C668" s="65">
        <f>COUNTIFS('Covanta TAC Data'!$C$6:$C$1067,'Materials with no TAC Check'!B669,'Covanta TAC Data'!$F$6:$F$1067,"Yes")</f>
        <v>0</v>
      </c>
      <c r="D668" s="30" t="s">
        <v>1064</v>
      </c>
      <c r="E668" s="31" t="s">
        <v>1067</v>
      </c>
      <c r="F668" s="17"/>
      <c r="G668" s="32"/>
      <c r="H668" s="33" t="s">
        <v>1085</v>
      </c>
      <c r="I668" s="42"/>
    </row>
    <row r="669" spans="1:12" hidden="1" x14ac:dyDescent="0.35">
      <c r="A669" s="28"/>
      <c r="B669" s="45" t="s">
        <v>1102</v>
      </c>
      <c r="C669" s="65">
        <f>COUNTIFS('Covanta TAC Data'!$C$6:$C$1067,'Materials with no TAC Check'!B670,'Covanta TAC Data'!$F$6:$F$1067,"Yes")</f>
        <v>2</v>
      </c>
      <c r="D669" s="30"/>
      <c r="E669" s="31" t="s">
        <v>1103</v>
      </c>
      <c r="F669" s="17"/>
      <c r="G669" s="32"/>
      <c r="H669" s="33"/>
      <c r="I669" s="42"/>
    </row>
    <row r="670" spans="1:12" hidden="1" x14ac:dyDescent="0.35">
      <c r="A670" s="28"/>
      <c r="B670" s="45" t="s">
        <v>158</v>
      </c>
      <c r="C670" s="65">
        <f>COUNTIFS('Covanta TAC Data'!$C$6:$C$1067,'Materials with no TAC Check'!B671,'Covanta TAC Data'!$F$6:$F$1067,"Yes")</f>
        <v>2</v>
      </c>
      <c r="D670" s="30" t="s">
        <v>1305</v>
      </c>
      <c r="E670" s="31" t="s">
        <v>168</v>
      </c>
      <c r="F670" s="17"/>
      <c r="G670" s="32"/>
      <c r="H670" s="33">
        <v>0.45</v>
      </c>
      <c r="I670" s="42">
        <v>0.59</v>
      </c>
      <c r="J670" t="s">
        <v>169</v>
      </c>
    </row>
    <row r="671" spans="1:12" hidden="1" x14ac:dyDescent="0.35">
      <c r="A671" s="28"/>
      <c r="B671" s="45" t="s">
        <v>158</v>
      </c>
      <c r="C671" s="65">
        <f>COUNTIFS('Covanta TAC Data'!$C$6:$C$1067,'Materials with no TAC Check'!B672,'Covanta TAC Data'!$F$6:$F$1067,"Yes")</f>
        <v>2</v>
      </c>
      <c r="D671" s="30" t="s">
        <v>1040</v>
      </c>
      <c r="E671" s="31" t="s">
        <v>1306</v>
      </c>
      <c r="F671" s="17"/>
      <c r="G671" s="32"/>
      <c r="H671" s="33">
        <v>0.13</v>
      </c>
      <c r="I671" s="42">
        <v>0.2</v>
      </c>
    </row>
    <row r="672" spans="1:12" hidden="1" x14ac:dyDescent="0.35">
      <c r="A672" s="28"/>
      <c r="B672" s="45" t="s">
        <v>158</v>
      </c>
      <c r="C672" s="65">
        <f>COUNTIFS('Covanta TAC Data'!$C$6:$C$1067,'Materials with no TAC Check'!B673,'Covanta TAC Data'!$F$6:$F$1067,"Yes")</f>
        <v>2</v>
      </c>
      <c r="D672" s="30" t="s">
        <v>153</v>
      </c>
      <c r="E672" s="31" t="s">
        <v>154</v>
      </c>
      <c r="F672" s="17"/>
      <c r="G672" s="32"/>
      <c r="H672" s="33">
        <v>0.05</v>
      </c>
      <c r="I672" s="42">
        <v>0.15</v>
      </c>
    </row>
    <row r="673" spans="1:10" hidden="1" x14ac:dyDescent="0.35">
      <c r="A673" s="28"/>
      <c r="B673" s="45" t="s">
        <v>158</v>
      </c>
      <c r="C673" s="65">
        <f>COUNTIFS('Covanta TAC Data'!$C$6:$C$1067,'Materials with no TAC Check'!B674,'Covanta TAC Data'!$F$6:$F$1067,"Yes")</f>
        <v>2</v>
      </c>
      <c r="D673" s="30" t="s">
        <v>743</v>
      </c>
      <c r="E673" s="31" t="s">
        <v>744</v>
      </c>
      <c r="F673" s="17"/>
      <c r="G673" s="32"/>
      <c r="H673" s="33">
        <v>0.05</v>
      </c>
      <c r="I673" s="42">
        <v>0.2</v>
      </c>
    </row>
    <row r="674" spans="1:10" hidden="1" x14ac:dyDescent="0.35">
      <c r="A674" s="28"/>
      <c r="B674" s="196" t="s">
        <v>289</v>
      </c>
      <c r="C674" s="65">
        <f>COUNTIFS('Covanta TAC Data'!$C$6:$C$1067,'Materials with no TAC Check'!B675,'Covanta TAC Data'!$F$6:$F$1067,"Yes")</f>
        <v>2</v>
      </c>
      <c r="D674" s="30" t="s">
        <v>963</v>
      </c>
      <c r="E674" s="31" t="s">
        <v>964</v>
      </c>
      <c r="F674" s="17"/>
      <c r="G674" s="32"/>
      <c r="H674" s="33">
        <v>0.1</v>
      </c>
      <c r="I674" s="42">
        <v>0.25</v>
      </c>
      <c r="J674">
        <v>1.103</v>
      </c>
    </row>
    <row r="675" spans="1:10" hidden="1" x14ac:dyDescent="0.35">
      <c r="A675" s="28"/>
      <c r="B675" s="196" t="s">
        <v>289</v>
      </c>
      <c r="C675" s="65">
        <f>COUNTIFS('Covanta TAC Data'!$C$6:$C$1067,'Materials with no TAC Check'!B676,'Covanta TAC Data'!$F$6:$F$1067,"Yes")</f>
        <v>2</v>
      </c>
      <c r="D675" s="30" t="s">
        <v>354</v>
      </c>
      <c r="E675" s="31" t="s">
        <v>355</v>
      </c>
      <c r="F675" s="17"/>
      <c r="G675" s="32"/>
      <c r="H675" s="33">
        <v>1E-3</v>
      </c>
      <c r="I675" s="42">
        <v>0.01</v>
      </c>
    </row>
    <row r="676" spans="1:10" hidden="1" x14ac:dyDescent="0.35">
      <c r="A676" s="28"/>
      <c r="B676" s="196" t="s">
        <v>289</v>
      </c>
      <c r="C676" s="65">
        <f>COUNTIFS('Covanta TAC Data'!$C$6:$C$1067,'Materials with no TAC Check'!B677,'Covanta TAC Data'!$F$6:$F$1067,"Yes")</f>
        <v>4</v>
      </c>
      <c r="D676" s="30" t="s">
        <v>290</v>
      </c>
      <c r="E676" s="31" t="s">
        <v>291</v>
      </c>
      <c r="F676" s="17"/>
      <c r="G676" s="32"/>
      <c r="H676" s="33">
        <v>1E-3</v>
      </c>
      <c r="I676" s="42">
        <v>0.01</v>
      </c>
    </row>
    <row r="677" spans="1:10" hidden="1" x14ac:dyDescent="0.35">
      <c r="A677" s="28"/>
      <c r="B677" s="45" t="s">
        <v>109</v>
      </c>
      <c r="C677" s="65">
        <f>COUNTIFS('Covanta TAC Data'!$C$6:$C$1067,'Materials with no TAC Check'!B678,'Covanta TAC Data'!$F$6:$F$1067,"Yes")</f>
        <v>4</v>
      </c>
      <c r="D677" s="30" t="s">
        <v>302</v>
      </c>
      <c r="E677" s="31" t="s">
        <v>303</v>
      </c>
      <c r="F677" s="17"/>
      <c r="G677" s="32"/>
      <c r="H677" s="33">
        <v>0.21</v>
      </c>
      <c r="I677" s="42"/>
      <c r="J677">
        <v>0.82099999999999995</v>
      </c>
    </row>
    <row r="678" spans="1:10" hidden="1" x14ac:dyDescent="0.35">
      <c r="A678" s="28"/>
      <c r="B678" s="45" t="s">
        <v>109</v>
      </c>
      <c r="C678" s="65">
        <f>COUNTIFS('Covanta TAC Data'!$C$6:$C$1067,'Materials with no TAC Check'!B679,'Covanta TAC Data'!$F$6:$F$1067,"Yes")</f>
        <v>4</v>
      </c>
      <c r="D678" s="30" t="s">
        <v>797</v>
      </c>
      <c r="E678" s="31" t="s">
        <v>105</v>
      </c>
      <c r="F678" s="17"/>
      <c r="G678" s="32"/>
      <c r="H678" s="33">
        <v>0.17</v>
      </c>
      <c r="I678" s="42"/>
    </row>
    <row r="679" spans="1:10" hidden="1" x14ac:dyDescent="0.35">
      <c r="A679" s="28"/>
      <c r="B679" s="45" t="s">
        <v>109</v>
      </c>
      <c r="C679" s="65">
        <f>COUNTIFS('Covanta TAC Data'!$C$6:$C$1067,'Materials with no TAC Check'!B680,'Covanta TAC Data'!$F$6:$F$1067,"Yes")</f>
        <v>4</v>
      </c>
      <c r="D679" s="30" t="s">
        <v>1135</v>
      </c>
      <c r="E679" s="31" t="s">
        <v>744</v>
      </c>
      <c r="F679" s="17"/>
      <c r="G679" s="32"/>
      <c r="H679" s="33">
        <v>0.14000000000000001</v>
      </c>
      <c r="I679" s="42"/>
    </row>
    <row r="680" spans="1:10" hidden="1" x14ac:dyDescent="0.35">
      <c r="A680" s="28"/>
      <c r="B680" s="45" t="s">
        <v>109</v>
      </c>
      <c r="C680" s="65">
        <f>COUNTIFS('Covanta TAC Data'!$C$6:$C$1067,'Materials with no TAC Check'!B681,'Covanta TAC Data'!$F$6:$F$1067,"Yes")</f>
        <v>4</v>
      </c>
      <c r="D680" s="30" t="s">
        <v>686</v>
      </c>
      <c r="E680" s="31" t="s">
        <v>687</v>
      </c>
      <c r="F680" s="17"/>
      <c r="G680" s="32"/>
      <c r="H680" s="33">
        <v>8.4000000000000005E-2</v>
      </c>
      <c r="I680" s="42"/>
    </row>
    <row r="681" spans="1:10" hidden="1" x14ac:dyDescent="0.35">
      <c r="A681" s="28"/>
      <c r="B681" s="45" t="s">
        <v>109</v>
      </c>
      <c r="C681" s="65">
        <f>COUNTIFS('Covanta TAC Data'!$C$6:$C$1067,'Materials with no TAC Check'!B682,'Covanta TAC Data'!$F$6:$F$1067,"Yes")</f>
        <v>4</v>
      </c>
      <c r="D681" s="30" t="s">
        <v>87</v>
      </c>
      <c r="E681" s="31" t="s">
        <v>92</v>
      </c>
      <c r="F681" s="17"/>
      <c r="G681" s="32"/>
      <c r="H681" s="33">
        <v>7.9000000000000001E-2</v>
      </c>
      <c r="I681" s="42"/>
    </row>
    <row r="682" spans="1:10" hidden="1" x14ac:dyDescent="0.35">
      <c r="A682" s="28"/>
      <c r="B682" s="45" t="s">
        <v>109</v>
      </c>
      <c r="C682" s="65">
        <f>COUNTIFS('Covanta TAC Data'!$C$6:$C$1067,'Materials with no TAC Check'!B683,'Covanta TAC Data'!$F$6:$F$1067,"Yes")</f>
        <v>4</v>
      </c>
      <c r="D682" s="30" t="s">
        <v>621</v>
      </c>
      <c r="E682" s="31" t="s">
        <v>623</v>
      </c>
      <c r="F682" s="17"/>
      <c r="G682" s="32"/>
      <c r="H682" s="33">
        <v>7.1999999999999995E-2</v>
      </c>
      <c r="I682" s="42"/>
    </row>
    <row r="683" spans="1:10" hidden="1" x14ac:dyDescent="0.35">
      <c r="A683" s="28"/>
      <c r="B683" s="45" t="s">
        <v>109</v>
      </c>
      <c r="C683" s="65">
        <f>COUNTIFS('Covanta TAC Data'!$C$6:$C$1067,'Materials with no TAC Check'!B684,'Covanta TAC Data'!$F$6:$F$1067,"Yes")</f>
        <v>4</v>
      </c>
      <c r="D683" s="30" t="s">
        <v>406</v>
      </c>
      <c r="E683" s="31" t="s">
        <v>523</v>
      </c>
      <c r="F683" s="17"/>
      <c r="G683" s="32"/>
      <c r="H683" s="33">
        <v>6.7000000000000004E-2</v>
      </c>
      <c r="I683" s="42"/>
    </row>
    <row r="684" spans="1:10" hidden="1" x14ac:dyDescent="0.35">
      <c r="A684" s="28"/>
      <c r="B684" s="45" t="s">
        <v>109</v>
      </c>
      <c r="C684" s="65">
        <f>COUNTIFS('Covanta TAC Data'!$C$6:$C$1067,'Materials with no TAC Check'!B685,'Covanta TAC Data'!$F$6:$F$1067,"Yes")</f>
        <v>4</v>
      </c>
      <c r="D684" s="30" t="s">
        <v>384</v>
      </c>
      <c r="E684" s="31" t="s">
        <v>387</v>
      </c>
      <c r="F684" s="17"/>
      <c r="G684" s="32"/>
      <c r="H684" s="33">
        <v>3.7999999999999999E-2</v>
      </c>
      <c r="I684" s="42"/>
    </row>
    <row r="685" spans="1:10" hidden="1" x14ac:dyDescent="0.35">
      <c r="A685" s="28"/>
      <c r="B685" s="45" t="s">
        <v>109</v>
      </c>
      <c r="C685" s="65">
        <f>COUNTIFS('Covanta TAC Data'!$C$6:$C$1067,'Materials with no TAC Check'!B686,'Covanta TAC Data'!$F$6:$F$1067,"Yes")</f>
        <v>4</v>
      </c>
      <c r="D685" s="30" t="s">
        <v>27</v>
      </c>
      <c r="E685" s="31" t="s">
        <v>28</v>
      </c>
      <c r="F685" s="17"/>
      <c r="G685" s="32"/>
      <c r="H685" s="33">
        <v>1.7000000000000001E-2</v>
      </c>
      <c r="I685" s="42"/>
    </row>
    <row r="686" spans="1:10" hidden="1" x14ac:dyDescent="0.35">
      <c r="A686" s="28"/>
      <c r="B686" s="45" t="s">
        <v>109</v>
      </c>
      <c r="C686" s="65">
        <f>COUNTIFS('Covanta TAC Data'!$C$6:$C$1067,'Materials with no TAC Check'!B687,'Covanta TAC Data'!$F$6:$F$1067,"Yes")</f>
        <v>3</v>
      </c>
      <c r="D686" s="30" t="s">
        <v>926</v>
      </c>
      <c r="E686" s="31" t="s">
        <v>927</v>
      </c>
      <c r="F686" s="17"/>
      <c r="G686" s="32"/>
      <c r="H686" s="33">
        <v>1E-3</v>
      </c>
      <c r="I686" s="42"/>
    </row>
    <row r="687" spans="1:10" hidden="1" x14ac:dyDescent="0.35">
      <c r="A687" s="28"/>
      <c r="B687" s="45" t="s">
        <v>112</v>
      </c>
      <c r="C687" s="65">
        <f>COUNTIFS('Covanta TAC Data'!$C$6:$C$1067,'Materials with no TAC Check'!B688,'Covanta TAC Data'!$F$6:$F$1067,"Yes")</f>
        <v>3</v>
      </c>
      <c r="D687" s="30" t="s">
        <v>743</v>
      </c>
      <c r="E687" s="31" t="s">
        <v>744</v>
      </c>
      <c r="F687" s="17"/>
      <c r="G687" s="32"/>
      <c r="H687" s="33">
        <v>0.27</v>
      </c>
      <c r="I687" s="42"/>
      <c r="J687">
        <v>0.78200000000000003</v>
      </c>
    </row>
    <row r="688" spans="1:10" hidden="1" x14ac:dyDescent="0.35">
      <c r="A688" s="28"/>
      <c r="B688" s="45" t="s">
        <v>112</v>
      </c>
      <c r="C688" s="65">
        <f>COUNTIFS('Covanta TAC Data'!$C$6:$C$1067,'Materials with no TAC Check'!B689,'Covanta TAC Data'!$F$6:$F$1067,"Yes")</f>
        <v>3</v>
      </c>
      <c r="D688" s="30" t="s">
        <v>209</v>
      </c>
      <c r="E688" s="31" t="s">
        <v>210</v>
      </c>
      <c r="F688" s="17"/>
      <c r="G688" s="32"/>
      <c r="H688" s="33">
        <v>0.19</v>
      </c>
      <c r="I688" s="42"/>
    </row>
    <row r="689" spans="1:10" hidden="1" x14ac:dyDescent="0.35">
      <c r="A689" s="28"/>
      <c r="B689" s="45" t="s">
        <v>112</v>
      </c>
      <c r="C689" s="65">
        <f>COUNTIFS('Covanta TAC Data'!$C$6:$C$1067,'Materials with no TAC Check'!B690,'Covanta TAC Data'!$F$6:$F$1067,"Yes")</f>
        <v>3</v>
      </c>
      <c r="D689" s="30" t="s">
        <v>797</v>
      </c>
      <c r="E689" s="31" t="s">
        <v>105</v>
      </c>
      <c r="F689" s="17"/>
      <c r="G689" s="32"/>
      <c r="H689" s="33">
        <v>0.17</v>
      </c>
      <c r="I689" s="42"/>
    </row>
    <row r="690" spans="1:10" hidden="1" x14ac:dyDescent="0.35">
      <c r="A690" s="28"/>
      <c r="B690" s="45" t="s">
        <v>112</v>
      </c>
      <c r="C690" s="65">
        <f>COUNTIFS('Covanta TAC Data'!$C$6:$C$1067,'Materials with no TAC Check'!B691,'Covanta TAC Data'!$F$6:$F$1067,"Yes")</f>
        <v>3</v>
      </c>
      <c r="D690" s="30" t="s">
        <v>87</v>
      </c>
      <c r="E690" s="31" t="s">
        <v>92</v>
      </c>
      <c r="F690" s="17"/>
      <c r="G690" s="32"/>
      <c r="H690" s="33">
        <v>7.9000000000000001E-2</v>
      </c>
      <c r="I690" s="42"/>
    </row>
    <row r="691" spans="1:10" hidden="1" x14ac:dyDescent="0.35">
      <c r="A691" s="28"/>
      <c r="B691" s="45" t="s">
        <v>112</v>
      </c>
      <c r="C691" s="65">
        <f>COUNTIFS('Covanta TAC Data'!$C$6:$C$1067,'Materials with no TAC Check'!B692,'Covanta TAC Data'!$F$6:$F$1067,"Yes")</f>
        <v>3</v>
      </c>
      <c r="D691" s="30" t="s">
        <v>406</v>
      </c>
      <c r="E691" s="31" t="s">
        <v>507</v>
      </c>
      <c r="F691" s="17"/>
      <c r="G691" s="32"/>
      <c r="H691" s="33">
        <v>3.5000000000000003E-2</v>
      </c>
      <c r="I691" s="42"/>
    </row>
    <row r="692" spans="1:10" hidden="1" x14ac:dyDescent="0.35">
      <c r="A692" s="28"/>
      <c r="B692" s="45" t="s">
        <v>112</v>
      </c>
      <c r="C692" s="65">
        <f>COUNTIFS('Covanta TAC Data'!$C$6:$C$1067,'Materials with no TAC Check'!B693,'Covanta TAC Data'!$F$6:$F$1067,"Yes")</f>
        <v>3</v>
      </c>
      <c r="D692" s="30" t="s">
        <v>38</v>
      </c>
      <c r="E692" s="31" t="s">
        <v>39</v>
      </c>
      <c r="F692" s="17"/>
      <c r="G692" s="32"/>
      <c r="H692" s="33">
        <v>1.7999999999999999E-2</v>
      </c>
      <c r="I692" s="42"/>
    </row>
    <row r="693" spans="1:10" hidden="1" x14ac:dyDescent="0.35">
      <c r="A693" s="28"/>
      <c r="B693" s="45" t="s">
        <v>112</v>
      </c>
      <c r="C693" s="65">
        <f>COUNTIFS('Covanta TAC Data'!$C$6:$C$1067,'Materials with no TAC Check'!B694,'Covanta TAC Data'!$F$6:$F$1067,"Yes")</f>
        <v>3</v>
      </c>
      <c r="D693" s="30" t="s">
        <v>827</v>
      </c>
      <c r="E693" s="31" t="s">
        <v>828</v>
      </c>
      <c r="F693" s="17"/>
      <c r="G693" s="32"/>
      <c r="H693" s="33">
        <v>1.4E-2</v>
      </c>
      <c r="I693" s="42"/>
    </row>
    <row r="694" spans="1:10" hidden="1" x14ac:dyDescent="0.35">
      <c r="A694" s="28"/>
      <c r="B694" s="45" t="s">
        <v>112</v>
      </c>
      <c r="C694" s="65">
        <f>COUNTIFS('Covanta TAC Data'!$C$6:$C$1067,'Materials with no TAC Check'!B695,'Covanta TAC Data'!$F$6:$F$1067,"Yes")</f>
        <v>3</v>
      </c>
      <c r="D694" s="30" t="s">
        <v>278</v>
      </c>
      <c r="E694" s="31" t="s">
        <v>279</v>
      </c>
      <c r="F694" s="17"/>
      <c r="G694" s="32"/>
      <c r="H694" s="33">
        <v>1.4E-2</v>
      </c>
      <c r="I694" s="42"/>
    </row>
    <row r="695" spans="1:10" hidden="1" x14ac:dyDescent="0.35">
      <c r="A695" s="28"/>
      <c r="B695" s="45" t="s">
        <v>112</v>
      </c>
      <c r="C695" s="65">
        <f>COUNTIFS('Covanta TAC Data'!$C$6:$C$1067,'Materials with no TAC Check'!B696,'Covanta TAC Data'!$F$6:$F$1067,"Yes")</f>
        <v>3</v>
      </c>
      <c r="D695" s="30" t="s">
        <v>27</v>
      </c>
      <c r="E695" s="31" t="s">
        <v>28</v>
      </c>
      <c r="F695" s="17"/>
      <c r="G695" s="32"/>
      <c r="H695" s="33">
        <v>8.9999999999999993E-3</v>
      </c>
      <c r="I695" s="42"/>
    </row>
    <row r="696" spans="1:10" hidden="1" x14ac:dyDescent="0.35">
      <c r="A696" s="28"/>
      <c r="B696" s="45" t="s">
        <v>112</v>
      </c>
      <c r="C696" s="65">
        <f>COUNTIFS('Covanta TAC Data'!$C$6:$C$1067,'Materials with no TAC Check'!B697,'Covanta TAC Data'!$F$6:$F$1067,"Yes")</f>
        <v>3</v>
      </c>
      <c r="D696" s="30" t="s">
        <v>648</v>
      </c>
      <c r="E696" s="31" t="s">
        <v>649</v>
      </c>
      <c r="F696" s="17"/>
      <c r="G696" s="32"/>
      <c r="H696" s="33">
        <v>5.0000000000000001E-3</v>
      </c>
      <c r="I696" s="42"/>
    </row>
    <row r="697" spans="1:10" hidden="1" x14ac:dyDescent="0.35">
      <c r="A697" s="28"/>
      <c r="B697" s="45" t="s">
        <v>112</v>
      </c>
      <c r="C697" s="65">
        <f>COUNTIFS('Covanta TAC Data'!$C$6:$C$1067,'Materials with no TAC Check'!B698,'Covanta TAC Data'!$F$6:$F$1067,"Yes")</f>
        <v>5</v>
      </c>
      <c r="D697" s="30" t="s">
        <v>1280</v>
      </c>
      <c r="E697" s="31" t="s">
        <v>1010</v>
      </c>
      <c r="F697" s="17"/>
      <c r="G697" s="32"/>
      <c r="H697" s="33">
        <v>1E-3</v>
      </c>
      <c r="I697" s="42"/>
    </row>
    <row r="698" spans="1:10" hidden="1" x14ac:dyDescent="0.35">
      <c r="A698" s="28"/>
      <c r="B698" s="45" t="s">
        <v>113</v>
      </c>
      <c r="C698" s="65">
        <f>COUNTIFS('Covanta TAC Data'!$C$6:$C$1067,'Materials with no TAC Check'!B699,'Covanta TAC Data'!$F$6:$F$1067,"Yes")</f>
        <v>5</v>
      </c>
      <c r="D698" s="30" t="s">
        <v>1135</v>
      </c>
      <c r="E698" s="31" t="s">
        <v>744</v>
      </c>
      <c r="F698" s="17"/>
      <c r="G698" s="32"/>
      <c r="H698" s="33">
        <v>0.25</v>
      </c>
      <c r="I698" s="42"/>
      <c r="J698">
        <v>0.80400000000000005</v>
      </c>
    </row>
    <row r="699" spans="1:10" hidden="1" x14ac:dyDescent="0.35">
      <c r="A699" s="28"/>
      <c r="B699" s="45" t="s">
        <v>113</v>
      </c>
      <c r="C699" s="65">
        <f>COUNTIFS('Covanta TAC Data'!$C$6:$C$1067,'Materials with no TAC Check'!B700,'Covanta TAC Data'!$F$6:$F$1067,"Yes")</f>
        <v>5</v>
      </c>
      <c r="D699" s="30" t="s">
        <v>797</v>
      </c>
      <c r="E699" s="31" t="s">
        <v>105</v>
      </c>
      <c r="F699" s="17"/>
      <c r="G699" s="32"/>
      <c r="H699" s="33">
        <v>0.17</v>
      </c>
      <c r="I699" s="42"/>
    </row>
    <row r="700" spans="1:10" hidden="1" x14ac:dyDescent="0.35">
      <c r="A700" s="28"/>
      <c r="B700" s="45" t="s">
        <v>113</v>
      </c>
      <c r="C700" s="65">
        <f>COUNTIFS('Covanta TAC Data'!$C$6:$C$1067,'Materials with no TAC Check'!B701,'Covanta TAC Data'!$F$6:$F$1067,"Yes")</f>
        <v>5</v>
      </c>
      <c r="D700" s="30" t="s">
        <v>209</v>
      </c>
      <c r="E700" s="31" t="s">
        <v>210</v>
      </c>
      <c r="F700" s="17"/>
      <c r="G700" s="32"/>
      <c r="H700" s="33">
        <v>0.17</v>
      </c>
      <c r="I700" s="42"/>
    </row>
    <row r="701" spans="1:10" hidden="1" x14ac:dyDescent="0.35">
      <c r="A701" s="28"/>
      <c r="B701" s="45" t="s">
        <v>113</v>
      </c>
      <c r="C701" s="65">
        <f>COUNTIFS('Covanta TAC Data'!$C$6:$C$1067,'Materials with no TAC Check'!B702,'Covanta TAC Data'!$F$6:$F$1067,"Yes")</f>
        <v>5</v>
      </c>
      <c r="D701" s="30" t="s">
        <v>87</v>
      </c>
      <c r="E701" s="31" t="s">
        <v>92</v>
      </c>
      <c r="F701" s="17"/>
      <c r="G701" s="32"/>
      <c r="H701" s="33">
        <v>7.9000000000000001E-2</v>
      </c>
      <c r="I701" s="42"/>
    </row>
    <row r="702" spans="1:10" hidden="1" x14ac:dyDescent="0.35">
      <c r="A702" s="28"/>
      <c r="B702" s="45" t="s">
        <v>113</v>
      </c>
      <c r="C702" s="65">
        <f>COUNTIFS('Covanta TAC Data'!$C$6:$C$1067,'Materials with no TAC Check'!B703,'Covanta TAC Data'!$F$6:$F$1067,"Yes")</f>
        <v>5</v>
      </c>
      <c r="D702" s="30" t="s">
        <v>406</v>
      </c>
      <c r="E702" s="31" t="s">
        <v>523</v>
      </c>
      <c r="F702" s="17"/>
      <c r="G702" s="32"/>
      <c r="H702" s="33">
        <v>5.0999999999999997E-2</v>
      </c>
      <c r="I702" s="42"/>
    </row>
    <row r="703" spans="1:10" hidden="1" x14ac:dyDescent="0.35">
      <c r="A703" s="28"/>
      <c r="B703" s="45" t="s">
        <v>113</v>
      </c>
      <c r="C703" s="65">
        <f>COUNTIFS('Covanta TAC Data'!$C$6:$C$1067,'Materials with no TAC Check'!B704,'Covanta TAC Data'!$F$6:$F$1067,"Yes")</f>
        <v>5</v>
      </c>
      <c r="D703" s="30" t="s">
        <v>38</v>
      </c>
      <c r="E703" s="31" t="s">
        <v>39</v>
      </c>
      <c r="F703" s="17"/>
      <c r="G703" s="32"/>
      <c r="H703" s="33">
        <v>4.5999999999999999E-2</v>
      </c>
      <c r="I703" s="42"/>
    </row>
    <row r="704" spans="1:10" hidden="1" x14ac:dyDescent="0.35">
      <c r="A704" s="28"/>
      <c r="B704" s="45" t="s">
        <v>113</v>
      </c>
      <c r="C704" s="65">
        <f>COUNTIFS('Covanta TAC Data'!$C$6:$C$1067,'Materials with no TAC Check'!B705,'Covanta TAC Data'!$F$6:$F$1067,"Yes")</f>
        <v>5</v>
      </c>
      <c r="D704" s="30" t="s">
        <v>998</v>
      </c>
      <c r="E704" s="31" t="s">
        <v>999</v>
      </c>
      <c r="F704" s="17"/>
      <c r="G704" s="32"/>
      <c r="H704" s="33">
        <v>1.6E-2</v>
      </c>
      <c r="I704" s="42"/>
    </row>
    <row r="705" spans="1:12" hidden="1" x14ac:dyDescent="0.35">
      <c r="A705" s="28"/>
      <c r="B705" s="45" t="s">
        <v>113</v>
      </c>
      <c r="C705" s="65">
        <f>COUNTIFS('Covanta TAC Data'!$C$6:$C$1067,'Materials with no TAC Check'!B706,'Covanta TAC Data'!$F$6:$F$1067,"Yes")</f>
        <v>5</v>
      </c>
      <c r="D705" s="30" t="s">
        <v>827</v>
      </c>
      <c r="E705" s="31" t="s">
        <v>828</v>
      </c>
      <c r="F705" s="17"/>
      <c r="G705" s="32"/>
      <c r="H705" s="33">
        <v>1.2999999999999999E-2</v>
      </c>
      <c r="I705" s="42"/>
    </row>
    <row r="706" spans="1:12" hidden="1" x14ac:dyDescent="0.35">
      <c r="A706" s="28"/>
      <c r="B706" s="45" t="s">
        <v>113</v>
      </c>
      <c r="C706" s="65">
        <f>COUNTIFS('Covanta TAC Data'!$C$6:$C$1067,'Materials with no TAC Check'!B707,'Covanta TAC Data'!$F$6:$F$1067,"Yes")</f>
        <v>5</v>
      </c>
      <c r="D706" s="30" t="s">
        <v>27</v>
      </c>
      <c r="E706" s="31" t="s">
        <v>28</v>
      </c>
      <c r="F706" s="17"/>
      <c r="G706" s="32"/>
      <c r="H706" s="33">
        <v>1.2E-2</v>
      </c>
      <c r="I706" s="42"/>
    </row>
    <row r="707" spans="1:12" x14ac:dyDescent="0.35">
      <c r="A707" s="28"/>
      <c r="B707" s="45" t="s">
        <v>113</v>
      </c>
      <c r="C707" s="65">
        <f>COUNTIFS('Covanta TAC Data'!$C$6:$C$1067,'Materials with no TAC Check'!B708,'Covanta TAC Data'!$F$6:$F$1067,"Yes")</f>
        <v>0</v>
      </c>
      <c r="D707" s="30" t="s">
        <v>586</v>
      </c>
      <c r="E707" s="31" t="s">
        <v>587</v>
      </c>
      <c r="F707" s="17"/>
      <c r="G707" s="32"/>
      <c r="H707" s="33">
        <v>1E-3</v>
      </c>
      <c r="I707" s="42"/>
    </row>
    <row r="708" spans="1:12" s="57" customFormat="1" ht="28" x14ac:dyDescent="0.3">
      <c r="A708" s="49"/>
      <c r="B708" s="63" t="s">
        <v>421</v>
      </c>
      <c r="C708" s="65">
        <f>COUNTIFS('Covanta TAC Data'!$C$6:$C$1067,'Materials with no TAC Check'!B709,'Covanta TAC Data'!$F$6:$F$1067,"Yes")</f>
        <v>0</v>
      </c>
      <c r="D708" s="51" t="s">
        <v>1006</v>
      </c>
      <c r="E708" s="52" t="s">
        <v>1007</v>
      </c>
      <c r="F708" s="53"/>
      <c r="G708" s="54"/>
      <c r="H708" s="55">
        <v>1E-4</v>
      </c>
      <c r="I708" s="56" t="s">
        <v>1008</v>
      </c>
      <c r="K708" s="57" t="s">
        <v>1307</v>
      </c>
    </row>
    <row r="709" spans="1:12" x14ac:dyDescent="0.35">
      <c r="A709" s="28"/>
      <c r="B709" s="45" t="s">
        <v>421</v>
      </c>
      <c r="C709" s="65">
        <f>COUNTIFS('Covanta TAC Data'!$C$6:$C$1067,'Materials with no TAC Check'!B710,'Covanta TAC Data'!$F$6:$F$1067,"Yes")</f>
        <v>0</v>
      </c>
      <c r="D709" s="30" t="s">
        <v>524</v>
      </c>
      <c r="E709" s="31" t="s">
        <v>525</v>
      </c>
      <c r="F709" s="17"/>
      <c r="G709" s="32"/>
      <c r="H709" s="33" t="s">
        <v>249</v>
      </c>
      <c r="I709" s="42"/>
    </row>
    <row r="710" spans="1:12" x14ac:dyDescent="0.35">
      <c r="A710" s="28"/>
      <c r="B710" s="45" t="s">
        <v>421</v>
      </c>
      <c r="C710" s="65">
        <f>COUNTIFS('Covanta TAC Data'!$C$6:$C$1067,'Materials with no TAC Check'!B711,'Covanta TAC Data'!$F$6:$F$1067,"Yes")</f>
        <v>0</v>
      </c>
      <c r="D710" s="30" t="s">
        <v>422</v>
      </c>
      <c r="E710" s="31" t="s">
        <v>423</v>
      </c>
      <c r="F710" s="17"/>
      <c r="G710" s="32"/>
      <c r="H710" s="33">
        <v>0.01</v>
      </c>
      <c r="I710" s="42" t="s">
        <v>122</v>
      </c>
    </row>
    <row r="711" spans="1:12" hidden="1" x14ac:dyDescent="0.35">
      <c r="A711" s="28"/>
      <c r="B711" s="45" t="s">
        <v>836</v>
      </c>
      <c r="C711" s="65">
        <f>COUNTIFS('Covanta TAC Data'!$C$6:$C$1067,'Materials with no TAC Check'!B712,'Covanta TAC Data'!$F$6:$F$1067,"Yes")</f>
        <v>4</v>
      </c>
      <c r="D711" s="30" t="s">
        <v>837</v>
      </c>
      <c r="E711" s="31" t="s">
        <v>838</v>
      </c>
      <c r="F711" s="17"/>
      <c r="G711" s="32"/>
      <c r="H711" s="33">
        <v>8.2500000000000004E-2</v>
      </c>
      <c r="I711" s="42"/>
      <c r="K711" t="s">
        <v>1308</v>
      </c>
    </row>
    <row r="712" spans="1:12" hidden="1" x14ac:dyDescent="0.35">
      <c r="A712" s="28"/>
      <c r="B712" s="45" t="s">
        <v>71</v>
      </c>
      <c r="C712" s="65">
        <f>COUNTIFS('Covanta TAC Data'!$C$6:$C$1067,'Materials with no TAC Check'!B713,'Covanta TAC Data'!$F$6:$F$1067,"Yes")</f>
        <v>4</v>
      </c>
      <c r="D712" s="30" t="s">
        <v>1309</v>
      </c>
      <c r="E712" s="31" t="s">
        <v>335</v>
      </c>
      <c r="F712" s="17"/>
      <c r="G712" s="32"/>
      <c r="H712" s="33">
        <v>0.25</v>
      </c>
      <c r="I712" s="42"/>
    </row>
    <row r="713" spans="1:12" hidden="1" x14ac:dyDescent="0.35">
      <c r="A713" s="28"/>
      <c r="B713" s="45" t="s">
        <v>71</v>
      </c>
      <c r="C713" s="65">
        <f>COUNTIFS('Covanta TAC Data'!$C$6:$C$1067,'Materials with no TAC Check'!B714,'Covanta TAC Data'!$F$6:$F$1067,"Yes")</f>
        <v>4</v>
      </c>
      <c r="D713" s="30" t="s">
        <v>406</v>
      </c>
      <c r="E713" s="31" t="s">
        <v>1246</v>
      </c>
      <c r="F713" s="17"/>
      <c r="G713" s="32"/>
      <c r="H713" s="33">
        <v>0.2</v>
      </c>
      <c r="I713" s="42"/>
    </row>
    <row r="714" spans="1:12" hidden="1" x14ac:dyDescent="0.35">
      <c r="A714" s="28"/>
      <c r="B714" s="45" t="s">
        <v>71</v>
      </c>
      <c r="C714" s="65">
        <f>COUNTIFS('Covanta TAC Data'!$C$6:$C$1067,'Materials with no TAC Check'!B715,'Covanta TAC Data'!$F$6:$F$1067,"Yes")</f>
        <v>4</v>
      </c>
      <c r="D714" s="30" t="s">
        <v>27</v>
      </c>
      <c r="E714" s="31" t="s">
        <v>30</v>
      </c>
      <c r="F714" s="17"/>
      <c r="G714" s="32"/>
      <c r="H714" s="33">
        <v>0.04</v>
      </c>
      <c r="I714" s="42"/>
    </row>
    <row r="715" spans="1:12" hidden="1" x14ac:dyDescent="0.35">
      <c r="A715" s="28"/>
      <c r="B715" s="45" t="s">
        <v>71</v>
      </c>
      <c r="C715" s="65">
        <f>COUNTIFS('Covanta TAC Data'!$C$6:$C$1067,'Materials with no TAC Check'!B716,'Covanta TAC Data'!$F$6:$F$1067,"Yes")</f>
        <v>4</v>
      </c>
      <c r="D715" s="30" t="s">
        <v>275</v>
      </c>
      <c r="E715" s="31" t="s">
        <v>1310</v>
      </c>
      <c r="F715" s="17"/>
      <c r="G715" s="32"/>
      <c r="H715" s="33">
        <v>0.03</v>
      </c>
      <c r="I715" s="42"/>
    </row>
    <row r="716" spans="1:12" x14ac:dyDescent="0.35">
      <c r="A716" s="28"/>
      <c r="B716" s="45" t="s">
        <v>71</v>
      </c>
      <c r="C716" s="65">
        <f>COUNTIFS('Covanta TAC Data'!$C$6:$C$1067,'Materials with no TAC Check'!B717,'Covanta TAC Data'!$F$6:$F$1067,"Yes")</f>
        <v>0</v>
      </c>
      <c r="D716" s="30" t="s">
        <v>674</v>
      </c>
      <c r="E716" s="31" t="s">
        <v>675</v>
      </c>
      <c r="F716" s="17"/>
      <c r="G716" s="32"/>
      <c r="H716" s="33">
        <v>0.02</v>
      </c>
      <c r="I716" s="42"/>
    </row>
    <row r="717" spans="1:12" x14ac:dyDescent="0.35">
      <c r="A717" s="28"/>
      <c r="B717" s="45" t="s">
        <v>604</v>
      </c>
      <c r="C717" s="65">
        <f>COUNTIFS('Covanta TAC Data'!$C$6:$C$1067,'Materials with no TAC Check'!B718,'Covanta TAC Data'!$F$6:$F$1067,"Yes")</f>
        <v>0</v>
      </c>
      <c r="D717" s="30" t="s">
        <v>602</v>
      </c>
      <c r="E717" s="31" t="s">
        <v>605</v>
      </c>
      <c r="F717" s="17"/>
      <c r="G717" s="32"/>
      <c r="H717" s="33">
        <v>0.4</v>
      </c>
      <c r="I717" s="42">
        <v>0.8</v>
      </c>
      <c r="J717" t="s">
        <v>606</v>
      </c>
    </row>
    <row r="718" spans="1:12" x14ac:dyDescent="0.35">
      <c r="A718" s="28"/>
      <c r="B718" s="45" t="s">
        <v>604</v>
      </c>
      <c r="C718" s="65">
        <f>COUNTIFS('Covanta TAC Data'!$C$6:$C$1067,'Materials with no TAC Check'!B719,'Covanta TAC Data'!$F$6:$F$1067,"Yes")</f>
        <v>0</v>
      </c>
      <c r="D718" s="30" t="s">
        <v>703</v>
      </c>
      <c r="E718" s="31" t="s">
        <v>705</v>
      </c>
      <c r="F718" s="17"/>
      <c r="G718" s="32"/>
      <c r="H718" s="33">
        <v>0.01</v>
      </c>
      <c r="I718" s="42">
        <v>0.25</v>
      </c>
    </row>
    <row r="719" spans="1:12" x14ac:dyDescent="0.35">
      <c r="A719" s="28"/>
      <c r="B719" s="45" t="s">
        <v>604</v>
      </c>
      <c r="C719" s="65">
        <f>COUNTIFS('Covanta TAC Data'!$C$6:$C$1067,'Materials with no TAC Check'!B720,'Covanta TAC Data'!$F$6:$F$1067,"Yes")</f>
        <v>0</v>
      </c>
      <c r="D719" s="30" t="s">
        <v>1004</v>
      </c>
      <c r="E719" s="31" t="s">
        <v>1005</v>
      </c>
      <c r="F719" s="17"/>
      <c r="G719" s="32"/>
      <c r="H719" s="33">
        <v>0.01</v>
      </c>
      <c r="I719" s="42">
        <v>0.1</v>
      </c>
    </row>
    <row r="720" spans="1:12" x14ac:dyDescent="0.35">
      <c r="A720" s="28"/>
      <c r="B720" s="45" t="s">
        <v>1042</v>
      </c>
      <c r="C720" s="65">
        <f>COUNTIFS('Covanta TAC Data'!$C$6:$C$1067,'Materials with no TAC Check'!B721,'Covanta TAC Data'!$F$6:$F$1067,"Yes")</f>
        <v>0</v>
      </c>
      <c r="D720" s="30" t="s">
        <v>1022</v>
      </c>
      <c r="E720" s="31" t="s">
        <v>1023</v>
      </c>
      <c r="F720" s="17"/>
      <c r="G720" s="32"/>
      <c r="H720" s="33">
        <v>0.7</v>
      </c>
      <c r="I720" s="42">
        <v>0.99</v>
      </c>
      <c r="L720" t="s">
        <v>1311</v>
      </c>
    </row>
    <row r="721" spans="1:10" x14ac:dyDescent="0.35">
      <c r="A721" s="28"/>
      <c r="B721" s="45" t="s">
        <v>449</v>
      </c>
      <c r="C721" s="65">
        <f>COUNTIFS('Covanta TAC Data'!$C$6:$C$1067,'Materials with no TAC Check'!B722,'Covanta TAC Data'!$F$6:$F$1067,"Yes")</f>
        <v>0</v>
      </c>
      <c r="D721" s="30" t="s">
        <v>450</v>
      </c>
      <c r="E721" s="31" t="s">
        <v>451</v>
      </c>
      <c r="F721" s="17"/>
      <c r="G721" s="32"/>
      <c r="H721" s="33">
        <v>0.2</v>
      </c>
      <c r="I721" s="42">
        <v>0.4</v>
      </c>
    </row>
    <row r="722" spans="1:10" x14ac:dyDescent="0.35">
      <c r="A722" s="28"/>
      <c r="B722" s="45" t="s">
        <v>449</v>
      </c>
      <c r="C722" s="65">
        <f>COUNTIFS('Covanta TAC Data'!$C$6:$C$1067,'Materials with no TAC Check'!B723,'Covanta TAC Data'!$F$6:$F$1067,"Yes")</f>
        <v>0</v>
      </c>
      <c r="D722" s="30" t="s">
        <v>501</v>
      </c>
      <c r="E722" s="31" t="s">
        <v>502</v>
      </c>
      <c r="F722" s="17"/>
      <c r="G722" s="32"/>
      <c r="H722" s="33" t="s">
        <v>122</v>
      </c>
      <c r="I722" s="42"/>
    </row>
    <row r="723" spans="1:10" hidden="1" x14ac:dyDescent="0.35">
      <c r="A723" s="28"/>
      <c r="B723" s="45" t="s">
        <v>449</v>
      </c>
      <c r="C723" s="65">
        <f>COUNTIFS('Covanta TAC Data'!$C$6:$C$1067,'Materials with no TAC Check'!B724,'Covanta TAC Data'!$F$6:$F$1067,"Yes")</f>
        <v>4</v>
      </c>
      <c r="D723" s="30" t="s">
        <v>993</v>
      </c>
      <c r="E723" s="31" t="s">
        <v>994</v>
      </c>
      <c r="F723" s="17"/>
      <c r="G723" s="32"/>
      <c r="H723" s="33" t="s">
        <v>101</v>
      </c>
      <c r="I723" s="42"/>
    </row>
    <row r="724" spans="1:10" hidden="1" x14ac:dyDescent="0.35">
      <c r="A724" s="28"/>
      <c r="B724" s="45" t="s">
        <v>114</v>
      </c>
      <c r="C724" s="65">
        <f>COUNTIFS('Covanta TAC Data'!$C$6:$C$1067,'Materials with no TAC Check'!B725,'Covanta TAC Data'!$F$6:$F$1067,"Yes")</f>
        <v>4</v>
      </c>
      <c r="D724" s="30" t="s">
        <v>1135</v>
      </c>
      <c r="E724" s="31" t="s">
        <v>744</v>
      </c>
      <c r="F724" s="17"/>
      <c r="G724" s="32"/>
      <c r="H724" s="33">
        <v>0.27</v>
      </c>
      <c r="I724" s="42"/>
      <c r="J724">
        <v>0.79200000000000004</v>
      </c>
    </row>
    <row r="725" spans="1:10" hidden="1" x14ac:dyDescent="0.35">
      <c r="A725" s="28"/>
      <c r="B725" s="45" t="s">
        <v>114</v>
      </c>
      <c r="C725" s="65">
        <f>COUNTIFS('Covanta TAC Data'!$C$6:$C$1067,'Materials with no TAC Check'!B726,'Covanta TAC Data'!$F$6:$F$1067,"Yes")</f>
        <v>4</v>
      </c>
      <c r="D725" s="30" t="s">
        <v>797</v>
      </c>
      <c r="E725" s="31" t="s">
        <v>105</v>
      </c>
      <c r="F725" s="17"/>
      <c r="G725" s="32"/>
      <c r="H725" s="33">
        <v>0.17</v>
      </c>
      <c r="I725" s="42"/>
    </row>
    <row r="726" spans="1:10" hidden="1" x14ac:dyDescent="0.35">
      <c r="A726" s="28"/>
      <c r="B726" s="45" t="s">
        <v>114</v>
      </c>
      <c r="C726" s="65">
        <f>COUNTIFS('Covanta TAC Data'!$C$6:$C$1067,'Materials with no TAC Check'!B727,'Covanta TAC Data'!$F$6:$F$1067,"Yes")</f>
        <v>4</v>
      </c>
      <c r="D726" s="30" t="s">
        <v>209</v>
      </c>
      <c r="E726" s="31" t="s">
        <v>210</v>
      </c>
      <c r="F726" s="17"/>
      <c r="G726" s="32"/>
      <c r="H726" s="33">
        <v>0.15</v>
      </c>
      <c r="I726" s="42"/>
    </row>
    <row r="727" spans="1:10" hidden="1" x14ac:dyDescent="0.35">
      <c r="A727" s="28"/>
      <c r="B727" s="45" t="s">
        <v>114</v>
      </c>
      <c r="C727" s="65">
        <f>COUNTIFS('Covanta TAC Data'!$C$6:$C$1067,'Materials with no TAC Check'!B728,'Covanta TAC Data'!$F$6:$F$1067,"Yes")</f>
        <v>4</v>
      </c>
      <c r="D727" s="30" t="s">
        <v>87</v>
      </c>
      <c r="E727" s="31" t="s">
        <v>92</v>
      </c>
      <c r="F727" s="17"/>
      <c r="G727" s="32"/>
      <c r="H727" s="33">
        <v>8.2000000000000003E-2</v>
      </c>
      <c r="I727" s="42"/>
    </row>
    <row r="728" spans="1:10" hidden="1" x14ac:dyDescent="0.35">
      <c r="A728" s="28"/>
      <c r="B728" s="45" t="s">
        <v>114</v>
      </c>
      <c r="C728" s="65">
        <f>COUNTIFS('Covanta TAC Data'!$C$6:$C$1067,'Materials with no TAC Check'!B729,'Covanta TAC Data'!$F$6:$F$1067,"Yes")</f>
        <v>4</v>
      </c>
      <c r="D728" s="30" t="s">
        <v>998</v>
      </c>
      <c r="E728" s="31" t="s">
        <v>999</v>
      </c>
      <c r="F728" s="17"/>
      <c r="G728" s="32"/>
      <c r="H728" s="33">
        <v>5.5E-2</v>
      </c>
      <c r="I728" s="42"/>
    </row>
    <row r="729" spans="1:10" hidden="1" x14ac:dyDescent="0.35">
      <c r="A729" s="28"/>
      <c r="B729" s="45" t="s">
        <v>114</v>
      </c>
      <c r="C729" s="65">
        <f>COUNTIFS('Covanta TAC Data'!$C$6:$C$1067,'Materials with no TAC Check'!B730,'Covanta TAC Data'!$F$6:$F$1067,"Yes")</f>
        <v>4</v>
      </c>
      <c r="D729" s="30" t="s">
        <v>406</v>
      </c>
      <c r="E729" s="31" t="s">
        <v>507</v>
      </c>
      <c r="F729" s="17"/>
      <c r="G729" s="32"/>
      <c r="H729" s="33">
        <v>4.8000000000000001E-2</v>
      </c>
      <c r="I729" s="42"/>
    </row>
    <row r="730" spans="1:10" hidden="1" x14ac:dyDescent="0.35">
      <c r="A730" s="28"/>
      <c r="B730" s="45" t="s">
        <v>114</v>
      </c>
      <c r="C730" s="65">
        <f>COUNTIFS('Covanta TAC Data'!$C$6:$C$1067,'Materials with no TAC Check'!B731,'Covanta TAC Data'!$F$6:$F$1067,"Yes")</f>
        <v>4</v>
      </c>
      <c r="D730" s="30" t="s">
        <v>27</v>
      </c>
      <c r="E730" s="31" t="s">
        <v>28</v>
      </c>
      <c r="F730" s="17"/>
      <c r="G730" s="32"/>
      <c r="H730" s="33">
        <v>1.2E-2</v>
      </c>
      <c r="I730" s="42"/>
    </row>
    <row r="731" spans="1:10" hidden="1" x14ac:dyDescent="0.35">
      <c r="A731" s="28"/>
      <c r="B731" s="45" t="s">
        <v>114</v>
      </c>
      <c r="C731" s="65">
        <f>COUNTIFS('Covanta TAC Data'!$C$6:$C$1067,'Materials with no TAC Check'!B732,'Covanta TAC Data'!$F$6:$F$1067,"Yes")</f>
        <v>4</v>
      </c>
      <c r="D731" s="30" t="s">
        <v>827</v>
      </c>
      <c r="E731" s="31" t="s">
        <v>828</v>
      </c>
      <c r="F731" s="17"/>
      <c r="G731" s="32"/>
      <c r="H731" s="33">
        <v>7.0000000000000001E-3</v>
      </c>
      <c r="I731" s="42"/>
    </row>
    <row r="732" spans="1:10" x14ac:dyDescent="0.35">
      <c r="A732" s="28"/>
      <c r="B732" s="45" t="s">
        <v>114</v>
      </c>
      <c r="C732" s="65">
        <f>COUNTIFS('Covanta TAC Data'!$C$6:$C$1067,'Materials with no TAC Check'!B733,'Covanta TAC Data'!$F$6:$F$1067,"Yes")</f>
        <v>0</v>
      </c>
      <c r="D732" s="30" t="s">
        <v>1009</v>
      </c>
      <c r="E732" s="31" t="s">
        <v>1010</v>
      </c>
      <c r="F732" s="17"/>
      <c r="G732" s="32"/>
      <c r="H732" s="33">
        <v>1E-3</v>
      </c>
      <c r="I732" s="42"/>
    </row>
    <row r="733" spans="1:10" x14ac:dyDescent="0.35">
      <c r="A733" s="28"/>
      <c r="B733" s="45" t="s">
        <v>40</v>
      </c>
      <c r="C733" s="65">
        <f>COUNTIFS('Covanta TAC Data'!$C$6:$C$1067,'Materials with no TAC Check'!B734,'Covanta TAC Data'!$F$6:$F$1067,"Yes")</f>
        <v>0</v>
      </c>
      <c r="D733" s="30" t="s">
        <v>593</v>
      </c>
      <c r="E733" s="31" t="s">
        <v>594</v>
      </c>
      <c r="F733" s="17"/>
      <c r="G733" s="32"/>
      <c r="H733" s="33">
        <v>0.4</v>
      </c>
      <c r="I733" s="42">
        <v>0.69</v>
      </c>
    </row>
    <row r="734" spans="1:10" hidden="1" x14ac:dyDescent="0.35">
      <c r="A734" s="28"/>
      <c r="B734" s="45" t="s">
        <v>40</v>
      </c>
      <c r="C734" s="65">
        <f>COUNTIFS('Covanta TAC Data'!$C$6:$C$1067,'Materials with no TAC Check'!B735,'Covanta TAC Data'!$F$6:$F$1067,"Yes")</f>
        <v>2</v>
      </c>
      <c r="D734" s="30" t="s">
        <v>1312</v>
      </c>
      <c r="E734" s="31" t="s">
        <v>42</v>
      </c>
      <c r="F734" s="17"/>
      <c r="G734" s="32"/>
      <c r="H734" s="33">
        <v>0.01</v>
      </c>
      <c r="I734" s="42">
        <v>0.05</v>
      </c>
    </row>
    <row r="735" spans="1:10" hidden="1" x14ac:dyDescent="0.35">
      <c r="A735" s="28"/>
      <c r="B735" s="45" t="s">
        <v>533</v>
      </c>
      <c r="C735" s="65">
        <f>COUNTIFS('Covanta TAC Data'!$C$6:$C$1067,'Materials with no TAC Check'!B736,'Covanta TAC Data'!$F$6:$F$1067,"Yes")</f>
        <v>2</v>
      </c>
      <c r="D735" s="30" t="s">
        <v>531</v>
      </c>
      <c r="E735" s="31" t="s">
        <v>532</v>
      </c>
      <c r="F735" s="17"/>
      <c r="G735" s="32"/>
      <c r="H735" s="33">
        <v>0.01</v>
      </c>
      <c r="I735" s="42">
        <v>0.05</v>
      </c>
      <c r="J735">
        <v>1.0169999999999999</v>
      </c>
    </row>
    <row r="736" spans="1:10" hidden="1" x14ac:dyDescent="0.35">
      <c r="A736" s="28"/>
      <c r="B736" s="45" t="s">
        <v>533</v>
      </c>
      <c r="C736" s="65">
        <f>COUNTIFS('Covanta TAC Data'!$C$6:$C$1067,'Materials with no TAC Check'!B737,'Covanta TAC Data'!$F$6:$F$1067,"Yes")</f>
        <v>2</v>
      </c>
      <c r="D736" s="30" t="s">
        <v>1313</v>
      </c>
      <c r="E736" s="31" t="s">
        <v>697</v>
      </c>
      <c r="F736" s="17"/>
      <c r="G736" s="32"/>
      <c r="H736" s="33" t="s">
        <v>25</v>
      </c>
      <c r="I736" s="42"/>
    </row>
    <row r="737" spans="1:12" hidden="1" x14ac:dyDescent="0.35">
      <c r="A737" s="28"/>
      <c r="B737" s="45" t="s">
        <v>533</v>
      </c>
      <c r="C737" s="65">
        <f>COUNTIFS('Covanta TAC Data'!$C$6:$C$1067,'Materials with no TAC Check'!B738,'Covanta TAC Data'!$F$6:$F$1067,"Yes")</f>
        <v>4</v>
      </c>
      <c r="D737" s="30" t="s">
        <v>1170</v>
      </c>
      <c r="E737" s="31" t="s">
        <v>710</v>
      </c>
      <c r="F737" s="17"/>
      <c r="G737" s="32"/>
      <c r="H737" s="33" t="s">
        <v>25</v>
      </c>
      <c r="I737" s="42"/>
    </row>
    <row r="738" spans="1:12" hidden="1" x14ac:dyDescent="0.35">
      <c r="A738" s="28"/>
      <c r="B738" s="45" t="s">
        <v>31</v>
      </c>
      <c r="C738" s="65">
        <f>COUNTIFS('Covanta TAC Data'!$C$6:$C$1067,'Materials with no TAC Check'!B739,'Covanta TAC Data'!$F$6:$F$1067,"Yes")</f>
        <v>4</v>
      </c>
      <c r="D738" s="30" t="s">
        <v>921</v>
      </c>
      <c r="E738" s="31" t="s">
        <v>923</v>
      </c>
      <c r="F738" s="17"/>
      <c r="G738" s="32"/>
      <c r="H738" s="33" t="s">
        <v>155</v>
      </c>
      <c r="I738" s="42" t="s">
        <v>91</v>
      </c>
      <c r="K738">
        <v>0.79</v>
      </c>
    </row>
    <row r="739" spans="1:12" hidden="1" x14ac:dyDescent="0.35">
      <c r="A739" s="28"/>
      <c r="B739" s="45" t="s">
        <v>31</v>
      </c>
      <c r="C739" s="65">
        <f>COUNTIFS('Covanta TAC Data'!$C$6:$C$1067,'Materials with no TAC Check'!B740,'Covanta TAC Data'!$F$6:$F$1067,"Yes")</f>
        <v>4</v>
      </c>
      <c r="D739" s="30" t="s">
        <v>1040</v>
      </c>
      <c r="E739" s="31" t="s">
        <v>1041</v>
      </c>
      <c r="F739" s="17"/>
      <c r="G739" s="32"/>
      <c r="H739" s="33" t="s">
        <v>155</v>
      </c>
      <c r="I739" s="42" t="s">
        <v>91</v>
      </c>
    </row>
    <row r="740" spans="1:12" hidden="1" x14ac:dyDescent="0.35">
      <c r="A740" s="28"/>
      <c r="B740" s="45" t="s">
        <v>31</v>
      </c>
      <c r="C740" s="65">
        <f>COUNTIFS('Covanta TAC Data'!$C$6:$C$1067,'Materials with no TAC Check'!B741,'Covanta TAC Data'!$F$6:$F$1067,"Yes")</f>
        <v>4</v>
      </c>
      <c r="D740" s="30" t="s">
        <v>797</v>
      </c>
      <c r="E740" s="31" t="s">
        <v>105</v>
      </c>
      <c r="F740" s="17"/>
      <c r="G740" s="32"/>
      <c r="H740" s="33" t="s">
        <v>155</v>
      </c>
      <c r="I740" s="42" t="s">
        <v>91</v>
      </c>
    </row>
    <row r="741" spans="1:12" hidden="1" x14ac:dyDescent="0.35">
      <c r="A741" s="28"/>
      <c r="B741" s="45" t="s">
        <v>31</v>
      </c>
      <c r="C741" s="65">
        <f>COUNTIFS('Covanta TAC Data'!$C$6:$C$1067,'Materials with no TAC Check'!B742,'Covanta TAC Data'!$F$6:$F$1067,"Yes")</f>
        <v>4</v>
      </c>
      <c r="D741" s="30" t="s">
        <v>87</v>
      </c>
      <c r="E741" s="31" t="s">
        <v>86</v>
      </c>
      <c r="F741" s="17"/>
      <c r="G741" s="32"/>
      <c r="H741" s="33" t="s">
        <v>155</v>
      </c>
      <c r="I741" s="42" t="s">
        <v>91</v>
      </c>
    </row>
    <row r="742" spans="1:12" hidden="1" x14ac:dyDescent="0.35">
      <c r="A742" s="28"/>
      <c r="B742" s="45" t="s">
        <v>31</v>
      </c>
      <c r="C742" s="65">
        <f>COUNTIFS('Covanta TAC Data'!$C$6:$C$1067,'Materials with no TAC Check'!B743,'Covanta TAC Data'!$F$6:$F$1067,"Yes")</f>
        <v>4</v>
      </c>
      <c r="D742" s="30" t="s">
        <v>275</v>
      </c>
      <c r="E742" s="31" t="s">
        <v>276</v>
      </c>
      <c r="F742" s="17"/>
      <c r="G742" s="32"/>
      <c r="H742" s="33" t="s">
        <v>181</v>
      </c>
      <c r="I742" s="42"/>
    </row>
    <row r="743" spans="1:12" hidden="1" x14ac:dyDescent="0.35">
      <c r="A743" s="28"/>
      <c r="B743" s="45" t="s">
        <v>31</v>
      </c>
      <c r="C743" s="65">
        <f>COUNTIFS('Covanta TAC Data'!$C$6:$C$1067,'Materials with no TAC Check'!B744,'Covanta TAC Data'!$F$6:$F$1067,"Yes")</f>
        <v>4</v>
      </c>
      <c r="D743" s="30" t="s">
        <v>261</v>
      </c>
      <c r="E743" s="31" t="s">
        <v>262</v>
      </c>
      <c r="F743" s="17"/>
      <c r="G743" s="32"/>
      <c r="H743" s="33" t="s">
        <v>181</v>
      </c>
      <c r="I743" s="42"/>
    </row>
    <row r="744" spans="1:12" hidden="1" x14ac:dyDescent="0.35">
      <c r="A744" s="28"/>
      <c r="B744" s="45" t="s">
        <v>31</v>
      </c>
      <c r="C744" s="65">
        <f>COUNTIFS('Covanta TAC Data'!$C$6:$C$1067,'Materials with no TAC Check'!B745,'Covanta TAC Data'!$F$6:$F$1067,"Yes")</f>
        <v>4</v>
      </c>
      <c r="D744" s="30" t="s">
        <v>209</v>
      </c>
      <c r="E744" s="31" t="s">
        <v>210</v>
      </c>
      <c r="F744" s="17"/>
      <c r="G744" s="32"/>
      <c r="H744" s="33" t="s">
        <v>181</v>
      </c>
      <c r="I744" s="42"/>
    </row>
    <row r="745" spans="1:12" hidden="1" x14ac:dyDescent="0.35">
      <c r="A745" s="28"/>
      <c r="B745" s="45" t="s">
        <v>31</v>
      </c>
      <c r="C745" s="65">
        <f>COUNTIFS('Covanta TAC Data'!$C$6:$C$1067,'Materials with no TAC Check'!B746,'Covanta TAC Data'!$F$6:$F$1067,"Yes")</f>
        <v>4</v>
      </c>
      <c r="D745" s="30" t="s">
        <v>273</v>
      </c>
      <c r="E745" s="31" t="s">
        <v>274</v>
      </c>
      <c r="F745" s="17"/>
      <c r="G745" s="32"/>
      <c r="H745" s="33" t="s">
        <v>181</v>
      </c>
      <c r="I745" s="42"/>
    </row>
    <row r="746" spans="1:12" hidden="1" x14ac:dyDescent="0.35">
      <c r="A746" s="28"/>
      <c r="B746" s="45" t="s">
        <v>31</v>
      </c>
      <c r="C746" s="65">
        <f>COUNTIFS('Covanta TAC Data'!$C$6:$C$1067,'Materials with no TAC Check'!B747,'Covanta TAC Data'!$F$6:$F$1067,"Yes")</f>
        <v>4</v>
      </c>
      <c r="D746" s="30" t="s">
        <v>701</v>
      </c>
      <c r="E746" s="31" t="s">
        <v>702</v>
      </c>
      <c r="F746" s="17"/>
      <c r="G746" s="32"/>
      <c r="H746" s="33" t="s">
        <v>340</v>
      </c>
      <c r="I746" s="42"/>
    </row>
    <row r="747" spans="1:12" hidden="1" x14ac:dyDescent="0.35">
      <c r="A747" s="28"/>
      <c r="B747" s="45" t="s">
        <v>31</v>
      </c>
      <c r="C747" s="65">
        <f>COUNTIFS('Covanta TAC Data'!$C$6:$C$1067,'Materials with no TAC Check'!B748,'Covanta TAC Data'!$F$6:$F$1067,"Yes")</f>
        <v>4</v>
      </c>
      <c r="D747" s="30" t="s">
        <v>406</v>
      </c>
      <c r="E747" s="31" t="s">
        <v>419</v>
      </c>
      <c r="F747" s="17"/>
      <c r="G747" s="32"/>
      <c r="H747" s="33" t="s">
        <v>101</v>
      </c>
      <c r="I747" s="42"/>
    </row>
    <row r="748" spans="1:12" hidden="1" x14ac:dyDescent="0.35">
      <c r="A748" s="28"/>
      <c r="B748" s="45" t="s">
        <v>31</v>
      </c>
      <c r="C748" s="65">
        <f>COUNTIFS('Covanta TAC Data'!$C$6:$C$1067,'Materials with no TAC Check'!B749,'Covanta TAC Data'!$F$6:$F$1067,"Yes")</f>
        <v>4</v>
      </c>
      <c r="D748" s="30" t="s">
        <v>1013</v>
      </c>
      <c r="E748" s="31" t="s">
        <v>1014</v>
      </c>
      <c r="F748" s="17"/>
      <c r="G748" s="32"/>
      <c r="H748" s="33" t="s">
        <v>96</v>
      </c>
      <c r="I748" s="42"/>
    </row>
    <row r="749" spans="1:12" hidden="1" x14ac:dyDescent="0.35">
      <c r="A749" s="28"/>
      <c r="B749" s="45" t="s">
        <v>31</v>
      </c>
      <c r="C749" s="65">
        <f>COUNTIFS('Covanta TAC Data'!$C$6:$C$1067,'Materials with no TAC Check'!B750,'Covanta TAC Data'!$F$6:$F$1067,"Yes")</f>
        <v>4</v>
      </c>
      <c r="D749" s="30" t="s">
        <v>27</v>
      </c>
      <c r="E749" s="31" t="s">
        <v>28</v>
      </c>
      <c r="F749" s="17"/>
      <c r="G749" s="32"/>
      <c r="H749" s="33" t="s">
        <v>96</v>
      </c>
      <c r="I749" s="42"/>
    </row>
    <row r="750" spans="1:12" hidden="1" x14ac:dyDescent="0.35">
      <c r="A750" s="28"/>
      <c r="B750" s="45" t="s">
        <v>31</v>
      </c>
      <c r="C750" s="65">
        <f>COUNTIFS('Covanta TAC Data'!$C$6:$C$1067,'Materials with no TAC Check'!B751,'Covanta TAC Data'!$F$6:$F$1067,"Yes")</f>
        <v>2</v>
      </c>
      <c r="D750" s="30" t="s">
        <v>561</v>
      </c>
      <c r="E750" s="31" t="s">
        <v>563</v>
      </c>
      <c r="F750" s="17"/>
      <c r="G750" s="32"/>
      <c r="H750" s="33" t="s">
        <v>96</v>
      </c>
      <c r="I750" s="42"/>
    </row>
    <row r="751" spans="1:12" hidden="1" x14ac:dyDescent="0.35">
      <c r="A751" s="28"/>
      <c r="B751" s="45" t="s">
        <v>161</v>
      </c>
      <c r="C751" s="65">
        <f>COUNTIFS('Covanta TAC Data'!$C$6:$C$1067,'Materials with no TAC Check'!B752,'Covanta TAC Data'!$F$6:$F$1067,"Yes")</f>
        <v>2</v>
      </c>
      <c r="D751" s="30" t="s">
        <v>743</v>
      </c>
      <c r="E751" s="31" t="s">
        <v>744</v>
      </c>
      <c r="F751" s="17"/>
      <c r="G751" s="32"/>
      <c r="H751" s="33">
        <v>0.15</v>
      </c>
      <c r="I751" s="42">
        <v>0.25</v>
      </c>
      <c r="J751" t="s">
        <v>740</v>
      </c>
      <c r="L751" t="s">
        <v>1314</v>
      </c>
    </row>
    <row r="752" spans="1:12" hidden="1" x14ac:dyDescent="0.35">
      <c r="A752" s="28"/>
      <c r="B752" s="45" t="s">
        <v>161</v>
      </c>
      <c r="C752" s="65">
        <f>COUNTIFS('Covanta TAC Data'!$C$6:$C$1067,'Materials with no TAC Check'!B753,'Covanta TAC Data'!$F$6:$F$1067,"Yes")</f>
        <v>2</v>
      </c>
      <c r="D752" s="30" t="s">
        <v>184</v>
      </c>
      <c r="E752" s="31" t="s">
        <v>185</v>
      </c>
      <c r="F752" s="17"/>
      <c r="G752" s="32"/>
      <c r="H752" s="33">
        <v>0.15</v>
      </c>
      <c r="I752" s="42">
        <v>0.25</v>
      </c>
    </row>
    <row r="753" spans="1:10" s="57" customFormat="1" ht="28" hidden="1" x14ac:dyDescent="0.3">
      <c r="A753" s="49"/>
      <c r="B753" s="63" t="s">
        <v>161</v>
      </c>
      <c r="C753" s="65">
        <f>COUNTIFS('Covanta TAC Data'!$C$6:$C$1067,'Materials with no TAC Check'!B754,'Covanta TAC Data'!$F$6:$F$1067,"Yes")</f>
        <v>2</v>
      </c>
      <c r="D753" s="51" t="s">
        <v>1071</v>
      </c>
      <c r="E753" s="52" t="s">
        <v>1070</v>
      </c>
      <c r="F753" s="53"/>
      <c r="G753" s="54"/>
      <c r="H753" s="55">
        <v>0.15</v>
      </c>
      <c r="I753" s="56">
        <v>0.25</v>
      </c>
    </row>
    <row r="754" spans="1:10" hidden="1" x14ac:dyDescent="0.35">
      <c r="A754" s="28"/>
      <c r="B754" s="45" t="s">
        <v>161</v>
      </c>
      <c r="C754" s="65">
        <f>COUNTIFS('Covanta TAC Data'!$C$6:$C$1067,'Materials with no TAC Check'!B755,'Covanta TAC Data'!$F$6:$F$1067,"Yes")</f>
        <v>2</v>
      </c>
      <c r="D754" s="30" t="s">
        <v>816</v>
      </c>
      <c r="E754" s="31" t="s">
        <v>817</v>
      </c>
      <c r="F754" s="17"/>
      <c r="G754" s="32"/>
      <c r="H754" s="33">
        <v>0.1</v>
      </c>
      <c r="I754" s="42">
        <v>0.2</v>
      </c>
    </row>
    <row r="755" spans="1:10" hidden="1" x14ac:dyDescent="0.35">
      <c r="A755" s="28"/>
      <c r="B755" s="45" t="s">
        <v>161</v>
      </c>
      <c r="C755" s="65">
        <f>COUNTIFS('Covanta TAC Data'!$C$6:$C$1067,'Materials with no TAC Check'!B756,'Covanta TAC Data'!$F$6:$F$1067,"Yes")</f>
        <v>2</v>
      </c>
      <c r="D755" s="30" t="s">
        <v>162</v>
      </c>
      <c r="E755" s="31" t="s">
        <v>163</v>
      </c>
      <c r="F755" s="17"/>
      <c r="G755" s="32"/>
      <c r="H755" s="33">
        <v>7.0000000000000007E-2</v>
      </c>
      <c r="I755" s="42">
        <v>0.13</v>
      </c>
    </row>
    <row r="756" spans="1:10" hidden="1" x14ac:dyDescent="0.35">
      <c r="A756" s="28"/>
      <c r="B756" s="45" t="s">
        <v>161</v>
      </c>
      <c r="C756" s="65">
        <f>COUNTIFS('Covanta TAC Data'!$C$6:$C$1067,'Materials with no TAC Check'!B757,'Covanta TAC Data'!$F$6:$F$1067,"Yes")</f>
        <v>2</v>
      </c>
      <c r="D756" s="30" t="s">
        <v>921</v>
      </c>
      <c r="E756" s="31" t="s">
        <v>922</v>
      </c>
      <c r="F756" s="17"/>
      <c r="G756" s="32"/>
      <c r="H756" s="33">
        <v>0.03</v>
      </c>
      <c r="I756" s="42">
        <v>7.0000000000000007E-2</v>
      </c>
    </row>
    <row r="757" spans="1:10" hidden="1" x14ac:dyDescent="0.35">
      <c r="A757" s="28"/>
      <c r="B757" s="45" t="s">
        <v>161</v>
      </c>
      <c r="C757" s="65">
        <f>COUNTIFS('Covanta TAC Data'!$C$6:$C$1067,'Materials with no TAC Check'!B758,'Covanta TAC Data'!$F$6:$F$1067,"Yes")</f>
        <v>2</v>
      </c>
      <c r="D757" s="30" t="s">
        <v>342</v>
      </c>
      <c r="E757" s="31" t="s">
        <v>344</v>
      </c>
      <c r="F757" s="17"/>
      <c r="G757" s="32"/>
      <c r="H757" s="33">
        <v>0.01</v>
      </c>
      <c r="I757" s="42">
        <v>0.05</v>
      </c>
    </row>
    <row r="758" spans="1:10" hidden="1" x14ac:dyDescent="0.35">
      <c r="A758" s="28"/>
      <c r="B758" s="45" t="s">
        <v>161</v>
      </c>
      <c r="C758" s="65">
        <f>COUNTIFS('Covanta TAC Data'!$C$6:$C$1067,'Materials with no TAC Check'!B759,'Covanta TAC Data'!$F$6:$F$1067,"Yes")</f>
        <v>2</v>
      </c>
      <c r="D758" s="30" t="s">
        <v>573</v>
      </c>
      <c r="E758" s="31" t="s">
        <v>574</v>
      </c>
      <c r="F758" s="17"/>
      <c r="G758" s="32"/>
      <c r="H758" s="33">
        <v>0.01</v>
      </c>
      <c r="I758" s="42">
        <v>0.03</v>
      </c>
    </row>
    <row r="759" spans="1:10" hidden="1" x14ac:dyDescent="0.35">
      <c r="A759" s="28"/>
      <c r="B759" s="45" t="s">
        <v>161</v>
      </c>
      <c r="C759" s="65">
        <f>COUNTIFS('Covanta TAC Data'!$C$6:$C$1067,'Materials with no TAC Check'!B760,'Covanta TAC Data'!$F$6:$F$1067,"Yes")</f>
        <v>4</v>
      </c>
      <c r="D759" s="30" t="s">
        <v>447</v>
      </c>
      <c r="E759" s="31" t="s">
        <v>448</v>
      </c>
      <c r="F759" s="17"/>
      <c r="G759" s="32"/>
      <c r="H759" s="33" t="s">
        <v>215</v>
      </c>
      <c r="I759" s="42"/>
    </row>
    <row r="760" spans="1:10" hidden="1" x14ac:dyDescent="0.35">
      <c r="A760" s="28"/>
      <c r="B760" s="45" t="s">
        <v>143</v>
      </c>
      <c r="C760" s="65">
        <f>COUNTIFS('Covanta TAC Data'!$C$6:$C$1067,'Materials with no TAC Check'!B761,'Covanta TAC Data'!$F$6:$F$1067,"Yes")</f>
        <v>4</v>
      </c>
      <c r="D760" s="30" t="s">
        <v>1135</v>
      </c>
      <c r="E760" s="31" t="s">
        <v>744</v>
      </c>
      <c r="F760" s="17"/>
      <c r="G760" s="32"/>
      <c r="H760" s="33">
        <v>0.3</v>
      </c>
      <c r="I760" s="42">
        <v>0.4</v>
      </c>
      <c r="J760">
        <v>0.94499999999999995</v>
      </c>
    </row>
    <row r="761" spans="1:10" hidden="1" x14ac:dyDescent="0.35">
      <c r="A761" s="28"/>
      <c r="B761" s="45" t="s">
        <v>143</v>
      </c>
      <c r="C761" s="65">
        <f>COUNTIFS('Covanta TAC Data'!$C$6:$C$1067,'Materials with no TAC Check'!B762,'Covanta TAC Data'!$F$6:$F$1067,"Yes")</f>
        <v>4</v>
      </c>
      <c r="D761" s="30" t="s">
        <v>797</v>
      </c>
      <c r="E761" s="31" t="s">
        <v>105</v>
      </c>
      <c r="F761" s="17"/>
      <c r="G761" s="32"/>
      <c r="H761" s="33">
        <v>0.15</v>
      </c>
      <c r="I761" s="42">
        <v>0.15</v>
      </c>
    </row>
    <row r="762" spans="1:10" hidden="1" x14ac:dyDescent="0.35">
      <c r="A762" s="28"/>
      <c r="B762" s="45" t="s">
        <v>143</v>
      </c>
      <c r="C762" s="65">
        <f>COUNTIFS('Covanta TAC Data'!$C$6:$C$1067,'Materials with no TAC Check'!B763,'Covanta TAC Data'!$F$6:$F$1067,"Yes")</f>
        <v>4</v>
      </c>
      <c r="D762" s="30" t="s">
        <v>1040</v>
      </c>
      <c r="E762" s="31" t="s">
        <v>1041</v>
      </c>
      <c r="F762" s="17"/>
      <c r="G762" s="32"/>
      <c r="H762" s="33">
        <v>0.05</v>
      </c>
      <c r="I762" s="42">
        <v>0.1</v>
      </c>
    </row>
    <row r="763" spans="1:10" hidden="1" x14ac:dyDescent="0.35">
      <c r="A763" s="28"/>
      <c r="B763" s="45" t="s">
        <v>143</v>
      </c>
      <c r="C763" s="65">
        <f>COUNTIFS('Covanta TAC Data'!$C$6:$C$1067,'Materials with no TAC Check'!B764,'Covanta TAC Data'!$F$6:$F$1067,"Yes")</f>
        <v>4</v>
      </c>
      <c r="D763" s="30" t="s">
        <v>302</v>
      </c>
      <c r="E763" s="31" t="s">
        <v>303</v>
      </c>
      <c r="F763" s="17"/>
      <c r="G763" s="32"/>
      <c r="H763" s="33">
        <v>0.05</v>
      </c>
      <c r="I763" s="42">
        <v>0.1</v>
      </c>
    </row>
    <row r="764" spans="1:10" hidden="1" x14ac:dyDescent="0.35">
      <c r="A764" s="28"/>
      <c r="B764" s="45" t="s">
        <v>143</v>
      </c>
      <c r="C764" s="65">
        <f>COUNTIFS('Covanta TAC Data'!$C$6:$C$1067,'Materials with no TAC Check'!B765,'Covanta TAC Data'!$F$6:$F$1067,"Yes")</f>
        <v>4</v>
      </c>
      <c r="D764" s="30" t="s">
        <v>144</v>
      </c>
      <c r="E764" s="31" t="s">
        <v>145</v>
      </c>
      <c r="F764" s="17"/>
      <c r="G764" s="32"/>
      <c r="H764" s="33">
        <v>0.01</v>
      </c>
      <c r="I764" s="42">
        <v>0.05</v>
      </c>
    </row>
    <row r="765" spans="1:10" hidden="1" x14ac:dyDescent="0.35">
      <c r="A765" s="28"/>
      <c r="B765" s="45" t="s">
        <v>143</v>
      </c>
      <c r="C765" s="65">
        <f>COUNTIFS('Covanta TAC Data'!$C$6:$C$1067,'Materials with no TAC Check'!B766,'Covanta TAC Data'!$F$6:$F$1067,"Yes")</f>
        <v>4</v>
      </c>
      <c r="D765" s="30" t="s">
        <v>172</v>
      </c>
      <c r="E765" s="31" t="s">
        <v>173</v>
      </c>
      <c r="F765" s="17"/>
      <c r="G765" s="32"/>
      <c r="H765" s="33">
        <v>0.01</v>
      </c>
      <c r="I765" s="42">
        <v>0.05</v>
      </c>
    </row>
    <row r="766" spans="1:10" x14ac:dyDescent="0.35">
      <c r="A766" s="28"/>
      <c r="B766" s="45" t="s">
        <v>143</v>
      </c>
      <c r="C766" s="65">
        <f>COUNTIFS('Covanta TAC Data'!$C$6:$C$1067,'Materials with no TAC Check'!B767,'Covanta TAC Data'!$F$6:$F$1067,"Yes")</f>
        <v>0</v>
      </c>
      <c r="D766" s="30" t="s">
        <v>858</v>
      </c>
      <c r="E766" s="31" t="s">
        <v>860</v>
      </c>
      <c r="F766" s="17"/>
      <c r="G766" s="32"/>
      <c r="H766" s="33">
        <v>0.01</v>
      </c>
      <c r="I766" s="42">
        <v>0.05</v>
      </c>
    </row>
    <row r="767" spans="1:10" s="57" customFormat="1" ht="28" hidden="1" x14ac:dyDescent="0.3">
      <c r="A767" s="49"/>
      <c r="B767" s="63" t="s">
        <v>830</v>
      </c>
      <c r="C767" s="65">
        <f>COUNTIFS('Covanta TAC Data'!$C$6:$C$1067,'Materials with no TAC Check'!B768,'Covanta TAC Data'!$F$6:$F$1067,"Yes")</f>
        <v>5</v>
      </c>
      <c r="D767" s="51" t="s">
        <v>831</v>
      </c>
      <c r="E767" s="60" t="s">
        <v>832</v>
      </c>
      <c r="F767" s="53"/>
      <c r="G767" s="54"/>
      <c r="H767" s="64" t="s">
        <v>882</v>
      </c>
      <c r="I767" s="56"/>
      <c r="J767" s="57" t="s">
        <v>833</v>
      </c>
    </row>
    <row r="768" spans="1:10" hidden="1" x14ac:dyDescent="0.35">
      <c r="A768" s="28"/>
      <c r="B768" s="45" t="s">
        <v>62</v>
      </c>
      <c r="C768" s="65">
        <f>COUNTIFS('Covanta TAC Data'!$C$6:$C$1067,'Materials with no TAC Check'!B769,'Covanta TAC Data'!$F$6:$F$1067,"Yes")</f>
        <v>5</v>
      </c>
      <c r="D768" s="30" t="s">
        <v>1135</v>
      </c>
      <c r="E768" s="31" t="s">
        <v>744</v>
      </c>
      <c r="F768" s="17"/>
      <c r="G768" s="32"/>
      <c r="H768" s="33">
        <v>0.3</v>
      </c>
      <c r="I768" s="42"/>
      <c r="J768">
        <v>0.76600000000000001</v>
      </c>
    </row>
    <row r="769" spans="1:10" hidden="1" x14ac:dyDescent="0.35">
      <c r="A769" s="28"/>
      <c r="B769" s="45" t="s">
        <v>62</v>
      </c>
      <c r="C769" s="65">
        <f>COUNTIFS('Covanta TAC Data'!$C$6:$C$1067,'Materials with no TAC Check'!B770,'Covanta TAC Data'!$F$6:$F$1067,"Yes")</f>
        <v>5</v>
      </c>
      <c r="D769" s="30" t="s">
        <v>797</v>
      </c>
      <c r="E769" s="31" t="s">
        <v>105</v>
      </c>
      <c r="F769" s="17"/>
      <c r="G769" s="32"/>
      <c r="H769" s="33">
        <v>0.17</v>
      </c>
      <c r="I769" s="42"/>
    </row>
    <row r="770" spans="1:10" hidden="1" x14ac:dyDescent="0.35">
      <c r="A770" s="28"/>
      <c r="B770" s="45" t="s">
        <v>62</v>
      </c>
      <c r="C770" s="65">
        <f>COUNTIFS('Covanta TAC Data'!$C$6:$C$1067,'Materials with no TAC Check'!B771,'Covanta TAC Data'!$F$6:$F$1067,"Yes")</f>
        <v>5</v>
      </c>
      <c r="D770" s="30" t="s">
        <v>209</v>
      </c>
      <c r="E770" s="31" t="s">
        <v>210</v>
      </c>
      <c r="F770" s="17"/>
      <c r="G770" s="32"/>
      <c r="H770" s="33">
        <v>9.6000000000000002E-2</v>
      </c>
      <c r="I770" s="42"/>
    </row>
    <row r="771" spans="1:10" hidden="1" x14ac:dyDescent="0.35">
      <c r="A771" s="28"/>
      <c r="B771" s="45" t="s">
        <v>62</v>
      </c>
      <c r="C771" s="65">
        <f>COUNTIFS('Covanta TAC Data'!$C$6:$C$1067,'Materials with no TAC Check'!B772,'Covanta TAC Data'!$F$6:$F$1067,"Yes")</f>
        <v>5</v>
      </c>
      <c r="D771" s="30" t="s">
        <v>87</v>
      </c>
      <c r="E771" s="31" t="s">
        <v>92</v>
      </c>
      <c r="F771" s="17"/>
      <c r="G771" s="32"/>
      <c r="H771" s="33">
        <v>0.08</v>
      </c>
      <c r="I771" s="42"/>
    </row>
    <row r="772" spans="1:10" hidden="1" x14ac:dyDescent="0.35">
      <c r="A772" s="28"/>
      <c r="B772" s="45" t="s">
        <v>62</v>
      </c>
      <c r="C772" s="65">
        <f>COUNTIFS('Covanta TAC Data'!$C$6:$C$1067,'Materials with no TAC Check'!B773,'Covanta TAC Data'!$F$6:$F$1067,"Yes")</f>
        <v>5</v>
      </c>
      <c r="D772" s="30" t="s">
        <v>579</v>
      </c>
      <c r="E772" s="31" t="s">
        <v>582</v>
      </c>
      <c r="F772" s="17"/>
      <c r="G772" s="32"/>
      <c r="H772" s="33">
        <v>0.06</v>
      </c>
      <c r="I772" s="42"/>
    </row>
    <row r="773" spans="1:10" hidden="1" x14ac:dyDescent="0.35">
      <c r="A773" s="28"/>
      <c r="B773" s="45" t="s">
        <v>62</v>
      </c>
      <c r="C773" s="65">
        <f>COUNTIFS('Covanta TAC Data'!$C$6:$C$1067,'Materials with no TAC Check'!B774,'Covanta TAC Data'!$F$6:$F$1067,"Yes")</f>
        <v>5</v>
      </c>
      <c r="D773" s="30" t="s">
        <v>38</v>
      </c>
      <c r="E773" s="31" t="s">
        <v>324</v>
      </c>
      <c r="F773" s="17"/>
      <c r="G773" s="32"/>
      <c r="H773" s="33">
        <v>2.5999999999999999E-2</v>
      </c>
      <c r="I773" s="42"/>
    </row>
    <row r="774" spans="1:10" hidden="1" x14ac:dyDescent="0.35">
      <c r="A774" s="28"/>
      <c r="B774" s="45" t="s">
        <v>62</v>
      </c>
      <c r="C774" s="65">
        <f>COUNTIFS('Covanta TAC Data'!$C$6:$C$1067,'Materials with no TAC Check'!B775,'Covanta TAC Data'!$F$6:$F$1067,"Yes")</f>
        <v>5</v>
      </c>
      <c r="D774" s="30" t="s">
        <v>406</v>
      </c>
      <c r="E774" s="31" t="s">
        <v>523</v>
      </c>
      <c r="F774" s="17"/>
      <c r="G774" s="32"/>
      <c r="H774" s="33">
        <v>2.3E-2</v>
      </c>
      <c r="I774" s="42"/>
    </row>
    <row r="775" spans="1:10" hidden="1" x14ac:dyDescent="0.35">
      <c r="A775" s="28"/>
      <c r="B775" s="45" t="s">
        <v>62</v>
      </c>
      <c r="C775" s="65">
        <f>COUNTIFS('Covanta TAC Data'!$C$6:$C$1067,'Materials with no TAC Check'!B776,'Covanta TAC Data'!$F$6:$F$1067,"Yes")</f>
        <v>5</v>
      </c>
      <c r="D775" s="30" t="s">
        <v>298</v>
      </c>
      <c r="E775" s="31" t="s">
        <v>299</v>
      </c>
      <c r="F775" s="17"/>
      <c r="G775" s="32"/>
      <c r="H775" s="33">
        <v>2.1000000000000001E-2</v>
      </c>
      <c r="I775" s="42"/>
    </row>
    <row r="776" spans="1:10" hidden="1" x14ac:dyDescent="0.35">
      <c r="A776" s="28"/>
      <c r="B776" s="45" t="s">
        <v>62</v>
      </c>
      <c r="C776" s="65">
        <f>COUNTIFS('Covanta TAC Data'!$C$6:$C$1067,'Materials with no TAC Check'!B777,'Covanta TAC Data'!$F$6:$F$1067,"Yes")</f>
        <v>5</v>
      </c>
      <c r="D776" s="30" t="s">
        <v>648</v>
      </c>
      <c r="E776" s="31" t="s">
        <v>649</v>
      </c>
      <c r="F776" s="17"/>
      <c r="G776" s="32"/>
      <c r="H776" s="33">
        <v>1.9E-2</v>
      </c>
      <c r="I776" s="42"/>
    </row>
    <row r="777" spans="1:10" hidden="1" x14ac:dyDescent="0.35">
      <c r="A777" s="28"/>
      <c r="B777" s="45" t="s">
        <v>62</v>
      </c>
      <c r="C777" s="65">
        <f>COUNTIFS('Covanta TAC Data'!$C$6:$C$1067,'Materials with no TAC Check'!B778,'Covanta TAC Data'!$F$6:$F$1067,"Yes")</f>
        <v>5</v>
      </c>
      <c r="D777" s="30" t="s">
        <v>27</v>
      </c>
      <c r="E777" s="31" t="s">
        <v>28</v>
      </c>
      <c r="F777" s="17"/>
      <c r="G777" s="32"/>
      <c r="H777" s="33">
        <v>0.5</v>
      </c>
      <c r="I777" s="42"/>
    </row>
    <row r="778" spans="1:10" hidden="1" x14ac:dyDescent="0.35">
      <c r="A778" s="28"/>
      <c r="B778" s="45" t="s">
        <v>62</v>
      </c>
      <c r="C778" s="65">
        <f>COUNTIFS('Covanta TAC Data'!$C$6:$C$1067,'Materials with no TAC Check'!B779,'Covanta TAC Data'!$F$6:$F$1067,"Yes")</f>
        <v>5</v>
      </c>
      <c r="D778" s="30" t="s">
        <v>672</v>
      </c>
      <c r="E778" s="31" t="s">
        <v>673</v>
      </c>
      <c r="F778" s="17"/>
      <c r="G778" s="32"/>
      <c r="H778" s="33">
        <v>1E-3</v>
      </c>
      <c r="I778" s="42"/>
    </row>
    <row r="779" spans="1:10" hidden="1" x14ac:dyDescent="0.35">
      <c r="A779" s="28"/>
      <c r="B779" s="45" t="s">
        <v>62</v>
      </c>
      <c r="C779" s="65">
        <f>COUNTIFS('Covanta TAC Data'!$C$6:$C$1067,'Materials with no TAC Check'!B780,'Covanta TAC Data'!$F$6:$F$1067,"Yes")</f>
        <v>4</v>
      </c>
      <c r="D779" s="30" t="s">
        <v>242</v>
      </c>
      <c r="E779" s="31" t="s">
        <v>243</v>
      </c>
      <c r="F779" s="17"/>
      <c r="G779" s="32"/>
      <c r="H779" s="33">
        <v>1E-3</v>
      </c>
      <c r="I779" s="42"/>
    </row>
    <row r="780" spans="1:10" hidden="1" x14ac:dyDescent="0.35">
      <c r="A780" s="28"/>
      <c r="B780" s="45" t="s">
        <v>115</v>
      </c>
      <c r="C780" s="65">
        <f>COUNTIFS('Covanta TAC Data'!$C$6:$C$1067,'Materials with no TAC Check'!B781,'Covanta TAC Data'!$F$6:$F$1067,"Yes")</f>
        <v>4</v>
      </c>
      <c r="D780" s="30" t="s">
        <v>743</v>
      </c>
      <c r="E780" s="31" t="s">
        <v>744</v>
      </c>
      <c r="F780" s="17"/>
      <c r="G780" s="32"/>
      <c r="H780" s="33">
        <v>0.26</v>
      </c>
      <c r="I780" s="42"/>
      <c r="J780">
        <v>0.80300000000000005</v>
      </c>
    </row>
    <row r="781" spans="1:10" hidden="1" x14ac:dyDescent="0.35">
      <c r="A781" s="28"/>
      <c r="B781" s="45" t="s">
        <v>115</v>
      </c>
      <c r="C781" s="65">
        <f>COUNTIFS('Covanta TAC Data'!$C$6:$C$1067,'Materials with no TAC Check'!B782,'Covanta TAC Data'!$F$6:$F$1067,"Yes")</f>
        <v>4</v>
      </c>
      <c r="D781" s="30" t="s">
        <v>797</v>
      </c>
      <c r="E781" s="31" t="s">
        <v>105</v>
      </c>
      <c r="F781" s="17"/>
      <c r="G781" s="32"/>
      <c r="H781" s="33">
        <v>0.17</v>
      </c>
      <c r="I781" s="42"/>
    </row>
    <row r="782" spans="1:10" hidden="1" x14ac:dyDescent="0.35">
      <c r="A782" s="28"/>
      <c r="B782" s="45" t="s">
        <v>115</v>
      </c>
      <c r="C782" s="65">
        <f>COUNTIFS('Covanta TAC Data'!$C$6:$C$1067,'Materials with no TAC Check'!B783,'Covanta TAC Data'!$F$6:$F$1067,"Yes")</f>
        <v>4</v>
      </c>
      <c r="D782" s="30" t="s">
        <v>209</v>
      </c>
      <c r="E782" s="31" t="s">
        <v>210</v>
      </c>
      <c r="F782" s="17"/>
      <c r="G782" s="32"/>
      <c r="H782" s="33">
        <v>0.16</v>
      </c>
      <c r="I782" s="42"/>
    </row>
    <row r="783" spans="1:10" hidden="1" x14ac:dyDescent="0.35">
      <c r="A783" s="28"/>
      <c r="B783" s="45" t="s">
        <v>115</v>
      </c>
      <c r="C783" s="65">
        <f>COUNTIFS('Covanta TAC Data'!$C$6:$C$1067,'Materials with no TAC Check'!B784,'Covanta TAC Data'!$F$6:$F$1067,"Yes")</f>
        <v>4</v>
      </c>
      <c r="D783" s="30" t="s">
        <v>87</v>
      </c>
      <c r="E783" s="31" t="s">
        <v>92</v>
      </c>
      <c r="F783" s="17"/>
      <c r="G783" s="32"/>
      <c r="H783" s="33">
        <v>7.9000000000000001E-2</v>
      </c>
      <c r="I783" s="42"/>
    </row>
    <row r="784" spans="1:10" hidden="1" x14ac:dyDescent="0.35">
      <c r="A784" s="28"/>
      <c r="B784" s="45" t="s">
        <v>115</v>
      </c>
      <c r="C784" s="65">
        <f>COUNTIFS('Covanta TAC Data'!$C$6:$C$1067,'Materials with no TAC Check'!B785,'Covanta TAC Data'!$F$6:$F$1067,"Yes")</f>
        <v>4</v>
      </c>
      <c r="D784" s="30" t="s">
        <v>406</v>
      </c>
      <c r="E784" s="31" t="s">
        <v>507</v>
      </c>
      <c r="F784" s="17"/>
      <c r="G784" s="32"/>
      <c r="H784" s="33">
        <v>4.5999999999999999E-2</v>
      </c>
      <c r="I784" s="42"/>
    </row>
    <row r="785" spans="1:12" hidden="1" x14ac:dyDescent="0.35">
      <c r="A785" s="28"/>
      <c r="B785" s="45" t="s">
        <v>115</v>
      </c>
      <c r="C785" s="65">
        <f>COUNTIFS('Covanta TAC Data'!$C$6:$C$1067,'Materials with no TAC Check'!B786,'Covanta TAC Data'!$F$6:$F$1067,"Yes")</f>
        <v>4</v>
      </c>
      <c r="D785" s="30" t="s">
        <v>38</v>
      </c>
      <c r="E785" s="31" t="s">
        <v>324</v>
      </c>
      <c r="F785" s="17"/>
      <c r="G785" s="32"/>
      <c r="H785" s="33">
        <v>4.3999999999999997E-2</v>
      </c>
      <c r="I785" s="42"/>
    </row>
    <row r="786" spans="1:12" hidden="1" x14ac:dyDescent="0.35">
      <c r="A786" s="28"/>
      <c r="B786" s="45" t="s">
        <v>115</v>
      </c>
      <c r="C786" s="65">
        <f>COUNTIFS('Covanta TAC Data'!$C$6:$C$1067,'Materials with no TAC Check'!B787,'Covanta TAC Data'!$F$6:$F$1067,"Yes")</f>
        <v>4</v>
      </c>
      <c r="D786" s="30" t="s">
        <v>998</v>
      </c>
      <c r="E786" s="31" t="s">
        <v>999</v>
      </c>
      <c r="F786" s="17"/>
      <c r="G786" s="32"/>
      <c r="H786" s="33">
        <v>0.02</v>
      </c>
      <c r="I786" s="42"/>
    </row>
    <row r="787" spans="1:12" hidden="1" x14ac:dyDescent="0.35">
      <c r="A787" s="28"/>
      <c r="B787" s="45" t="s">
        <v>115</v>
      </c>
      <c r="C787" s="65">
        <f>COUNTIFS('Covanta TAC Data'!$C$6:$C$1067,'Materials with no TAC Check'!B788,'Covanta TAC Data'!$F$6:$F$1067,"Yes")</f>
        <v>4</v>
      </c>
      <c r="D787" s="30" t="s">
        <v>27</v>
      </c>
      <c r="E787" s="31" t="s">
        <v>28</v>
      </c>
      <c r="F787" s="17"/>
      <c r="G787" s="32"/>
      <c r="H787" s="33">
        <v>1.0999999999999999E-2</v>
      </c>
      <c r="I787" s="42"/>
    </row>
    <row r="788" spans="1:12" hidden="1" x14ac:dyDescent="0.35">
      <c r="A788" s="28"/>
      <c r="B788" s="45" t="s">
        <v>115</v>
      </c>
      <c r="C788" s="65">
        <f>COUNTIFS('Covanta TAC Data'!$C$6:$C$1067,'Materials with no TAC Check'!B789,'Covanta TAC Data'!$F$6:$F$1067,"Yes")</f>
        <v>3</v>
      </c>
      <c r="D788" s="30" t="s">
        <v>827</v>
      </c>
      <c r="E788" s="31" t="s">
        <v>828</v>
      </c>
      <c r="F788" s="17"/>
      <c r="G788" s="32"/>
      <c r="H788" s="33">
        <v>7.0000000000000001E-3</v>
      </c>
      <c r="I788" s="42"/>
    </row>
    <row r="789" spans="1:12" hidden="1" x14ac:dyDescent="0.35">
      <c r="A789" s="28"/>
      <c r="B789" s="45" t="s">
        <v>116</v>
      </c>
      <c r="C789" s="65">
        <f>COUNTIFS('Covanta TAC Data'!$C$6:$C$1067,'Materials with no TAC Check'!B790,'Covanta TAC Data'!$F$6:$F$1067,"Yes")</f>
        <v>3</v>
      </c>
      <c r="D789" s="30" t="s">
        <v>743</v>
      </c>
      <c r="E789" s="31" t="s">
        <v>744</v>
      </c>
      <c r="F789" s="17"/>
      <c r="G789" s="32"/>
      <c r="H789" s="33">
        <v>0.25</v>
      </c>
      <c r="I789" s="42"/>
      <c r="J789">
        <v>0.83</v>
      </c>
    </row>
    <row r="790" spans="1:12" hidden="1" x14ac:dyDescent="0.35">
      <c r="A790" s="28"/>
      <c r="B790" s="45" t="s">
        <v>116</v>
      </c>
      <c r="C790" s="65">
        <f>COUNTIFS('Covanta TAC Data'!$C$6:$C$1067,'Materials with no TAC Check'!B791,'Covanta TAC Data'!$F$6:$F$1067,"Yes")</f>
        <v>3</v>
      </c>
      <c r="D790" s="30" t="s">
        <v>1154</v>
      </c>
      <c r="E790" s="31" t="s">
        <v>105</v>
      </c>
      <c r="F790" s="17"/>
      <c r="G790" s="32"/>
      <c r="H790" s="33">
        <v>0.17</v>
      </c>
      <c r="I790" s="42"/>
    </row>
    <row r="791" spans="1:12" hidden="1" x14ac:dyDescent="0.35">
      <c r="A791" s="28"/>
      <c r="B791" s="45" t="s">
        <v>116</v>
      </c>
      <c r="C791" s="65">
        <f>COUNTIFS('Covanta TAC Data'!$C$6:$C$1067,'Materials with no TAC Check'!B792,'Covanta TAC Data'!$F$6:$F$1067,"Yes")</f>
        <v>3</v>
      </c>
      <c r="D791" s="30" t="s">
        <v>209</v>
      </c>
      <c r="E791" s="31" t="s">
        <v>212</v>
      </c>
      <c r="F791" s="17"/>
      <c r="G791" s="32"/>
      <c r="H791" s="33">
        <v>0.14000000000000001</v>
      </c>
      <c r="I791" s="42"/>
    </row>
    <row r="792" spans="1:12" hidden="1" x14ac:dyDescent="0.35">
      <c r="A792" s="28"/>
      <c r="B792" s="45" t="s">
        <v>116</v>
      </c>
      <c r="C792" s="65">
        <f>COUNTIFS('Covanta TAC Data'!$C$6:$C$1067,'Materials with no TAC Check'!B793,'Covanta TAC Data'!$F$6:$F$1067,"Yes")</f>
        <v>3</v>
      </c>
      <c r="D792" s="30" t="s">
        <v>38</v>
      </c>
      <c r="E792" s="31" t="s">
        <v>39</v>
      </c>
      <c r="F792" s="17"/>
      <c r="G792" s="32"/>
      <c r="H792" s="33">
        <v>0.12</v>
      </c>
      <c r="I792" s="42"/>
    </row>
    <row r="793" spans="1:12" hidden="1" x14ac:dyDescent="0.35">
      <c r="A793" s="28"/>
      <c r="B793" s="45" t="s">
        <v>116</v>
      </c>
      <c r="C793" s="65">
        <f>COUNTIFS('Covanta TAC Data'!$C$6:$C$1067,'Materials with no TAC Check'!B794,'Covanta TAC Data'!$F$6:$F$1067,"Yes")</f>
        <v>3</v>
      </c>
      <c r="D793" s="30" t="s">
        <v>87</v>
      </c>
      <c r="E793" s="31" t="s">
        <v>117</v>
      </c>
      <c r="F793" s="17"/>
      <c r="G793" s="32"/>
      <c r="H793" s="33">
        <v>7.9000000000000001E-2</v>
      </c>
      <c r="I793" s="42"/>
    </row>
    <row r="794" spans="1:12" hidden="1" x14ac:dyDescent="0.35">
      <c r="A794" s="28"/>
      <c r="B794" s="45" t="s">
        <v>116</v>
      </c>
      <c r="C794" s="65">
        <f>COUNTIFS('Covanta TAC Data'!$C$6:$C$1067,'Materials with no TAC Check'!B795,'Covanta TAC Data'!$F$6:$F$1067,"Yes")</f>
        <v>3</v>
      </c>
      <c r="D794" s="30" t="s">
        <v>406</v>
      </c>
      <c r="E794" s="31" t="s">
        <v>523</v>
      </c>
      <c r="F794" s="17"/>
      <c r="G794" s="32"/>
      <c r="H794" s="33">
        <v>5.5E-2</v>
      </c>
      <c r="I794" s="42"/>
    </row>
    <row r="795" spans="1:12" hidden="1" x14ac:dyDescent="0.35">
      <c r="A795" s="28"/>
      <c r="B795" s="45" t="s">
        <v>116</v>
      </c>
      <c r="C795" s="65">
        <f>COUNTIFS('Covanta TAC Data'!$C$6:$C$1067,'Materials with no TAC Check'!B796,'Covanta TAC Data'!$F$6:$F$1067,"Yes")</f>
        <v>3</v>
      </c>
      <c r="D795" s="30" t="s">
        <v>27</v>
      </c>
      <c r="E795" s="31" t="s">
        <v>216</v>
      </c>
      <c r="F795" s="17"/>
      <c r="G795" s="32"/>
      <c r="H795" s="33">
        <v>1.2999999999999999E-2</v>
      </c>
      <c r="I795" s="42"/>
    </row>
    <row r="796" spans="1:12" x14ac:dyDescent="0.35">
      <c r="A796" s="28"/>
      <c r="B796" s="45" t="s">
        <v>116</v>
      </c>
      <c r="C796" s="65">
        <f>COUNTIFS('Covanta TAC Data'!$C$6:$C$1067,'Materials with no TAC Check'!B797,'Covanta TAC Data'!$F$6:$F$1067,"Yes")</f>
        <v>1</v>
      </c>
      <c r="D796" s="30" t="s">
        <v>484</v>
      </c>
      <c r="E796" s="31" t="s">
        <v>485</v>
      </c>
      <c r="F796" s="17"/>
      <c r="G796" s="32"/>
      <c r="H796" s="33">
        <v>1.2E-2</v>
      </c>
      <c r="I796" s="42"/>
    </row>
    <row r="797" spans="1:12" x14ac:dyDescent="0.35">
      <c r="A797" s="28"/>
      <c r="B797" s="45" t="s">
        <v>259</v>
      </c>
      <c r="C797" s="65">
        <f>COUNTIFS('Covanta TAC Data'!$C$6:$C$1067,'Materials with no TAC Check'!B798,'Covanta TAC Data'!$F$6:$F$1067,"Yes")</f>
        <v>1</v>
      </c>
      <c r="D797" s="30" t="s">
        <v>257</v>
      </c>
      <c r="E797" s="31" t="s">
        <v>258</v>
      </c>
      <c r="F797" s="17"/>
      <c r="G797" s="32"/>
      <c r="H797" s="33" t="s">
        <v>305</v>
      </c>
      <c r="I797" s="42"/>
    </row>
    <row r="798" spans="1:12" hidden="1" x14ac:dyDescent="0.35">
      <c r="A798" s="28"/>
      <c r="B798" s="45" t="s">
        <v>259</v>
      </c>
      <c r="C798" s="65">
        <f>COUNTIFS('Covanta TAC Data'!$C$6:$C$1067,'Materials with no TAC Check'!B799,'Covanta TAC Data'!$F$6:$F$1067,"Yes")</f>
        <v>3</v>
      </c>
      <c r="D798" s="30" t="s">
        <v>590</v>
      </c>
      <c r="E798" s="31" t="s">
        <v>591</v>
      </c>
      <c r="F798" s="17"/>
      <c r="G798" s="32"/>
      <c r="H798" s="33">
        <v>9.9999999999999995E-7</v>
      </c>
      <c r="I798" s="42">
        <v>0.01</v>
      </c>
      <c r="K798" t="s">
        <v>1315</v>
      </c>
    </row>
    <row r="799" spans="1:12" hidden="1" x14ac:dyDescent="0.35">
      <c r="A799" s="28"/>
      <c r="B799" s="45" t="s">
        <v>99</v>
      </c>
      <c r="C799" s="65">
        <f>COUNTIFS('Covanta TAC Data'!$C$6:$C$1067,'Materials with no TAC Check'!B800,'Covanta TAC Data'!$F$6:$F$1067,"Yes")</f>
        <v>3</v>
      </c>
      <c r="D799" s="30" t="s">
        <v>627</v>
      </c>
      <c r="E799" s="31" t="s">
        <v>634</v>
      </c>
      <c r="F799" s="17"/>
      <c r="G799" s="32"/>
      <c r="H799" s="33">
        <v>0.2</v>
      </c>
      <c r="I799" s="42">
        <v>0.35</v>
      </c>
      <c r="J799">
        <v>0.76</v>
      </c>
      <c r="L799" t="s">
        <v>1316</v>
      </c>
    </row>
    <row r="800" spans="1:12" hidden="1" x14ac:dyDescent="0.35">
      <c r="A800" s="28"/>
      <c r="B800" s="45" t="s">
        <v>99</v>
      </c>
      <c r="C800" s="65">
        <f>COUNTIFS('Covanta TAC Data'!$C$6:$C$1067,'Materials with no TAC Check'!B801,'Covanta TAC Data'!$F$6:$F$1067,"Yes")</f>
        <v>3</v>
      </c>
      <c r="D800" s="30" t="s">
        <v>87</v>
      </c>
      <c r="E800" s="31" t="s">
        <v>100</v>
      </c>
      <c r="F800" s="17"/>
      <c r="G800" s="32"/>
      <c r="H800" s="33">
        <v>0.1</v>
      </c>
      <c r="I800" s="42">
        <v>0.25</v>
      </c>
    </row>
    <row r="801" spans="1:9" hidden="1" x14ac:dyDescent="0.35">
      <c r="A801" s="28"/>
      <c r="B801" s="45" t="s">
        <v>99</v>
      </c>
      <c r="C801" s="65">
        <f>COUNTIFS('Covanta TAC Data'!$C$6:$C$1067,'Materials with no TAC Check'!B802,'Covanta TAC Data'!$F$6:$F$1067,"Yes")</f>
        <v>3</v>
      </c>
      <c r="D801" s="30" t="s">
        <v>579</v>
      </c>
      <c r="E801" s="31" t="s">
        <v>589</v>
      </c>
      <c r="F801" s="17"/>
      <c r="G801" s="32"/>
      <c r="H801" s="33">
        <v>0.1</v>
      </c>
      <c r="I801" s="42">
        <v>0.25</v>
      </c>
    </row>
    <row r="802" spans="1:9" hidden="1" x14ac:dyDescent="0.35">
      <c r="A802" s="28"/>
      <c r="B802" s="45" t="s">
        <v>99</v>
      </c>
      <c r="C802" s="65">
        <f>COUNTIFS('Covanta TAC Data'!$C$6:$C$1067,'Materials with no TAC Check'!B803,'Covanta TAC Data'!$F$6:$F$1067,"Yes")</f>
        <v>3</v>
      </c>
      <c r="D802" s="30" t="s">
        <v>797</v>
      </c>
      <c r="E802" s="31" t="s">
        <v>800</v>
      </c>
      <c r="F802" s="17"/>
      <c r="G802" s="32"/>
      <c r="H802" s="33">
        <v>0.1</v>
      </c>
      <c r="I802" s="42">
        <v>0.25</v>
      </c>
    </row>
    <row r="803" spans="1:9" hidden="1" x14ac:dyDescent="0.35">
      <c r="A803" s="28"/>
      <c r="B803" s="45" t="s">
        <v>99</v>
      </c>
      <c r="C803" s="65">
        <f>COUNTIFS('Covanta TAC Data'!$C$6:$C$1067,'Materials with no TAC Check'!B804,'Covanta TAC Data'!$F$6:$F$1067,"Yes")</f>
        <v>3</v>
      </c>
      <c r="D803" s="30" t="s">
        <v>1135</v>
      </c>
      <c r="E803" s="31" t="s">
        <v>1317</v>
      </c>
      <c r="F803" s="17"/>
      <c r="G803" s="32"/>
      <c r="H803" s="33">
        <v>0.01</v>
      </c>
      <c r="I803" s="42">
        <v>0.1</v>
      </c>
    </row>
    <row r="804" spans="1:9" hidden="1" x14ac:dyDescent="0.35">
      <c r="A804" s="28"/>
      <c r="B804" s="45" t="s">
        <v>99</v>
      </c>
      <c r="C804" s="65">
        <f>COUNTIFS('Covanta TAC Data'!$C$6:$C$1067,'Materials with no TAC Check'!B805,'Covanta TAC Data'!$F$6:$F$1067,"Yes")</f>
        <v>3</v>
      </c>
      <c r="D804" s="30" t="s">
        <v>621</v>
      </c>
      <c r="E804" s="31" t="s">
        <v>625</v>
      </c>
      <c r="F804" s="17"/>
      <c r="G804" s="32"/>
      <c r="H804" s="33">
        <v>0.01</v>
      </c>
      <c r="I804" s="42">
        <v>0.1</v>
      </c>
    </row>
    <row r="805" spans="1:9" hidden="1" x14ac:dyDescent="0.35">
      <c r="A805" s="28"/>
      <c r="B805" s="45" t="s">
        <v>99</v>
      </c>
      <c r="C805" s="65">
        <f>COUNTIFS('Covanta TAC Data'!$C$6:$C$1067,'Materials with no TAC Check'!B806,'Covanta TAC Data'!$F$6:$F$1067,"Yes")</f>
        <v>3</v>
      </c>
      <c r="D805" s="30" t="s">
        <v>406</v>
      </c>
      <c r="E805" s="31" t="s">
        <v>1318</v>
      </c>
      <c r="F805" s="17"/>
      <c r="G805" s="32"/>
      <c r="H805" s="33">
        <v>0.01</v>
      </c>
      <c r="I805" s="42">
        <v>0.1</v>
      </c>
    </row>
    <row r="806" spans="1:9" hidden="1" x14ac:dyDescent="0.35">
      <c r="A806" s="28"/>
      <c r="B806" s="45" t="s">
        <v>99</v>
      </c>
      <c r="C806" s="65">
        <f>COUNTIFS('Covanta TAC Data'!$C$6:$C$1067,'Materials with no TAC Check'!B807,'Covanta TAC Data'!$F$6:$F$1067,"Yes")</f>
        <v>3</v>
      </c>
      <c r="D806" s="30" t="s">
        <v>27</v>
      </c>
      <c r="E806" s="31" t="s">
        <v>1319</v>
      </c>
      <c r="F806" s="17"/>
      <c r="G806" s="32"/>
      <c r="H806" s="33">
        <v>0.01</v>
      </c>
      <c r="I806" s="42">
        <v>2.5000000000000001E-2</v>
      </c>
    </row>
    <row r="807" spans="1:9" hidden="1" x14ac:dyDescent="0.35">
      <c r="A807" s="28"/>
      <c r="B807" s="45" t="s">
        <v>99</v>
      </c>
      <c r="C807" s="65">
        <f>COUNTIFS('Covanta TAC Data'!$C$6:$C$1067,'Materials with no TAC Check'!B808,'Covanta TAC Data'!$F$6:$F$1067,"Yes")</f>
        <v>3</v>
      </c>
      <c r="D807" s="30" t="s">
        <v>179</v>
      </c>
      <c r="E807" s="31" t="s">
        <v>182</v>
      </c>
      <c r="F807" s="17"/>
      <c r="G807" s="32"/>
      <c r="H807" s="33">
        <v>0.01</v>
      </c>
      <c r="I807" s="42">
        <v>2.5000000000000001E-2</v>
      </c>
    </row>
    <row r="808" spans="1:9" hidden="1" x14ac:dyDescent="0.35">
      <c r="A808" s="28"/>
      <c r="B808" s="45" t="s">
        <v>99</v>
      </c>
      <c r="C808" s="65">
        <f>COUNTIFS('Covanta TAC Data'!$C$6:$C$1067,'Materials with no TAC Check'!B809,'Covanta TAC Data'!$F$6:$F$1067,"Yes")</f>
        <v>4</v>
      </c>
      <c r="D808" s="30"/>
      <c r="E808" s="31" t="s">
        <v>1094</v>
      </c>
      <c r="F808" s="17"/>
      <c r="G808" s="32"/>
      <c r="H808" s="33">
        <v>0.1</v>
      </c>
      <c r="I808" s="42">
        <v>0.25</v>
      </c>
    </row>
    <row r="809" spans="1:9" hidden="1" x14ac:dyDescent="0.35">
      <c r="A809" s="28"/>
      <c r="B809" s="45" t="s">
        <v>124</v>
      </c>
      <c r="C809" s="65">
        <f>COUNTIFS('Covanta TAC Data'!$C$6:$C$1067,'Materials with no TAC Check'!B810,'Covanta TAC Data'!$F$6:$F$1067,"Yes")</f>
        <v>4</v>
      </c>
      <c r="D809" s="30" t="s">
        <v>797</v>
      </c>
      <c r="E809" s="31" t="s">
        <v>105</v>
      </c>
      <c r="F809" s="17"/>
      <c r="G809" s="32"/>
      <c r="H809" s="33" t="s">
        <v>155</v>
      </c>
      <c r="I809" s="42" t="s">
        <v>91</v>
      </c>
    </row>
    <row r="810" spans="1:9" hidden="1" x14ac:dyDescent="0.35">
      <c r="A810" s="28"/>
      <c r="B810" s="45" t="s">
        <v>124</v>
      </c>
      <c r="C810" s="65">
        <f>COUNTIFS('Covanta TAC Data'!$C$6:$C$1067,'Materials with no TAC Check'!B811,'Covanta TAC Data'!$F$6:$F$1067,"Yes")</f>
        <v>4</v>
      </c>
      <c r="D810" s="30" t="s">
        <v>743</v>
      </c>
      <c r="E810" s="31" t="s">
        <v>744</v>
      </c>
      <c r="F810" s="17"/>
      <c r="G810" s="32"/>
      <c r="H810" s="33" t="s">
        <v>155</v>
      </c>
      <c r="I810" s="42" t="s">
        <v>91</v>
      </c>
    </row>
    <row r="811" spans="1:9" hidden="1" x14ac:dyDescent="0.35">
      <c r="A811" s="28"/>
      <c r="B811" s="45" t="s">
        <v>124</v>
      </c>
      <c r="C811" s="65">
        <f>COUNTIFS('Covanta TAC Data'!$C$6:$C$1067,'Materials with no TAC Check'!B812,'Covanta TAC Data'!$F$6:$F$1067,"Yes")</f>
        <v>4</v>
      </c>
      <c r="D811" s="30" t="s">
        <v>209</v>
      </c>
      <c r="E811" s="31" t="s">
        <v>210</v>
      </c>
      <c r="F811" s="17"/>
      <c r="G811" s="32"/>
      <c r="H811" s="33" t="s">
        <v>155</v>
      </c>
      <c r="I811" s="42" t="s">
        <v>91</v>
      </c>
    </row>
    <row r="812" spans="1:9" hidden="1" x14ac:dyDescent="0.35">
      <c r="A812" s="28"/>
      <c r="B812" s="45" t="s">
        <v>124</v>
      </c>
      <c r="C812" s="65">
        <f>COUNTIFS('Covanta TAC Data'!$C$6:$C$1067,'Materials with no TAC Check'!B813,'Covanta TAC Data'!$F$6:$F$1067,"Yes")</f>
        <v>4</v>
      </c>
      <c r="D812" s="30" t="s">
        <v>627</v>
      </c>
      <c r="E812" s="31" t="s">
        <v>635</v>
      </c>
      <c r="F812" s="17"/>
      <c r="G812" s="32"/>
      <c r="H812" s="33" t="s">
        <v>155</v>
      </c>
      <c r="I812" s="42" t="s">
        <v>91</v>
      </c>
    </row>
    <row r="813" spans="1:9" hidden="1" x14ac:dyDescent="0.35">
      <c r="A813" s="28"/>
      <c r="B813" s="45" t="s">
        <v>124</v>
      </c>
      <c r="C813" s="65">
        <f>COUNTIFS('Covanta TAC Data'!$C$6:$C$1067,'Materials with no TAC Check'!B814,'Covanta TAC Data'!$F$6:$F$1067,"Yes")</f>
        <v>4</v>
      </c>
      <c r="D813" s="30" t="s">
        <v>87</v>
      </c>
      <c r="E813" s="31" t="s">
        <v>86</v>
      </c>
      <c r="F813" s="17"/>
      <c r="G813" s="32"/>
      <c r="H813" s="33" t="s">
        <v>164</v>
      </c>
      <c r="I813" s="42"/>
    </row>
    <row r="814" spans="1:9" hidden="1" x14ac:dyDescent="0.35">
      <c r="A814" s="28"/>
      <c r="B814" s="45" t="s">
        <v>124</v>
      </c>
      <c r="C814" s="65">
        <f>COUNTIFS('Covanta TAC Data'!$C$6:$C$1067,'Materials with no TAC Check'!B815,'Covanta TAC Data'!$F$6:$F$1067,"Yes")</f>
        <v>4</v>
      </c>
      <c r="D814" s="30" t="s">
        <v>827</v>
      </c>
      <c r="E814" s="31" t="s">
        <v>828</v>
      </c>
      <c r="F814" s="17"/>
      <c r="G814" s="32"/>
      <c r="H814" s="33" t="s">
        <v>181</v>
      </c>
      <c r="I814" s="42"/>
    </row>
    <row r="815" spans="1:9" hidden="1" x14ac:dyDescent="0.35">
      <c r="A815" s="28"/>
      <c r="B815" s="45" t="s">
        <v>124</v>
      </c>
      <c r="C815" s="65">
        <f>COUNTIFS('Covanta TAC Data'!$C$6:$C$1067,'Materials with no TAC Check'!B816,'Covanta TAC Data'!$F$6:$F$1067,"Yes")</f>
        <v>4</v>
      </c>
      <c r="D815" s="30" t="s">
        <v>38</v>
      </c>
      <c r="E815" s="31" t="s">
        <v>39</v>
      </c>
      <c r="F815" s="17"/>
      <c r="G815" s="32"/>
      <c r="H815" s="33" t="s">
        <v>181</v>
      </c>
      <c r="I815" s="42"/>
    </row>
    <row r="816" spans="1:9" hidden="1" x14ac:dyDescent="0.35">
      <c r="A816" s="28"/>
      <c r="B816" s="45" t="s">
        <v>124</v>
      </c>
      <c r="C816" s="65">
        <f>COUNTIFS('Covanta TAC Data'!$C$6:$C$1067,'Materials with no TAC Check'!B817,'Covanta TAC Data'!$F$6:$F$1067,"Yes")</f>
        <v>4</v>
      </c>
      <c r="D816" s="30" t="s">
        <v>406</v>
      </c>
      <c r="E816" s="31" t="s">
        <v>419</v>
      </c>
      <c r="F816" s="17"/>
      <c r="G816" s="32"/>
      <c r="H816" s="33" t="s">
        <v>340</v>
      </c>
      <c r="I816" s="42"/>
    </row>
    <row r="817" spans="1:11" hidden="1" x14ac:dyDescent="0.35">
      <c r="A817" s="28"/>
      <c r="B817" s="45" t="s">
        <v>124</v>
      </c>
      <c r="C817" s="65">
        <f>COUNTIFS('Covanta TAC Data'!$C$6:$C$1067,'Materials with no TAC Check'!B818,'Covanta TAC Data'!$F$6:$F$1067,"Yes")</f>
        <v>4</v>
      </c>
      <c r="D817" s="30" t="s">
        <v>998</v>
      </c>
      <c r="E817" s="31" t="s">
        <v>999</v>
      </c>
      <c r="F817" s="17"/>
      <c r="G817" s="32"/>
      <c r="H817" s="33" t="s">
        <v>340</v>
      </c>
      <c r="I817" s="42"/>
    </row>
    <row r="818" spans="1:11" hidden="1" x14ac:dyDescent="0.35">
      <c r="A818" s="28"/>
      <c r="B818" s="45" t="s">
        <v>124</v>
      </c>
      <c r="C818" s="65">
        <f>COUNTIFS('Covanta TAC Data'!$C$6:$C$1067,'Materials with no TAC Check'!B819,'Covanta TAC Data'!$F$6:$F$1067,"Yes")</f>
        <v>4</v>
      </c>
      <c r="D818" s="30" t="s">
        <v>27</v>
      </c>
      <c r="E818" s="31" t="s">
        <v>28</v>
      </c>
      <c r="F818" s="17"/>
      <c r="G818" s="32"/>
      <c r="H818" s="33" t="s">
        <v>101</v>
      </c>
      <c r="I818" s="42"/>
    </row>
    <row r="819" spans="1:11" hidden="1" x14ac:dyDescent="0.35">
      <c r="A819" s="28"/>
      <c r="B819" s="45" t="s">
        <v>124</v>
      </c>
      <c r="C819" s="65">
        <f>COUNTIFS('Covanta TAC Data'!$C$6:$C$1067,'Materials with no TAC Check'!B820,'Covanta TAC Data'!$F$6:$F$1067,"Yes")</f>
        <v>4</v>
      </c>
      <c r="D819" s="30" t="s">
        <v>958</v>
      </c>
      <c r="E819" s="31" t="s">
        <v>959</v>
      </c>
      <c r="F819" s="17"/>
      <c r="G819" s="32"/>
      <c r="H819" s="33" t="s">
        <v>96</v>
      </c>
      <c r="I819" s="42"/>
    </row>
    <row r="820" spans="1:11" hidden="1" x14ac:dyDescent="0.35">
      <c r="A820" s="28"/>
      <c r="B820" s="45" t="s">
        <v>124</v>
      </c>
      <c r="C820" s="65">
        <f>COUNTIFS('Covanta TAC Data'!$C$6:$C$1067,'Materials with no TAC Check'!B821,'Covanta TAC Data'!$F$6:$F$1067,"Yes")</f>
        <v>4</v>
      </c>
      <c r="D820" s="30" t="s">
        <v>573</v>
      </c>
      <c r="E820" s="31" t="s">
        <v>575</v>
      </c>
      <c r="F820" s="17"/>
      <c r="G820" s="32"/>
      <c r="H820" s="33" t="s">
        <v>96</v>
      </c>
      <c r="I820" s="42"/>
    </row>
    <row r="821" spans="1:11" hidden="1" x14ac:dyDescent="0.35">
      <c r="A821" s="28"/>
      <c r="B821" s="45" t="s">
        <v>124</v>
      </c>
      <c r="C821" s="65">
        <f>COUNTIFS('Covanta TAC Data'!$C$6:$C$1067,'Materials with no TAC Check'!B822,'Covanta TAC Data'!$F$6:$F$1067,"Yes")</f>
        <v>4</v>
      </c>
      <c r="D821" s="30" t="s">
        <v>429</v>
      </c>
      <c r="E821" s="31" t="s">
        <v>430</v>
      </c>
      <c r="F821" s="17"/>
      <c r="G821" s="32"/>
      <c r="H821" s="33" t="s">
        <v>96</v>
      </c>
      <c r="I821" s="42"/>
    </row>
    <row r="822" spans="1:11" hidden="1" x14ac:dyDescent="0.35">
      <c r="A822" s="28"/>
      <c r="B822" s="45" t="s">
        <v>121</v>
      </c>
      <c r="C822" s="65">
        <f>COUNTIFS('Covanta TAC Data'!$C$6:$C$1067,'Materials with no TAC Check'!B823,'Covanta TAC Data'!$F$6:$F$1067,"Yes")</f>
        <v>4</v>
      </c>
      <c r="D822" s="30" t="s">
        <v>797</v>
      </c>
      <c r="E822" s="31" t="s">
        <v>105</v>
      </c>
      <c r="F822" s="17"/>
      <c r="G822" s="32"/>
      <c r="H822" s="33" t="s">
        <v>155</v>
      </c>
      <c r="I822" s="42" t="s">
        <v>91</v>
      </c>
      <c r="K822">
        <v>0.77</v>
      </c>
    </row>
    <row r="823" spans="1:11" hidden="1" x14ac:dyDescent="0.35">
      <c r="A823" s="28"/>
      <c r="B823" s="45" t="s">
        <v>121</v>
      </c>
      <c r="C823" s="65">
        <f>COUNTIFS('Covanta TAC Data'!$C$6:$C$1067,'Materials with no TAC Check'!B824,'Covanta TAC Data'!$F$6:$F$1067,"Yes")</f>
        <v>4</v>
      </c>
      <c r="D823" s="30" t="s">
        <v>743</v>
      </c>
      <c r="E823" s="31" t="s">
        <v>744</v>
      </c>
      <c r="F823" s="17"/>
      <c r="G823" s="32"/>
      <c r="H823" s="33" t="s">
        <v>155</v>
      </c>
      <c r="I823" s="42" t="s">
        <v>91</v>
      </c>
    </row>
    <row r="824" spans="1:11" hidden="1" x14ac:dyDescent="0.35">
      <c r="A824" s="28"/>
      <c r="B824" s="45" t="s">
        <v>121</v>
      </c>
      <c r="C824" s="65">
        <f>COUNTIFS('Covanta TAC Data'!$C$6:$C$1067,'Materials with no TAC Check'!B825,'Covanta TAC Data'!$F$6:$F$1067,"Yes")</f>
        <v>4</v>
      </c>
      <c r="D824" s="30" t="s">
        <v>209</v>
      </c>
      <c r="E824" s="31" t="s">
        <v>210</v>
      </c>
      <c r="F824" s="17"/>
      <c r="G824" s="32"/>
      <c r="H824" s="33" t="s">
        <v>155</v>
      </c>
      <c r="I824" s="42" t="s">
        <v>91</v>
      </c>
    </row>
    <row r="825" spans="1:11" hidden="1" x14ac:dyDescent="0.35">
      <c r="A825" s="28"/>
      <c r="B825" s="45" t="s">
        <v>121</v>
      </c>
      <c r="C825" s="65">
        <f>COUNTIFS('Covanta TAC Data'!$C$6:$C$1067,'Materials with no TAC Check'!B826,'Covanta TAC Data'!$F$6:$F$1067,"Yes")</f>
        <v>4</v>
      </c>
      <c r="D825" s="30" t="s">
        <v>627</v>
      </c>
      <c r="E825" s="31" t="s">
        <v>635</v>
      </c>
      <c r="F825" s="17"/>
      <c r="G825" s="32"/>
      <c r="H825" s="33" t="s">
        <v>164</v>
      </c>
      <c r="I825" s="42"/>
    </row>
    <row r="826" spans="1:11" hidden="1" x14ac:dyDescent="0.35">
      <c r="A826" s="28"/>
      <c r="B826" s="45" t="s">
        <v>121</v>
      </c>
      <c r="C826" s="65">
        <f>COUNTIFS('Covanta TAC Data'!$C$6:$C$1067,'Materials with no TAC Check'!B827,'Covanta TAC Data'!$F$6:$F$1067,"Yes")</f>
        <v>4</v>
      </c>
      <c r="D826" s="30" t="s">
        <v>87</v>
      </c>
      <c r="E826" s="31" t="s">
        <v>86</v>
      </c>
      <c r="F826" s="17"/>
      <c r="G826" s="32"/>
      <c r="H826" s="33" t="s">
        <v>164</v>
      </c>
      <c r="I826" s="42"/>
    </row>
    <row r="827" spans="1:11" hidden="1" x14ac:dyDescent="0.35">
      <c r="A827" s="28"/>
      <c r="B827" s="45" t="s">
        <v>121</v>
      </c>
      <c r="C827" s="65">
        <f>COUNTIFS('Covanta TAC Data'!$C$6:$C$1067,'Materials with no TAC Check'!B828,'Covanta TAC Data'!$F$6:$F$1067,"Yes")</f>
        <v>4</v>
      </c>
      <c r="D827" s="30" t="s">
        <v>827</v>
      </c>
      <c r="E827" s="31" t="s">
        <v>828</v>
      </c>
      <c r="F827" s="17"/>
      <c r="G827" s="32"/>
      <c r="H827" s="33" t="s">
        <v>181</v>
      </c>
      <c r="I827" s="42"/>
    </row>
    <row r="828" spans="1:11" hidden="1" x14ac:dyDescent="0.35">
      <c r="A828" s="28"/>
      <c r="B828" s="45" t="s">
        <v>121</v>
      </c>
      <c r="C828" s="65">
        <f>COUNTIFS('Covanta TAC Data'!$C$6:$C$1067,'Materials with no TAC Check'!B829,'Covanta TAC Data'!$F$6:$F$1067,"Yes")</f>
        <v>4</v>
      </c>
      <c r="D828" s="30" t="s">
        <v>998</v>
      </c>
      <c r="E828" s="31" t="s">
        <v>999</v>
      </c>
      <c r="F828" s="17"/>
      <c r="G828" s="32"/>
      <c r="H828" s="33" t="s">
        <v>340</v>
      </c>
      <c r="I828" s="42"/>
    </row>
    <row r="829" spans="1:11" hidden="1" x14ac:dyDescent="0.35">
      <c r="A829" s="28"/>
      <c r="B829" s="45" t="s">
        <v>121</v>
      </c>
      <c r="C829" s="65">
        <f>COUNTIFS('Covanta TAC Data'!$C$6:$C$1067,'Materials with no TAC Check'!B830,'Covanta TAC Data'!$F$6:$F$1067,"Yes")</f>
        <v>4</v>
      </c>
      <c r="D829" s="30" t="s">
        <v>406</v>
      </c>
      <c r="E829" s="31" t="s">
        <v>419</v>
      </c>
      <c r="F829" s="17"/>
      <c r="G829" s="32"/>
      <c r="H829" s="33" t="s">
        <v>340</v>
      </c>
      <c r="I829" s="42"/>
    </row>
    <row r="830" spans="1:11" hidden="1" x14ac:dyDescent="0.35">
      <c r="A830" s="28"/>
      <c r="B830" s="45" t="s">
        <v>121</v>
      </c>
      <c r="C830" s="65">
        <f>COUNTIFS('Covanta TAC Data'!$C$6:$C$1067,'Materials with no TAC Check'!B831,'Covanta TAC Data'!$F$6:$F$1067,"Yes")</f>
        <v>4</v>
      </c>
      <c r="D830" s="30" t="s">
        <v>38</v>
      </c>
      <c r="E830" s="31" t="s">
        <v>39</v>
      </c>
      <c r="F830" s="17"/>
      <c r="G830" s="32"/>
      <c r="H830" s="39" t="s">
        <v>420</v>
      </c>
      <c r="I830" s="32"/>
    </row>
    <row r="831" spans="1:11" hidden="1" x14ac:dyDescent="0.35">
      <c r="A831" s="28"/>
      <c r="B831" s="45" t="s">
        <v>121</v>
      </c>
      <c r="C831" s="65">
        <f>COUNTIFS('Covanta TAC Data'!$C$6:$C$1067,'Materials with no TAC Check'!B832,'Covanta TAC Data'!$F$6:$F$1067,"Yes")</f>
        <v>4</v>
      </c>
      <c r="D831" s="30" t="s">
        <v>27</v>
      </c>
      <c r="E831" s="31" t="s">
        <v>28</v>
      </c>
      <c r="F831" s="17"/>
      <c r="G831" s="32"/>
      <c r="H831" s="33" t="s">
        <v>101</v>
      </c>
      <c r="I831" s="42"/>
    </row>
    <row r="832" spans="1:11" hidden="1" x14ac:dyDescent="0.35">
      <c r="A832" s="28"/>
      <c r="B832" s="45" t="s">
        <v>121</v>
      </c>
      <c r="C832" s="65">
        <f>COUNTIFS('Covanta TAC Data'!$C$6:$C$1067,'Materials with no TAC Check'!B833,'Covanta TAC Data'!$F$6:$F$1067,"Yes")</f>
        <v>4</v>
      </c>
      <c r="D832" s="30" t="s">
        <v>958</v>
      </c>
      <c r="E832" s="31" t="s">
        <v>959</v>
      </c>
      <c r="F832" s="17"/>
      <c r="G832" s="32"/>
      <c r="H832" s="33" t="s">
        <v>96</v>
      </c>
      <c r="I832" s="42"/>
    </row>
    <row r="833" spans="1:11" hidden="1" x14ac:dyDescent="0.35">
      <c r="A833" s="28"/>
      <c r="B833" s="45" t="s">
        <v>121</v>
      </c>
      <c r="C833" s="65">
        <f>COUNTIFS('Covanta TAC Data'!$C$6:$C$1067,'Materials with no TAC Check'!B834,'Covanta TAC Data'!$F$6:$F$1067,"Yes")</f>
        <v>4</v>
      </c>
      <c r="D833" s="30" t="s">
        <v>573</v>
      </c>
      <c r="E833" s="31" t="s">
        <v>575</v>
      </c>
      <c r="F833" s="17"/>
      <c r="G833" s="32"/>
      <c r="H833" s="33" t="s">
        <v>96</v>
      </c>
      <c r="I833" s="42"/>
    </row>
    <row r="834" spans="1:11" hidden="1" x14ac:dyDescent="0.35">
      <c r="A834" s="28"/>
      <c r="B834" s="45" t="s">
        <v>121</v>
      </c>
      <c r="C834" s="65">
        <f>COUNTIFS('Covanta TAC Data'!$C$6:$C$1067,'Materials with no TAC Check'!B835,'Covanta TAC Data'!$F$6:$F$1067,"Yes")</f>
        <v>3</v>
      </c>
      <c r="D834" s="30" t="s">
        <v>429</v>
      </c>
      <c r="E834" s="31" t="s">
        <v>430</v>
      </c>
      <c r="F834" s="17"/>
      <c r="G834" s="32"/>
      <c r="H834" s="33" t="s">
        <v>96</v>
      </c>
      <c r="I834" s="42"/>
    </row>
    <row r="835" spans="1:11" hidden="1" x14ac:dyDescent="0.35">
      <c r="A835" s="28"/>
      <c r="B835" s="45" t="s">
        <v>125</v>
      </c>
      <c r="C835" s="65">
        <f>COUNTIFS('Covanta TAC Data'!$C$6:$C$1067,'Materials with no TAC Check'!B836,'Covanta TAC Data'!$F$6:$F$1067,"Yes")</f>
        <v>3</v>
      </c>
      <c r="D835" s="30" t="s">
        <v>797</v>
      </c>
      <c r="E835" s="31" t="s">
        <v>105</v>
      </c>
      <c r="F835" s="17"/>
      <c r="G835" s="32"/>
      <c r="H835" s="33" t="s">
        <v>155</v>
      </c>
      <c r="I835" s="42" t="s">
        <v>91</v>
      </c>
      <c r="K835">
        <v>0.75</v>
      </c>
    </row>
    <row r="836" spans="1:11" hidden="1" x14ac:dyDescent="0.35">
      <c r="A836" s="28"/>
      <c r="B836" s="45" t="s">
        <v>125</v>
      </c>
      <c r="C836" s="65">
        <f>COUNTIFS('Covanta TAC Data'!$C$6:$C$1067,'Materials with no TAC Check'!B837,'Covanta TAC Data'!$F$6:$F$1067,"Yes")</f>
        <v>3</v>
      </c>
      <c r="D836" s="30" t="s">
        <v>743</v>
      </c>
      <c r="E836" s="31" t="s">
        <v>744</v>
      </c>
      <c r="F836" s="17"/>
      <c r="G836" s="32"/>
      <c r="H836" s="33" t="s">
        <v>155</v>
      </c>
      <c r="I836" s="42" t="s">
        <v>91</v>
      </c>
    </row>
    <row r="837" spans="1:11" hidden="1" x14ac:dyDescent="0.35">
      <c r="A837" s="28"/>
      <c r="B837" s="45" t="s">
        <v>125</v>
      </c>
      <c r="C837" s="65">
        <f>COUNTIFS('Covanta TAC Data'!$C$6:$C$1067,'Materials with no TAC Check'!B838,'Covanta TAC Data'!$F$6:$F$1067,"Yes")</f>
        <v>3</v>
      </c>
      <c r="D837" s="30" t="s">
        <v>209</v>
      </c>
      <c r="E837" s="31" t="s">
        <v>210</v>
      </c>
      <c r="F837" s="17"/>
      <c r="G837" s="32"/>
      <c r="H837" s="33" t="s">
        <v>155</v>
      </c>
      <c r="I837" s="42" t="s">
        <v>91</v>
      </c>
    </row>
    <row r="838" spans="1:11" hidden="1" x14ac:dyDescent="0.35">
      <c r="A838" s="28"/>
      <c r="B838" s="45" t="s">
        <v>125</v>
      </c>
      <c r="C838" s="65">
        <f>COUNTIFS('Covanta TAC Data'!$C$6:$C$1067,'Materials with no TAC Check'!B839,'Covanta TAC Data'!$F$6:$F$1067,"Yes")</f>
        <v>3</v>
      </c>
      <c r="D838" s="30" t="s">
        <v>627</v>
      </c>
      <c r="E838" s="31" t="s">
        <v>635</v>
      </c>
      <c r="F838" s="17"/>
      <c r="G838" s="32"/>
      <c r="H838" s="33" t="s">
        <v>155</v>
      </c>
      <c r="I838" s="42" t="s">
        <v>91</v>
      </c>
    </row>
    <row r="839" spans="1:11" hidden="1" x14ac:dyDescent="0.35">
      <c r="A839" s="28"/>
      <c r="B839" s="45" t="s">
        <v>125</v>
      </c>
      <c r="C839" s="65">
        <f>COUNTIFS('Covanta TAC Data'!$C$6:$C$1067,'Materials with no TAC Check'!B840,'Covanta TAC Data'!$F$6:$F$1067,"Yes")</f>
        <v>3</v>
      </c>
      <c r="D839" s="30" t="s">
        <v>87</v>
      </c>
      <c r="E839" s="31" t="s">
        <v>86</v>
      </c>
      <c r="F839" s="17"/>
      <c r="G839" s="32"/>
      <c r="H839" s="33" t="s">
        <v>164</v>
      </c>
      <c r="I839" s="42"/>
    </row>
    <row r="840" spans="1:11" hidden="1" x14ac:dyDescent="0.35">
      <c r="A840" s="28"/>
      <c r="B840" s="45" t="s">
        <v>125</v>
      </c>
      <c r="C840" s="65">
        <f>COUNTIFS('Covanta TAC Data'!$C$6:$C$1067,'Materials with no TAC Check'!B841,'Covanta TAC Data'!$F$6:$F$1067,"Yes")</f>
        <v>3</v>
      </c>
      <c r="D840" s="30" t="s">
        <v>827</v>
      </c>
      <c r="E840" s="31" t="s">
        <v>828</v>
      </c>
      <c r="F840" s="17"/>
      <c r="G840" s="32"/>
      <c r="H840" s="33" t="s">
        <v>181</v>
      </c>
      <c r="I840" s="42"/>
    </row>
    <row r="841" spans="1:11" hidden="1" x14ac:dyDescent="0.35">
      <c r="A841" s="28"/>
      <c r="B841" s="45" t="s">
        <v>125</v>
      </c>
      <c r="C841" s="65">
        <f>COUNTIFS('Covanta TAC Data'!$C$6:$C$1067,'Materials with no TAC Check'!B842,'Covanta TAC Data'!$F$6:$F$1067,"Yes")</f>
        <v>3</v>
      </c>
      <c r="D841" s="30" t="s">
        <v>38</v>
      </c>
      <c r="E841" s="31" t="s">
        <v>39</v>
      </c>
      <c r="F841" s="17"/>
      <c r="G841" s="32"/>
      <c r="H841" s="33" t="s">
        <v>340</v>
      </c>
      <c r="I841" s="42"/>
    </row>
    <row r="842" spans="1:11" hidden="1" x14ac:dyDescent="0.35">
      <c r="A842" s="28"/>
      <c r="B842" s="45" t="s">
        <v>125</v>
      </c>
      <c r="C842" s="65">
        <f>COUNTIFS('Covanta TAC Data'!$C$6:$C$1067,'Materials with no TAC Check'!B843,'Covanta TAC Data'!$F$6:$F$1067,"Yes")</f>
        <v>3</v>
      </c>
      <c r="D842" s="30" t="s">
        <v>406</v>
      </c>
      <c r="E842" s="31" t="s">
        <v>419</v>
      </c>
      <c r="F842" s="17"/>
      <c r="G842" s="32"/>
      <c r="H842" s="33" t="s">
        <v>340</v>
      </c>
      <c r="I842" s="42"/>
    </row>
    <row r="843" spans="1:11" hidden="1" x14ac:dyDescent="0.35">
      <c r="A843" s="28"/>
      <c r="B843" s="45" t="s">
        <v>125</v>
      </c>
      <c r="C843" s="65">
        <f>COUNTIFS('Covanta TAC Data'!$C$6:$C$1067,'Materials with no TAC Check'!B844,'Covanta TAC Data'!$F$6:$F$1067,"Yes")</f>
        <v>3</v>
      </c>
      <c r="D843" s="30" t="s">
        <v>27</v>
      </c>
      <c r="E843" s="31" t="s">
        <v>28</v>
      </c>
      <c r="F843" s="17"/>
      <c r="G843" s="32"/>
      <c r="H843" s="33" t="s">
        <v>101</v>
      </c>
      <c r="I843" s="42"/>
    </row>
    <row r="844" spans="1:11" hidden="1" x14ac:dyDescent="0.35">
      <c r="A844" s="28"/>
      <c r="B844" s="45" t="s">
        <v>125</v>
      </c>
      <c r="C844" s="65">
        <f>COUNTIFS('Covanta TAC Data'!$C$6:$C$1067,'Materials with no TAC Check'!B845,'Covanta TAC Data'!$F$6:$F$1067,"Yes")</f>
        <v>3</v>
      </c>
      <c r="D844" s="30" t="s">
        <v>958</v>
      </c>
      <c r="E844" s="31" t="s">
        <v>959</v>
      </c>
      <c r="F844" s="17"/>
      <c r="G844" s="32"/>
      <c r="H844" s="33" t="s">
        <v>96</v>
      </c>
      <c r="I844" s="42"/>
    </row>
    <row r="845" spans="1:11" hidden="1" x14ac:dyDescent="0.35">
      <c r="A845" s="28"/>
      <c r="B845" s="45" t="s">
        <v>125</v>
      </c>
      <c r="C845" s="65">
        <f>COUNTIFS('Covanta TAC Data'!$C$6:$C$1067,'Materials with no TAC Check'!B846,'Covanta TAC Data'!$F$6:$F$1067,"Yes")</f>
        <v>3</v>
      </c>
      <c r="D845" s="30" t="s">
        <v>573</v>
      </c>
      <c r="E845" s="31" t="s">
        <v>575</v>
      </c>
      <c r="F845" s="17"/>
      <c r="G845" s="32"/>
      <c r="H845" s="33" t="s">
        <v>96</v>
      </c>
      <c r="I845" s="42"/>
    </row>
    <row r="846" spans="1:11" hidden="1" x14ac:dyDescent="0.35">
      <c r="A846" s="28"/>
      <c r="B846" s="45" t="s">
        <v>125</v>
      </c>
      <c r="C846" s="65">
        <f>COUNTIFS('Covanta TAC Data'!$C$6:$C$1067,'Materials with no TAC Check'!B847,'Covanta TAC Data'!$F$6:$F$1067,"Yes")</f>
        <v>3</v>
      </c>
      <c r="D846" s="30" t="s">
        <v>429</v>
      </c>
      <c r="E846" s="31" t="s">
        <v>430</v>
      </c>
      <c r="F846" s="17"/>
      <c r="G846" s="32"/>
      <c r="H846" s="33" t="s">
        <v>96</v>
      </c>
      <c r="I846" s="42"/>
    </row>
    <row r="847" spans="1:11" hidden="1" x14ac:dyDescent="0.35">
      <c r="A847" s="28"/>
      <c r="B847" s="45" t="s">
        <v>127</v>
      </c>
      <c r="C847" s="65">
        <f>COUNTIFS('Covanta TAC Data'!$C$6:$C$1067,'Materials with no TAC Check'!B848,'Covanta TAC Data'!$F$6:$F$1067,"Yes")</f>
        <v>3</v>
      </c>
      <c r="D847" s="30" t="s">
        <v>797</v>
      </c>
      <c r="E847" s="31" t="s">
        <v>105</v>
      </c>
      <c r="F847" s="17"/>
      <c r="G847" s="32"/>
      <c r="H847" s="33" t="s">
        <v>155</v>
      </c>
      <c r="I847" s="42" t="s">
        <v>91</v>
      </c>
      <c r="K847">
        <v>0.74</v>
      </c>
    </row>
    <row r="848" spans="1:11" hidden="1" x14ac:dyDescent="0.35">
      <c r="A848" s="28"/>
      <c r="B848" s="45" t="s">
        <v>127</v>
      </c>
      <c r="C848" s="65">
        <f>COUNTIFS('Covanta TAC Data'!$C$6:$C$1067,'Materials with no TAC Check'!B849,'Covanta TAC Data'!$F$6:$F$1067,"Yes")</f>
        <v>3</v>
      </c>
      <c r="D848" s="30" t="s">
        <v>743</v>
      </c>
      <c r="E848" s="31" t="s">
        <v>744</v>
      </c>
      <c r="F848" s="17"/>
      <c r="G848" s="32"/>
      <c r="H848" s="33" t="s">
        <v>155</v>
      </c>
      <c r="I848" s="42" t="s">
        <v>91</v>
      </c>
    </row>
    <row r="849" spans="1:10" hidden="1" x14ac:dyDescent="0.35">
      <c r="A849" s="28"/>
      <c r="B849" s="45" t="s">
        <v>127</v>
      </c>
      <c r="C849" s="65">
        <f>COUNTIFS('Covanta TAC Data'!$C$6:$C$1067,'Materials with no TAC Check'!B850,'Covanta TAC Data'!$F$6:$F$1067,"Yes")</f>
        <v>3</v>
      </c>
      <c r="D849" s="30" t="s">
        <v>627</v>
      </c>
      <c r="E849" s="31" t="s">
        <v>635</v>
      </c>
      <c r="F849" s="17"/>
      <c r="G849" s="32"/>
      <c r="H849" s="33" t="s">
        <v>155</v>
      </c>
      <c r="I849" s="42" t="s">
        <v>91</v>
      </c>
    </row>
    <row r="850" spans="1:10" hidden="1" x14ac:dyDescent="0.35">
      <c r="A850" s="28"/>
      <c r="B850" s="45" t="s">
        <v>127</v>
      </c>
      <c r="C850" s="65">
        <f>COUNTIFS('Covanta TAC Data'!$C$6:$C$1067,'Materials with no TAC Check'!B851,'Covanta TAC Data'!$F$6:$F$1067,"Yes")</f>
        <v>3</v>
      </c>
      <c r="D850" s="30" t="s">
        <v>209</v>
      </c>
      <c r="E850" s="31" t="s">
        <v>210</v>
      </c>
      <c r="F850" s="17"/>
      <c r="G850" s="32"/>
      <c r="H850" s="33" t="s">
        <v>155</v>
      </c>
      <c r="I850" s="42" t="s">
        <v>91</v>
      </c>
    </row>
    <row r="851" spans="1:10" hidden="1" x14ac:dyDescent="0.35">
      <c r="A851" s="28"/>
      <c r="B851" s="45" t="s">
        <v>127</v>
      </c>
      <c r="C851" s="65">
        <f>COUNTIFS('Covanta TAC Data'!$C$6:$C$1067,'Materials with no TAC Check'!B852,'Covanta TAC Data'!$F$6:$F$1067,"Yes")</f>
        <v>3</v>
      </c>
      <c r="D851" s="30" t="s">
        <v>87</v>
      </c>
      <c r="E851" s="31" t="s">
        <v>86</v>
      </c>
      <c r="F851" s="17"/>
      <c r="G851" s="32"/>
      <c r="H851" s="33" t="s">
        <v>164</v>
      </c>
      <c r="I851" s="42"/>
    </row>
    <row r="852" spans="1:10" hidden="1" x14ac:dyDescent="0.35">
      <c r="A852" s="28"/>
      <c r="B852" s="45" t="s">
        <v>127</v>
      </c>
      <c r="C852" s="65">
        <f>COUNTIFS('Covanta TAC Data'!$C$6:$C$1067,'Materials with no TAC Check'!B853,'Covanta TAC Data'!$F$6:$F$1067,"Yes")</f>
        <v>3</v>
      </c>
      <c r="D852" s="30" t="s">
        <v>827</v>
      </c>
      <c r="E852" s="31" t="s">
        <v>828</v>
      </c>
      <c r="F852" s="17"/>
      <c r="G852" s="32"/>
      <c r="H852" s="33" t="s">
        <v>181</v>
      </c>
      <c r="I852" s="42"/>
    </row>
    <row r="853" spans="1:10" hidden="1" x14ac:dyDescent="0.35">
      <c r="A853" s="28"/>
      <c r="B853" s="45" t="s">
        <v>127</v>
      </c>
      <c r="C853" s="65">
        <f>COUNTIFS('Covanta TAC Data'!$C$6:$C$1067,'Materials with no TAC Check'!B854,'Covanta TAC Data'!$F$6:$F$1067,"Yes")</f>
        <v>3</v>
      </c>
      <c r="D853" s="30" t="s">
        <v>406</v>
      </c>
      <c r="E853" s="31" t="s">
        <v>419</v>
      </c>
      <c r="F853" s="17"/>
      <c r="G853" s="32"/>
      <c r="H853" s="33" t="s">
        <v>340</v>
      </c>
      <c r="I853" s="42"/>
    </row>
    <row r="854" spans="1:10" hidden="1" x14ac:dyDescent="0.35">
      <c r="A854" s="28"/>
      <c r="B854" s="45" t="s">
        <v>127</v>
      </c>
      <c r="C854" s="65">
        <f>COUNTIFS('Covanta TAC Data'!$C$6:$C$1067,'Materials with no TAC Check'!B855,'Covanta TAC Data'!$F$6:$F$1067,"Yes")</f>
        <v>3</v>
      </c>
      <c r="D854" s="30" t="s">
        <v>27</v>
      </c>
      <c r="E854" s="31" t="s">
        <v>28</v>
      </c>
      <c r="F854" s="17"/>
      <c r="G854" s="32"/>
      <c r="H854" s="33" t="s">
        <v>101</v>
      </c>
      <c r="I854" s="42"/>
    </row>
    <row r="855" spans="1:10" hidden="1" x14ac:dyDescent="0.35">
      <c r="A855" s="28"/>
      <c r="B855" s="45" t="s">
        <v>127</v>
      </c>
      <c r="C855" s="65">
        <f>COUNTIFS('Covanta TAC Data'!$C$6:$C$1067,'Materials with no TAC Check'!B856,'Covanta TAC Data'!$F$6:$F$1067,"Yes")</f>
        <v>3</v>
      </c>
      <c r="D855" s="30" t="s">
        <v>958</v>
      </c>
      <c r="E855" s="31" t="s">
        <v>959</v>
      </c>
      <c r="F855" s="17"/>
      <c r="G855" s="32"/>
      <c r="H855" s="33" t="s">
        <v>96</v>
      </c>
      <c r="I855" s="42"/>
    </row>
    <row r="856" spans="1:10" x14ac:dyDescent="0.35">
      <c r="A856" s="28"/>
      <c r="B856" s="45" t="s">
        <v>127</v>
      </c>
      <c r="C856" s="65">
        <f>COUNTIFS('Covanta TAC Data'!$C$6:$C$1067,'Materials with no TAC Check'!B857,'Covanta TAC Data'!$F$6:$F$1067,"Yes")</f>
        <v>0</v>
      </c>
      <c r="D856" s="30" t="s">
        <v>573</v>
      </c>
      <c r="E856" s="31" t="s">
        <v>575</v>
      </c>
      <c r="F856" s="17"/>
      <c r="G856" s="32"/>
      <c r="H856" s="33" t="s">
        <v>96</v>
      </c>
      <c r="I856" s="42"/>
    </row>
    <row r="857" spans="1:10" x14ac:dyDescent="0.35">
      <c r="A857" s="28"/>
      <c r="B857" s="45" t="s">
        <v>77</v>
      </c>
      <c r="C857" s="65">
        <f>COUNTIFS('Covanta TAC Data'!$C$6:$C$1067,'Materials with no TAC Check'!B858,'Covanta TAC Data'!$F$6:$F$1067,"Yes")</f>
        <v>0</v>
      </c>
      <c r="D857" s="30" t="s">
        <v>847</v>
      </c>
      <c r="E857" s="31" t="s">
        <v>848</v>
      </c>
      <c r="F857" s="17"/>
      <c r="G857" s="32"/>
      <c r="H857" s="33">
        <v>0.99380100000000005</v>
      </c>
      <c r="I857" s="42">
        <v>0.99999700000000002</v>
      </c>
    </row>
    <row r="858" spans="1:10" x14ac:dyDescent="0.35">
      <c r="A858" s="28"/>
      <c r="B858" s="45" t="s">
        <v>77</v>
      </c>
      <c r="C858" s="65">
        <f>COUNTIFS('Covanta TAC Data'!$C$6:$C$1067,'Materials with no TAC Check'!B859,'Covanta TAC Data'!$F$6:$F$1067,"Yes")</f>
        <v>0</v>
      </c>
      <c r="D858" s="30" t="s">
        <v>78</v>
      </c>
      <c r="E858" s="31" t="s">
        <v>79</v>
      </c>
      <c r="F858" s="17"/>
      <c r="G858" s="32"/>
      <c r="H858" s="33">
        <v>9.9999999999999995E-7</v>
      </c>
      <c r="I858" s="42">
        <v>2.5999999999999999E-3</v>
      </c>
    </row>
    <row r="859" spans="1:10" x14ac:dyDescent="0.35">
      <c r="A859" s="28"/>
      <c r="B859" s="45" t="s">
        <v>77</v>
      </c>
      <c r="C859" s="65">
        <f>COUNTIFS('Covanta TAC Data'!$C$6:$C$1067,'Materials with no TAC Check'!B860,'Covanta TAC Data'!$F$6:$F$1067,"Yes")</f>
        <v>0</v>
      </c>
      <c r="D859" s="30" t="s">
        <v>782</v>
      </c>
      <c r="E859" s="31" t="s">
        <v>783</v>
      </c>
      <c r="F859" s="17"/>
      <c r="G859" s="32"/>
      <c r="H859" s="33">
        <v>9.9999999999999995E-7</v>
      </c>
      <c r="I859" s="42">
        <v>2.5999999999999999E-3</v>
      </c>
    </row>
    <row r="860" spans="1:10" x14ac:dyDescent="0.35">
      <c r="A860" s="28"/>
      <c r="B860" s="45" t="s">
        <v>77</v>
      </c>
      <c r="C860" s="65">
        <f>COUNTIFS('Covanta TAC Data'!$C$6:$C$1067,'Materials with no TAC Check'!B861,'Covanta TAC Data'!$F$6:$F$1067,"Yes")</f>
        <v>0</v>
      </c>
      <c r="D860" s="30" t="s">
        <v>527</v>
      </c>
      <c r="E860" s="31" t="s">
        <v>528</v>
      </c>
      <c r="F860" s="17"/>
      <c r="G860" s="32"/>
      <c r="H860" s="33">
        <v>9.9999999999999995E-7</v>
      </c>
      <c r="I860" s="42">
        <v>9.9989999999999996E-4</v>
      </c>
    </row>
    <row r="861" spans="1:10" x14ac:dyDescent="0.35">
      <c r="A861" s="28"/>
      <c r="B861" s="45" t="s">
        <v>530</v>
      </c>
      <c r="C861" s="65">
        <f>COUNTIFS('Covanta TAC Data'!$C$6:$C$1067,'Materials with no TAC Check'!B862,'Covanta TAC Data'!$F$6:$F$1067,"Yes")</f>
        <v>0</v>
      </c>
      <c r="D861" s="30" t="s">
        <v>847</v>
      </c>
      <c r="E861" s="31" t="s">
        <v>848</v>
      </c>
      <c r="F861" s="17"/>
      <c r="G861" s="32"/>
      <c r="H861" s="33">
        <v>0.76400100000000004</v>
      </c>
      <c r="I861" s="42">
        <v>9.99998E-2</v>
      </c>
    </row>
    <row r="862" spans="1:10" x14ac:dyDescent="0.35">
      <c r="A862" s="28"/>
      <c r="B862" s="45" t="s">
        <v>530</v>
      </c>
      <c r="C862" s="65">
        <f>COUNTIFS('Covanta TAC Data'!$C$6:$C$1067,'Materials with no TAC Check'!B863,'Covanta TAC Data'!$F$6:$F$1067,"Yes")</f>
        <v>0</v>
      </c>
      <c r="D862" s="30" t="s">
        <v>908</v>
      </c>
      <c r="E862" s="31" t="s">
        <v>909</v>
      </c>
      <c r="F862" s="17"/>
      <c r="G862" s="32"/>
      <c r="H862" s="33">
        <v>9.9999999999999995E-8</v>
      </c>
      <c r="I862" s="42">
        <v>0.23499999999999999</v>
      </c>
    </row>
    <row r="863" spans="1:10" hidden="1" x14ac:dyDescent="0.35">
      <c r="A863" s="28"/>
      <c r="B863" s="45" t="s">
        <v>530</v>
      </c>
      <c r="C863" s="65">
        <f>COUNTIFS('Covanta TAC Data'!$C$6:$C$1067,'Materials with no TAC Check'!B864,'Covanta TAC Data'!$F$6:$F$1067,"Yes")</f>
        <v>2</v>
      </c>
      <c r="D863" s="30" t="s">
        <v>1320</v>
      </c>
      <c r="E863" s="31" t="s">
        <v>528</v>
      </c>
      <c r="F863" s="17"/>
      <c r="G863" s="32"/>
      <c r="H863" s="33">
        <v>9.9999999999999995E-8</v>
      </c>
      <c r="I863" s="42">
        <v>9.990000000000001E-4</v>
      </c>
    </row>
    <row r="864" spans="1:10" hidden="1" x14ac:dyDescent="0.35">
      <c r="A864" s="28"/>
      <c r="B864" s="45" t="s">
        <v>135</v>
      </c>
      <c r="C864" s="65">
        <f>COUNTIFS('Covanta TAC Data'!$C$6:$C$1067,'Materials with no TAC Check'!B865,'Covanta TAC Data'!$F$6:$F$1067,"Yes")</f>
        <v>2</v>
      </c>
      <c r="D864" s="30" t="s">
        <v>136</v>
      </c>
      <c r="E864" s="31" t="s">
        <v>137</v>
      </c>
      <c r="F864" s="17"/>
      <c r="G864" s="32"/>
      <c r="H864" s="33">
        <v>0.1</v>
      </c>
      <c r="I864" s="42">
        <v>0.3</v>
      </c>
      <c r="J864">
        <v>1.052</v>
      </c>
    </row>
    <row r="865" spans="1:11" hidden="1" x14ac:dyDescent="0.35">
      <c r="A865" s="28"/>
      <c r="B865" s="45" t="s">
        <v>135</v>
      </c>
      <c r="C865" s="65">
        <f>COUNTIFS('Covanta TAC Data'!$C$6:$C$1067,'Materials with no TAC Check'!B866,'Covanta TAC Data'!$F$6:$F$1067,"Yes")</f>
        <v>2</v>
      </c>
      <c r="D865" s="30" t="s">
        <v>1321</v>
      </c>
      <c r="E865" s="31" t="s">
        <v>193</v>
      </c>
      <c r="F865" s="17"/>
      <c r="G865" s="32"/>
      <c r="H865" s="33">
        <v>0.01</v>
      </c>
      <c r="I865" s="42">
        <v>0.05</v>
      </c>
    </row>
    <row r="866" spans="1:11" hidden="1" x14ac:dyDescent="0.35">
      <c r="A866" s="28"/>
      <c r="B866" s="45" t="s">
        <v>135</v>
      </c>
      <c r="C866" s="65">
        <f>COUNTIFS('Covanta TAC Data'!$C$6:$C$1067,'Materials with no TAC Check'!B867,'Covanta TAC Data'!$F$6:$F$1067,"Yes")</f>
        <v>2</v>
      </c>
      <c r="D866" s="30" t="s">
        <v>1322</v>
      </c>
      <c r="E866" s="31" t="s">
        <v>1082</v>
      </c>
      <c r="F866" s="17"/>
      <c r="G866" s="32"/>
      <c r="H866" s="33">
        <v>0.01</v>
      </c>
      <c r="I866" s="42">
        <v>0.05</v>
      </c>
    </row>
    <row r="867" spans="1:11" hidden="1" x14ac:dyDescent="0.35">
      <c r="A867" s="28"/>
      <c r="B867" s="45" t="s">
        <v>135</v>
      </c>
      <c r="C867" s="65">
        <f>COUNTIFS('Covanta TAC Data'!$C$6:$C$1067,'Materials with no TAC Check'!B868,'Covanta TAC Data'!$F$6:$F$1067,"Yes")</f>
        <v>4</v>
      </c>
      <c r="D867" s="30" t="s">
        <v>1217</v>
      </c>
      <c r="E867" s="31" t="s">
        <v>1323</v>
      </c>
      <c r="F867" s="17"/>
      <c r="G867" s="32"/>
      <c r="H867" s="33">
        <v>0.01</v>
      </c>
      <c r="I867" s="42">
        <v>0.05</v>
      </c>
    </row>
    <row r="868" spans="1:11" hidden="1" x14ac:dyDescent="0.35">
      <c r="A868" s="28"/>
      <c r="B868" s="45" t="s">
        <v>119</v>
      </c>
      <c r="C868" s="65">
        <f>COUNTIFS('Covanta TAC Data'!$C$6:$C$1067,'Materials with no TAC Check'!B869,'Covanta TAC Data'!$F$6:$F$1067,"Yes")</f>
        <v>4</v>
      </c>
      <c r="D868" s="30" t="s">
        <v>797</v>
      </c>
      <c r="E868" s="31" t="s">
        <v>105</v>
      </c>
      <c r="F868" s="17"/>
      <c r="G868" s="32"/>
      <c r="H868" s="33">
        <v>0.20399999999999999</v>
      </c>
      <c r="I868" s="42"/>
      <c r="K868">
        <v>0.75</v>
      </c>
    </row>
    <row r="869" spans="1:11" hidden="1" x14ac:dyDescent="0.35">
      <c r="A869" s="28"/>
      <c r="B869" s="45" t="s">
        <v>119</v>
      </c>
      <c r="C869" s="65">
        <f>COUNTIFS('Covanta TAC Data'!$C$6:$C$1067,'Materials with no TAC Check'!B870,'Covanta TAC Data'!$F$6:$F$1067,"Yes")</f>
        <v>4</v>
      </c>
      <c r="D869" s="30" t="s">
        <v>743</v>
      </c>
      <c r="E869" s="31" t="s">
        <v>744</v>
      </c>
      <c r="F869" s="17"/>
      <c r="G869" s="32"/>
      <c r="H869" s="33">
        <v>0.17599999999999999</v>
      </c>
      <c r="I869" s="42"/>
    </row>
    <row r="870" spans="1:11" hidden="1" x14ac:dyDescent="0.35">
      <c r="A870" s="28"/>
      <c r="B870" s="45" t="s">
        <v>119</v>
      </c>
      <c r="C870" s="65">
        <f>COUNTIFS('Covanta TAC Data'!$C$6:$C$1067,'Materials with no TAC Check'!B871,'Covanta TAC Data'!$F$6:$F$1067,"Yes")</f>
        <v>4</v>
      </c>
      <c r="D870" s="30" t="s">
        <v>627</v>
      </c>
      <c r="E870" s="31" t="s">
        <v>635</v>
      </c>
      <c r="F870" s="17"/>
      <c r="G870" s="32"/>
      <c r="H870" s="33">
        <v>0.1212</v>
      </c>
      <c r="I870" s="42"/>
    </row>
    <row r="871" spans="1:11" hidden="1" x14ac:dyDescent="0.35">
      <c r="A871" s="28"/>
      <c r="B871" s="45" t="s">
        <v>119</v>
      </c>
      <c r="C871" s="65">
        <f>COUNTIFS('Covanta TAC Data'!$C$6:$C$1067,'Materials with no TAC Check'!B872,'Covanta TAC Data'!$F$6:$F$1067,"Yes")</f>
        <v>4</v>
      </c>
      <c r="D871" s="30" t="s">
        <v>209</v>
      </c>
      <c r="E871" s="31" t="s">
        <v>210</v>
      </c>
      <c r="F871" s="17"/>
      <c r="G871" s="32"/>
      <c r="H871" s="33">
        <v>0.1133</v>
      </c>
      <c r="I871" s="42"/>
    </row>
    <row r="872" spans="1:11" hidden="1" x14ac:dyDescent="0.35">
      <c r="A872" s="28"/>
      <c r="B872" s="45" t="s">
        <v>119</v>
      </c>
      <c r="C872" s="65">
        <f>COUNTIFS('Covanta TAC Data'!$C$6:$C$1067,'Materials with no TAC Check'!B873,'Covanta TAC Data'!$F$6:$F$1067,"Yes")</f>
        <v>4</v>
      </c>
      <c r="D872" s="30" t="s">
        <v>87</v>
      </c>
      <c r="E872" s="31" t="s">
        <v>86</v>
      </c>
      <c r="F872" s="17"/>
      <c r="G872" s="32"/>
      <c r="H872" s="33">
        <v>9.6000000000000002E-2</v>
      </c>
      <c r="I872" s="42"/>
    </row>
    <row r="873" spans="1:11" hidden="1" x14ac:dyDescent="0.35">
      <c r="A873" s="28"/>
      <c r="B873" s="45" t="s">
        <v>119</v>
      </c>
      <c r="C873" s="65">
        <f>COUNTIFS('Covanta TAC Data'!$C$6:$C$1067,'Materials with no TAC Check'!B874,'Covanta TAC Data'!$F$6:$F$1067,"Yes")</f>
        <v>4</v>
      </c>
      <c r="D873" s="30" t="s">
        <v>827</v>
      </c>
      <c r="E873" s="31" t="s">
        <v>828</v>
      </c>
      <c r="F873" s="17"/>
      <c r="G873" s="32"/>
      <c r="H873" s="33">
        <v>0.04</v>
      </c>
      <c r="I873" s="42"/>
    </row>
    <row r="874" spans="1:11" hidden="1" x14ac:dyDescent="0.35">
      <c r="A874" s="28"/>
      <c r="B874" s="45" t="s">
        <v>119</v>
      </c>
      <c r="C874" s="65">
        <f>COUNTIFS('Covanta TAC Data'!$C$6:$C$1067,'Materials with no TAC Check'!B875,'Covanta TAC Data'!$F$6:$F$1067,"Yes")</f>
        <v>4</v>
      </c>
      <c r="D874" s="30" t="s">
        <v>406</v>
      </c>
      <c r="E874" s="31" t="s">
        <v>419</v>
      </c>
      <c r="F874" s="17"/>
      <c r="G874" s="32"/>
      <c r="H874" s="33">
        <v>1.78E-2</v>
      </c>
      <c r="I874" s="42"/>
    </row>
    <row r="875" spans="1:11" hidden="1" x14ac:dyDescent="0.35">
      <c r="A875" s="28"/>
      <c r="B875" s="45" t="s">
        <v>119</v>
      </c>
      <c r="C875" s="65">
        <f>COUNTIFS('Covanta TAC Data'!$C$6:$C$1067,'Materials with no TAC Check'!B876,'Covanta TAC Data'!$F$6:$F$1067,"Yes")</f>
        <v>4</v>
      </c>
      <c r="D875" s="30" t="s">
        <v>850</v>
      </c>
      <c r="E875" s="31" t="s">
        <v>851</v>
      </c>
      <c r="F875" s="17"/>
      <c r="G875" s="32"/>
      <c r="H875" s="33">
        <v>1.5599999999999999E-2</v>
      </c>
      <c r="I875" s="42"/>
    </row>
    <row r="876" spans="1:11" hidden="1" x14ac:dyDescent="0.35">
      <c r="A876" s="28"/>
      <c r="B876" s="45" t="s">
        <v>119</v>
      </c>
      <c r="C876" s="65">
        <f>COUNTIFS('Covanta TAC Data'!$C$6:$C$1067,'Materials with no TAC Check'!B877,'Covanta TAC Data'!$F$6:$F$1067,"Yes")</f>
        <v>4</v>
      </c>
      <c r="D876" s="30" t="s">
        <v>38</v>
      </c>
      <c r="E876" s="31" t="s">
        <v>39</v>
      </c>
      <c r="F876" s="17"/>
      <c r="G876" s="32"/>
      <c r="H876" s="33">
        <v>6.4999999999999997E-3</v>
      </c>
      <c r="I876" s="42"/>
    </row>
    <row r="877" spans="1:11" hidden="1" x14ac:dyDescent="0.35">
      <c r="A877" s="28"/>
      <c r="B877" s="45" t="s">
        <v>119</v>
      </c>
      <c r="C877" s="65">
        <f>COUNTIFS('Covanta TAC Data'!$C$6:$C$1067,'Materials with no TAC Check'!B878,'Covanta TAC Data'!$F$6:$F$1067,"Yes")</f>
        <v>4</v>
      </c>
      <c r="D877" s="30" t="s">
        <v>27</v>
      </c>
      <c r="E877" s="31" t="s">
        <v>28</v>
      </c>
      <c r="F877" s="17"/>
      <c r="G877" s="32"/>
      <c r="H877" s="33">
        <v>4.1999999999999997E-3</v>
      </c>
      <c r="I877" s="42"/>
    </row>
    <row r="878" spans="1:11" hidden="1" x14ac:dyDescent="0.35">
      <c r="A878" s="28"/>
      <c r="B878" s="45" t="s">
        <v>119</v>
      </c>
      <c r="C878" s="65">
        <f>COUNTIFS('Covanta TAC Data'!$C$6:$C$1067,'Materials with no TAC Check'!B879,'Covanta TAC Data'!$F$6:$F$1067,"Yes")</f>
        <v>4</v>
      </c>
      <c r="D878" s="30" t="s">
        <v>958</v>
      </c>
      <c r="E878" s="31" t="s">
        <v>959</v>
      </c>
      <c r="F878" s="17"/>
      <c r="G878" s="32"/>
      <c r="H878" s="33">
        <v>1.9E-3</v>
      </c>
      <c r="I878" s="42"/>
    </row>
    <row r="879" spans="1:11" hidden="1" x14ac:dyDescent="0.35">
      <c r="A879" s="28"/>
      <c r="B879" s="45" t="s">
        <v>119</v>
      </c>
      <c r="C879" s="65">
        <f>COUNTIFS('Covanta TAC Data'!$C$6:$C$1067,'Materials with no TAC Check'!B880,'Covanta TAC Data'!$F$6:$F$1067,"Yes")</f>
        <v>4</v>
      </c>
      <c r="D879" s="30" t="s">
        <v>573</v>
      </c>
      <c r="E879" s="31" t="s">
        <v>575</v>
      </c>
      <c r="F879" s="17"/>
      <c r="G879" s="32"/>
      <c r="H879" s="33">
        <v>1.4E-3</v>
      </c>
      <c r="I879" s="42"/>
    </row>
    <row r="880" spans="1:11" hidden="1" x14ac:dyDescent="0.35">
      <c r="A880" s="28"/>
      <c r="B880" s="45" t="s">
        <v>119</v>
      </c>
      <c r="C880" s="65">
        <f>COUNTIFS('Covanta TAC Data'!$C$6:$C$1067,'Materials with no TAC Check'!B881,'Covanta TAC Data'!$F$6:$F$1067,"Yes")</f>
        <v>4</v>
      </c>
      <c r="D880" s="30" t="s">
        <v>429</v>
      </c>
      <c r="E880" s="31" t="s">
        <v>430</v>
      </c>
      <c r="F880" s="17"/>
      <c r="G880" s="32"/>
      <c r="H880" s="33">
        <v>1.1999999999999999E-3</v>
      </c>
      <c r="I880" s="42"/>
    </row>
    <row r="881" spans="1:11" hidden="1" x14ac:dyDescent="0.35">
      <c r="A881" s="28"/>
      <c r="B881" s="45" t="s">
        <v>119</v>
      </c>
      <c r="C881" s="65">
        <f>COUNTIFS('Covanta TAC Data'!$C$6:$C$1067,'Materials with no TAC Check'!B882,'Covanta TAC Data'!$F$6:$F$1067,"Yes")</f>
        <v>3</v>
      </c>
      <c r="D881" s="30" t="s">
        <v>292</v>
      </c>
      <c r="E881" s="31" t="s">
        <v>293</v>
      </c>
      <c r="F881" s="17" t="str">
        <f>IFERROR(IF(OR($D881="",$D881="No CAS"),INDEX('[1]DEQ Pollutant List'!$A$7:$A$611,MATCH($E881,'[1]DEQ Pollutant List'!$C$7:$C$611,0)),INDEX('[1]DEQ Pollutant List'!$A$7:$A$611,MATCH($D881,'[1]DEQ Pollutant List'!$B$7:$B$611,0))),"")</f>
        <v/>
      </c>
      <c r="G881" s="32"/>
      <c r="H881" s="33">
        <v>1.1999999999999999E-3</v>
      </c>
      <c r="I881" s="42"/>
    </row>
    <row r="882" spans="1:11" hidden="1" x14ac:dyDescent="0.35">
      <c r="A882" s="28"/>
      <c r="B882" s="45" t="s">
        <v>66</v>
      </c>
      <c r="C882" s="65">
        <f>COUNTIFS('Covanta TAC Data'!$C$6:$C$1067,'Materials with no TAC Check'!B883,'Covanta TAC Data'!$F$6:$F$1067,"Yes")</f>
        <v>3</v>
      </c>
      <c r="D882" s="30" t="s">
        <v>797</v>
      </c>
      <c r="E882" s="31" t="s">
        <v>105</v>
      </c>
      <c r="F882" s="17"/>
      <c r="G882" s="32"/>
      <c r="H882" s="33">
        <v>0.18</v>
      </c>
      <c r="I882" s="42"/>
      <c r="K882">
        <v>0.874</v>
      </c>
    </row>
    <row r="883" spans="1:11" hidden="1" x14ac:dyDescent="0.35">
      <c r="A883" s="28"/>
      <c r="B883" s="45" t="s">
        <v>66</v>
      </c>
      <c r="C883" s="65">
        <f>COUNTIFS('Covanta TAC Data'!$C$6:$C$1067,'Materials with no TAC Check'!B884,'Covanta TAC Data'!$F$6:$F$1067,"Yes")</f>
        <v>3</v>
      </c>
      <c r="D883" s="30" t="s">
        <v>1135</v>
      </c>
      <c r="E883" s="31" t="s">
        <v>744</v>
      </c>
      <c r="F883" s="17"/>
      <c r="G883" s="32"/>
      <c r="H883" s="33">
        <v>0.16</v>
      </c>
      <c r="I883" s="42"/>
    </row>
    <row r="884" spans="1:11" hidden="1" x14ac:dyDescent="0.35">
      <c r="A884" s="28"/>
      <c r="B884" s="45" t="s">
        <v>66</v>
      </c>
      <c r="C884" s="65">
        <f>COUNTIFS('Covanta TAC Data'!$C$6:$C$1067,'Materials with no TAC Check'!B885,'Covanta TAC Data'!$F$6:$F$1067,"Yes")</f>
        <v>3</v>
      </c>
      <c r="D884" s="30" t="s">
        <v>384</v>
      </c>
      <c r="E884" s="31" t="s">
        <v>386</v>
      </c>
      <c r="F884" s="17"/>
      <c r="G884" s="32"/>
      <c r="H884" s="33">
        <v>8.4000000000000005E-2</v>
      </c>
      <c r="I884" s="42"/>
    </row>
    <row r="885" spans="1:11" hidden="1" x14ac:dyDescent="0.35">
      <c r="A885" s="28"/>
      <c r="B885" s="45" t="s">
        <v>66</v>
      </c>
      <c r="C885" s="65">
        <f>COUNTIFS('Covanta TAC Data'!$C$6:$C$1067,'Materials with no TAC Check'!B886,'Covanta TAC Data'!$F$6:$F$1067,"Yes")</f>
        <v>3</v>
      </c>
      <c r="D885" s="30" t="s">
        <v>87</v>
      </c>
      <c r="E885" s="31" t="s">
        <v>92</v>
      </c>
      <c r="F885" s="17"/>
      <c r="G885" s="32"/>
      <c r="H885" s="33">
        <v>8.3000000000000004E-2</v>
      </c>
      <c r="I885" s="42"/>
    </row>
    <row r="886" spans="1:11" hidden="1" x14ac:dyDescent="0.35">
      <c r="A886" s="28"/>
      <c r="B886" s="45" t="s">
        <v>66</v>
      </c>
      <c r="C886" s="65">
        <f>COUNTIFS('Covanta TAC Data'!$C$6:$C$1067,'Materials with no TAC Check'!B887,'Covanta TAC Data'!$F$6:$F$1067,"Yes")</f>
        <v>3</v>
      </c>
      <c r="D886" s="30" t="s">
        <v>209</v>
      </c>
      <c r="E886" s="31" t="s">
        <v>210</v>
      </c>
      <c r="F886" s="17"/>
      <c r="G886" s="32"/>
      <c r="H886" s="33">
        <v>0.05</v>
      </c>
      <c r="I886" s="42"/>
    </row>
    <row r="887" spans="1:11" hidden="1" x14ac:dyDescent="0.35">
      <c r="A887" s="28"/>
      <c r="B887" s="45" t="s">
        <v>66</v>
      </c>
      <c r="C887" s="65">
        <f>COUNTIFS('Covanta TAC Data'!$C$6:$C$1067,'Materials with no TAC Check'!B888,'Covanta TAC Data'!$F$6:$F$1067,"Yes")</f>
        <v>3</v>
      </c>
      <c r="D887" s="30" t="s">
        <v>60</v>
      </c>
      <c r="E887" s="31" t="s">
        <v>933</v>
      </c>
      <c r="F887" s="17"/>
      <c r="G887" s="32"/>
      <c r="H887" s="33">
        <v>3.9E-2</v>
      </c>
      <c r="I887" s="42"/>
    </row>
    <row r="888" spans="1:11" hidden="1" x14ac:dyDescent="0.35">
      <c r="A888" s="28"/>
      <c r="B888" s="45" t="s">
        <v>66</v>
      </c>
      <c r="C888" s="65">
        <f>COUNTIFS('Covanta TAC Data'!$C$6:$C$1067,'Materials with no TAC Check'!B889,'Covanta TAC Data'!$F$6:$F$1067,"Yes")</f>
        <v>3</v>
      </c>
      <c r="D888" s="30" t="s">
        <v>561</v>
      </c>
      <c r="E888" s="31" t="s">
        <v>564</v>
      </c>
      <c r="F888" s="17"/>
      <c r="G888" s="32"/>
      <c r="H888" s="33">
        <v>2.9000000000000001E-2</v>
      </c>
      <c r="I888" s="42"/>
    </row>
    <row r="889" spans="1:11" hidden="1" x14ac:dyDescent="0.35">
      <c r="A889" s="28"/>
      <c r="B889" s="45" t="s">
        <v>66</v>
      </c>
      <c r="C889" s="65">
        <f>COUNTIFS('Covanta TAC Data'!$C$6:$C$1067,'Materials with no TAC Check'!B890,'Covanta TAC Data'!$F$6:$F$1067,"Yes")</f>
        <v>3</v>
      </c>
      <c r="D889" s="30" t="s">
        <v>406</v>
      </c>
      <c r="E889" s="31" t="s">
        <v>519</v>
      </c>
      <c r="F889" s="17"/>
      <c r="G889" s="32"/>
      <c r="H889" s="33">
        <v>2.7E-2</v>
      </c>
      <c r="I889" s="42"/>
    </row>
    <row r="890" spans="1:11" hidden="1" x14ac:dyDescent="0.35">
      <c r="A890" s="28"/>
      <c r="B890" s="45" t="s">
        <v>66</v>
      </c>
      <c r="C890" s="65">
        <f>COUNTIFS('Covanta TAC Data'!$C$6:$C$1067,'Materials with no TAC Check'!B891,'Covanta TAC Data'!$F$6:$F$1067,"Yes")</f>
        <v>3</v>
      </c>
      <c r="D890" s="30" t="s">
        <v>579</v>
      </c>
      <c r="E890" s="31" t="s">
        <v>582</v>
      </c>
      <c r="F890" s="17"/>
      <c r="G890" s="32"/>
      <c r="H890" s="33">
        <v>2.3E-2</v>
      </c>
      <c r="I890" s="42"/>
    </row>
    <row r="891" spans="1:11" hidden="1" x14ac:dyDescent="0.35">
      <c r="A891" s="28"/>
      <c r="B891" s="45" t="s">
        <v>66</v>
      </c>
      <c r="C891" s="65">
        <f>COUNTIFS('Covanta TAC Data'!$C$6:$C$1067,'Materials with no TAC Check'!B892,'Covanta TAC Data'!$F$6:$F$1067,"Yes")</f>
        <v>3</v>
      </c>
      <c r="D891" s="30" t="s">
        <v>27</v>
      </c>
      <c r="E891" s="31" t="s">
        <v>28</v>
      </c>
      <c r="F891" s="17"/>
      <c r="G891" s="32"/>
      <c r="H891" s="33">
        <v>7.0000000000000001E-3</v>
      </c>
      <c r="I891" s="42"/>
    </row>
    <row r="892" spans="1:11" hidden="1" x14ac:dyDescent="0.35">
      <c r="A892" s="28"/>
      <c r="B892" s="45" t="s">
        <v>66</v>
      </c>
      <c r="C892" s="65">
        <f>COUNTIFS('Covanta TAC Data'!$C$6:$C$1067,'Materials with no TAC Check'!B893,'Covanta TAC Data'!$F$6:$F$1067,"Yes")</f>
        <v>3</v>
      </c>
      <c r="D892" s="30" t="s">
        <v>460</v>
      </c>
      <c r="E892" s="31" t="s">
        <v>461</v>
      </c>
      <c r="F892" s="17"/>
      <c r="G892" s="32"/>
      <c r="H892" s="33">
        <v>3.0000000000000001E-3</v>
      </c>
      <c r="I892" s="42"/>
    </row>
    <row r="893" spans="1:11" hidden="1" x14ac:dyDescent="0.35">
      <c r="A893" s="28"/>
      <c r="B893" s="45" t="s">
        <v>66</v>
      </c>
      <c r="C893" s="65">
        <f>COUNTIFS('Covanta TAC Data'!$C$6:$C$1067,'Materials with no TAC Check'!B894,'Covanta TAC Data'!$F$6:$F$1067,"Yes")</f>
        <v>3</v>
      </c>
      <c r="D893" s="30" t="s">
        <v>67</v>
      </c>
      <c r="E893" s="31" t="s">
        <v>68</v>
      </c>
      <c r="F893" s="17"/>
      <c r="G893" s="32"/>
      <c r="H893" s="33">
        <v>2E-3</v>
      </c>
      <c r="I893" s="42"/>
    </row>
    <row r="894" spans="1:11" hidden="1" x14ac:dyDescent="0.35">
      <c r="A894" s="28"/>
      <c r="B894" s="45" t="s">
        <v>66</v>
      </c>
      <c r="C894" s="65">
        <f>COUNTIFS('Covanta TAC Data'!$C$6:$C$1067,'Materials with no TAC Check'!B895,'Covanta TAC Data'!$F$6:$F$1067,"Yes")</f>
        <v>3</v>
      </c>
      <c r="D894" s="30" t="s">
        <v>1183</v>
      </c>
      <c r="E894" s="31" t="s">
        <v>658</v>
      </c>
      <c r="F894" s="17"/>
      <c r="G894" s="32"/>
      <c r="H894" s="33">
        <v>2E-3</v>
      </c>
      <c r="I894" s="42"/>
    </row>
    <row r="895" spans="1:11" hidden="1" x14ac:dyDescent="0.35">
      <c r="A895" s="28"/>
      <c r="B895" s="45" t="s">
        <v>69</v>
      </c>
      <c r="C895" s="65">
        <f>COUNTIFS('Covanta TAC Data'!$C$6:$C$1067,'Materials with no TAC Check'!B896,'Covanta TAC Data'!$F$6:$F$1067,"Yes")</f>
        <v>3</v>
      </c>
      <c r="D895" s="30" t="s">
        <v>1135</v>
      </c>
      <c r="E895" s="31" t="s">
        <v>744</v>
      </c>
      <c r="F895" s="17"/>
      <c r="G895" s="32"/>
      <c r="H895" s="33">
        <v>0.22</v>
      </c>
      <c r="I895" s="42"/>
      <c r="J895">
        <v>0.82299999999999995</v>
      </c>
    </row>
    <row r="896" spans="1:11" hidden="1" x14ac:dyDescent="0.35">
      <c r="A896" s="28"/>
      <c r="B896" s="45" t="s">
        <v>69</v>
      </c>
      <c r="C896" s="65">
        <f>COUNTIFS('Covanta TAC Data'!$C$6:$C$1067,'Materials with no TAC Check'!B897,'Covanta TAC Data'!$F$6:$F$1067,"Yes")</f>
        <v>3</v>
      </c>
      <c r="D896" s="30" t="s">
        <v>797</v>
      </c>
      <c r="E896" s="31" t="s">
        <v>105</v>
      </c>
      <c r="F896" s="17"/>
      <c r="G896" s="32"/>
      <c r="H896" s="33">
        <v>0.18</v>
      </c>
      <c r="I896" s="42"/>
    </row>
    <row r="897" spans="1:11" hidden="1" x14ac:dyDescent="0.35">
      <c r="A897" s="28"/>
      <c r="B897" s="45" t="s">
        <v>69</v>
      </c>
      <c r="C897" s="65">
        <f>COUNTIFS('Covanta TAC Data'!$C$6:$C$1067,'Materials with no TAC Check'!B898,'Covanta TAC Data'!$F$6:$F$1067,"Yes")</f>
        <v>3</v>
      </c>
      <c r="D897" s="30" t="s">
        <v>87</v>
      </c>
      <c r="E897" s="31" t="s">
        <v>92</v>
      </c>
      <c r="F897" s="17"/>
      <c r="G897" s="32"/>
      <c r="H897" s="33">
        <v>8.3000000000000004E-2</v>
      </c>
      <c r="I897" s="42"/>
    </row>
    <row r="898" spans="1:11" hidden="1" x14ac:dyDescent="0.35">
      <c r="A898" s="28"/>
      <c r="B898" s="45" t="s">
        <v>69</v>
      </c>
      <c r="C898" s="65">
        <f>COUNTIFS('Covanta TAC Data'!$C$6:$C$1067,'Materials with no TAC Check'!B899,'Covanta TAC Data'!$F$6:$F$1067,"Yes")</f>
        <v>3</v>
      </c>
      <c r="D898" s="30" t="s">
        <v>209</v>
      </c>
      <c r="E898" s="31" t="s">
        <v>210</v>
      </c>
      <c r="F898" s="17"/>
      <c r="G898" s="32"/>
      <c r="H898" s="33">
        <v>6.9000000000000006E-2</v>
      </c>
      <c r="I898" s="42"/>
    </row>
    <row r="899" spans="1:11" hidden="1" x14ac:dyDescent="0.35">
      <c r="A899" s="28"/>
      <c r="B899" s="45" t="s">
        <v>69</v>
      </c>
      <c r="C899" s="65">
        <f>COUNTIFS('Covanta TAC Data'!$C$6:$C$1067,'Materials with no TAC Check'!B900,'Covanta TAC Data'!$F$6:$F$1067,"Yes")</f>
        <v>3</v>
      </c>
      <c r="D899" s="30" t="s">
        <v>38</v>
      </c>
      <c r="E899" s="31" t="s">
        <v>325</v>
      </c>
      <c r="F899" s="17"/>
      <c r="G899" s="32"/>
      <c r="H899" s="33">
        <v>4.9000000000000002E-2</v>
      </c>
      <c r="I899" s="42"/>
    </row>
    <row r="900" spans="1:11" hidden="1" x14ac:dyDescent="0.35">
      <c r="A900" s="28"/>
      <c r="B900" s="45" t="s">
        <v>69</v>
      </c>
      <c r="C900" s="65">
        <f>COUNTIFS('Covanta TAC Data'!$C$6:$C$1067,'Materials with no TAC Check'!B901,'Covanta TAC Data'!$F$6:$F$1067,"Yes")</f>
        <v>3</v>
      </c>
      <c r="D900" s="30" t="s">
        <v>60</v>
      </c>
      <c r="E900" s="31" t="s">
        <v>933</v>
      </c>
      <c r="F900" s="17"/>
      <c r="G900" s="32"/>
      <c r="H900" s="33">
        <v>4.2000000000000003E-2</v>
      </c>
      <c r="I900" s="42"/>
    </row>
    <row r="901" spans="1:11" hidden="1" x14ac:dyDescent="0.35">
      <c r="A901" s="28"/>
      <c r="B901" s="45" t="s">
        <v>69</v>
      </c>
      <c r="C901" s="65">
        <f>COUNTIFS('Covanta TAC Data'!$C$6:$C$1067,'Materials with no TAC Check'!B902,'Covanta TAC Data'!$F$6:$F$1067,"Yes")</f>
        <v>3</v>
      </c>
      <c r="D901" s="30" t="s">
        <v>406</v>
      </c>
      <c r="E901" s="31" t="s">
        <v>474</v>
      </c>
      <c r="F901" s="17"/>
      <c r="G901" s="32"/>
      <c r="H901" s="33">
        <v>3.6999999999999998E-2</v>
      </c>
      <c r="I901" s="42"/>
    </row>
    <row r="902" spans="1:11" hidden="1" x14ac:dyDescent="0.35">
      <c r="A902" s="28"/>
      <c r="B902" s="45" t="s">
        <v>69</v>
      </c>
      <c r="C902" s="65">
        <f>COUNTIFS('Covanta TAC Data'!$C$6:$C$1067,'Materials with no TAC Check'!B903,'Covanta TAC Data'!$F$6:$F$1067,"Yes")</f>
        <v>3</v>
      </c>
      <c r="D902" s="30" t="s">
        <v>384</v>
      </c>
      <c r="E902" s="31" t="s">
        <v>386</v>
      </c>
      <c r="F902" s="17"/>
      <c r="G902" s="32"/>
      <c r="H902" s="33">
        <v>3.4000000000000002E-2</v>
      </c>
      <c r="I902" s="42"/>
    </row>
    <row r="903" spans="1:11" hidden="1" x14ac:dyDescent="0.35">
      <c r="A903" s="28"/>
      <c r="B903" s="45" t="s">
        <v>69</v>
      </c>
      <c r="C903" s="65">
        <f>COUNTIFS('Covanta TAC Data'!$C$6:$C$1067,'Materials with no TAC Check'!B904,'Covanta TAC Data'!$F$6:$F$1067,"Yes")</f>
        <v>3</v>
      </c>
      <c r="D903" s="30" t="s">
        <v>579</v>
      </c>
      <c r="E903" s="31" t="s">
        <v>582</v>
      </c>
      <c r="F903" s="17"/>
      <c r="G903" s="32"/>
      <c r="H903" s="33">
        <v>3.1E-2</v>
      </c>
      <c r="I903" s="42"/>
    </row>
    <row r="904" spans="1:11" hidden="1" x14ac:dyDescent="0.35">
      <c r="A904" s="28"/>
      <c r="B904" s="45" t="s">
        <v>69</v>
      </c>
      <c r="C904" s="65">
        <f>COUNTIFS('Covanta TAC Data'!$C$6:$C$1067,'Materials with no TAC Check'!B905,'Covanta TAC Data'!$F$6:$F$1067,"Yes")</f>
        <v>3</v>
      </c>
      <c r="D904" s="30" t="s">
        <v>621</v>
      </c>
      <c r="E904" s="31" t="s">
        <v>623</v>
      </c>
      <c r="F904" s="17"/>
      <c r="G904" s="32"/>
      <c r="H904" s="33">
        <v>0.01</v>
      </c>
      <c r="I904" s="42"/>
    </row>
    <row r="905" spans="1:11" hidden="1" x14ac:dyDescent="0.35">
      <c r="A905" s="28"/>
      <c r="B905" s="45" t="s">
        <v>69</v>
      </c>
      <c r="C905" s="65">
        <f>COUNTIFS('Covanta TAC Data'!$C$6:$C$1067,'Materials with no TAC Check'!B906,'Covanta TAC Data'!$F$6:$F$1067,"Yes")</f>
        <v>3</v>
      </c>
      <c r="D905" s="30" t="s">
        <v>27</v>
      </c>
      <c r="E905" s="31" t="s">
        <v>28</v>
      </c>
      <c r="F905" s="17"/>
      <c r="G905" s="32"/>
      <c r="H905" s="33">
        <v>8.9999999999999993E-3</v>
      </c>
      <c r="I905" s="42"/>
    </row>
    <row r="906" spans="1:11" hidden="1" x14ac:dyDescent="0.35">
      <c r="A906" s="28"/>
      <c r="B906" s="45" t="s">
        <v>69</v>
      </c>
      <c r="C906" s="65">
        <f>COUNTIFS('Covanta TAC Data'!$C$6:$C$1067,'Materials with no TAC Check'!B907,'Covanta TAC Data'!$F$6:$F$1067,"Yes")</f>
        <v>3</v>
      </c>
      <c r="D906" s="30" t="s">
        <v>67</v>
      </c>
      <c r="E906" s="31" t="s">
        <v>68</v>
      </c>
      <c r="F906" s="17"/>
      <c r="G906" s="32"/>
      <c r="H906" s="33">
        <v>3.0000000000000001E-3</v>
      </c>
      <c r="I906" s="42"/>
    </row>
    <row r="907" spans="1:11" hidden="1" x14ac:dyDescent="0.35">
      <c r="A907" s="28"/>
      <c r="B907" s="45" t="s">
        <v>69</v>
      </c>
      <c r="C907" s="65">
        <f>COUNTIFS('Covanta TAC Data'!$C$6:$C$1067,'Materials with no TAC Check'!B908,'Covanta TAC Data'!$F$6:$F$1067,"Yes")</f>
        <v>3</v>
      </c>
      <c r="D907" s="30" t="s">
        <v>648</v>
      </c>
      <c r="E907" s="31" t="s">
        <v>649</v>
      </c>
      <c r="F907" s="17"/>
      <c r="G907" s="32"/>
      <c r="H907" s="33">
        <v>3.0000000000000001E-3</v>
      </c>
      <c r="I907" s="42"/>
    </row>
    <row r="908" spans="1:11" hidden="1" x14ac:dyDescent="0.35">
      <c r="A908" s="28"/>
      <c r="B908" s="45" t="s">
        <v>69</v>
      </c>
      <c r="C908" s="65">
        <f>COUNTIFS('Covanta TAC Data'!$C$6:$C$1067,'Materials with no TAC Check'!B909,'Covanta TAC Data'!$F$6:$F$1067,"Yes")</f>
        <v>4</v>
      </c>
      <c r="D908" s="30" t="s">
        <v>1009</v>
      </c>
      <c r="E908" s="31" t="s">
        <v>1010</v>
      </c>
      <c r="F908" s="17"/>
      <c r="G908" s="32"/>
      <c r="H908" s="33">
        <v>1E-3</v>
      </c>
      <c r="I908" s="42"/>
    </row>
    <row r="909" spans="1:11" hidden="1" x14ac:dyDescent="0.35">
      <c r="A909" s="28"/>
      <c r="B909" s="45" t="s">
        <v>120</v>
      </c>
      <c r="C909" s="65">
        <f>COUNTIFS('Covanta TAC Data'!$C$6:$C$1067,'Materials with no TAC Check'!B910,'Covanta TAC Data'!$F$6:$F$1067,"Yes")</f>
        <v>4</v>
      </c>
      <c r="D909" s="30" t="s">
        <v>797</v>
      </c>
      <c r="E909" s="31" t="s">
        <v>105</v>
      </c>
      <c r="F909" s="17"/>
      <c r="G909" s="32"/>
      <c r="H909" s="33" t="s">
        <v>155</v>
      </c>
      <c r="I909" s="42" t="s">
        <v>91</v>
      </c>
      <c r="K909">
        <v>0.77</v>
      </c>
    </row>
    <row r="910" spans="1:11" hidden="1" x14ac:dyDescent="0.35">
      <c r="A910" s="28"/>
      <c r="B910" s="45" t="s">
        <v>120</v>
      </c>
      <c r="C910" s="65">
        <f>COUNTIFS('Covanta TAC Data'!$C$6:$C$1067,'Materials with no TAC Check'!B911,'Covanta TAC Data'!$F$6:$F$1067,"Yes")</f>
        <v>4</v>
      </c>
      <c r="D910" s="30" t="s">
        <v>743</v>
      </c>
      <c r="E910" s="31" t="s">
        <v>744</v>
      </c>
      <c r="F910" s="17"/>
      <c r="G910" s="32"/>
      <c r="H910" s="33" t="s">
        <v>155</v>
      </c>
      <c r="I910" s="42" t="s">
        <v>91</v>
      </c>
    </row>
    <row r="911" spans="1:11" hidden="1" x14ac:dyDescent="0.35">
      <c r="A911" s="28"/>
      <c r="B911" s="45" t="s">
        <v>120</v>
      </c>
      <c r="C911" s="65">
        <f>COUNTIFS('Covanta TAC Data'!$C$6:$C$1067,'Materials with no TAC Check'!B912,'Covanta TAC Data'!$F$6:$F$1067,"Yes")</f>
        <v>4</v>
      </c>
      <c r="D911" s="30" t="s">
        <v>209</v>
      </c>
      <c r="E911" s="31" t="s">
        <v>210</v>
      </c>
      <c r="F911" s="17"/>
      <c r="G911" s="32"/>
      <c r="H911" s="33" t="s">
        <v>155</v>
      </c>
      <c r="I911" s="42" t="s">
        <v>91</v>
      </c>
    </row>
    <row r="912" spans="1:11" hidden="1" x14ac:dyDescent="0.35">
      <c r="A912" s="28"/>
      <c r="B912" s="45" t="s">
        <v>120</v>
      </c>
      <c r="C912" s="65">
        <f>COUNTIFS('Covanta TAC Data'!$C$6:$C$1067,'Materials with no TAC Check'!B913,'Covanta TAC Data'!$F$6:$F$1067,"Yes")</f>
        <v>4</v>
      </c>
      <c r="D912" s="30" t="s">
        <v>627</v>
      </c>
      <c r="E912" s="31" t="s">
        <v>635</v>
      </c>
      <c r="F912" s="17"/>
      <c r="G912" s="32"/>
      <c r="H912" s="33" t="s">
        <v>155</v>
      </c>
      <c r="I912" s="42" t="s">
        <v>91</v>
      </c>
    </row>
    <row r="913" spans="1:12" hidden="1" x14ac:dyDescent="0.35">
      <c r="A913" s="28"/>
      <c r="B913" s="45" t="s">
        <v>120</v>
      </c>
      <c r="C913" s="65">
        <f>COUNTIFS('Covanta TAC Data'!$C$6:$C$1067,'Materials with no TAC Check'!B914,'Covanta TAC Data'!$F$6:$F$1067,"Yes")</f>
        <v>4</v>
      </c>
      <c r="D913" s="30" t="s">
        <v>87</v>
      </c>
      <c r="E913" s="31" t="s">
        <v>86</v>
      </c>
      <c r="F913" s="17"/>
      <c r="G913" s="32"/>
      <c r="H913" s="33" t="s">
        <v>155</v>
      </c>
      <c r="I913" s="42"/>
    </row>
    <row r="914" spans="1:12" hidden="1" x14ac:dyDescent="0.35">
      <c r="A914" s="28"/>
      <c r="B914" s="45" t="s">
        <v>120</v>
      </c>
      <c r="C914" s="65">
        <f>COUNTIFS('Covanta TAC Data'!$C$6:$C$1067,'Materials with no TAC Check'!B915,'Covanta TAC Data'!$F$6:$F$1067,"Yes")</f>
        <v>4</v>
      </c>
      <c r="D914" s="30" t="s">
        <v>38</v>
      </c>
      <c r="E914" s="31" t="s">
        <v>39</v>
      </c>
      <c r="F914" s="17"/>
      <c r="G914" s="32"/>
      <c r="H914" s="33" t="s">
        <v>155</v>
      </c>
      <c r="I914" s="42"/>
    </row>
    <row r="915" spans="1:12" hidden="1" x14ac:dyDescent="0.35">
      <c r="A915" s="28"/>
      <c r="B915" s="45" t="s">
        <v>120</v>
      </c>
      <c r="C915" s="65">
        <f>COUNTIFS('Covanta TAC Data'!$C$6:$C$1067,'Materials with no TAC Check'!B916,'Covanta TAC Data'!$F$6:$F$1067,"Yes")</f>
        <v>4</v>
      </c>
      <c r="D915" s="30" t="s">
        <v>827</v>
      </c>
      <c r="E915" s="31" t="s">
        <v>828</v>
      </c>
      <c r="F915" s="17"/>
      <c r="G915" s="32"/>
      <c r="H915" s="33" t="s">
        <v>181</v>
      </c>
      <c r="I915" s="42"/>
    </row>
    <row r="916" spans="1:12" hidden="1" x14ac:dyDescent="0.35">
      <c r="A916" s="28"/>
      <c r="B916" s="45" t="s">
        <v>120</v>
      </c>
      <c r="C916" s="65">
        <f>COUNTIFS('Covanta TAC Data'!$C$6:$C$1067,'Materials with no TAC Check'!B917,'Covanta TAC Data'!$F$6:$F$1067,"Yes")</f>
        <v>4</v>
      </c>
      <c r="D916" s="30" t="s">
        <v>998</v>
      </c>
      <c r="E916" s="31" t="s">
        <v>999</v>
      </c>
      <c r="F916" s="17"/>
      <c r="G916" s="32"/>
      <c r="H916" s="33" t="s">
        <v>340</v>
      </c>
      <c r="I916" s="42"/>
    </row>
    <row r="917" spans="1:12" hidden="1" x14ac:dyDescent="0.35">
      <c r="A917" s="28"/>
      <c r="B917" s="45" t="s">
        <v>120</v>
      </c>
      <c r="C917" s="65">
        <f>COUNTIFS('Covanta TAC Data'!$C$6:$C$1067,'Materials with no TAC Check'!B918,'Covanta TAC Data'!$F$6:$F$1067,"Yes")</f>
        <v>4</v>
      </c>
      <c r="D917" s="30" t="s">
        <v>406</v>
      </c>
      <c r="E917" s="31" t="s">
        <v>419</v>
      </c>
      <c r="F917" s="17"/>
      <c r="G917" s="32"/>
      <c r="H917" s="33" t="s">
        <v>340</v>
      </c>
      <c r="I917" s="42"/>
    </row>
    <row r="918" spans="1:12" hidden="1" x14ac:dyDescent="0.35">
      <c r="A918" s="28"/>
      <c r="B918" s="45" t="s">
        <v>120</v>
      </c>
      <c r="C918" s="65">
        <f>COUNTIFS('Covanta TAC Data'!$C$6:$C$1067,'Materials with no TAC Check'!B919,'Covanta TAC Data'!$F$6:$F$1067,"Yes")</f>
        <v>4</v>
      </c>
      <c r="D918" s="30" t="s">
        <v>27</v>
      </c>
      <c r="E918" s="31" t="s">
        <v>28</v>
      </c>
      <c r="F918" s="17"/>
      <c r="G918" s="32"/>
      <c r="H918" s="33" t="s">
        <v>101</v>
      </c>
      <c r="I918" s="42"/>
    </row>
    <row r="919" spans="1:12" hidden="1" x14ac:dyDescent="0.35">
      <c r="A919" s="28"/>
      <c r="B919" s="45" t="s">
        <v>120</v>
      </c>
      <c r="C919" s="65">
        <f>COUNTIFS('Covanta TAC Data'!$C$6:$C$1067,'Materials with no TAC Check'!B920,'Covanta TAC Data'!$F$6:$F$1067,"Yes")</f>
        <v>4</v>
      </c>
      <c r="D919" s="30" t="s">
        <v>292</v>
      </c>
      <c r="E919" s="31" t="s">
        <v>293</v>
      </c>
      <c r="F919" s="17"/>
      <c r="G919" s="32"/>
      <c r="H919" s="33" t="s">
        <v>96</v>
      </c>
      <c r="I919" s="42"/>
    </row>
    <row r="920" spans="1:12" hidden="1" x14ac:dyDescent="0.35">
      <c r="A920" s="28"/>
      <c r="B920" s="45" t="s">
        <v>120</v>
      </c>
      <c r="C920" s="65">
        <f>COUNTIFS('Covanta TAC Data'!$C$6:$C$1067,'Materials with no TAC Check'!B921,'Covanta TAC Data'!$F$6:$F$1067,"Yes")</f>
        <v>4</v>
      </c>
      <c r="D920" s="30" t="s">
        <v>573</v>
      </c>
      <c r="E920" s="31" t="s">
        <v>575</v>
      </c>
      <c r="F920" s="17"/>
      <c r="G920" s="32"/>
      <c r="H920" s="33" t="s">
        <v>96</v>
      </c>
      <c r="I920" s="42"/>
    </row>
    <row r="921" spans="1:12" hidden="1" x14ac:dyDescent="0.35">
      <c r="A921" s="28"/>
      <c r="B921" s="45" t="s">
        <v>120</v>
      </c>
      <c r="C921" s="65">
        <f>COUNTIFS('Covanta TAC Data'!$C$6:$C$1067,'Materials with no TAC Check'!B922,'Covanta TAC Data'!$F$6:$F$1067,"Yes")</f>
        <v>4</v>
      </c>
      <c r="D921" s="30" t="s">
        <v>958</v>
      </c>
      <c r="E921" s="31" t="s">
        <v>959</v>
      </c>
      <c r="F921" s="17"/>
      <c r="G921" s="32"/>
      <c r="H921" s="33" t="s">
        <v>96</v>
      </c>
      <c r="I921" s="42"/>
    </row>
    <row r="922" spans="1:12" x14ac:dyDescent="0.35">
      <c r="A922" s="28"/>
      <c r="B922" s="45" t="s">
        <v>120</v>
      </c>
      <c r="C922" s="65">
        <f>COUNTIFS('Covanta TAC Data'!$C$6:$C$1067,'Materials with no TAC Check'!B923,'Covanta TAC Data'!$F$6:$F$1067,"Yes")</f>
        <v>0</v>
      </c>
      <c r="D922" s="30" t="s">
        <v>429</v>
      </c>
      <c r="E922" s="31" t="s">
        <v>430</v>
      </c>
      <c r="F922" s="17"/>
      <c r="G922" s="32"/>
      <c r="H922" s="33" t="s">
        <v>96</v>
      </c>
      <c r="I922" s="42"/>
    </row>
    <row r="923" spans="1:12" x14ac:dyDescent="0.35">
      <c r="A923" s="28"/>
      <c r="B923" s="45" t="s">
        <v>37</v>
      </c>
      <c r="C923" s="65">
        <f>COUNTIFS('Covanta TAC Data'!$C$6:$C$1067,'Materials with no TAC Check'!B924,'Covanta TAC Data'!$F$6:$F$1067,"Yes")</f>
        <v>0</v>
      </c>
      <c r="D923" s="30" t="s">
        <v>478</v>
      </c>
      <c r="E923" s="31" t="s">
        <v>274</v>
      </c>
      <c r="F923" s="17"/>
      <c r="G923" s="32"/>
      <c r="H923" s="33">
        <v>0.2</v>
      </c>
      <c r="I923" s="42">
        <v>0.3</v>
      </c>
      <c r="J923">
        <v>1.1000000000000001</v>
      </c>
      <c r="L923" t="s">
        <v>1324</v>
      </c>
    </row>
    <row r="924" spans="1:12" x14ac:dyDescent="0.35">
      <c r="A924" s="28"/>
      <c r="B924" s="45" t="s">
        <v>37</v>
      </c>
      <c r="C924" s="65">
        <f>COUNTIFS('Covanta TAC Data'!$C$6:$C$1067,'Materials with no TAC Check'!B925,'Covanta TAC Data'!$F$6:$F$1067,"Yes")</f>
        <v>0</v>
      </c>
      <c r="D924" s="30" t="s">
        <v>1325</v>
      </c>
      <c r="E924" s="31" t="s">
        <v>61</v>
      </c>
      <c r="F924" s="17"/>
      <c r="G924" s="32"/>
      <c r="H924" s="33">
        <v>0.1</v>
      </c>
      <c r="I924" s="42">
        <v>0.2</v>
      </c>
    </row>
    <row r="925" spans="1:12" x14ac:dyDescent="0.35">
      <c r="A925" s="28"/>
      <c r="B925" s="45" t="s">
        <v>37</v>
      </c>
      <c r="C925" s="65">
        <f>COUNTIFS('Covanta TAC Data'!$C$6:$C$1067,'Materials with no TAC Check'!B926,'Covanta TAC Data'!$F$6:$F$1067,"Yes")</f>
        <v>0</v>
      </c>
      <c r="D925" s="30" t="s">
        <v>1326</v>
      </c>
      <c r="E925" s="31" t="s">
        <v>46</v>
      </c>
      <c r="F925" s="17"/>
      <c r="G925" s="32"/>
      <c r="H925" s="33">
        <v>0.1</v>
      </c>
      <c r="I925" s="42">
        <v>0.2</v>
      </c>
    </row>
    <row r="926" spans="1:12" x14ac:dyDescent="0.35">
      <c r="A926" s="28"/>
      <c r="B926" s="45" t="s">
        <v>37</v>
      </c>
      <c r="C926" s="65">
        <f>COUNTIFS('Covanta TAC Data'!$C$6:$C$1067,'Materials with no TAC Check'!B927,'Covanta TAC Data'!$F$6:$F$1067,"Yes")</f>
        <v>0</v>
      </c>
      <c r="D926" s="30" t="s">
        <v>666</v>
      </c>
      <c r="E926" s="31" t="s">
        <v>667</v>
      </c>
      <c r="F926" s="17"/>
      <c r="G926" s="32"/>
      <c r="H926" s="33">
        <v>0.1</v>
      </c>
      <c r="I926" s="42">
        <v>0.2</v>
      </c>
    </row>
    <row r="927" spans="1:12" x14ac:dyDescent="0.35">
      <c r="A927" s="28"/>
      <c r="B927" s="45" t="s">
        <v>37</v>
      </c>
      <c r="C927" s="65">
        <f>COUNTIFS('Covanta TAC Data'!$C$6:$C$1067,'Materials with no TAC Check'!B928,'Covanta TAC Data'!$F$6:$F$1067,"Yes")</f>
        <v>0</v>
      </c>
      <c r="D927" s="30" t="s">
        <v>1064</v>
      </c>
      <c r="E927" s="31" t="s">
        <v>1068</v>
      </c>
      <c r="F927" s="17"/>
      <c r="G927" s="32"/>
      <c r="H927" s="33">
        <v>0.1</v>
      </c>
      <c r="I927" s="42">
        <v>0.2</v>
      </c>
    </row>
    <row r="928" spans="1:12" x14ac:dyDescent="0.35">
      <c r="A928" s="28"/>
      <c r="B928" s="45" t="s">
        <v>37</v>
      </c>
      <c r="C928" s="65">
        <f>COUNTIFS('Covanta TAC Data'!$C$6:$C$1067,'Materials with no TAC Check'!B929,'Covanta TAC Data'!$F$6:$F$1067,"Yes")</f>
        <v>0</v>
      </c>
      <c r="D928" s="30" t="s">
        <v>1327</v>
      </c>
      <c r="E928" s="31" t="s">
        <v>39</v>
      </c>
      <c r="F928" s="17"/>
      <c r="G928" s="32"/>
      <c r="H928" s="33">
        <v>0</v>
      </c>
      <c r="I928" s="42">
        <v>0.1</v>
      </c>
    </row>
    <row r="929" spans="1:11" hidden="1" x14ac:dyDescent="0.35">
      <c r="A929" s="28"/>
      <c r="B929" s="45" t="s">
        <v>37</v>
      </c>
      <c r="C929" s="65">
        <f>COUNTIFS('Covanta TAC Data'!$C$6:$C$1067,'Materials with no TAC Check'!B930,'Covanta TAC Data'!$F$6:$F$1067,"Yes")</f>
        <v>2</v>
      </c>
      <c r="D929" s="30" t="s">
        <v>648</v>
      </c>
      <c r="E929" s="31" t="s">
        <v>656</v>
      </c>
      <c r="F929" s="17"/>
      <c r="G929" s="32"/>
      <c r="H929" s="33">
        <v>0</v>
      </c>
      <c r="I929" s="42">
        <v>0.1</v>
      </c>
    </row>
    <row r="930" spans="1:11" hidden="1" x14ac:dyDescent="0.35">
      <c r="A930" s="28"/>
      <c r="B930" s="45" t="s">
        <v>695</v>
      </c>
      <c r="C930" s="65">
        <f>COUNTIFS('Covanta TAC Data'!$C$6:$C$1067,'Materials with no TAC Check'!B931,'Covanta TAC Data'!$F$6:$F$1067,"Yes")</f>
        <v>2</v>
      </c>
      <c r="D930" s="30" t="s">
        <v>696</v>
      </c>
      <c r="E930" s="31" t="s">
        <v>697</v>
      </c>
      <c r="F930" s="17"/>
      <c r="G930" s="32"/>
      <c r="H930" s="33" t="s">
        <v>25</v>
      </c>
      <c r="I930" s="42"/>
      <c r="J930">
        <v>1.002</v>
      </c>
    </row>
    <row r="931" spans="1:11" hidden="1" x14ac:dyDescent="0.35">
      <c r="A931" s="28"/>
      <c r="B931" s="45" t="s">
        <v>695</v>
      </c>
      <c r="C931" s="65">
        <f>COUNTIFS('Covanta TAC Data'!$C$6:$C$1067,'Materials with no TAC Check'!B932,'Covanta TAC Data'!$F$6:$F$1067,"Yes")</f>
        <v>1</v>
      </c>
      <c r="D931" s="30" t="s">
        <v>709</v>
      </c>
      <c r="E931" s="31" t="s">
        <v>710</v>
      </c>
      <c r="F931" s="17"/>
      <c r="G931" s="32"/>
      <c r="H931" s="33" t="s">
        <v>25</v>
      </c>
      <c r="I931" s="42"/>
    </row>
    <row r="932" spans="1:11" hidden="1" x14ac:dyDescent="0.35">
      <c r="A932" s="28"/>
      <c r="B932" s="45" t="s">
        <v>730</v>
      </c>
      <c r="C932" s="65">
        <f>COUNTIFS('Covanta TAC Data'!$C$6:$C$1067,'Materials with no TAC Check'!B933,'Covanta TAC Data'!$F$6:$F$1067,"Yes")</f>
        <v>2</v>
      </c>
      <c r="D932" s="30" t="s">
        <v>728</v>
      </c>
      <c r="E932" s="31" t="s">
        <v>729</v>
      </c>
      <c r="F932" s="17"/>
      <c r="G932" s="32"/>
      <c r="H932" s="33">
        <v>0.75</v>
      </c>
      <c r="I932" s="42"/>
      <c r="J932">
        <v>0.84</v>
      </c>
    </row>
    <row r="933" spans="1:11" hidden="1" x14ac:dyDescent="0.35">
      <c r="A933" s="28"/>
      <c r="B933" s="45" t="s">
        <v>255</v>
      </c>
      <c r="C933" s="65">
        <f>COUNTIFS('Covanta TAC Data'!$C$6:$C$1067,'Materials with no TAC Check'!B934,'Covanta TAC Data'!$F$6:$F$1067,"Yes")</f>
        <v>2</v>
      </c>
      <c r="D933" s="30" t="s">
        <v>251</v>
      </c>
      <c r="E933" s="31" t="s">
        <v>252</v>
      </c>
      <c r="F933" s="17"/>
      <c r="G933" s="32"/>
      <c r="H933" s="33">
        <v>0.1</v>
      </c>
      <c r="I933" s="42">
        <v>0.2</v>
      </c>
      <c r="J933">
        <v>1.3</v>
      </c>
    </row>
    <row r="934" spans="1:11" s="57" customFormat="1" ht="28" hidden="1" x14ac:dyDescent="0.3">
      <c r="A934" s="49"/>
      <c r="B934" s="63" t="s">
        <v>255</v>
      </c>
      <c r="C934" s="65">
        <f>COUNTIFS('Covanta TAC Data'!$C$6:$C$1067,'Materials with no TAC Check'!B935,'Covanta TAC Data'!$F$6:$F$1067,"Yes")</f>
        <v>2</v>
      </c>
      <c r="D934" s="51" t="s">
        <v>593</v>
      </c>
      <c r="E934" s="52" t="s">
        <v>596</v>
      </c>
      <c r="F934" s="53"/>
      <c r="G934" s="54"/>
      <c r="H934" s="55">
        <v>0.1</v>
      </c>
      <c r="I934" s="56">
        <v>0.2</v>
      </c>
    </row>
    <row r="935" spans="1:11" s="57" customFormat="1" ht="28" hidden="1" x14ac:dyDescent="0.3">
      <c r="A935" s="49"/>
      <c r="B935" s="63" t="s">
        <v>255</v>
      </c>
      <c r="C935" s="65">
        <f>COUNTIFS('Covanta TAC Data'!$C$6:$C$1067,'Materials with no TAC Check'!B936,'Covanta TAC Data'!$F$6:$F$1067,"Yes")</f>
        <v>2</v>
      </c>
      <c r="D935" s="51" t="s">
        <v>598</v>
      </c>
      <c r="E935" s="52" t="s">
        <v>599</v>
      </c>
      <c r="F935" s="53"/>
      <c r="G935" s="54"/>
      <c r="H935" s="55">
        <v>0.1</v>
      </c>
      <c r="I935" s="56">
        <v>0.2</v>
      </c>
    </row>
    <row r="936" spans="1:11" hidden="1" x14ac:dyDescent="0.35">
      <c r="A936" s="28"/>
      <c r="B936" s="45" t="s">
        <v>255</v>
      </c>
      <c r="C936" s="65">
        <f>COUNTIFS('Covanta TAC Data'!$C$6:$C$1067,'Materials with no TAC Check'!B937,'Covanta TAC Data'!$F$6:$F$1067,"Yes")</f>
        <v>2</v>
      </c>
      <c r="D936" s="30" t="s">
        <v>902</v>
      </c>
      <c r="E936" s="31" t="s">
        <v>904</v>
      </c>
      <c r="F936" s="17"/>
      <c r="G936" s="32"/>
      <c r="H936" s="33">
        <v>0.1</v>
      </c>
      <c r="I936" s="42">
        <v>0.2</v>
      </c>
    </row>
    <row r="937" spans="1:11" hidden="1" x14ac:dyDescent="0.35">
      <c r="A937" s="28"/>
      <c r="B937" s="45" t="s">
        <v>255</v>
      </c>
      <c r="C937" s="65">
        <f>COUNTIFS('Covanta TAC Data'!$C$6:$C$1067,'Materials with no TAC Check'!B938,'Covanta TAC Data'!$F$6:$F$1067,"Yes")</f>
        <v>2</v>
      </c>
      <c r="D937" s="30" t="s">
        <v>906</v>
      </c>
      <c r="E937" s="31" t="s">
        <v>907</v>
      </c>
      <c r="F937" s="17"/>
      <c r="G937" s="32"/>
      <c r="H937" s="33">
        <v>0.05</v>
      </c>
      <c r="I937" s="42">
        <v>0.1</v>
      </c>
    </row>
    <row r="938" spans="1:11" hidden="1" x14ac:dyDescent="0.35">
      <c r="A938" s="28"/>
      <c r="B938" s="45" t="s">
        <v>255</v>
      </c>
      <c r="C938" s="65">
        <f>COUNTIFS('Covanta TAC Data'!$C$6:$C$1067,'Materials with no TAC Check'!B939,'Covanta TAC Data'!$F$6:$F$1067,"Yes")</f>
        <v>4</v>
      </c>
      <c r="D938" s="30" t="s">
        <v>590</v>
      </c>
      <c r="E938" s="31" t="s">
        <v>610</v>
      </c>
      <c r="F938" s="17"/>
      <c r="G938" s="32"/>
      <c r="H938" s="33">
        <v>1E-3</v>
      </c>
      <c r="I938" s="42">
        <v>0.01</v>
      </c>
    </row>
    <row r="939" spans="1:11" hidden="1" x14ac:dyDescent="0.35">
      <c r="A939" s="28"/>
      <c r="B939" s="45" t="s">
        <v>126</v>
      </c>
      <c r="C939" s="65">
        <f>COUNTIFS('Covanta TAC Data'!$C$6:$C$1067,'Materials with no TAC Check'!B940,'Covanta TAC Data'!$F$6:$F$1067,"Yes")</f>
        <v>4</v>
      </c>
      <c r="D939" s="30" t="s">
        <v>797</v>
      </c>
      <c r="E939" s="31" t="s">
        <v>105</v>
      </c>
      <c r="F939" s="17"/>
      <c r="G939" s="32"/>
      <c r="H939" s="33" t="s">
        <v>155</v>
      </c>
      <c r="I939" s="42" t="s">
        <v>91</v>
      </c>
      <c r="K939">
        <v>0.75</v>
      </c>
    </row>
    <row r="940" spans="1:11" hidden="1" x14ac:dyDescent="0.35">
      <c r="A940" s="28"/>
      <c r="B940" s="45" t="s">
        <v>126</v>
      </c>
      <c r="C940" s="65">
        <f>COUNTIFS('Covanta TAC Data'!$C$6:$C$1067,'Materials with no TAC Check'!B941,'Covanta TAC Data'!$F$6:$F$1067,"Yes")</f>
        <v>4</v>
      </c>
      <c r="D940" s="30" t="s">
        <v>743</v>
      </c>
      <c r="E940" s="31" t="s">
        <v>744</v>
      </c>
      <c r="F940" s="17"/>
      <c r="G940" s="32"/>
      <c r="H940" s="33" t="s">
        <v>155</v>
      </c>
      <c r="I940" s="42" t="s">
        <v>91</v>
      </c>
    </row>
    <row r="941" spans="1:11" hidden="1" x14ac:dyDescent="0.35">
      <c r="A941" s="28"/>
      <c r="B941" s="45" t="s">
        <v>126</v>
      </c>
      <c r="C941" s="65">
        <f>COUNTIFS('Covanta TAC Data'!$C$6:$C$1067,'Materials with no TAC Check'!B942,'Covanta TAC Data'!$F$6:$F$1067,"Yes")</f>
        <v>4</v>
      </c>
      <c r="D941" s="30" t="s">
        <v>209</v>
      </c>
      <c r="E941" s="31" t="s">
        <v>217</v>
      </c>
      <c r="F941" s="17"/>
      <c r="G941" s="32"/>
      <c r="H941" s="33" t="s">
        <v>155</v>
      </c>
      <c r="I941" s="42" t="s">
        <v>91</v>
      </c>
    </row>
    <row r="942" spans="1:11" hidden="1" x14ac:dyDescent="0.35">
      <c r="A942" s="28"/>
      <c r="B942" s="45" t="s">
        <v>126</v>
      </c>
      <c r="C942" s="65">
        <f>COUNTIFS('Covanta TAC Data'!$C$6:$C$1067,'Materials with no TAC Check'!B943,'Covanta TAC Data'!$F$6:$F$1067,"Yes")</f>
        <v>4</v>
      </c>
      <c r="D942" s="30" t="s">
        <v>627</v>
      </c>
      <c r="E942" s="31" t="s">
        <v>635</v>
      </c>
      <c r="F942" s="17"/>
      <c r="G942" s="32"/>
      <c r="H942" s="33" t="s">
        <v>155</v>
      </c>
      <c r="I942" s="42" t="s">
        <v>91</v>
      </c>
    </row>
    <row r="943" spans="1:11" hidden="1" x14ac:dyDescent="0.35">
      <c r="A943" s="28"/>
      <c r="B943" s="45" t="s">
        <v>126</v>
      </c>
      <c r="C943" s="65">
        <f>COUNTIFS('Covanta TAC Data'!$C$6:$C$1067,'Materials with no TAC Check'!B944,'Covanta TAC Data'!$F$6:$F$1067,"Yes")</f>
        <v>4</v>
      </c>
      <c r="D943" s="30" t="s">
        <v>87</v>
      </c>
      <c r="E943" s="31" t="s">
        <v>86</v>
      </c>
      <c r="F943" s="17"/>
      <c r="G943" s="32"/>
      <c r="H943" s="39" t="s">
        <v>164</v>
      </c>
      <c r="I943" s="32"/>
    </row>
    <row r="944" spans="1:11" hidden="1" x14ac:dyDescent="0.35">
      <c r="A944" s="28"/>
      <c r="B944" s="45" t="s">
        <v>126</v>
      </c>
      <c r="C944" s="65">
        <f>COUNTIFS('Covanta TAC Data'!$C$6:$C$1067,'Materials with no TAC Check'!B945,'Covanta TAC Data'!$F$6:$F$1067,"Yes")</f>
        <v>4</v>
      </c>
      <c r="D944" s="30" t="s">
        <v>827</v>
      </c>
      <c r="E944" s="31" t="s">
        <v>828</v>
      </c>
      <c r="F944" s="17"/>
      <c r="G944" s="32"/>
      <c r="H944" s="33" t="s">
        <v>181</v>
      </c>
      <c r="I944" s="42"/>
    </row>
    <row r="945" spans="1:10" hidden="1" x14ac:dyDescent="0.35">
      <c r="A945" s="28"/>
      <c r="B945" s="45" t="s">
        <v>126</v>
      </c>
      <c r="C945" s="65">
        <f>COUNTIFS('Covanta TAC Data'!$C$6:$C$1067,'Materials with no TAC Check'!B946,'Covanta TAC Data'!$F$6:$F$1067,"Yes")</f>
        <v>4</v>
      </c>
      <c r="D945" s="30" t="s">
        <v>406</v>
      </c>
      <c r="E945" s="31" t="s">
        <v>419</v>
      </c>
      <c r="F945" s="17"/>
      <c r="G945" s="32"/>
      <c r="H945" s="33" t="s">
        <v>340</v>
      </c>
      <c r="I945" s="42"/>
    </row>
    <row r="946" spans="1:10" hidden="1" x14ac:dyDescent="0.35">
      <c r="A946" s="28"/>
      <c r="B946" s="45" t="s">
        <v>126</v>
      </c>
      <c r="C946" s="65">
        <f>COUNTIFS('Covanta TAC Data'!$C$6:$C$1067,'Materials with no TAC Check'!B947,'Covanta TAC Data'!$F$6:$F$1067,"Yes")</f>
        <v>4</v>
      </c>
      <c r="D946" s="30" t="s">
        <v>998</v>
      </c>
      <c r="E946" s="31" t="s">
        <v>1328</v>
      </c>
      <c r="F946" s="17"/>
      <c r="G946" s="32"/>
      <c r="H946" s="33" t="s">
        <v>340</v>
      </c>
      <c r="I946" s="42"/>
    </row>
    <row r="947" spans="1:10" hidden="1" x14ac:dyDescent="0.35">
      <c r="A947" s="28"/>
      <c r="B947" s="45" t="s">
        <v>126</v>
      </c>
      <c r="C947" s="65">
        <f>COUNTIFS('Covanta TAC Data'!$C$6:$C$1067,'Materials with no TAC Check'!B948,'Covanta TAC Data'!$F$6:$F$1067,"Yes")</f>
        <v>4</v>
      </c>
      <c r="D947" s="30" t="s">
        <v>38</v>
      </c>
      <c r="E947" s="31" t="s">
        <v>339</v>
      </c>
      <c r="F947" s="17"/>
      <c r="G947" s="32"/>
      <c r="H947" s="33" t="s">
        <v>420</v>
      </c>
      <c r="I947" s="42"/>
    </row>
    <row r="948" spans="1:10" hidden="1" x14ac:dyDescent="0.35">
      <c r="A948" s="28"/>
      <c r="B948" s="45" t="s">
        <v>126</v>
      </c>
      <c r="C948" s="65">
        <f>COUNTIFS('Covanta TAC Data'!$C$6:$C$1067,'Materials with no TAC Check'!B949,'Covanta TAC Data'!$F$6:$F$1067,"Yes")</f>
        <v>4</v>
      </c>
      <c r="D948" s="30" t="s">
        <v>27</v>
      </c>
      <c r="E948" s="31" t="s">
        <v>1329</v>
      </c>
      <c r="F948" s="17"/>
      <c r="G948" s="32"/>
      <c r="H948" s="33" t="s">
        <v>101</v>
      </c>
      <c r="I948" s="42"/>
    </row>
    <row r="949" spans="1:10" hidden="1" x14ac:dyDescent="0.35">
      <c r="A949" s="28"/>
      <c r="B949" s="45" t="s">
        <v>126</v>
      </c>
      <c r="C949" s="65">
        <f>COUNTIFS('Covanta TAC Data'!$C$6:$C$1067,'Materials with no TAC Check'!B950,'Covanta TAC Data'!$F$6:$F$1067,"Yes")</f>
        <v>4</v>
      </c>
      <c r="D949" s="30" t="s">
        <v>958</v>
      </c>
      <c r="E949" s="31" t="s">
        <v>959</v>
      </c>
      <c r="F949" s="17"/>
      <c r="G949" s="32"/>
      <c r="H949" s="33" t="s">
        <v>96</v>
      </c>
      <c r="I949" s="42"/>
    </row>
    <row r="950" spans="1:10" hidden="1" x14ac:dyDescent="0.35">
      <c r="A950" s="28"/>
      <c r="B950" s="45" t="s">
        <v>126</v>
      </c>
      <c r="C950" s="65">
        <f>COUNTIFS('Covanta TAC Data'!$C$6:$C$1067,'Materials with no TAC Check'!B951,'Covanta TAC Data'!$F$6:$F$1067,"Yes")</f>
        <v>4</v>
      </c>
      <c r="D950" s="30" t="s">
        <v>573</v>
      </c>
      <c r="E950" s="31" t="s">
        <v>575</v>
      </c>
      <c r="F950" s="17"/>
      <c r="G950" s="32"/>
      <c r="H950" s="33" t="s">
        <v>96</v>
      </c>
      <c r="I950" s="42"/>
    </row>
    <row r="951" spans="1:10" hidden="1" x14ac:dyDescent="0.35">
      <c r="A951" s="28"/>
      <c r="B951" s="45" t="s">
        <v>126</v>
      </c>
      <c r="C951" s="65">
        <f>COUNTIFS('Covanta TAC Data'!$C$6:$C$1067,'Materials with no TAC Check'!B952,'Covanta TAC Data'!$F$6:$F$1067,"Yes")</f>
        <v>5</v>
      </c>
      <c r="D951" s="30" t="s">
        <v>429</v>
      </c>
      <c r="E951" s="31" t="s">
        <v>430</v>
      </c>
      <c r="F951" s="17"/>
      <c r="G951" s="32"/>
      <c r="H951" s="33" t="s">
        <v>96</v>
      </c>
      <c r="I951" s="42"/>
    </row>
    <row r="952" spans="1:10" hidden="1" x14ac:dyDescent="0.35">
      <c r="A952" s="28"/>
      <c r="B952" s="45" t="s">
        <v>94</v>
      </c>
      <c r="C952" s="65">
        <f>COUNTIFS('Covanta TAC Data'!$C$6:$C$1067,'Materials with no TAC Check'!B953,'Covanta TAC Data'!$F$6:$F$1067,"Yes")</f>
        <v>5</v>
      </c>
      <c r="D952" s="30" t="s">
        <v>1135</v>
      </c>
      <c r="E952" s="31" t="s">
        <v>744</v>
      </c>
      <c r="F952" s="17"/>
      <c r="G952" s="32"/>
      <c r="H952" s="33">
        <v>0.3</v>
      </c>
      <c r="I952" s="42"/>
      <c r="J952">
        <v>0.755</v>
      </c>
    </row>
    <row r="953" spans="1:10" hidden="1" x14ac:dyDescent="0.35">
      <c r="A953" s="28"/>
      <c r="B953" s="45" t="s">
        <v>94</v>
      </c>
      <c r="C953" s="65">
        <f>COUNTIFS('Covanta TAC Data'!$C$6:$C$1067,'Materials with no TAC Check'!B954,'Covanta TAC Data'!$F$6:$F$1067,"Yes")</f>
        <v>5</v>
      </c>
      <c r="D953" s="30" t="s">
        <v>797</v>
      </c>
      <c r="E953" s="31" t="s">
        <v>105</v>
      </c>
      <c r="F953" s="17"/>
      <c r="G953" s="32"/>
      <c r="H953" s="33">
        <v>0.17</v>
      </c>
      <c r="I953" s="42"/>
    </row>
    <row r="954" spans="1:10" hidden="1" x14ac:dyDescent="0.35">
      <c r="A954" s="28"/>
      <c r="B954" s="45" t="s">
        <v>94</v>
      </c>
      <c r="C954" s="65">
        <f>COUNTIFS('Covanta TAC Data'!$C$6:$C$1067,'Materials with no TAC Check'!B955,'Covanta TAC Data'!$F$6:$F$1067,"Yes")</f>
        <v>5</v>
      </c>
      <c r="D954" s="30" t="s">
        <v>516</v>
      </c>
      <c r="E954" s="31" t="s">
        <v>517</v>
      </c>
      <c r="F954" s="17"/>
      <c r="G954" s="32"/>
      <c r="H954" s="33">
        <v>8.1000000000000003E-2</v>
      </c>
      <c r="I954" s="42"/>
    </row>
    <row r="955" spans="1:10" hidden="1" x14ac:dyDescent="0.35">
      <c r="A955" s="28"/>
      <c r="B955" s="45" t="s">
        <v>94</v>
      </c>
      <c r="C955" s="65">
        <f>COUNTIFS('Covanta TAC Data'!$C$6:$C$1067,'Materials with no TAC Check'!B956,'Covanta TAC Data'!$F$6:$F$1067,"Yes")</f>
        <v>5</v>
      </c>
      <c r="D955" s="30" t="s">
        <v>87</v>
      </c>
      <c r="E955" s="31" t="s">
        <v>92</v>
      </c>
      <c r="F955" s="17"/>
      <c r="G955" s="32"/>
      <c r="H955" s="33">
        <v>0.08</v>
      </c>
      <c r="I955" s="42"/>
    </row>
    <row r="956" spans="1:10" hidden="1" x14ac:dyDescent="0.35">
      <c r="A956" s="28"/>
      <c r="B956" s="45" t="s">
        <v>94</v>
      </c>
      <c r="C956" s="65">
        <f>COUNTIFS('Covanta TAC Data'!$C$6:$C$1067,'Materials with no TAC Check'!B957,'Covanta TAC Data'!$F$6:$F$1067,"Yes")</f>
        <v>5</v>
      </c>
      <c r="D956" s="30" t="s">
        <v>298</v>
      </c>
      <c r="E956" s="31" t="s">
        <v>299</v>
      </c>
      <c r="F956" s="17"/>
      <c r="G956" s="32"/>
      <c r="H956" s="33">
        <v>7.1999999999999995E-2</v>
      </c>
      <c r="I956" s="42"/>
    </row>
    <row r="957" spans="1:10" hidden="1" x14ac:dyDescent="0.35">
      <c r="A957" s="28"/>
      <c r="B957" s="45" t="s">
        <v>94</v>
      </c>
      <c r="C957" s="65">
        <f>COUNTIFS('Covanta TAC Data'!$C$6:$C$1067,'Materials with no TAC Check'!B958,'Covanta TAC Data'!$F$6:$F$1067,"Yes")</f>
        <v>5</v>
      </c>
      <c r="D957" s="30" t="s">
        <v>579</v>
      </c>
      <c r="E957" s="31" t="s">
        <v>582</v>
      </c>
      <c r="F957" s="17"/>
      <c r="G957" s="32"/>
      <c r="H957" s="33">
        <v>0.06</v>
      </c>
      <c r="I957" s="42"/>
    </row>
    <row r="958" spans="1:10" hidden="1" x14ac:dyDescent="0.35">
      <c r="A958" s="28"/>
      <c r="B958" s="45" t="s">
        <v>94</v>
      </c>
      <c r="C958" s="65">
        <f>COUNTIFS('Covanta TAC Data'!$C$6:$C$1067,'Materials with no TAC Check'!B959,'Covanta TAC Data'!$F$6:$F$1067,"Yes")</f>
        <v>5</v>
      </c>
      <c r="D958" s="30" t="s">
        <v>406</v>
      </c>
      <c r="E958" s="31" t="s">
        <v>1330</v>
      </c>
      <c r="F958" s="17"/>
      <c r="G958" s="32"/>
      <c r="H958" s="33">
        <v>2.7E-2</v>
      </c>
      <c r="I958" s="42"/>
    </row>
    <row r="959" spans="1:10" hidden="1" x14ac:dyDescent="0.35">
      <c r="A959" s="28"/>
      <c r="B959" s="45" t="s">
        <v>94</v>
      </c>
      <c r="C959" s="65">
        <f>COUNTIFS('Covanta TAC Data'!$C$6:$C$1067,'Materials with no TAC Check'!B960,'Covanta TAC Data'!$F$6:$F$1067,"Yes")</f>
        <v>5</v>
      </c>
      <c r="D959" s="30" t="s">
        <v>1183</v>
      </c>
      <c r="E959" s="31" t="s">
        <v>657</v>
      </c>
      <c r="F959" s="17"/>
      <c r="G959" s="32"/>
      <c r="H959" s="33">
        <v>0.02</v>
      </c>
      <c r="I959" s="42"/>
    </row>
    <row r="960" spans="1:10" hidden="1" x14ac:dyDescent="0.35">
      <c r="A960" s="28"/>
      <c r="B960" s="45" t="s">
        <v>94</v>
      </c>
      <c r="C960" s="65">
        <f>COUNTIFS('Covanta TAC Data'!$C$6:$C$1067,'Materials with no TAC Check'!B961,'Covanta TAC Data'!$F$6:$F$1067,"Yes")</f>
        <v>5</v>
      </c>
      <c r="D960" s="30" t="s">
        <v>627</v>
      </c>
      <c r="E960" s="31" t="s">
        <v>631</v>
      </c>
      <c r="F960" s="17"/>
      <c r="G960" s="32"/>
      <c r="H960" s="33">
        <v>1.2E-2</v>
      </c>
      <c r="I960" s="42"/>
    </row>
    <row r="961" spans="1:9" hidden="1" x14ac:dyDescent="0.35">
      <c r="A961" s="28"/>
      <c r="B961" s="45" t="s">
        <v>94</v>
      </c>
      <c r="C961" s="65">
        <f>COUNTIFS('Covanta TAC Data'!$C$6:$C$1067,'Materials with no TAC Check'!B962,'Covanta TAC Data'!$F$6:$F$1067,"Yes")</f>
        <v>5</v>
      </c>
      <c r="D961" s="30" t="s">
        <v>292</v>
      </c>
      <c r="E961" s="31" t="s">
        <v>293</v>
      </c>
      <c r="F961" s="17"/>
      <c r="G961" s="32"/>
      <c r="H961" s="33">
        <v>0.01</v>
      </c>
      <c r="I961" s="42"/>
    </row>
    <row r="962" spans="1:9" hidden="1" x14ac:dyDescent="0.35">
      <c r="A962" s="28"/>
      <c r="B962" s="45" t="s">
        <v>94</v>
      </c>
      <c r="C962" s="65">
        <f>COUNTIFS('Covanta TAC Data'!$C$6:$C$1067,'Materials with no TAC Check'!B963,'Covanta TAC Data'!$F$6:$F$1067,"Yes")</f>
        <v>5</v>
      </c>
      <c r="D962" s="30" t="s">
        <v>1095</v>
      </c>
      <c r="E962" s="31" t="s">
        <v>1096</v>
      </c>
      <c r="F962" s="17"/>
      <c r="G962" s="32"/>
      <c r="H962" s="33">
        <v>0.01</v>
      </c>
      <c r="I962" s="42"/>
    </row>
    <row r="963" spans="1:9" hidden="1" x14ac:dyDescent="0.35">
      <c r="A963" s="28"/>
      <c r="B963" s="45" t="s">
        <v>94</v>
      </c>
      <c r="C963" s="65">
        <f>COUNTIFS('Covanta TAC Data'!$C$6:$C$1067,'Materials with no TAC Check'!B964,'Covanta TAC Data'!$F$6:$F$1067,"Yes")</f>
        <v>5</v>
      </c>
      <c r="D963" s="30" t="s">
        <v>27</v>
      </c>
      <c r="E963" s="31" t="s">
        <v>1331</v>
      </c>
      <c r="F963" s="17"/>
      <c r="G963" s="32"/>
      <c r="H963" s="33">
        <v>6.0000000000000001E-3</v>
      </c>
      <c r="I963" s="42"/>
    </row>
    <row r="964" spans="1:9" hidden="1" x14ac:dyDescent="0.35">
      <c r="A964" s="28"/>
      <c r="B964" s="45" t="s">
        <v>94</v>
      </c>
      <c r="C964" s="65">
        <f>COUNTIFS('Covanta TAC Data'!$C$6:$C$1067,'Materials with no TAC Check'!B965,'Covanta TAC Data'!$F$6:$F$1067,"Yes")</f>
        <v>5</v>
      </c>
      <c r="D964" s="30" t="s">
        <v>645</v>
      </c>
      <c r="E964" s="31" t="s">
        <v>646</v>
      </c>
      <c r="F964" s="17"/>
      <c r="G964" s="32"/>
      <c r="H964" s="33">
        <v>4.0000000000000001E-3</v>
      </c>
      <c r="I964" s="42"/>
    </row>
    <row r="965" spans="1:9" hidden="1" x14ac:dyDescent="0.35">
      <c r="A965" s="28"/>
      <c r="B965" s="45" t="s">
        <v>94</v>
      </c>
      <c r="C965" s="65">
        <f>COUNTIFS('Covanta TAC Data'!$C$6:$C$1067,'Materials with no TAC Check'!B966,'Covanta TAC Data'!$F$6:$F$1067,"Yes")</f>
        <v>2</v>
      </c>
      <c r="D965" s="30" t="s">
        <v>1280</v>
      </c>
      <c r="E965" s="31" t="s">
        <v>1010</v>
      </c>
      <c r="F965" s="17"/>
      <c r="G965" s="32"/>
      <c r="H965" s="33">
        <v>1E-3</v>
      </c>
      <c r="I965" s="42"/>
    </row>
    <row r="966" spans="1:9" hidden="1" x14ac:dyDescent="0.35">
      <c r="A966" s="28"/>
      <c r="B966" s="45" t="s">
        <v>194</v>
      </c>
      <c r="C966" s="65">
        <f>COUNTIFS('Covanta TAC Data'!$C$6:$C$1067,'Materials with no TAC Check'!B967,'Covanta TAC Data'!$F$6:$F$1067,"Yes")</f>
        <v>2</v>
      </c>
      <c r="D966" s="30" t="s">
        <v>583</v>
      </c>
      <c r="E966" s="31" t="s">
        <v>584</v>
      </c>
      <c r="F966" s="17"/>
      <c r="G966" s="32"/>
      <c r="H966" s="33">
        <v>0</v>
      </c>
      <c r="I966" s="42">
        <v>0.8</v>
      </c>
    </row>
    <row r="967" spans="1:9" hidden="1" x14ac:dyDescent="0.35">
      <c r="A967" s="28"/>
      <c r="B967" s="45" t="s">
        <v>194</v>
      </c>
      <c r="C967" s="65">
        <f>COUNTIFS('Covanta TAC Data'!$C$6:$C$1067,'Materials with no TAC Check'!B968,'Covanta TAC Data'!$F$6:$F$1067,"Yes")</f>
        <v>2</v>
      </c>
      <c r="D967" s="30" t="s">
        <v>471</v>
      </c>
      <c r="E967" s="31" t="s">
        <v>472</v>
      </c>
      <c r="F967" s="17"/>
      <c r="G967" s="32"/>
      <c r="H967" s="33">
        <v>0</v>
      </c>
      <c r="I967" s="42">
        <v>0.75</v>
      </c>
    </row>
    <row r="968" spans="1:9" hidden="1" x14ac:dyDescent="0.35">
      <c r="A968" s="28"/>
      <c r="B968" s="45" t="s">
        <v>194</v>
      </c>
      <c r="C968" s="65">
        <f>COUNTIFS('Covanta TAC Data'!$C$6:$C$1067,'Materials with no TAC Check'!B969,'Covanta TAC Data'!$F$6:$F$1067,"Yes")</f>
        <v>2</v>
      </c>
      <c r="D968" s="30" t="s">
        <v>271</v>
      </c>
      <c r="E968" s="31" t="s">
        <v>272</v>
      </c>
      <c r="F968" s="17"/>
      <c r="G968" s="32"/>
      <c r="H968" s="33">
        <v>0</v>
      </c>
      <c r="I968" s="42">
        <v>0.75</v>
      </c>
    </row>
    <row r="969" spans="1:9" hidden="1" x14ac:dyDescent="0.35">
      <c r="A969" s="28"/>
      <c r="B969" s="45" t="s">
        <v>194</v>
      </c>
      <c r="C969" s="65">
        <f>COUNTIFS('Covanta TAC Data'!$C$6:$C$1067,'Materials with no TAC Check'!B970,'Covanta TAC Data'!$F$6:$F$1067,"Yes")</f>
        <v>2</v>
      </c>
      <c r="D969" s="30" t="s">
        <v>1046</v>
      </c>
      <c r="E969" s="31" t="s">
        <v>1047</v>
      </c>
      <c r="F969" s="17"/>
      <c r="G969" s="32"/>
      <c r="H969" s="33">
        <v>0.1</v>
      </c>
      <c r="I969" s="42">
        <v>0.3</v>
      </c>
    </row>
    <row r="970" spans="1:9" hidden="1" x14ac:dyDescent="0.35">
      <c r="A970" s="28"/>
      <c r="B970" s="45" t="s">
        <v>194</v>
      </c>
      <c r="C970" s="65">
        <f>COUNTIFS('Covanta TAC Data'!$C$6:$C$1067,'Materials with no TAC Check'!B971,'Covanta TAC Data'!$F$6:$F$1067,"Yes")</f>
        <v>2</v>
      </c>
      <c r="D970" s="30" t="s">
        <v>257</v>
      </c>
      <c r="E970" s="31" t="s">
        <v>258</v>
      </c>
      <c r="F970" s="17"/>
      <c r="G970" s="32"/>
      <c r="H970" s="33">
        <v>0</v>
      </c>
      <c r="I970" s="42">
        <v>0.1</v>
      </c>
    </row>
    <row r="971" spans="1:9" hidden="1" x14ac:dyDescent="0.35">
      <c r="A971" s="28"/>
      <c r="B971" s="45" t="s">
        <v>194</v>
      </c>
      <c r="C971" s="65">
        <f>COUNTIFS('Covanta TAC Data'!$C$6:$C$1067,'Materials with no TAC Check'!B972,'Covanta TAC Data'!$F$6:$F$1067,"Yes")</f>
        <v>2</v>
      </c>
      <c r="D971" s="30" t="s">
        <v>195</v>
      </c>
      <c r="E971" s="31" t="s">
        <v>196</v>
      </c>
      <c r="F971" s="17"/>
      <c r="G971" s="32"/>
      <c r="H971" s="33">
        <v>0</v>
      </c>
      <c r="I971" s="42">
        <v>0.2</v>
      </c>
    </row>
    <row r="972" spans="1:9" hidden="1" x14ac:dyDescent="0.35">
      <c r="A972" s="28"/>
      <c r="B972" s="45" t="s">
        <v>194</v>
      </c>
      <c r="C972" s="65">
        <f>COUNTIFS('Covanta TAC Data'!$C$6:$C$1067,'Materials with no TAC Check'!B973,'Covanta TAC Data'!$F$6:$F$1067,"Yes")</f>
        <v>2</v>
      </c>
      <c r="D972" s="30" t="s">
        <v>367</v>
      </c>
      <c r="E972" s="31" t="s">
        <v>368</v>
      </c>
      <c r="F972" s="17"/>
      <c r="G972" s="32"/>
      <c r="H972" s="33">
        <v>0</v>
      </c>
      <c r="I972" s="42">
        <v>0.1</v>
      </c>
    </row>
    <row r="973" spans="1:9" hidden="1" x14ac:dyDescent="0.35">
      <c r="A973" s="28"/>
      <c r="B973" s="45" t="s">
        <v>194</v>
      </c>
      <c r="C973" s="65">
        <f>COUNTIFS('Covanta TAC Data'!$C$6:$C$1067,'Materials with no TAC Check'!B974,'Covanta TAC Data'!$F$6:$F$1067,"Yes")</f>
        <v>2</v>
      </c>
      <c r="D973" s="30" t="s">
        <v>906</v>
      </c>
      <c r="E973" s="31" t="s">
        <v>907</v>
      </c>
      <c r="F973" s="17"/>
      <c r="G973" s="32"/>
      <c r="H973" s="33">
        <v>0</v>
      </c>
      <c r="I973" s="42">
        <v>0.05</v>
      </c>
    </row>
    <row r="974" spans="1:9" hidden="1" x14ac:dyDescent="0.35">
      <c r="A974" s="28"/>
      <c r="B974" s="45" t="s">
        <v>194</v>
      </c>
      <c r="C974" s="65">
        <f>COUNTIFS('Covanta TAC Data'!$C$6:$C$1067,'Materials with no TAC Check'!B975,'Covanta TAC Data'!$F$6:$F$1067,"Yes")</f>
        <v>2</v>
      </c>
      <c r="D974" s="30" t="s">
        <v>913</v>
      </c>
      <c r="E974" s="31" t="s">
        <v>914</v>
      </c>
      <c r="F974" s="17"/>
      <c r="G974" s="32"/>
      <c r="H974" s="33">
        <v>0</v>
      </c>
      <c r="I974" s="42">
        <v>0.1</v>
      </c>
    </row>
    <row r="975" spans="1:9" hidden="1" x14ac:dyDescent="0.35">
      <c r="A975" s="28"/>
      <c r="B975" s="45" t="s">
        <v>194</v>
      </c>
      <c r="C975" s="65">
        <f>COUNTIFS('Covanta TAC Data'!$C$6:$C$1067,'Materials with no TAC Check'!B976,'Covanta TAC Data'!$F$6:$F$1067,"Yes")</f>
        <v>2</v>
      </c>
      <c r="D975" s="30" t="s">
        <v>998</v>
      </c>
      <c r="E975" s="31" t="s">
        <v>999</v>
      </c>
      <c r="F975" s="17"/>
      <c r="G975" s="32"/>
      <c r="H975" s="33">
        <v>0</v>
      </c>
      <c r="I975" s="42">
        <v>0.1</v>
      </c>
    </row>
    <row r="976" spans="1:9" hidden="1" x14ac:dyDescent="0.35">
      <c r="A976" s="28"/>
      <c r="B976" s="45" t="s">
        <v>194</v>
      </c>
      <c r="C976" s="65">
        <f>COUNTIFS('Covanta TAC Data'!$C$6:$C$1067,'Materials with no TAC Check'!B977,'Covanta TAC Data'!$F$6:$F$1067,"Yes")</f>
        <v>2</v>
      </c>
      <c r="D976" s="30" t="s">
        <v>478</v>
      </c>
      <c r="E976" s="31" t="s">
        <v>274</v>
      </c>
      <c r="F976" s="17"/>
      <c r="G976" s="32"/>
      <c r="H976" s="33">
        <v>0</v>
      </c>
      <c r="I976" s="42">
        <v>0.1</v>
      </c>
    </row>
    <row r="977" spans="1:10" hidden="1" x14ac:dyDescent="0.35">
      <c r="A977" s="28"/>
      <c r="B977" s="45" t="s">
        <v>194</v>
      </c>
      <c r="C977" s="65">
        <f>COUNTIFS('Covanta TAC Data'!$C$6:$C$1067,'Materials with no TAC Check'!B978,'Covanta TAC Data'!$F$6:$F$1067,"Yes")</f>
        <v>2</v>
      </c>
      <c r="D977" s="30" t="s">
        <v>1332</v>
      </c>
      <c r="E977" s="31" t="s">
        <v>513</v>
      </c>
      <c r="F977" s="17"/>
      <c r="G977" s="32"/>
      <c r="H977" s="33">
        <v>0</v>
      </c>
      <c r="I977" s="42">
        <v>0.15</v>
      </c>
    </row>
    <row r="978" spans="1:10" hidden="1" x14ac:dyDescent="0.35">
      <c r="A978" s="28"/>
      <c r="B978" s="45" t="s">
        <v>194</v>
      </c>
      <c r="C978" s="65">
        <f>COUNTIFS('Covanta TAC Data'!$C$6:$C$1067,'Materials with no TAC Check'!B979,'Covanta TAC Data'!$F$6:$F$1067,"Yes")</f>
        <v>2</v>
      </c>
      <c r="D978" s="2" t="s">
        <v>897</v>
      </c>
      <c r="E978" s="31" t="s">
        <v>898</v>
      </c>
      <c r="F978" s="17"/>
      <c r="G978" s="32"/>
      <c r="H978" s="33">
        <v>0</v>
      </c>
      <c r="I978" s="42">
        <v>0.1</v>
      </c>
    </row>
    <row r="979" spans="1:10" hidden="1" x14ac:dyDescent="0.35">
      <c r="A979" s="28"/>
      <c r="B979" s="45" t="s">
        <v>194</v>
      </c>
      <c r="C979" s="65">
        <f>COUNTIFS('Covanta TAC Data'!$C$6:$C$1067,'Materials with no TAC Check'!B980,'Covanta TAC Data'!$F$6:$F$1067,"Yes")</f>
        <v>0</v>
      </c>
      <c r="D979" s="30" t="s">
        <v>664</v>
      </c>
      <c r="E979" s="31" t="s">
        <v>665</v>
      </c>
      <c r="F979" s="17"/>
      <c r="G979" s="32"/>
      <c r="H979" s="33">
        <v>0</v>
      </c>
      <c r="I979" s="42">
        <v>0.05</v>
      </c>
    </row>
    <row r="980" spans="1:10" hidden="1" x14ac:dyDescent="0.35">
      <c r="A980" s="28"/>
      <c r="B980" s="45" t="s">
        <v>736</v>
      </c>
      <c r="C980" s="65">
        <f>COUNTIFS('Covanta TAC Data'!$C$6:$C$1067,'Materials with no TAC Check'!B981,'Covanta TAC Data'!$F$6:$F$1067,"Yes")</f>
        <v>0</v>
      </c>
      <c r="D980" s="30" t="s">
        <v>733</v>
      </c>
      <c r="E980" s="31" t="s">
        <v>737</v>
      </c>
      <c r="F980" s="17"/>
      <c r="G980" s="32"/>
      <c r="H980" s="33">
        <v>0.5</v>
      </c>
      <c r="I980" s="42" t="s">
        <v>738</v>
      </c>
    </row>
    <row r="981" spans="1:10" hidden="1" x14ac:dyDescent="0.35">
      <c r="A981" s="28"/>
      <c r="B981" s="45" t="s">
        <v>736</v>
      </c>
      <c r="C981" s="65">
        <f>COUNTIFS('Covanta TAC Data'!$C$6:$C$1067,'Materials with no TAC Check'!B982,'Covanta TAC Data'!$F$6:$F$1067,"Yes")</f>
        <v>0</v>
      </c>
      <c r="D981" s="30" t="s">
        <v>869</v>
      </c>
      <c r="E981" s="31" t="s">
        <v>870</v>
      </c>
      <c r="F981" s="17"/>
      <c r="G981" s="32"/>
      <c r="H981" s="33">
        <v>0.01</v>
      </c>
      <c r="I981" s="42" t="s">
        <v>122</v>
      </c>
    </row>
    <row r="982" spans="1:10" hidden="1" x14ac:dyDescent="0.35">
      <c r="A982" s="28"/>
      <c r="B982" s="45" t="s">
        <v>736</v>
      </c>
      <c r="C982" s="65">
        <f>COUNTIFS('Covanta TAC Data'!$C$6:$C$1067,'Materials with no TAC Check'!B983,'Covanta TAC Data'!$F$6:$F$1067,"Yes")</f>
        <v>0</v>
      </c>
      <c r="D982" s="30" t="s">
        <v>750</v>
      </c>
      <c r="E982" s="31" t="s">
        <v>751</v>
      </c>
      <c r="F982" s="17"/>
      <c r="G982" s="32"/>
      <c r="H982" s="33">
        <v>1E-3</v>
      </c>
      <c r="I982" s="42" t="s">
        <v>101</v>
      </c>
    </row>
    <row r="983" spans="1:10" hidden="1" x14ac:dyDescent="0.35">
      <c r="A983" s="28"/>
      <c r="B983" s="45" t="s">
        <v>736</v>
      </c>
      <c r="C983" s="65">
        <f>COUNTIFS('Covanta TAC Data'!$C$6:$C$1067,'Materials with no TAC Check'!B984,'Covanta TAC Data'!$F$6:$F$1067,"Yes")</f>
        <v>0</v>
      </c>
      <c r="D983" s="30" t="s">
        <v>745</v>
      </c>
      <c r="E983" s="31" t="s">
        <v>747</v>
      </c>
      <c r="F983" s="17"/>
      <c r="G983" s="32"/>
      <c r="H983" s="33">
        <v>1E-3</v>
      </c>
      <c r="I983" s="42" t="s">
        <v>101</v>
      </c>
    </row>
    <row r="984" spans="1:10" x14ac:dyDescent="0.35">
      <c r="A984" s="28"/>
      <c r="B984" s="45" t="s">
        <v>736</v>
      </c>
      <c r="C984" s="65">
        <f>COUNTIFS('Covanta TAC Data'!$C$6:$C$1067,'Materials with no TAC Check'!B985,'Covanta TAC Data'!$F$6:$F$1067,"Yes")</f>
        <v>2</v>
      </c>
      <c r="D984" s="30" t="s">
        <v>876</v>
      </c>
      <c r="E984" s="31" t="s">
        <v>877</v>
      </c>
      <c r="F984" s="17"/>
      <c r="G984" s="32"/>
      <c r="H984" s="33">
        <v>1E-3</v>
      </c>
      <c r="I984" s="42" t="s">
        <v>101</v>
      </c>
    </row>
    <row r="985" spans="1:10" x14ac:dyDescent="0.35">
      <c r="A985" s="28"/>
      <c r="B985" s="45" t="s">
        <v>402</v>
      </c>
      <c r="C985" s="65">
        <f>COUNTIFS('Covanta TAC Data'!$C$6:$C$1067,'Materials with no TAC Check'!B986,'Covanta TAC Data'!$F$6:$F$1067,"Yes")</f>
        <v>2</v>
      </c>
      <c r="D985" s="30" t="s">
        <v>273</v>
      </c>
      <c r="E985" s="31" t="s">
        <v>403</v>
      </c>
      <c r="F985" s="17"/>
      <c r="G985" s="32"/>
      <c r="H985" s="33" t="s">
        <v>326</v>
      </c>
      <c r="I985" s="42" t="s">
        <v>1333</v>
      </c>
    </row>
    <row r="986" spans="1:10" x14ac:dyDescent="0.35">
      <c r="A986" s="28"/>
      <c r="B986" s="45" t="s">
        <v>402</v>
      </c>
      <c r="C986" s="65">
        <f>COUNTIFS('Covanta TAC Data'!$C$6:$C$1067,'Materials with no TAC Check'!B987,'Covanta TAC Data'!$F$6:$F$1067,"Yes")</f>
        <v>2</v>
      </c>
      <c r="D986" s="30" t="s">
        <v>504</v>
      </c>
      <c r="E986" s="31" t="s">
        <v>506</v>
      </c>
      <c r="F986" s="17"/>
      <c r="G986" s="32"/>
      <c r="H986" s="33" t="s">
        <v>340</v>
      </c>
      <c r="I986" s="42"/>
    </row>
    <row r="987" spans="1:10" hidden="1" x14ac:dyDescent="0.35">
      <c r="A987" s="28"/>
      <c r="B987" s="45" t="s">
        <v>402</v>
      </c>
      <c r="C987" s="65">
        <f>COUNTIFS('Covanta TAC Data'!$C$6:$C$1067,'Materials with no TAC Check'!B988,'Covanta TAC Data'!$F$6:$F$1067,"Yes")</f>
        <v>3</v>
      </c>
      <c r="D987" s="30" t="s">
        <v>1334</v>
      </c>
      <c r="E987" s="31" t="s">
        <v>592</v>
      </c>
      <c r="F987" s="17"/>
      <c r="G987" s="32"/>
      <c r="H987" s="33" t="s">
        <v>96</v>
      </c>
      <c r="I987" s="42"/>
    </row>
    <row r="988" spans="1:10" hidden="1" x14ac:dyDescent="0.35">
      <c r="A988" s="28"/>
      <c r="B988" s="45" t="s">
        <v>12</v>
      </c>
      <c r="C988" s="65">
        <f>COUNTIFS('Covanta TAC Data'!$C$6:$C$1067,'Materials with no TAC Check'!B989,'Covanta TAC Data'!$F$6:$F$1067,"Yes")</f>
        <v>3</v>
      </c>
      <c r="D988" s="30" t="s">
        <v>934</v>
      </c>
      <c r="E988" s="31" t="s">
        <v>936</v>
      </c>
      <c r="F988" s="17"/>
      <c r="G988" s="32"/>
      <c r="H988" s="33">
        <v>40</v>
      </c>
      <c r="I988" s="42"/>
      <c r="J988">
        <v>13</v>
      </c>
    </row>
    <row r="989" spans="1:10" hidden="1" x14ac:dyDescent="0.35">
      <c r="A989" s="28"/>
      <c r="B989" s="45" t="s">
        <v>12</v>
      </c>
      <c r="C989" s="65">
        <f>COUNTIFS('Covanta TAC Data'!$C$6:$C$1067,'Materials with no TAC Check'!B990,'Covanta TAC Data'!$F$6:$F$1067,"Yes")</f>
        <v>3</v>
      </c>
      <c r="D989" s="65" t="s">
        <v>406</v>
      </c>
      <c r="E989" s="31" t="s">
        <v>1169</v>
      </c>
      <c r="F989" s="17"/>
      <c r="G989" s="32"/>
      <c r="H989" s="33">
        <v>20</v>
      </c>
      <c r="I989" s="42"/>
    </row>
    <row r="990" spans="1:10" hidden="1" x14ac:dyDescent="0.35">
      <c r="A990" s="28"/>
      <c r="B990" s="45" t="s">
        <v>12</v>
      </c>
      <c r="C990" s="65">
        <f>COUNTIFS('Covanta TAC Data'!$C$6:$C$1067,'Materials with no TAC Check'!B991,'Covanta TAC Data'!$F$6:$F$1067,"Yes")</f>
        <v>3</v>
      </c>
      <c r="D990" s="65" t="s">
        <v>431</v>
      </c>
      <c r="E990" s="31" t="s">
        <v>432</v>
      </c>
      <c r="F990" s="17"/>
      <c r="G990" s="32"/>
      <c r="H990" s="33">
        <v>1</v>
      </c>
      <c r="I990" s="42"/>
    </row>
    <row r="991" spans="1:10" hidden="1" x14ac:dyDescent="0.35">
      <c r="A991" s="28"/>
      <c r="B991" s="45" t="s">
        <v>12</v>
      </c>
      <c r="C991" s="65">
        <f>COUNTIFS('Covanta TAC Data'!$C$6:$C$1067,'Materials with no TAC Check'!B992,'Covanta TAC Data'!$F$6:$F$1067,"Yes")</f>
        <v>3</v>
      </c>
      <c r="D991" s="77" t="s">
        <v>458</v>
      </c>
      <c r="E991" s="78" t="s">
        <v>459</v>
      </c>
      <c r="F991" s="17"/>
      <c r="G991" s="32"/>
      <c r="H991" s="33">
        <v>10</v>
      </c>
      <c r="I991" s="42"/>
    </row>
    <row r="992" spans="1:10" hidden="1" x14ac:dyDescent="0.35">
      <c r="A992" s="28"/>
      <c r="B992" s="45" t="s">
        <v>12</v>
      </c>
      <c r="C992" s="65">
        <f>COUNTIFS('Covanta TAC Data'!$C$6:$C$1067,'Materials with no TAC Check'!B993,'Covanta TAC Data'!$F$6:$F$1067,"Yes")</f>
        <v>3</v>
      </c>
      <c r="D992" s="65" t="s">
        <v>27</v>
      </c>
      <c r="E992" s="31" t="s">
        <v>1335</v>
      </c>
      <c r="F992" s="17"/>
      <c r="G992" s="32"/>
      <c r="H992" s="33">
        <v>4</v>
      </c>
      <c r="I992" s="42"/>
    </row>
    <row r="993" spans="1:12" hidden="1" x14ac:dyDescent="0.35">
      <c r="A993" s="28"/>
      <c r="B993" s="45" t="s">
        <v>12</v>
      </c>
      <c r="C993" s="65">
        <f>COUNTIFS('Covanta TAC Data'!$C$6:$C$1067,'Materials with no TAC Check'!B994,'Covanta TAC Data'!$F$6:$F$1067,"Yes")</f>
        <v>1</v>
      </c>
      <c r="D993" s="30" t="s">
        <v>674</v>
      </c>
      <c r="E993" s="47" t="s">
        <v>675</v>
      </c>
      <c r="F993" s="17"/>
      <c r="G993" s="32"/>
      <c r="H993" s="33">
        <v>1</v>
      </c>
      <c r="I993" s="42"/>
    </row>
    <row r="994" spans="1:12" hidden="1" x14ac:dyDescent="0.35">
      <c r="A994" s="28"/>
      <c r="B994" s="45" t="s">
        <v>310</v>
      </c>
      <c r="C994" s="65">
        <f>COUNTIFS('Covanta TAC Data'!$C$6:$C$1067,'Materials with no TAC Check'!B995,'Covanta TAC Data'!$F$6:$F$1067,"Yes")</f>
        <v>1</v>
      </c>
      <c r="D994" s="30" t="s">
        <v>871</v>
      </c>
      <c r="E994" s="31" t="s">
        <v>59</v>
      </c>
      <c r="F994" s="17"/>
      <c r="G994" s="32"/>
      <c r="H994" s="33">
        <v>0.94020000000000004</v>
      </c>
      <c r="I994" s="42"/>
      <c r="K994">
        <v>1.05</v>
      </c>
    </row>
    <row r="995" spans="1:12" hidden="1" x14ac:dyDescent="0.35">
      <c r="A995" s="28"/>
      <c r="B995" s="45" t="s">
        <v>310</v>
      </c>
      <c r="C995" s="65">
        <f>COUNTIFS('Covanta TAC Data'!$C$6:$C$1067,'Materials with no TAC Check'!B996,'Covanta TAC Data'!$F$6:$F$1067,"Yes")</f>
        <v>1</v>
      </c>
      <c r="D995" s="30" t="s">
        <v>393</v>
      </c>
      <c r="E995" s="31" t="s">
        <v>394</v>
      </c>
      <c r="F995" s="17"/>
      <c r="G995" s="32"/>
      <c r="H995" s="33">
        <v>3.8199999999999998E-2</v>
      </c>
      <c r="I995" s="42"/>
    </row>
    <row r="996" spans="1:12" hidden="1" x14ac:dyDescent="0.35">
      <c r="A996" s="28"/>
      <c r="B996" s="45" t="s">
        <v>310</v>
      </c>
      <c r="C996" s="65">
        <f>COUNTIFS('Covanta TAC Data'!$C$6:$C$1067,'Materials with no TAC Check'!B997,'Covanta TAC Data'!$F$6:$F$1067,"Yes")</f>
        <v>1</v>
      </c>
      <c r="D996" s="30" t="s">
        <v>307</v>
      </c>
      <c r="E996" s="31" t="s">
        <v>311</v>
      </c>
      <c r="F996" s="17"/>
      <c r="G996" s="32"/>
      <c r="H996" s="33">
        <v>2.1600000000000001E-2</v>
      </c>
      <c r="I996" s="42"/>
    </row>
    <row r="997" spans="1:12" hidden="1" x14ac:dyDescent="0.35">
      <c r="A997" s="28"/>
      <c r="B997" s="45" t="s">
        <v>885</v>
      </c>
      <c r="C997" s="65">
        <f>COUNTIFS('Covanta TAC Data'!$C$6:$C$1067,'Materials with no TAC Check'!B998,'Covanta TAC Data'!$F$6:$F$1067,"Yes")</f>
        <v>1</v>
      </c>
      <c r="D997" s="30" t="s">
        <v>871</v>
      </c>
      <c r="E997" s="31" t="s">
        <v>59</v>
      </c>
      <c r="F997" s="17"/>
      <c r="G997" s="32"/>
      <c r="H997" s="33">
        <v>0.98750000000000004</v>
      </c>
      <c r="I997" s="42"/>
      <c r="K997">
        <v>1.01</v>
      </c>
    </row>
    <row r="998" spans="1:12" hidden="1" x14ac:dyDescent="0.35">
      <c r="A998" s="28"/>
      <c r="B998" s="45" t="s">
        <v>885</v>
      </c>
      <c r="C998" s="65">
        <f>COUNTIFS('Covanta TAC Data'!$C$6:$C$1067,'Materials with no TAC Check'!B999,'Covanta TAC Data'!$F$6:$F$1067,"Yes")</f>
        <v>2</v>
      </c>
      <c r="D998" s="30" t="s">
        <v>965</v>
      </c>
      <c r="E998" s="31" t="s">
        <v>967</v>
      </c>
      <c r="F998" s="17"/>
      <c r="G998" s="32"/>
      <c r="H998" s="33">
        <v>1.2500000000000001E-2</v>
      </c>
      <c r="I998" s="42"/>
    </row>
    <row r="999" spans="1:12" hidden="1" x14ac:dyDescent="0.35">
      <c r="A999" s="28"/>
      <c r="B999" s="45" t="s">
        <v>679</v>
      </c>
      <c r="C999" s="65">
        <f>COUNTIFS('Covanta TAC Data'!$C$6:$C$1067,'Materials with no TAC Check'!B1000,'Covanta TAC Data'!$F$6:$F$1067,"Yes")</f>
        <v>2</v>
      </c>
      <c r="D999" s="30" t="s">
        <v>961</v>
      </c>
      <c r="E999" s="31" t="s">
        <v>1145</v>
      </c>
      <c r="F999" s="17"/>
      <c r="G999" s="32"/>
      <c r="H999" s="33">
        <v>0.05</v>
      </c>
      <c r="I999" s="42">
        <v>0.1</v>
      </c>
      <c r="J999" t="s">
        <v>884</v>
      </c>
    </row>
    <row r="1000" spans="1:12" x14ac:dyDescent="0.35">
      <c r="A1000" s="28"/>
      <c r="B1000" s="45" t="s">
        <v>679</v>
      </c>
      <c r="C1000" s="65">
        <f>COUNTIFS('Covanta TAC Data'!$C$6:$C$1067,'Materials with no TAC Check'!B1001,'Covanta TAC Data'!$F$6:$F$1067,"Yes")</f>
        <v>0</v>
      </c>
      <c r="D1000" s="30" t="s">
        <v>672</v>
      </c>
      <c r="E1000" s="31" t="s">
        <v>1336</v>
      </c>
      <c r="F1000" s="17"/>
      <c r="G1000" s="32"/>
      <c r="H1000" s="33">
        <v>0.03</v>
      </c>
      <c r="I1000" s="42">
        <v>7.0000000000000007E-2</v>
      </c>
    </row>
    <row r="1001" spans="1:12" x14ac:dyDescent="0.35">
      <c r="A1001" s="28"/>
      <c r="B1001" s="45" t="s">
        <v>916</v>
      </c>
      <c r="C1001" s="65">
        <f>COUNTIFS('Covanta TAC Data'!$C$6:$C$1067,'Materials with no TAC Check'!B1002,'Covanta TAC Data'!$F$6:$F$1067,"Yes")</f>
        <v>0</v>
      </c>
      <c r="D1001" s="30" t="s">
        <v>1337</v>
      </c>
      <c r="E1001" s="31" t="s">
        <v>918</v>
      </c>
      <c r="F1001" s="17"/>
      <c r="G1001" s="32"/>
      <c r="H1001" s="33">
        <v>0.14960000000000001</v>
      </c>
      <c r="I1001" s="42"/>
    </row>
    <row r="1002" spans="1:12" x14ac:dyDescent="0.35">
      <c r="A1002" s="28"/>
      <c r="B1002" s="45" t="s">
        <v>916</v>
      </c>
      <c r="C1002" s="65">
        <f>COUNTIFS('Covanta TAC Data'!$C$6:$C$1067,'Materials with no TAC Check'!B1003,'Covanta TAC Data'!$F$6:$F$1067,"Yes")</f>
        <v>1</v>
      </c>
      <c r="D1002" s="30" t="s">
        <v>1338</v>
      </c>
      <c r="E1002" s="31" t="s">
        <v>920</v>
      </c>
      <c r="F1002" s="17"/>
      <c r="G1002" s="32"/>
      <c r="H1002" s="33">
        <v>3.9E-2</v>
      </c>
      <c r="I1002" s="42"/>
    </row>
    <row r="1003" spans="1:12" x14ac:dyDescent="0.35">
      <c r="A1003" s="28"/>
      <c r="B1003" s="45" t="s">
        <v>529</v>
      </c>
      <c r="C1003" s="65">
        <f>COUNTIFS('Covanta TAC Data'!$C$6:$C$1067,'Materials with no TAC Check'!B1004,'Covanta TAC Data'!$F$6:$F$1067,"Yes")</f>
        <v>1</v>
      </c>
      <c r="D1003" s="30" t="s">
        <v>847</v>
      </c>
      <c r="E1003" s="31" t="s">
        <v>848</v>
      </c>
      <c r="F1003" s="17"/>
      <c r="G1003" s="32"/>
      <c r="H1003" s="33">
        <v>0.74500200000000005</v>
      </c>
      <c r="I1003" s="42">
        <v>1</v>
      </c>
    </row>
    <row r="1004" spans="1:12" x14ac:dyDescent="0.35">
      <c r="A1004" s="28"/>
      <c r="B1004" s="45" t="s">
        <v>529</v>
      </c>
      <c r="C1004" s="65">
        <f>COUNTIFS('Covanta TAC Data'!$C$6:$C$1067,'Materials with no TAC Check'!B1005,'Covanta TAC Data'!$F$6:$F$1067,"Yes")</f>
        <v>1</v>
      </c>
      <c r="D1004" s="30" t="s">
        <v>908</v>
      </c>
      <c r="E1004" s="31" t="s">
        <v>909</v>
      </c>
      <c r="F1004" s="17"/>
      <c r="G1004" s="32"/>
      <c r="H1004" s="33">
        <v>9.9999999999999995E-7</v>
      </c>
      <c r="I1004" s="42">
        <v>0.23</v>
      </c>
    </row>
    <row r="1005" spans="1:12" x14ac:dyDescent="0.35">
      <c r="A1005" s="28"/>
      <c r="B1005" s="45" t="s">
        <v>529</v>
      </c>
      <c r="C1005" s="65">
        <f>COUNTIFS('Covanta TAC Data'!$C$6:$C$1067,'Materials with no TAC Check'!B1006,'Covanta TAC Data'!$F$6:$F$1067,"Yes")</f>
        <v>1</v>
      </c>
      <c r="D1005" s="30" t="s">
        <v>790</v>
      </c>
      <c r="E1005" s="31" t="s">
        <v>791</v>
      </c>
      <c r="F1005" s="17"/>
      <c r="G1005" s="32"/>
      <c r="H1005" s="33">
        <v>9.9999999999999995E-7</v>
      </c>
      <c r="I1005" s="42">
        <v>3.5000000000000003E-2</v>
      </c>
    </row>
    <row r="1006" spans="1:12" x14ac:dyDescent="0.35">
      <c r="A1006" s="28"/>
      <c r="B1006" s="45" t="s">
        <v>529</v>
      </c>
      <c r="C1006" s="65">
        <f>COUNTIFS('Covanta TAC Data'!$C$6:$C$1067,'Materials with no TAC Check'!B1007,'Covanta TAC Data'!$F$6:$F$1067,"Yes")</f>
        <v>1</v>
      </c>
      <c r="D1006" s="30" t="s">
        <v>1339</v>
      </c>
      <c r="E1006" s="31" t="s">
        <v>1035</v>
      </c>
      <c r="F1006" s="17"/>
      <c r="G1006" s="32"/>
      <c r="H1006" s="33">
        <v>9.9999999999999995E-7</v>
      </c>
      <c r="I1006" s="42">
        <v>0.01</v>
      </c>
    </row>
    <row r="1007" spans="1:12" x14ac:dyDescent="0.35">
      <c r="A1007" s="28"/>
      <c r="B1007" s="45" t="s">
        <v>529</v>
      </c>
      <c r="C1007" s="65">
        <f>COUNTIFS('Covanta TAC Data'!$C$6:$C$1067,'Materials with no TAC Check'!B1008,'Covanta TAC Data'!$F$6:$F$1067,"Yes")</f>
        <v>0</v>
      </c>
      <c r="D1007" s="30" t="s">
        <v>527</v>
      </c>
      <c r="E1007" s="31" t="s">
        <v>528</v>
      </c>
      <c r="F1007" s="17"/>
      <c r="G1007" s="32"/>
      <c r="H1007" s="33">
        <v>0</v>
      </c>
      <c r="I1007" s="42">
        <v>9.990000000000001E-4</v>
      </c>
    </row>
    <row r="1008" spans="1:12" x14ac:dyDescent="0.35">
      <c r="A1008" s="28"/>
      <c r="B1008" s="45" t="s">
        <v>1043</v>
      </c>
      <c r="C1008" s="65">
        <f>COUNTIFS('Covanta TAC Data'!$C$6:$C$1067,'Materials with no TAC Check'!B1009,'Covanta TAC Data'!$F$6:$F$1067,"Yes")</f>
        <v>0</v>
      </c>
      <c r="D1008" s="30" t="s">
        <v>1022</v>
      </c>
      <c r="E1008" s="31" t="s">
        <v>1023</v>
      </c>
      <c r="F1008" s="17"/>
      <c r="G1008" s="32"/>
      <c r="H1008" s="33">
        <v>0.7</v>
      </c>
      <c r="I1008" s="42">
        <v>0.99</v>
      </c>
      <c r="L1008" t="s">
        <v>1340</v>
      </c>
    </row>
    <row r="1009" spans="1:11" x14ac:dyDescent="0.35">
      <c r="A1009" s="28"/>
      <c r="B1009" s="45" t="s">
        <v>568</v>
      </c>
      <c r="C1009" s="65">
        <f>COUNTIFS('Covanta TAC Data'!$C$6:$C$1067,'Materials with no TAC Check'!B1010,'Covanta TAC Data'!$F$6:$F$1067,"Yes")</f>
        <v>0</v>
      </c>
      <c r="D1009" s="30" t="s">
        <v>703</v>
      </c>
      <c r="E1009" s="31" t="s">
        <v>706</v>
      </c>
      <c r="F1009" s="17"/>
      <c r="G1009" s="32"/>
      <c r="H1009" s="33">
        <v>0.54</v>
      </c>
      <c r="I1009" s="42"/>
    </row>
    <row r="1010" spans="1:11" x14ac:dyDescent="0.35">
      <c r="A1010" s="28"/>
      <c r="B1010" s="45" t="s">
        <v>568</v>
      </c>
      <c r="C1010" s="65">
        <f>COUNTIFS('Covanta TAC Data'!$C$6:$C$1067,'Materials with no TAC Check'!B1011,'Covanta TAC Data'!$F$6:$F$1067,"Yes")</f>
        <v>0</v>
      </c>
      <c r="D1010" s="30" t="s">
        <v>561</v>
      </c>
      <c r="E1010" s="31" t="s">
        <v>569</v>
      </c>
      <c r="F1010" s="17"/>
      <c r="G1010" s="32"/>
      <c r="H1010" s="33">
        <v>0.3367</v>
      </c>
      <c r="I1010" s="42"/>
    </row>
    <row r="1011" spans="1:11" x14ac:dyDescent="0.35">
      <c r="A1011" s="28"/>
      <c r="B1011" s="45" t="s">
        <v>568</v>
      </c>
      <c r="C1011" s="65">
        <f>COUNTIFS('Covanta TAC Data'!$C$6:$C$1067,'Materials with no TAC Check'!B1012,'Covanta TAC Data'!$F$6:$F$1067,"Yes")</f>
        <v>1</v>
      </c>
      <c r="D1011" s="30" t="s">
        <v>598</v>
      </c>
      <c r="E1011" s="31" t="s">
        <v>600</v>
      </c>
      <c r="F1011" s="17"/>
      <c r="G1011" s="32"/>
      <c r="H1011" s="33">
        <v>3.5799999999999998E-2</v>
      </c>
      <c r="I1011" s="42"/>
    </row>
    <row r="1012" spans="1:11" x14ac:dyDescent="0.35">
      <c r="A1012" s="28"/>
      <c r="B1012" s="45" t="s">
        <v>253</v>
      </c>
      <c r="C1012" s="65">
        <f>COUNTIFS('Covanta TAC Data'!$C$6:$C$1067,'Materials with no TAC Check'!B1013,'Covanta TAC Data'!$F$6:$F$1067,"Yes")</f>
        <v>1</v>
      </c>
      <c r="D1012" s="30" t="s">
        <v>251</v>
      </c>
      <c r="E1012" s="31" t="s">
        <v>254</v>
      </c>
      <c r="F1012" s="17"/>
      <c r="G1012" s="32"/>
      <c r="H1012" s="33" t="s">
        <v>305</v>
      </c>
      <c r="I1012" s="42"/>
      <c r="K1012" t="s">
        <v>1341</v>
      </c>
    </row>
    <row r="1013" spans="1:11" hidden="1" x14ac:dyDescent="0.35">
      <c r="A1013" s="28"/>
      <c r="B1013" s="45" t="s">
        <v>253</v>
      </c>
      <c r="C1013" s="65">
        <f>COUNTIFS('Covanta TAC Data'!$C$6:$C$1067,'Materials with no TAC Check'!B1014,'Covanta TAC Data'!$F$6:$F$1067,"Yes")</f>
        <v>4</v>
      </c>
      <c r="D1013" s="30" t="s">
        <v>590</v>
      </c>
      <c r="E1013" s="31" t="s">
        <v>591</v>
      </c>
      <c r="F1013" s="17"/>
      <c r="G1013" s="32"/>
      <c r="H1013" s="33">
        <v>9.9999999999999995E-7</v>
      </c>
      <c r="I1013" s="42">
        <v>0.01</v>
      </c>
    </row>
    <row r="1014" spans="1:11" hidden="1" x14ac:dyDescent="0.35">
      <c r="A1014" s="28"/>
      <c r="B1014" s="45" t="s">
        <v>123</v>
      </c>
      <c r="C1014" s="65">
        <f>COUNTIFS('Covanta TAC Data'!$C$6:$C$1067,'Materials with no TAC Check'!B1015,'Covanta TAC Data'!$F$6:$F$1067,"Yes")</f>
        <v>4</v>
      </c>
      <c r="D1014" s="30" t="s">
        <v>797</v>
      </c>
      <c r="E1014" s="31" t="s">
        <v>105</v>
      </c>
      <c r="F1014" s="17"/>
      <c r="G1014" s="32"/>
      <c r="H1014" s="33">
        <v>0.20399999999999999</v>
      </c>
      <c r="I1014" s="42"/>
      <c r="K1014">
        <v>0.78</v>
      </c>
    </row>
    <row r="1015" spans="1:11" hidden="1" x14ac:dyDescent="0.35">
      <c r="A1015" s="28"/>
      <c r="B1015" s="45" t="s">
        <v>123</v>
      </c>
      <c r="C1015" s="65">
        <f>COUNTIFS('Covanta TAC Data'!$C$6:$C$1067,'Materials with no TAC Check'!B1016,'Covanta TAC Data'!$F$6:$F$1067,"Yes")</f>
        <v>4</v>
      </c>
      <c r="D1015" s="30" t="s">
        <v>743</v>
      </c>
      <c r="E1015" s="31" t="s">
        <v>744</v>
      </c>
      <c r="F1015" s="17"/>
      <c r="G1015" s="32"/>
      <c r="H1015" s="33">
        <v>0.16439999999999999</v>
      </c>
      <c r="I1015" s="42"/>
    </row>
    <row r="1016" spans="1:11" hidden="1" x14ac:dyDescent="0.35">
      <c r="A1016" s="28"/>
      <c r="B1016" s="45" t="s">
        <v>123</v>
      </c>
      <c r="C1016" s="65">
        <f>COUNTIFS('Covanta TAC Data'!$C$6:$C$1067,'Materials with no TAC Check'!B1017,'Covanta TAC Data'!$F$6:$F$1067,"Yes")</f>
        <v>4</v>
      </c>
      <c r="D1016" s="30" t="s">
        <v>209</v>
      </c>
      <c r="E1016" s="31" t="s">
        <v>210</v>
      </c>
      <c r="F1016" s="17"/>
      <c r="G1016" s="32"/>
      <c r="H1016" s="33">
        <v>0.11</v>
      </c>
      <c r="I1016" s="42"/>
    </row>
    <row r="1017" spans="1:11" hidden="1" x14ac:dyDescent="0.35">
      <c r="A1017" s="28"/>
      <c r="B1017" s="45" t="s">
        <v>123</v>
      </c>
      <c r="C1017" s="65">
        <f>COUNTIFS('Covanta TAC Data'!$C$6:$C$1067,'Materials with no TAC Check'!B1018,'Covanta TAC Data'!$F$6:$F$1067,"Yes")</f>
        <v>4</v>
      </c>
      <c r="D1017" s="30" t="s">
        <v>627</v>
      </c>
      <c r="E1017" s="31" t="s">
        <v>635</v>
      </c>
      <c r="F1017" s="17"/>
      <c r="G1017" s="32"/>
      <c r="H1017" s="33">
        <v>0.1075</v>
      </c>
      <c r="I1017" s="42"/>
    </row>
    <row r="1018" spans="1:11" hidden="1" x14ac:dyDescent="0.35">
      <c r="A1018" s="28"/>
      <c r="B1018" s="45" t="s">
        <v>123</v>
      </c>
      <c r="C1018" s="65">
        <f>COUNTIFS('Covanta TAC Data'!$C$6:$C$1067,'Materials with no TAC Check'!B1019,'Covanta TAC Data'!$F$6:$F$1067,"Yes")</f>
        <v>4</v>
      </c>
      <c r="D1018" s="30" t="s">
        <v>87</v>
      </c>
      <c r="E1018" s="31" t="s">
        <v>86</v>
      </c>
      <c r="F1018" s="17"/>
      <c r="G1018" s="32"/>
      <c r="H1018" s="33">
        <v>9.6000000000000002E-2</v>
      </c>
      <c r="I1018" s="42"/>
    </row>
    <row r="1019" spans="1:11" hidden="1" x14ac:dyDescent="0.35">
      <c r="A1019" s="28"/>
      <c r="B1019" s="45" t="s">
        <v>123</v>
      </c>
      <c r="C1019" s="65">
        <f>COUNTIFS('Covanta TAC Data'!$C$6:$C$1067,'Materials with no TAC Check'!B1020,'Covanta TAC Data'!$F$6:$F$1067,"Yes")</f>
        <v>4</v>
      </c>
      <c r="D1019" s="30" t="s">
        <v>38</v>
      </c>
      <c r="E1019" s="31" t="s">
        <v>39</v>
      </c>
      <c r="F1019" s="17"/>
      <c r="G1019" s="32"/>
      <c r="H1019" s="33">
        <v>6.3200000000000006E-2</v>
      </c>
      <c r="I1019" s="42"/>
    </row>
    <row r="1020" spans="1:11" hidden="1" x14ac:dyDescent="0.35">
      <c r="A1020" s="28"/>
      <c r="B1020" s="45" t="s">
        <v>123</v>
      </c>
      <c r="C1020" s="65">
        <f>COUNTIFS('Covanta TAC Data'!$C$6:$C$1067,'Materials with no TAC Check'!B1021,'Covanta TAC Data'!$F$6:$F$1067,"Yes")</f>
        <v>4</v>
      </c>
      <c r="D1020" s="30" t="s">
        <v>827</v>
      </c>
      <c r="E1020" s="31" t="s">
        <v>828</v>
      </c>
      <c r="F1020" s="17"/>
      <c r="G1020" s="32"/>
      <c r="H1020" s="33">
        <v>0.04</v>
      </c>
      <c r="I1020" s="42"/>
    </row>
    <row r="1021" spans="1:11" hidden="1" x14ac:dyDescent="0.35">
      <c r="A1021" s="28"/>
      <c r="B1021" s="45" t="s">
        <v>123</v>
      </c>
      <c r="C1021" s="65">
        <f>COUNTIFS('Covanta TAC Data'!$C$6:$C$1067,'Materials with no TAC Check'!B1022,'Covanta TAC Data'!$F$6:$F$1067,"Yes")</f>
        <v>4</v>
      </c>
      <c r="D1021" s="30" t="s">
        <v>998</v>
      </c>
      <c r="E1021" s="31" t="s">
        <v>999</v>
      </c>
      <c r="F1021" s="17"/>
      <c r="G1021" s="32"/>
      <c r="H1021" s="33">
        <v>1.78E-2</v>
      </c>
      <c r="I1021" s="42"/>
    </row>
    <row r="1022" spans="1:11" hidden="1" x14ac:dyDescent="0.35">
      <c r="A1022" s="28"/>
      <c r="B1022" s="45" t="s">
        <v>123</v>
      </c>
      <c r="C1022" s="65">
        <f>COUNTIFS('Covanta TAC Data'!$C$6:$C$1067,'Materials with no TAC Check'!B1023,'Covanta TAC Data'!$F$6:$F$1067,"Yes")</f>
        <v>4</v>
      </c>
      <c r="D1022" s="30" t="s">
        <v>406</v>
      </c>
      <c r="E1022" s="31" t="s">
        <v>419</v>
      </c>
      <c r="F1022" s="17"/>
      <c r="G1022" s="32"/>
      <c r="H1022" s="33">
        <v>1.54E-2</v>
      </c>
      <c r="I1022" s="42"/>
    </row>
    <row r="1023" spans="1:11" hidden="1" x14ac:dyDescent="0.35">
      <c r="A1023" s="28"/>
      <c r="B1023" s="45" t="s">
        <v>123</v>
      </c>
      <c r="C1023" s="65">
        <f>COUNTIFS('Covanta TAC Data'!$C$6:$C$1067,'Materials with no TAC Check'!B1024,'Covanta TAC Data'!$F$6:$F$1067,"Yes")</f>
        <v>4</v>
      </c>
      <c r="D1023" s="30" t="s">
        <v>27</v>
      </c>
      <c r="E1023" s="31" t="s">
        <v>28</v>
      </c>
      <c r="F1023" s="17"/>
      <c r="G1023" s="32"/>
      <c r="H1023" s="33">
        <v>3.5000000000000001E-3</v>
      </c>
      <c r="I1023" s="42"/>
    </row>
    <row r="1024" spans="1:11" hidden="1" x14ac:dyDescent="0.35">
      <c r="A1024" s="28"/>
      <c r="B1024" s="45" t="s">
        <v>123</v>
      </c>
      <c r="C1024" s="65">
        <f>COUNTIFS('Covanta TAC Data'!$C$6:$C$1067,'Materials with no TAC Check'!B1025,'Covanta TAC Data'!$F$6:$F$1067,"Yes")</f>
        <v>4</v>
      </c>
      <c r="D1024" s="30" t="s">
        <v>958</v>
      </c>
      <c r="E1024" s="31" t="s">
        <v>959</v>
      </c>
      <c r="F1024" s="17"/>
      <c r="G1024" s="32"/>
      <c r="H1024" s="33">
        <v>1.4E-3</v>
      </c>
      <c r="I1024" s="42"/>
    </row>
    <row r="1025" spans="1:10" hidden="1" x14ac:dyDescent="0.35">
      <c r="A1025" s="28"/>
      <c r="B1025" s="45" t="s">
        <v>123</v>
      </c>
      <c r="C1025" s="65">
        <f>COUNTIFS('Covanta TAC Data'!$C$6:$C$1067,'Materials with no TAC Check'!B1026,'Covanta TAC Data'!$F$6:$F$1067,"Yes")</f>
        <v>4</v>
      </c>
      <c r="D1025" s="30" t="s">
        <v>573</v>
      </c>
      <c r="E1025" s="31" t="s">
        <v>575</v>
      </c>
      <c r="F1025" s="17"/>
      <c r="G1025" s="32"/>
      <c r="H1025" s="33">
        <v>1.4E-3</v>
      </c>
      <c r="I1025" s="42"/>
    </row>
    <row r="1026" spans="1:10" hidden="1" x14ac:dyDescent="0.35">
      <c r="A1026" s="28"/>
      <c r="B1026" s="45" t="s">
        <v>123</v>
      </c>
      <c r="C1026" s="65">
        <f>COUNTIFS('Covanta TAC Data'!$C$6:$C$1067,'Materials with no TAC Check'!B1027,'Covanta TAC Data'!$F$6:$F$1067,"Yes")</f>
        <v>5</v>
      </c>
      <c r="D1026" s="30" t="s">
        <v>429</v>
      </c>
      <c r="E1026" s="31" t="s">
        <v>430</v>
      </c>
      <c r="F1026" s="17"/>
      <c r="G1026" s="32"/>
      <c r="H1026" s="33">
        <v>1.1999999999999999E-3</v>
      </c>
      <c r="I1026" s="42"/>
    </row>
    <row r="1027" spans="1:10" hidden="1" x14ac:dyDescent="0.35">
      <c r="A1027" s="28"/>
      <c r="B1027" s="45" t="s">
        <v>108</v>
      </c>
      <c r="C1027" s="65">
        <f>COUNTIFS('Covanta TAC Data'!$C$6:$C$1067,'Materials with no TAC Check'!B1028,'Covanta TAC Data'!$F$6:$F$1067,"Yes")</f>
        <v>5</v>
      </c>
      <c r="D1027" s="30" t="s">
        <v>797</v>
      </c>
      <c r="E1027" s="31" t="s">
        <v>105</v>
      </c>
      <c r="F1027" s="17"/>
      <c r="G1027" s="32"/>
      <c r="H1027" s="33">
        <v>0.15</v>
      </c>
      <c r="I1027" s="42"/>
      <c r="J1027">
        <v>0.90900000000000003</v>
      </c>
    </row>
    <row r="1028" spans="1:10" hidden="1" x14ac:dyDescent="0.35">
      <c r="A1028" s="28"/>
      <c r="B1028" s="45" t="s">
        <v>108</v>
      </c>
      <c r="C1028" s="65">
        <f>COUNTIFS('Covanta TAC Data'!$C$6:$C$1067,'Materials with no TAC Check'!B1029,'Covanta TAC Data'!$F$6:$F$1067,"Yes")</f>
        <v>5</v>
      </c>
      <c r="D1028" s="30" t="s">
        <v>209</v>
      </c>
      <c r="E1028" s="31" t="s">
        <v>210</v>
      </c>
      <c r="F1028" s="17"/>
      <c r="G1028" s="32"/>
      <c r="H1028" s="33">
        <v>0.14000000000000001</v>
      </c>
      <c r="I1028" s="42"/>
    </row>
    <row r="1029" spans="1:10" hidden="1" x14ac:dyDescent="0.35">
      <c r="A1029" s="28"/>
      <c r="B1029" s="45" t="s">
        <v>108</v>
      </c>
      <c r="C1029" s="65">
        <f>COUNTIFS('Covanta TAC Data'!$C$6:$C$1067,'Materials with no TAC Check'!B1030,'Covanta TAC Data'!$F$6:$F$1067,"Yes")</f>
        <v>5</v>
      </c>
      <c r="D1029" s="30" t="s">
        <v>1135</v>
      </c>
      <c r="E1029" s="31" t="s">
        <v>744</v>
      </c>
      <c r="F1029" s="17"/>
      <c r="G1029" s="32"/>
      <c r="H1029" s="33">
        <v>0.11</v>
      </c>
      <c r="I1029" s="42"/>
    </row>
    <row r="1030" spans="1:10" hidden="1" x14ac:dyDescent="0.35">
      <c r="A1030" s="28"/>
      <c r="B1030" s="45" t="s">
        <v>108</v>
      </c>
      <c r="C1030" s="65">
        <f>COUNTIFS('Covanta TAC Data'!$C$6:$C$1067,'Materials with no TAC Check'!B1031,'Covanta TAC Data'!$F$6:$F$1067,"Yes")</f>
        <v>5</v>
      </c>
      <c r="D1030" s="30" t="s">
        <v>516</v>
      </c>
      <c r="E1030" s="31" t="s">
        <v>517</v>
      </c>
      <c r="F1030" s="17"/>
      <c r="G1030" s="32"/>
      <c r="H1030" s="33">
        <v>8.7999999999999995E-2</v>
      </c>
      <c r="I1030" s="42"/>
    </row>
    <row r="1031" spans="1:10" hidden="1" x14ac:dyDescent="0.35">
      <c r="A1031" s="28"/>
      <c r="B1031" s="45" t="s">
        <v>108</v>
      </c>
      <c r="C1031" s="65">
        <f>COUNTIFS('Covanta TAC Data'!$C$6:$C$1067,'Materials with no TAC Check'!B1032,'Covanta TAC Data'!$F$6:$F$1067,"Yes")</f>
        <v>5</v>
      </c>
      <c r="D1031" s="30" t="s">
        <v>384</v>
      </c>
      <c r="E1031" s="31" t="s">
        <v>387</v>
      </c>
      <c r="F1031" s="17"/>
      <c r="G1031" s="32"/>
      <c r="H1031" s="33">
        <v>8.3000000000000004E-2</v>
      </c>
      <c r="I1031" s="42"/>
    </row>
    <row r="1032" spans="1:10" hidden="1" x14ac:dyDescent="0.35">
      <c r="A1032" s="28"/>
      <c r="B1032" s="45" t="s">
        <v>108</v>
      </c>
      <c r="C1032" s="65">
        <f>COUNTIFS('Covanta TAC Data'!$C$6:$C$1067,'Materials with no TAC Check'!B1033,'Covanta TAC Data'!$F$6:$F$1067,"Yes")</f>
        <v>5</v>
      </c>
      <c r="D1032" s="30" t="s">
        <v>38</v>
      </c>
      <c r="E1032" s="31" t="s">
        <v>324</v>
      </c>
      <c r="F1032" s="17"/>
      <c r="G1032" s="32"/>
      <c r="H1032" s="33">
        <v>7.0999999999999994E-2</v>
      </c>
      <c r="I1032" s="42"/>
    </row>
    <row r="1033" spans="1:10" hidden="1" x14ac:dyDescent="0.35">
      <c r="A1033" s="28"/>
      <c r="B1033" s="45" t="s">
        <v>108</v>
      </c>
      <c r="C1033" s="65">
        <f>COUNTIFS('Covanta TAC Data'!$C$6:$C$1067,'Materials with no TAC Check'!B1034,'Covanta TAC Data'!$F$6:$F$1067,"Yes")</f>
        <v>5</v>
      </c>
      <c r="D1033" s="30" t="s">
        <v>87</v>
      </c>
      <c r="E1033" s="31" t="s">
        <v>92</v>
      </c>
      <c r="F1033" s="17"/>
      <c r="G1033" s="32"/>
      <c r="H1033" s="33">
        <v>7.0000000000000007E-2</v>
      </c>
      <c r="I1033" s="42"/>
    </row>
    <row r="1034" spans="1:10" hidden="1" x14ac:dyDescent="0.35">
      <c r="A1034" s="28"/>
      <c r="B1034" s="45" t="s">
        <v>108</v>
      </c>
      <c r="C1034" s="65">
        <f>COUNTIFS('Covanta TAC Data'!$C$6:$C$1067,'Materials with no TAC Check'!B1035,'Covanta TAC Data'!$F$6:$F$1067,"Yes")</f>
        <v>5</v>
      </c>
      <c r="D1034" s="30" t="s">
        <v>561</v>
      </c>
      <c r="E1034" s="31" t="s">
        <v>564</v>
      </c>
      <c r="F1034" s="17"/>
      <c r="G1034" s="32"/>
      <c r="H1034" s="33">
        <v>4.5999999999999999E-2</v>
      </c>
      <c r="I1034" s="42"/>
    </row>
    <row r="1035" spans="1:10" hidden="1" x14ac:dyDescent="0.35">
      <c r="A1035" s="28"/>
      <c r="B1035" s="45" t="s">
        <v>108</v>
      </c>
      <c r="C1035" s="65">
        <f>COUNTIFS('Covanta TAC Data'!$C$6:$C$1067,'Materials with no TAC Check'!B1036,'Covanta TAC Data'!$F$6:$F$1067,"Yes")</f>
        <v>5</v>
      </c>
      <c r="D1035" s="30" t="s">
        <v>648</v>
      </c>
      <c r="E1035" s="31" t="s">
        <v>649</v>
      </c>
      <c r="F1035" s="17"/>
      <c r="G1035" s="32"/>
      <c r="H1035" s="33">
        <v>2.5999999999999999E-2</v>
      </c>
      <c r="I1035" s="42"/>
    </row>
    <row r="1036" spans="1:10" hidden="1" x14ac:dyDescent="0.35">
      <c r="A1036" s="28"/>
      <c r="B1036" s="45" t="s">
        <v>108</v>
      </c>
      <c r="C1036" s="65">
        <f>COUNTIFS('Covanta TAC Data'!$C$6:$C$1067,'Materials with no TAC Check'!B1037,'Covanta TAC Data'!$F$6:$F$1067,"Yes")</f>
        <v>5</v>
      </c>
      <c r="D1036" s="30" t="s">
        <v>1095</v>
      </c>
      <c r="E1036" s="31" t="s">
        <v>1096</v>
      </c>
      <c r="F1036" s="17"/>
      <c r="G1036" s="32"/>
      <c r="H1036" s="33">
        <v>1.2999999999999999E-2</v>
      </c>
      <c r="I1036" s="42"/>
    </row>
    <row r="1037" spans="1:10" hidden="1" x14ac:dyDescent="0.35">
      <c r="A1037" s="28"/>
      <c r="B1037" s="45" t="s">
        <v>108</v>
      </c>
      <c r="C1037" s="65">
        <f>COUNTIFS('Covanta TAC Data'!$C$6:$C$1067,'Materials with no TAC Check'!B1038,'Covanta TAC Data'!$F$6:$F$1067,"Yes")</f>
        <v>5</v>
      </c>
      <c r="D1037" s="30" t="s">
        <v>1029</v>
      </c>
      <c r="E1037" s="31" t="s">
        <v>1030</v>
      </c>
      <c r="F1037" s="17"/>
      <c r="G1037" s="32"/>
      <c r="H1037" s="33">
        <v>1.2E-2</v>
      </c>
      <c r="I1037" s="42"/>
    </row>
    <row r="1038" spans="1:10" hidden="1" x14ac:dyDescent="0.35">
      <c r="A1038" s="28"/>
      <c r="B1038" s="45" t="s">
        <v>108</v>
      </c>
      <c r="C1038" s="65">
        <f>COUNTIFS('Covanta TAC Data'!$C$6:$C$1067,'Materials with no TAC Check'!B1039,'Covanta TAC Data'!$F$6:$F$1067,"Yes")</f>
        <v>5</v>
      </c>
      <c r="D1038" s="30" t="s">
        <v>400</v>
      </c>
      <c r="E1038" s="31" t="s">
        <v>401</v>
      </c>
      <c r="F1038" s="17"/>
      <c r="G1038" s="32"/>
      <c r="H1038" s="33">
        <v>3.0000000000000001E-3</v>
      </c>
      <c r="I1038" s="42"/>
    </row>
    <row r="1039" spans="1:10" hidden="1" x14ac:dyDescent="0.35">
      <c r="A1039" s="28"/>
      <c r="B1039" s="45" t="s">
        <v>108</v>
      </c>
      <c r="C1039" s="65">
        <f>COUNTIFS('Covanta TAC Data'!$C$6:$C$1067,'Materials with no TAC Check'!B1040,'Covanta TAC Data'!$F$6:$F$1067,"Yes")</f>
        <v>5</v>
      </c>
      <c r="D1039" s="30" t="s">
        <v>1009</v>
      </c>
      <c r="E1039" s="31" t="s">
        <v>1010</v>
      </c>
      <c r="F1039" s="17"/>
      <c r="G1039" s="32"/>
      <c r="H1039" s="33">
        <v>2E-3</v>
      </c>
      <c r="I1039" s="42"/>
    </row>
    <row r="1040" spans="1:10" x14ac:dyDescent="0.35">
      <c r="A1040" s="28"/>
      <c r="B1040" s="45" t="s">
        <v>108</v>
      </c>
      <c r="C1040" s="65">
        <f>COUNTIFS('Covanta TAC Data'!$C$6:$C$1067,'Materials with no TAC Check'!B1041,'Covanta TAC Data'!$F$6:$F$1067,"Yes")</f>
        <v>0</v>
      </c>
      <c r="D1040" s="30" t="s">
        <v>27</v>
      </c>
      <c r="E1040" s="31" t="s">
        <v>28</v>
      </c>
      <c r="F1040" s="17"/>
      <c r="G1040" s="32"/>
      <c r="H1040" s="33">
        <v>1E-3</v>
      </c>
      <c r="I1040" s="42"/>
    </row>
    <row r="1041" spans="1:12" x14ac:dyDescent="0.35">
      <c r="A1041" s="28"/>
      <c r="B1041" s="45" t="s">
        <v>462</v>
      </c>
      <c r="C1041" s="65">
        <f>COUNTIFS('Covanta TAC Data'!$C$6:$C$1067,'Materials with no TAC Check'!B1042,'Covanta TAC Data'!$F$6:$F$1067,"Yes")</f>
        <v>0</v>
      </c>
      <c r="D1041" s="30" t="s">
        <v>1342</v>
      </c>
      <c r="E1041" s="31" t="s">
        <v>1057</v>
      </c>
      <c r="F1041" s="17"/>
      <c r="G1041" s="32"/>
      <c r="H1041" s="33">
        <v>0</v>
      </c>
      <c r="I1041" s="42">
        <v>0.9</v>
      </c>
    </row>
    <row r="1042" spans="1:12" s="57" customFormat="1" ht="43.5" x14ac:dyDescent="0.3">
      <c r="A1042" s="49"/>
      <c r="B1042" s="63" t="s">
        <v>462</v>
      </c>
      <c r="C1042" s="65">
        <f>COUNTIFS('Covanta TAC Data'!$C$6:$C$1067,'Materials with no TAC Check'!B1043,'Covanta TAC Data'!$F$6:$F$1067,"Yes")</f>
        <v>0</v>
      </c>
      <c r="D1042" s="51" t="s">
        <v>463</v>
      </c>
      <c r="E1042" s="60" t="s">
        <v>464</v>
      </c>
      <c r="F1042" s="53"/>
      <c r="G1042" s="54"/>
      <c r="H1042" s="55">
        <v>0.01</v>
      </c>
      <c r="I1042" s="56">
        <v>0.03</v>
      </c>
      <c r="K1042" s="57" t="s">
        <v>1343</v>
      </c>
      <c r="L1042" s="61" t="s">
        <v>1344</v>
      </c>
    </row>
    <row r="1043" spans="1:12" s="57" customFormat="1" ht="28" x14ac:dyDescent="0.3">
      <c r="A1043" s="49"/>
      <c r="B1043" s="63" t="s">
        <v>426</v>
      </c>
      <c r="C1043" s="65">
        <f>COUNTIFS('Covanta TAC Data'!$C$6:$C$1067,'Materials with no TAC Check'!B1044,'Covanta TAC Data'!$F$6:$F$1067,"Yes")</f>
        <v>0</v>
      </c>
      <c r="D1043" s="51" t="s">
        <v>427</v>
      </c>
      <c r="E1043" s="52" t="s">
        <v>428</v>
      </c>
      <c r="F1043" s="53"/>
      <c r="G1043" s="54"/>
      <c r="H1043" s="55">
        <v>1E-3</v>
      </c>
      <c r="I1043" s="56" t="s">
        <v>25</v>
      </c>
      <c r="K1043" s="57" t="s">
        <v>1345</v>
      </c>
    </row>
    <row r="1044" spans="1:12" s="57" customFormat="1" ht="42" x14ac:dyDescent="0.3">
      <c r="A1044" s="49"/>
      <c r="B1044" s="63" t="s">
        <v>426</v>
      </c>
      <c r="C1044" s="65">
        <f>COUNTIFS('Covanta TAC Data'!$C$6:$C$1067,'Materials with no TAC Check'!B1045,'Covanta TAC Data'!$F$6:$F$1067,"Yes")</f>
        <v>0</v>
      </c>
      <c r="D1044" s="51" t="s">
        <v>1346</v>
      </c>
      <c r="E1044" s="52" t="s">
        <v>692</v>
      </c>
      <c r="F1044" s="53"/>
      <c r="G1044" s="54"/>
      <c r="H1044" s="55">
        <v>0.01</v>
      </c>
      <c r="I1044" s="56" t="s">
        <v>122</v>
      </c>
    </row>
    <row r="1045" spans="1:12" s="57" customFormat="1" x14ac:dyDescent="0.3">
      <c r="A1045" s="49"/>
      <c r="B1045" s="63" t="s">
        <v>426</v>
      </c>
      <c r="C1045" s="65">
        <f>COUNTIFS('Covanta TAC Data'!$C$6:$C$1067,'Materials with no TAC Check'!B1046,'Covanta TAC Data'!$F$6:$F$1067,"Yes")</f>
        <v>0</v>
      </c>
      <c r="D1045" s="51" t="s">
        <v>1019</v>
      </c>
      <c r="E1045" s="60" t="s">
        <v>1020</v>
      </c>
      <c r="F1045" s="53"/>
      <c r="G1045" s="54"/>
      <c r="H1045" s="55">
        <v>1E-3</v>
      </c>
      <c r="I1045" s="56" t="s">
        <v>101</v>
      </c>
    </row>
    <row r="1046" spans="1:12" s="57" customFormat="1" ht="42" x14ac:dyDescent="0.3">
      <c r="A1046" s="49"/>
      <c r="B1046" s="63" t="s">
        <v>426</v>
      </c>
      <c r="C1046" s="65">
        <f>COUNTIFS('Covanta TAC Data'!$C$6:$C$1067,'Materials with no TAC Check'!B1047,'Covanta TAC Data'!$F$6:$F$1067,"Yes")</f>
        <v>0</v>
      </c>
      <c r="D1046" s="51" t="s">
        <v>945</v>
      </c>
      <c r="E1046" s="52" t="s">
        <v>946</v>
      </c>
      <c r="F1046" s="53"/>
      <c r="G1046" s="54"/>
      <c r="H1046" s="55">
        <v>1E-3</v>
      </c>
      <c r="I1046" s="56" t="s">
        <v>101</v>
      </c>
    </row>
    <row r="1047" spans="1:12" s="57" customFormat="1" hidden="1" x14ac:dyDescent="0.3">
      <c r="A1047" s="49"/>
      <c r="B1047" s="63" t="s">
        <v>426</v>
      </c>
      <c r="C1047" s="65">
        <f>COUNTIFS('Covanta TAC Data'!$C$6:$C$1067,'Materials with no TAC Check'!B1048,'Covanta TAC Data'!$F$6:$F$1067,"Yes")</f>
        <v>2</v>
      </c>
      <c r="D1047" s="51" t="s">
        <v>613</v>
      </c>
      <c r="E1047" s="60" t="s">
        <v>614</v>
      </c>
      <c r="F1047" s="53"/>
      <c r="G1047" s="54"/>
      <c r="H1047" s="55">
        <v>0.01</v>
      </c>
      <c r="I1047" s="56" t="s">
        <v>122</v>
      </c>
    </row>
    <row r="1048" spans="1:12" hidden="1" x14ac:dyDescent="0.35">
      <c r="A1048" s="28"/>
      <c r="B1048" s="45" t="s">
        <v>97</v>
      </c>
      <c r="C1048" s="65">
        <f>COUNTIFS('Covanta TAC Data'!$C$6:$C$1067,'Materials with no TAC Check'!B1049,'Covanta TAC Data'!$F$6:$F$1067,"Yes")</f>
        <v>2</v>
      </c>
      <c r="D1048" s="30" t="s">
        <v>743</v>
      </c>
      <c r="E1048" s="31" t="s">
        <v>744</v>
      </c>
      <c r="F1048" s="17"/>
      <c r="G1048" s="32"/>
      <c r="H1048" s="33" t="s">
        <v>752</v>
      </c>
      <c r="I1048" s="42" t="s">
        <v>724</v>
      </c>
      <c r="K1048">
        <v>0.75</v>
      </c>
    </row>
    <row r="1049" spans="1:12" hidden="1" x14ac:dyDescent="0.35">
      <c r="A1049" s="28"/>
      <c r="B1049" s="45" t="s">
        <v>97</v>
      </c>
      <c r="C1049" s="65">
        <f>COUNTIFS('Covanta TAC Data'!$C$6:$C$1067,'Materials with no TAC Check'!B1050,'Covanta TAC Data'!$F$6:$F$1067,"Yes")</f>
        <v>2</v>
      </c>
      <c r="D1049" s="30" t="s">
        <v>797</v>
      </c>
      <c r="E1049" s="31" t="s">
        <v>105</v>
      </c>
      <c r="F1049" s="17"/>
      <c r="G1049" s="32"/>
      <c r="H1049" s="33" t="s">
        <v>155</v>
      </c>
      <c r="I1049" s="42" t="s">
        <v>91</v>
      </c>
    </row>
    <row r="1050" spans="1:12" hidden="1" x14ac:dyDescent="0.35">
      <c r="A1050" s="28"/>
      <c r="B1050" s="45" t="s">
        <v>97</v>
      </c>
      <c r="C1050" s="65">
        <f>COUNTIFS('Covanta TAC Data'!$C$6:$C$1067,'Materials with no TAC Check'!B1051,'Covanta TAC Data'!$F$6:$F$1067,"Yes")</f>
        <v>2</v>
      </c>
      <c r="D1050" s="30" t="s">
        <v>87</v>
      </c>
      <c r="E1050" s="31" t="s">
        <v>86</v>
      </c>
      <c r="F1050" s="17"/>
      <c r="G1050" s="32"/>
      <c r="H1050" s="33" t="s">
        <v>155</v>
      </c>
      <c r="I1050" s="42" t="s">
        <v>91</v>
      </c>
    </row>
    <row r="1051" spans="1:12" hidden="1" x14ac:dyDescent="0.35">
      <c r="A1051" s="28"/>
      <c r="B1051" s="45" t="s">
        <v>97</v>
      </c>
      <c r="C1051" s="65">
        <f>COUNTIFS('Covanta TAC Data'!$C$6:$C$1067,'Materials with no TAC Check'!B1052,'Covanta TAC Data'!$F$6:$F$1067,"Yes")</f>
        <v>2</v>
      </c>
      <c r="D1051" s="30" t="s">
        <v>170</v>
      </c>
      <c r="E1051" s="31" t="s">
        <v>171</v>
      </c>
      <c r="F1051" s="17"/>
      <c r="G1051" s="32"/>
      <c r="H1051" s="33" t="s">
        <v>155</v>
      </c>
      <c r="I1051" s="42" t="s">
        <v>91</v>
      </c>
    </row>
    <row r="1052" spans="1:12" hidden="1" x14ac:dyDescent="0.35">
      <c r="A1052" s="28"/>
      <c r="B1052" s="45" t="s">
        <v>97</v>
      </c>
      <c r="C1052" s="65">
        <f>COUNTIFS('Covanta TAC Data'!$C$6:$C$1067,'Materials with no TAC Check'!B1053,'Covanta TAC Data'!$F$6:$F$1067,"Yes")</f>
        <v>2</v>
      </c>
      <c r="D1052" s="30" t="s">
        <v>302</v>
      </c>
      <c r="E1052" s="31" t="s">
        <v>303</v>
      </c>
      <c r="F1052" s="17"/>
      <c r="G1052" s="32"/>
      <c r="H1052" s="33" t="s">
        <v>155</v>
      </c>
      <c r="I1052" s="42" t="s">
        <v>91</v>
      </c>
    </row>
    <row r="1053" spans="1:12" hidden="1" x14ac:dyDescent="0.35">
      <c r="A1053" s="28"/>
      <c r="B1053" s="45" t="s">
        <v>97</v>
      </c>
      <c r="C1053" s="65">
        <f>COUNTIFS('Covanta TAC Data'!$C$6:$C$1067,'Materials with no TAC Check'!B1054,'Covanta TAC Data'!$F$6:$F$1067,"Yes")</f>
        <v>2</v>
      </c>
      <c r="D1053" s="30" t="s">
        <v>827</v>
      </c>
      <c r="E1053" s="31" t="s">
        <v>828</v>
      </c>
      <c r="F1053" s="17"/>
      <c r="G1053" s="32"/>
      <c r="H1053" s="33" t="s">
        <v>340</v>
      </c>
      <c r="I1053" s="42"/>
    </row>
    <row r="1054" spans="1:12" hidden="1" x14ac:dyDescent="0.35">
      <c r="A1054" s="28"/>
      <c r="B1054" s="45" t="s">
        <v>97</v>
      </c>
      <c r="C1054" s="65">
        <f>COUNTIFS('Covanta TAC Data'!$C$6:$C$1067,'Materials with no TAC Check'!B1055,'Covanta TAC Data'!$F$6:$F$1067,"Yes")</f>
        <v>2</v>
      </c>
      <c r="D1054" s="30" t="s">
        <v>38</v>
      </c>
      <c r="E1054" s="31" t="s">
        <v>39</v>
      </c>
      <c r="F1054" s="17"/>
      <c r="G1054" s="32"/>
      <c r="H1054" s="33" t="s">
        <v>340</v>
      </c>
      <c r="I1054" s="42"/>
    </row>
    <row r="1055" spans="1:12" hidden="1" x14ac:dyDescent="0.35">
      <c r="A1055" s="28"/>
      <c r="B1055" s="45" t="s">
        <v>97</v>
      </c>
      <c r="C1055" s="65">
        <f>COUNTIFS('Covanta TAC Data'!$C$6:$C$1067,'Materials with no TAC Check'!B1056,'Covanta TAC Data'!$F$6:$F$1067,"Yes")</f>
        <v>2</v>
      </c>
      <c r="D1055" s="30" t="s">
        <v>701</v>
      </c>
      <c r="E1055" s="31" t="s">
        <v>702</v>
      </c>
      <c r="F1055" s="17"/>
      <c r="G1055" s="32"/>
      <c r="H1055" s="33" t="s">
        <v>340</v>
      </c>
      <c r="I1055" s="42"/>
    </row>
    <row r="1056" spans="1:12" hidden="1" x14ac:dyDescent="0.35">
      <c r="A1056" s="28"/>
      <c r="B1056" s="45" t="s">
        <v>97</v>
      </c>
      <c r="C1056" s="65">
        <f>COUNTIFS('Covanta TAC Data'!$C$6:$C$1067,'Materials with no TAC Check'!B1057,'Covanta TAC Data'!$F$6:$F$1067,"Yes")</f>
        <v>2</v>
      </c>
      <c r="D1056" s="30" t="s">
        <v>573</v>
      </c>
      <c r="E1056" s="31" t="s">
        <v>575</v>
      </c>
      <c r="F1056" s="17"/>
      <c r="G1056" s="32"/>
      <c r="H1056" s="33" t="s">
        <v>96</v>
      </c>
      <c r="I1056" s="42"/>
    </row>
    <row r="1057" spans="1:12" hidden="1" x14ac:dyDescent="0.35">
      <c r="A1057" s="28"/>
      <c r="B1057" s="45" t="s">
        <v>97</v>
      </c>
      <c r="C1057" s="65">
        <f>COUNTIFS('Covanta TAC Data'!$C$6:$C$1067,'Materials with no TAC Check'!B1058,'Covanta TAC Data'!$F$6:$F$1067,"Yes")</f>
        <v>5</v>
      </c>
      <c r="D1057" s="30" t="s">
        <v>352</v>
      </c>
      <c r="E1057" s="31" t="s">
        <v>353</v>
      </c>
      <c r="F1057" s="17"/>
      <c r="G1057" s="32"/>
      <c r="H1057" s="33" t="s">
        <v>96</v>
      </c>
      <c r="I1057" s="42"/>
    </row>
    <row r="1058" spans="1:12" hidden="1" x14ac:dyDescent="0.35">
      <c r="A1058" s="28"/>
      <c r="B1058" s="45" t="s">
        <v>138</v>
      </c>
      <c r="C1058" s="65">
        <f>COUNTIFS('Covanta TAC Data'!$C$6:$C$1067,'Materials with no TAC Check'!B1059,'Covanta TAC Data'!$F$6:$F$1067,"Yes")</f>
        <v>5</v>
      </c>
      <c r="D1058" s="30" t="s">
        <v>743</v>
      </c>
      <c r="E1058" s="31" t="s">
        <v>744</v>
      </c>
      <c r="F1058" s="17"/>
      <c r="G1058" s="32"/>
      <c r="H1058" s="33">
        <v>0.1</v>
      </c>
      <c r="I1058" s="42">
        <v>0.3</v>
      </c>
      <c r="J1058" t="s">
        <v>754</v>
      </c>
      <c r="L1058" t="s">
        <v>1347</v>
      </c>
    </row>
    <row r="1059" spans="1:12" hidden="1" x14ac:dyDescent="0.35">
      <c r="A1059" s="28"/>
      <c r="B1059" s="45" t="s">
        <v>138</v>
      </c>
      <c r="C1059" s="65">
        <f>COUNTIFS('Covanta TAC Data'!$C$6:$C$1067,'Materials with no TAC Check'!B1060,'Covanta TAC Data'!$F$6:$F$1067,"Yes")</f>
        <v>5</v>
      </c>
      <c r="D1059" s="30" t="s">
        <v>797</v>
      </c>
      <c r="E1059" s="31" t="s">
        <v>105</v>
      </c>
      <c r="F1059" s="17"/>
      <c r="G1059" s="32"/>
      <c r="H1059" s="33">
        <v>0.1</v>
      </c>
      <c r="I1059" s="42">
        <v>0.3</v>
      </c>
    </row>
    <row r="1060" spans="1:12" ht="28.5" hidden="1" x14ac:dyDescent="0.35">
      <c r="A1060" s="28"/>
      <c r="B1060" s="45" t="s">
        <v>138</v>
      </c>
      <c r="C1060" s="65">
        <f>COUNTIFS('Covanta TAC Data'!$C$6:$C$1067,'Materials with no TAC Check'!B1061,'Covanta TAC Data'!$F$6:$F$1067,"Yes")</f>
        <v>5</v>
      </c>
      <c r="D1060" s="30" t="s">
        <v>1348</v>
      </c>
      <c r="E1060" s="47" t="s">
        <v>1072</v>
      </c>
      <c r="F1060" s="17"/>
      <c r="G1060" s="32"/>
      <c r="H1060" s="33">
        <v>0.1</v>
      </c>
      <c r="I1060" s="42">
        <v>0.3</v>
      </c>
    </row>
    <row r="1061" spans="1:12" hidden="1" x14ac:dyDescent="0.35">
      <c r="A1061" s="28"/>
      <c r="B1061" s="45" t="s">
        <v>138</v>
      </c>
      <c r="C1061" s="65">
        <f>COUNTIFS('Covanta TAC Data'!$C$6:$C$1067,'Materials with no TAC Check'!B1062,'Covanta TAC Data'!$F$6:$F$1067,"Yes")</f>
        <v>5</v>
      </c>
      <c r="D1061" s="30" t="s">
        <v>1349</v>
      </c>
      <c r="E1061" s="31" t="s">
        <v>140</v>
      </c>
      <c r="F1061" s="17"/>
      <c r="G1061" s="32"/>
      <c r="H1061" s="33">
        <v>0.1</v>
      </c>
      <c r="I1061" s="42">
        <v>0.2</v>
      </c>
    </row>
    <row r="1062" spans="1:12" hidden="1" x14ac:dyDescent="0.35">
      <c r="A1062" s="28"/>
      <c r="B1062" s="45" t="s">
        <v>138</v>
      </c>
      <c r="C1062" s="65">
        <f>COUNTIFS('Covanta TAC Data'!$C$6:$C$1067,'Materials with no TAC Check'!B1063,'Covanta TAC Data'!$F$6:$F$1067,"Yes")</f>
        <v>5</v>
      </c>
      <c r="D1062" s="30" t="s">
        <v>342</v>
      </c>
      <c r="E1062" s="31" t="s">
        <v>343</v>
      </c>
      <c r="F1062" s="17"/>
      <c r="G1062" s="32"/>
      <c r="H1062" s="33">
        <v>0.1</v>
      </c>
      <c r="I1062" s="42">
        <v>0.2</v>
      </c>
    </row>
    <row r="1063" spans="1:12" hidden="1" x14ac:dyDescent="0.35">
      <c r="A1063" s="28"/>
      <c r="B1063" s="45" t="s">
        <v>138</v>
      </c>
      <c r="C1063" s="65">
        <f>COUNTIFS('Covanta TAC Data'!$C$6:$C$1067,'Materials with no TAC Check'!B1064,'Covanta TAC Data'!$F$6:$F$1067,"Yes")</f>
        <v>5</v>
      </c>
      <c r="D1063" s="30" t="s">
        <v>1348</v>
      </c>
      <c r="E1063" s="31" t="s">
        <v>1073</v>
      </c>
      <c r="F1063" s="17"/>
      <c r="G1063" s="32"/>
      <c r="H1063" s="33" t="s">
        <v>804</v>
      </c>
      <c r="I1063" s="42"/>
    </row>
    <row r="1064" spans="1:12" hidden="1" x14ac:dyDescent="0.35">
      <c r="A1064" s="28"/>
      <c r="B1064" s="45" t="s">
        <v>138</v>
      </c>
      <c r="C1064" s="65">
        <f>COUNTIFS('Covanta TAC Data'!$C$6:$C$1067,'Materials with no TAC Check'!B1065,'Covanta TAC Data'!$F$6:$F$1067,"Yes")</f>
        <v>5</v>
      </c>
      <c r="D1064" s="30" t="s">
        <v>538</v>
      </c>
      <c r="E1064" s="31" t="s">
        <v>539</v>
      </c>
      <c r="F1064" s="17"/>
      <c r="G1064" s="32"/>
      <c r="H1064" s="33">
        <v>0.01</v>
      </c>
      <c r="I1064" s="42">
        <v>0.05</v>
      </c>
    </row>
    <row r="1065" spans="1:12" hidden="1" x14ac:dyDescent="0.35">
      <c r="A1065" s="28"/>
      <c r="B1065" s="45" t="s">
        <v>138</v>
      </c>
      <c r="C1065" s="65">
        <f>COUNTIFS('Covanta TAC Data'!$C$6:$C$1067,'Materials with no TAC Check'!B1066,'Covanta TAC Data'!$F$6:$F$1067,"Yes")</f>
        <v>5</v>
      </c>
      <c r="D1065" s="30" t="s">
        <v>551</v>
      </c>
      <c r="E1065" s="31" t="s">
        <v>552</v>
      </c>
      <c r="F1065" s="17"/>
      <c r="G1065" s="32"/>
      <c r="H1065" s="33" t="s">
        <v>122</v>
      </c>
      <c r="I1065" s="42"/>
    </row>
    <row r="1066" spans="1:12" hidden="1" x14ac:dyDescent="0.35">
      <c r="A1066" s="28"/>
      <c r="B1066" s="45" t="s">
        <v>138</v>
      </c>
      <c r="C1066" s="65">
        <f>COUNTIFS('Covanta TAC Data'!$C$6:$C$1067,'Materials with no TAC Check'!B1067,'Covanta TAC Data'!$F$6:$F$1067,"Yes")</f>
        <v>5</v>
      </c>
      <c r="D1066" s="30" t="s">
        <v>162</v>
      </c>
      <c r="E1066" s="31" t="s">
        <v>163</v>
      </c>
      <c r="F1066" s="17"/>
      <c r="G1066" s="32"/>
      <c r="H1066" s="33" t="s">
        <v>213</v>
      </c>
      <c r="I1066" s="42"/>
    </row>
    <row r="1067" spans="1:12" hidden="1" x14ac:dyDescent="0.35">
      <c r="A1067" s="28"/>
      <c r="B1067" s="45" t="s">
        <v>138</v>
      </c>
      <c r="C1067" s="65">
        <f>COUNTIFS('Covanta TAC Data'!$C$6:$C$1067,'Materials with no TAC Check'!B1068,'Covanta TAC Data'!$F$6:$F$1067,"Yes")</f>
        <v>5</v>
      </c>
      <c r="D1067" s="30" t="s">
        <v>1348</v>
      </c>
      <c r="E1067" s="31" t="s">
        <v>1074</v>
      </c>
      <c r="F1067" s="17"/>
      <c r="G1067" s="32"/>
      <c r="H1067" s="33" t="s">
        <v>213</v>
      </c>
      <c r="I1067" s="42"/>
    </row>
    <row r="1068" spans="1:12" hidden="1" x14ac:dyDescent="0.35">
      <c r="A1068" s="28"/>
      <c r="B1068" s="45" t="s">
        <v>138</v>
      </c>
      <c r="C1068" s="65">
        <f>COUNTIFS('Covanta TAC Data'!$C$6:$C$1067,'Materials with no TAC Check'!B1069,'Covanta TAC Data'!$F$6:$F$1067,"Yes")</f>
        <v>5</v>
      </c>
      <c r="D1068" s="30" t="s">
        <v>302</v>
      </c>
      <c r="E1068" s="31" t="s">
        <v>303</v>
      </c>
      <c r="F1068" s="17"/>
      <c r="G1068" s="32"/>
      <c r="H1068" s="33" t="s">
        <v>211</v>
      </c>
      <c r="I1068" s="42"/>
    </row>
    <row r="1069" spans="1:12" hidden="1" x14ac:dyDescent="0.35">
      <c r="A1069" s="28"/>
      <c r="B1069" s="45" t="s">
        <v>138</v>
      </c>
      <c r="C1069" s="65">
        <f>COUNTIFS('Covanta TAC Data'!$C$6:$C$1067,'Materials with no TAC Check'!B1070,'Covanta TAC Data'!$F$6:$F$1067,"Yes")</f>
        <v>5</v>
      </c>
      <c r="D1069" s="30" t="s">
        <v>1216</v>
      </c>
      <c r="E1069" s="31" t="s">
        <v>337</v>
      </c>
      <c r="F1069" s="17"/>
      <c r="G1069" s="32"/>
      <c r="H1069" s="33" t="s">
        <v>215</v>
      </c>
      <c r="I1069" s="42"/>
    </row>
    <row r="1070" spans="1:12" hidden="1" x14ac:dyDescent="0.35">
      <c r="A1070" s="28"/>
      <c r="B1070" s="45" t="s">
        <v>138</v>
      </c>
      <c r="C1070" s="65">
        <f>COUNTIFS('Covanta TAC Data'!$C$6:$C$1067,'Materials with no TAC Check'!B1071,'Covanta TAC Data'!$F$6:$F$1067,"Yes")</f>
        <v>4</v>
      </c>
      <c r="D1070" s="30" t="s">
        <v>938</v>
      </c>
      <c r="E1070" s="31" t="s">
        <v>939</v>
      </c>
      <c r="F1070" s="17"/>
      <c r="G1070" s="32"/>
      <c r="H1070" s="33" t="s">
        <v>849</v>
      </c>
      <c r="I1070" s="42"/>
    </row>
    <row r="1071" spans="1:12" hidden="1" x14ac:dyDescent="0.35">
      <c r="A1071" s="28"/>
      <c r="B1071" s="45" t="s">
        <v>88</v>
      </c>
      <c r="C1071" s="65">
        <f>COUNTIFS('Covanta TAC Data'!$C$6:$C$1067,'Materials with no TAC Check'!B1072,'Covanta TAC Data'!$F$6:$F$1067,"Yes")</f>
        <v>4</v>
      </c>
      <c r="D1071" s="30" t="s">
        <v>743</v>
      </c>
      <c r="E1071" s="31" t="s">
        <v>744</v>
      </c>
      <c r="F1071" s="17"/>
      <c r="G1071" s="32"/>
      <c r="H1071" s="33">
        <v>0.5</v>
      </c>
      <c r="I1071" s="42"/>
      <c r="K1071">
        <v>0.74</v>
      </c>
    </row>
    <row r="1072" spans="1:12" hidden="1" x14ac:dyDescent="0.35">
      <c r="A1072" s="28"/>
      <c r="B1072" s="45" t="s">
        <v>88</v>
      </c>
      <c r="C1072" s="65">
        <f>COUNTIFS('Covanta TAC Data'!$C$6:$C$1067,'Materials with no TAC Check'!B1073,'Covanta TAC Data'!$F$6:$F$1067,"Yes")</f>
        <v>4</v>
      </c>
      <c r="D1072" s="30" t="s">
        <v>797</v>
      </c>
      <c r="E1072" s="31" t="s">
        <v>105</v>
      </c>
      <c r="F1072" s="17"/>
      <c r="G1072" s="32"/>
      <c r="H1072" s="33">
        <v>0.17</v>
      </c>
      <c r="I1072" s="42"/>
    </row>
    <row r="1073" spans="1:10" hidden="1" x14ac:dyDescent="0.35">
      <c r="A1073" s="28"/>
      <c r="B1073" s="45" t="s">
        <v>88</v>
      </c>
      <c r="C1073" s="65">
        <f>COUNTIFS('Covanta TAC Data'!$C$6:$C$1067,'Materials with no TAC Check'!B1074,'Covanta TAC Data'!$F$6:$F$1067,"Yes")</f>
        <v>4</v>
      </c>
      <c r="D1073" s="30" t="s">
        <v>87</v>
      </c>
      <c r="E1073" s="31" t="s">
        <v>86</v>
      </c>
      <c r="F1073" s="17"/>
      <c r="G1073" s="32"/>
      <c r="H1073" s="33">
        <v>0.08</v>
      </c>
      <c r="I1073" s="42"/>
    </row>
    <row r="1074" spans="1:10" hidden="1" x14ac:dyDescent="0.35">
      <c r="A1074" s="28"/>
      <c r="B1074" s="45" t="s">
        <v>88</v>
      </c>
      <c r="C1074" s="65">
        <f>COUNTIFS('Covanta TAC Data'!$C$6:$C$1067,'Materials with no TAC Check'!B1075,'Covanta TAC Data'!$F$6:$F$1067,"Yes")</f>
        <v>4</v>
      </c>
      <c r="D1074" s="30" t="s">
        <v>209</v>
      </c>
      <c r="E1074" s="31" t="s">
        <v>210</v>
      </c>
      <c r="F1074" s="17"/>
      <c r="G1074" s="32"/>
      <c r="H1074" s="33">
        <v>6.2399999999999997E-2</v>
      </c>
      <c r="I1074" s="42"/>
    </row>
    <row r="1075" spans="1:10" hidden="1" x14ac:dyDescent="0.35">
      <c r="A1075" s="28"/>
      <c r="B1075" s="45" t="s">
        <v>88</v>
      </c>
      <c r="C1075" s="65">
        <f>COUNTIFS('Covanta TAC Data'!$C$6:$C$1067,'Materials with no TAC Check'!B1076,'Covanta TAC Data'!$F$6:$F$1067,"Yes")</f>
        <v>4</v>
      </c>
      <c r="D1075" s="30" t="s">
        <v>654</v>
      </c>
      <c r="E1075" s="31" t="s">
        <v>655</v>
      </c>
      <c r="F1075" s="17"/>
      <c r="G1075" s="32"/>
      <c r="H1075" s="33">
        <v>2.24E-2</v>
      </c>
      <c r="I1075" s="42"/>
    </row>
    <row r="1076" spans="1:10" hidden="1" x14ac:dyDescent="0.35">
      <c r="A1076" s="28"/>
      <c r="B1076" s="45" t="s">
        <v>88</v>
      </c>
      <c r="C1076" s="65">
        <f>COUNTIFS('Covanta TAC Data'!$C$6:$C$1067,'Materials with no TAC Check'!B1077,'Covanta TAC Data'!$F$6:$F$1067,"Yes")</f>
        <v>4</v>
      </c>
      <c r="D1076" s="30" t="s">
        <v>298</v>
      </c>
      <c r="E1076" s="31" t="s">
        <v>300</v>
      </c>
      <c r="F1076" s="17"/>
      <c r="G1076" s="32"/>
      <c r="H1076" s="33">
        <v>1.34E-2</v>
      </c>
      <c r="I1076" s="42"/>
    </row>
    <row r="1077" spans="1:10" hidden="1" x14ac:dyDescent="0.35">
      <c r="A1077" s="28"/>
      <c r="B1077" s="45" t="s">
        <v>88</v>
      </c>
      <c r="C1077" s="65">
        <f>COUNTIFS('Covanta TAC Data'!$C$6:$C$1067,'Materials with no TAC Check'!B1078,'Covanta TAC Data'!$F$6:$F$1067,"Yes")</f>
        <v>4</v>
      </c>
      <c r="D1077" s="30" t="s">
        <v>38</v>
      </c>
      <c r="E1077" s="31" t="s">
        <v>39</v>
      </c>
      <c r="F1077" s="17"/>
      <c r="G1077" s="32"/>
      <c r="H1077" s="33">
        <v>2.2000000000000001E-3</v>
      </c>
      <c r="I1077" s="42"/>
    </row>
    <row r="1078" spans="1:10" hidden="1" x14ac:dyDescent="0.35">
      <c r="A1078" s="28"/>
      <c r="B1078" s="45" t="s">
        <v>88</v>
      </c>
      <c r="C1078" s="65">
        <f>COUNTIFS('Covanta TAC Data'!$C$6:$C$1067,'Materials with no TAC Check'!B1079,'Covanta TAC Data'!$F$6:$F$1067,"Yes")</f>
        <v>4</v>
      </c>
      <c r="D1078" s="30" t="s">
        <v>429</v>
      </c>
      <c r="E1078" s="31" t="s">
        <v>430</v>
      </c>
      <c r="F1078" s="17"/>
      <c r="G1078" s="32"/>
      <c r="H1078" s="33">
        <v>1.9E-3</v>
      </c>
      <c r="I1078" s="42"/>
    </row>
    <row r="1079" spans="1:10" hidden="1" x14ac:dyDescent="0.35">
      <c r="A1079" s="28"/>
      <c r="B1079" s="45" t="s">
        <v>88</v>
      </c>
      <c r="C1079" s="65">
        <f>COUNTIFS('Covanta TAC Data'!$C$6:$C$1067,'Materials with no TAC Check'!B1080,'Covanta TAC Data'!$F$6:$F$1067,"Yes")</f>
        <v>4</v>
      </c>
      <c r="D1079" s="30" t="s">
        <v>1009</v>
      </c>
      <c r="E1079" s="31" t="s">
        <v>1010</v>
      </c>
      <c r="F1079" s="17"/>
      <c r="G1079" s="32"/>
      <c r="H1079" s="33">
        <v>1.6999999999999999E-3</v>
      </c>
      <c r="I1079" s="42"/>
    </row>
    <row r="1080" spans="1:10" hidden="1" x14ac:dyDescent="0.35">
      <c r="A1080" s="28"/>
      <c r="B1080" s="45" t="s">
        <v>88</v>
      </c>
      <c r="C1080" s="65">
        <f>COUNTIFS('Covanta TAC Data'!$C$6:$C$1067,'Materials with no TAC Check'!B1081,'Covanta TAC Data'!$F$6:$F$1067,"Yes")</f>
        <v>4</v>
      </c>
      <c r="D1080" s="30" t="s">
        <v>648</v>
      </c>
      <c r="E1080" s="31" t="s">
        <v>653</v>
      </c>
      <c r="F1080" s="17"/>
      <c r="G1080" s="32"/>
      <c r="H1080" s="33">
        <v>1.6000000000000001E-3</v>
      </c>
      <c r="I1080" s="42"/>
    </row>
    <row r="1081" spans="1:10" hidden="1" x14ac:dyDescent="0.35">
      <c r="A1081" s="28"/>
      <c r="B1081" s="45" t="s">
        <v>88</v>
      </c>
      <c r="C1081" s="65">
        <f>COUNTIFS('Covanta TAC Data'!$C$6:$C$1067,'Materials with no TAC Check'!B1082,'Covanta TAC Data'!$F$6:$F$1067,"Yes")</f>
        <v>4</v>
      </c>
      <c r="D1081" s="30" t="s">
        <v>561</v>
      </c>
      <c r="E1081" s="31" t="s">
        <v>563</v>
      </c>
      <c r="F1081" s="17"/>
      <c r="G1081" s="32"/>
      <c r="H1081" s="33">
        <v>1.4E-3</v>
      </c>
      <c r="I1081" s="42"/>
    </row>
    <row r="1082" spans="1:10" hidden="1" x14ac:dyDescent="0.35">
      <c r="A1082" s="28"/>
      <c r="B1082" s="45" t="s">
        <v>88</v>
      </c>
      <c r="C1082" s="65">
        <f>COUNTIFS('Covanta TAC Data'!$C$6:$C$1067,'Materials with no TAC Check'!B1083,'Covanta TAC Data'!$F$6:$F$1067,"Yes")</f>
        <v>4</v>
      </c>
      <c r="D1082" s="30" t="s">
        <v>586</v>
      </c>
      <c r="E1082" s="31" t="s">
        <v>587</v>
      </c>
      <c r="F1082" s="17"/>
      <c r="G1082" s="32"/>
      <c r="H1082" s="33">
        <v>1.1999999999999999E-3</v>
      </c>
      <c r="I1082" s="42"/>
    </row>
    <row r="1083" spans="1:10" hidden="1" x14ac:dyDescent="0.35">
      <c r="A1083" s="28"/>
      <c r="B1083" s="45" t="s">
        <v>88</v>
      </c>
      <c r="C1083" s="65">
        <f>COUNTIFS('Covanta TAC Data'!$C$6:$C$1067,'Materials with no TAC Check'!B1084,'Covanta TAC Data'!$F$6:$F$1067,"Yes")</f>
        <v>1</v>
      </c>
      <c r="D1083" s="30" t="s">
        <v>573</v>
      </c>
      <c r="E1083" s="31" t="s">
        <v>575</v>
      </c>
      <c r="F1083" s="17"/>
      <c r="G1083" s="32"/>
      <c r="H1083" s="33">
        <v>1E-3</v>
      </c>
      <c r="I1083" s="42"/>
    </row>
    <row r="1084" spans="1:10" x14ac:dyDescent="0.35">
      <c r="A1084" s="28"/>
      <c r="B1084" s="45" t="s">
        <v>954</v>
      </c>
      <c r="C1084" s="65">
        <f>COUNTIFS('Covanta TAC Data'!$C$6:$C$1067,'Materials with no TAC Check'!B1085,'Covanta TAC Data'!$F$6:$F$1067,"Yes")</f>
        <v>0</v>
      </c>
      <c r="D1084" s="30" t="s">
        <v>1350</v>
      </c>
      <c r="E1084" s="31" t="s">
        <v>955</v>
      </c>
      <c r="F1084" s="17"/>
      <c r="G1084" s="32"/>
      <c r="H1084" s="33">
        <v>1</v>
      </c>
      <c r="I1084" s="42"/>
      <c r="J1084">
        <v>2.2000000000000002</v>
      </c>
    </row>
    <row r="1085" spans="1:10" hidden="1" x14ac:dyDescent="0.35">
      <c r="A1085" s="28"/>
      <c r="B1085" s="45"/>
      <c r="C1085" s="45"/>
      <c r="D1085" s="30"/>
      <c r="E1085" s="31"/>
      <c r="F1085" s="17"/>
      <c r="G1085" s="32"/>
      <c r="H1085" s="33"/>
      <c r="I1085" s="42"/>
    </row>
    <row r="1086" spans="1:10" hidden="1" x14ac:dyDescent="0.35">
      <c r="A1086" s="28"/>
      <c r="B1086" s="45"/>
      <c r="C1086" s="45"/>
      <c r="D1086" s="30"/>
      <c r="E1086" s="31"/>
      <c r="F1086" s="17"/>
      <c r="G1086" s="32"/>
      <c r="H1086" s="33"/>
      <c r="I1086" s="42"/>
    </row>
    <row r="1087" spans="1:10" hidden="1" x14ac:dyDescent="0.35">
      <c r="A1087" s="28"/>
      <c r="B1087" s="45"/>
      <c r="C1087" s="45"/>
      <c r="D1087" s="30"/>
      <c r="E1087" s="31"/>
      <c r="F1087" s="17"/>
      <c r="G1087" s="32"/>
      <c r="H1087" s="33"/>
      <c r="I1087" s="42"/>
    </row>
    <row r="1088" spans="1:10" hidden="1" x14ac:dyDescent="0.35">
      <c r="A1088" s="28"/>
      <c r="B1088" s="45"/>
      <c r="C1088" s="45"/>
      <c r="D1088" s="30"/>
      <c r="E1088" s="31"/>
      <c r="F1088" s="17"/>
      <c r="G1088" s="32"/>
      <c r="H1088" s="33"/>
      <c r="I1088" s="42"/>
    </row>
    <row r="1089" spans="1:9" hidden="1" x14ac:dyDescent="0.35">
      <c r="A1089" s="28"/>
      <c r="B1089" s="45"/>
      <c r="C1089" s="45"/>
      <c r="D1089" s="30"/>
      <c r="E1089" s="31"/>
      <c r="F1089" s="17"/>
      <c r="G1089" s="32"/>
      <c r="H1089" s="33"/>
      <c r="I1089" s="42"/>
    </row>
    <row r="1090" spans="1:9" hidden="1" x14ac:dyDescent="0.35">
      <c r="A1090" s="28"/>
      <c r="B1090" s="45"/>
      <c r="C1090" s="45"/>
      <c r="D1090" s="30"/>
      <c r="E1090" s="31"/>
      <c r="F1090" s="17"/>
      <c r="G1090" s="32"/>
      <c r="H1090" s="33"/>
      <c r="I1090" s="42"/>
    </row>
    <row r="1091" spans="1:9" hidden="1" x14ac:dyDescent="0.35">
      <c r="A1091" s="28"/>
      <c r="B1091" s="45"/>
      <c r="C1091" s="45"/>
      <c r="D1091" s="30"/>
      <c r="E1091" s="31"/>
      <c r="F1091" s="17"/>
      <c r="G1091" s="32"/>
      <c r="H1091" s="33"/>
      <c r="I1091" s="42"/>
    </row>
    <row r="1092" spans="1:9" hidden="1" x14ac:dyDescent="0.35">
      <c r="A1092" s="28"/>
      <c r="B1092" s="45"/>
      <c r="C1092" s="45"/>
      <c r="D1092" s="30"/>
      <c r="E1092" s="31"/>
      <c r="F1092" s="17"/>
      <c r="G1092" s="32"/>
      <c r="H1092" s="33"/>
      <c r="I1092" s="42"/>
    </row>
    <row r="1093" spans="1:9" hidden="1" x14ac:dyDescent="0.35">
      <c r="A1093" s="28"/>
      <c r="B1093" s="45"/>
      <c r="C1093" s="45"/>
      <c r="D1093" s="30"/>
      <c r="E1093" s="31"/>
      <c r="F1093" s="17"/>
      <c r="G1093" s="32"/>
      <c r="H1093" s="33"/>
      <c r="I1093" s="42"/>
    </row>
    <row r="1094" spans="1:9" hidden="1" x14ac:dyDescent="0.35">
      <c r="A1094" s="28"/>
      <c r="B1094" s="45"/>
      <c r="C1094" s="45"/>
      <c r="D1094" s="30"/>
      <c r="E1094" s="31"/>
      <c r="F1094" s="17"/>
      <c r="G1094" s="32"/>
      <c r="H1094" s="33"/>
      <c r="I1094" s="42"/>
    </row>
    <row r="1095" spans="1:9" hidden="1" x14ac:dyDescent="0.35">
      <c r="A1095" s="28"/>
      <c r="B1095" s="45"/>
      <c r="C1095" s="45"/>
      <c r="D1095" s="30"/>
      <c r="E1095" s="31"/>
      <c r="F1095" s="17"/>
      <c r="G1095" s="32"/>
      <c r="H1095" s="33"/>
      <c r="I1095" s="42"/>
    </row>
    <row r="1096" spans="1:9" hidden="1" x14ac:dyDescent="0.35">
      <c r="A1096" s="28"/>
      <c r="B1096" s="45"/>
      <c r="C1096" s="45"/>
      <c r="D1096" s="30"/>
      <c r="E1096" s="31"/>
      <c r="F1096" s="17"/>
      <c r="G1096" s="32"/>
      <c r="H1096" s="33"/>
      <c r="I1096" s="42"/>
    </row>
    <row r="1097" spans="1:9" hidden="1" x14ac:dyDescent="0.35">
      <c r="A1097" s="28"/>
      <c r="B1097" s="45"/>
      <c r="C1097" s="45"/>
      <c r="D1097" s="30"/>
      <c r="E1097" s="31"/>
      <c r="F1097" s="17"/>
      <c r="G1097" s="32"/>
      <c r="H1097" s="33"/>
      <c r="I1097" s="42"/>
    </row>
    <row r="1098" spans="1:9" hidden="1" x14ac:dyDescent="0.35">
      <c r="A1098" s="28"/>
      <c r="B1098" s="45"/>
      <c r="C1098" s="45"/>
      <c r="D1098" s="30"/>
      <c r="E1098" s="31"/>
      <c r="F1098" s="17"/>
      <c r="G1098" s="32"/>
      <c r="H1098" s="33"/>
      <c r="I1098" s="42"/>
    </row>
    <row r="1099" spans="1:9" hidden="1" x14ac:dyDescent="0.35">
      <c r="A1099" s="28"/>
      <c r="B1099" s="45"/>
      <c r="C1099" s="45"/>
      <c r="D1099" s="30"/>
      <c r="E1099" s="31"/>
      <c r="F1099" s="17"/>
      <c r="G1099" s="32"/>
      <c r="H1099" s="33"/>
      <c r="I1099" s="42"/>
    </row>
    <row r="1100" spans="1:9" hidden="1" x14ac:dyDescent="0.35">
      <c r="A1100" s="28"/>
      <c r="B1100" s="45"/>
      <c r="C1100" s="45"/>
      <c r="D1100" s="30"/>
      <c r="E1100" s="31"/>
      <c r="F1100" s="17"/>
      <c r="G1100" s="32"/>
      <c r="H1100" s="33"/>
      <c r="I1100" s="42"/>
    </row>
    <row r="1101" spans="1:9" hidden="1" x14ac:dyDescent="0.35">
      <c r="A1101" s="28"/>
      <c r="B1101" s="45"/>
      <c r="C1101" s="45"/>
      <c r="D1101" s="30"/>
      <c r="E1101" s="31"/>
      <c r="F1101" s="17"/>
      <c r="G1101" s="32"/>
      <c r="H1101" s="33"/>
      <c r="I1101" s="42"/>
    </row>
    <row r="1102" spans="1:9" hidden="1" x14ac:dyDescent="0.35">
      <c r="A1102" s="28"/>
      <c r="B1102" s="45"/>
      <c r="C1102" s="45"/>
      <c r="D1102" s="30"/>
      <c r="E1102" s="31"/>
      <c r="F1102" s="17"/>
      <c r="G1102" s="32"/>
      <c r="H1102" s="33"/>
      <c r="I1102" s="42"/>
    </row>
    <row r="1103" spans="1:9" hidden="1" x14ac:dyDescent="0.35">
      <c r="A1103" s="28"/>
      <c r="B1103" s="45"/>
      <c r="C1103" s="45"/>
      <c r="D1103" s="30"/>
      <c r="E1103" s="31"/>
      <c r="F1103" s="17"/>
      <c r="G1103" s="32"/>
      <c r="H1103" s="33"/>
      <c r="I1103" s="42"/>
    </row>
    <row r="1104" spans="1:9" hidden="1" x14ac:dyDescent="0.35">
      <c r="A1104" s="28"/>
      <c r="B1104" s="45"/>
      <c r="C1104" s="45"/>
      <c r="D1104" s="30"/>
      <c r="E1104" s="31"/>
      <c r="F1104" s="17"/>
      <c r="G1104" s="32"/>
      <c r="H1104" s="33"/>
      <c r="I1104" s="42"/>
    </row>
    <row r="1105" spans="1:9" hidden="1" x14ac:dyDescent="0.35">
      <c r="A1105" s="28"/>
      <c r="B1105" s="45"/>
      <c r="C1105" s="45"/>
      <c r="D1105" s="30"/>
      <c r="E1105" s="31"/>
      <c r="F1105" s="17"/>
      <c r="G1105" s="32"/>
      <c r="H1105" s="33"/>
      <c r="I1105" s="42"/>
    </row>
    <row r="1106" spans="1:9" hidden="1" x14ac:dyDescent="0.35">
      <c r="A1106" s="28"/>
      <c r="B1106" s="45"/>
      <c r="C1106" s="45"/>
      <c r="D1106" s="30"/>
      <c r="E1106" s="31"/>
      <c r="F1106" s="17"/>
      <c r="G1106" s="32"/>
      <c r="H1106" s="33"/>
      <c r="I1106" s="42"/>
    </row>
    <row r="1107" spans="1:9" hidden="1" x14ac:dyDescent="0.35">
      <c r="A1107" s="28"/>
      <c r="B1107" s="45"/>
      <c r="C1107" s="45"/>
      <c r="D1107" s="30"/>
      <c r="E1107" s="31"/>
      <c r="F1107" s="17"/>
      <c r="G1107" s="32"/>
      <c r="H1107" s="33"/>
      <c r="I1107" s="42"/>
    </row>
    <row r="1108" spans="1:9" hidden="1" x14ac:dyDescent="0.35">
      <c r="A1108" s="28"/>
      <c r="B1108" s="45"/>
      <c r="C1108" s="45"/>
      <c r="D1108" s="30"/>
      <c r="E1108" s="31"/>
      <c r="F1108" s="17"/>
      <c r="G1108" s="32"/>
      <c r="H1108" s="33"/>
      <c r="I1108" s="42"/>
    </row>
    <row r="1109" spans="1:9" hidden="1" x14ac:dyDescent="0.35">
      <c r="A1109" s="28"/>
      <c r="B1109" s="45"/>
      <c r="C1109" s="45"/>
      <c r="D1109" s="30"/>
      <c r="E1109" s="31"/>
      <c r="F1109" s="17"/>
      <c r="G1109" s="32"/>
      <c r="H1109" s="33"/>
      <c r="I1109" s="42"/>
    </row>
    <row r="1110" spans="1:9" hidden="1" x14ac:dyDescent="0.35">
      <c r="A1110" s="28"/>
      <c r="B1110" s="45"/>
      <c r="C1110" s="45"/>
      <c r="D1110" s="30"/>
      <c r="E1110" s="31"/>
      <c r="F1110" s="17"/>
      <c r="G1110" s="32"/>
      <c r="H1110" s="33"/>
      <c r="I1110" s="42"/>
    </row>
    <row r="1111" spans="1:9" hidden="1" x14ac:dyDescent="0.35">
      <c r="A1111" s="28"/>
      <c r="B1111" s="45"/>
      <c r="C1111" s="45"/>
      <c r="D1111" s="30"/>
      <c r="E1111" s="31"/>
      <c r="F1111" s="17"/>
      <c r="G1111" s="32"/>
      <c r="H1111" s="33"/>
      <c r="I1111" s="42"/>
    </row>
    <row r="1112" spans="1:9" hidden="1" x14ac:dyDescent="0.35">
      <c r="A1112" s="28"/>
      <c r="B1112" s="45"/>
      <c r="C1112" s="45"/>
      <c r="D1112" s="30"/>
      <c r="E1112" s="31"/>
      <c r="F1112" s="17"/>
      <c r="G1112" s="32"/>
      <c r="H1112" s="33"/>
      <c r="I1112" s="42"/>
    </row>
    <row r="1113" spans="1:9" hidden="1" x14ac:dyDescent="0.35">
      <c r="A1113" s="28"/>
      <c r="B1113" s="45"/>
      <c r="C1113" s="45"/>
      <c r="D1113" s="30"/>
      <c r="E1113" s="31"/>
      <c r="F1113" s="17"/>
      <c r="G1113" s="32"/>
      <c r="H1113" s="33"/>
      <c r="I1113" s="42"/>
    </row>
    <row r="1114" spans="1:9" hidden="1" x14ac:dyDescent="0.35">
      <c r="A1114" s="28"/>
      <c r="B1114" s="45"/>
      <c r="C1114" s="45"/>
      <c r="D1114" s="30"/>
      <c r="E1114" s="31"/>
      <c r="F1114" s="17"/>
      <c r="G1114" s="32"/>
      <c r="H1114" s="33"/>
      <c r="I1114" s="42"/>
    </row>
    <row r="1115" spans="1:9" hidden="1" x14ac:dyDescent="0.35">
      <c r="A1115" s="28"/>
      <c r="B1115" s="45"/>
      <c r="C1115" s="45"/>
      <c r="D1115" s="30"/>
      <c r="E1115" s="31"/>
      <c r="F1115" s="17"/>
      <c r="G1115" s="32"/>
      <c r="H1115" s="33"/>
      <c r="I1115" s="42"/>
    </row>
    <row r="1116" spans="1:9" hidden="1" x14ac:dyDescent="0.35">
      <c r="A1116" s="28"/>
      <c r="B1116" s="45"/>
      <c r="C1116" s="45"/>
      <c r="D1116" s="30"/>
      <c r="E1116" s="31"/>
      <c r="F1116" s="17"/>
      <c r="G1116" s="32"/>
      <c r="H1116" s="33"/>
      <c r="I1116" s="42"/>
    </row>
    <row r="1117" spans="1:9" hidden="1" x14ac:dyDescent="0.35">
      <c r="A1117" s="28"/>
      <c r="B1117" s="45"/>
      <c r="C1117" s="45"/>
      <c r="D1117" s="30"/>
      <c r="E1117" s="31"/>
      <c r="F1117" s="17"/>
      <c r="G1117" s="32"/>
      <c r="H1117" s="33"/>
      <c r="I1117" s="42"/>
    </row>
    <row r="1118" spans="1:9" hidden="1" x14ac:dyDescent="0.35">
      <c r="A1118" s="28"/>
      <c r="B1118" s="45"/>
      <c r="C1118" s="45"/>
      <c r="D1118" s="30"/>
      <c r="E1118" s="31"/>
      <c r="F1118" s="17"/>
      <c r="G1118" s="32"/>
      <c r="H1118" s="33"/>
      <c r="I1118" s="42"/>
    </row>
    <row r="1119" spans="1:9" hidden="1" x14ac:dyDescent="0.35">
      <c r="A1119" s="28"/>
      <c r="B1119" s="45"/>
      <c r="C1119" s="45"/>
      <c r="D1119" s="30"/>
      <c r="E1119" s="31"/>
      <c r="F1119" s="17"/>
      <c r="G1119" s="32"/>
      <c r="H1119" s="33"/>
      <c r="I1119" s="42"/>
    </row>
    <row r="1120" spans="1:9" hidden="1" x14ac:dyDescent="0.35">
      <c r="A1120" s="28"/>
      <c r="B1120" s="45"/>
      <c r="C1120" s="45"/>
      <c r="D1120" s="30"/>
      <c r="E1120" s="31"/>
      <c r="F1120" s="17"/>
      <c r="G1120" s="32"/>
      <c r="H1120" s="33"/>
      <c r="I1120" s="42"/>
    </row>
    <row r="1121" spans="1:9" hidden="1" x14ac:dyDescent="0.35">
      <c r="A1121" s="28"/>
      <c r="B1121" s="45"/>
      <c r="C1121" s="45"/>
      <c r="D1121" s="30"/>
      <c r="E1121" s="31"/>
      <c r="F1121" s="17"/>
      <c r="G1121" s="32"/>
      <c r="H1121" s="33"/>
      <c r="I1121" s="42"/>
    </row>
    <row r="1122" spans="1:9" hidden="1" x14ac:dyDescent="0.35">
      <c r="A1122" s="28"/>
      <c r="B1122" s="45"/>
      <c r="C1122" s="45"/>
      <c r="D1122" s="30"/>
      <c r="E1122" s="31"/>
      <c r="F1122" s="17"/>
      <c r="G1122" s="32"/>
      <c r="H1122" s="33"/>
      <c r="I1122" s="42"/>
    </row>
    <row r="1123" spans="1:9" hidden="1" x14ac:dyDescent="0.35">
      <c r="A1123" s="28"/>
      <c r="B1123" s="45"/>
      <c r="C1123" s="45"/>
      <c r="D1123" s="30"/>
      <c r="E1123" s="31"/>
      <c r="F1123" s="17"/>
      <c r="G1123" s="32"/>
      <c r="H1123" s="33"/>
      <c r="I1123" s="42"/>
    </row>
    <row r="1124" spans="1:9" hidden="1" x14ac:dyDescent="0.35">
      <c r="A1124" s="28"/>
      <c r="B1124" s="45"/>
      <c r="C1124" s="45"/>
      <c r="D1124" s="30"/>
      <c r="E1124" s="31"/>
      <c r="F1124" s="17"/>
      <c r="G1124" s="32"/>
      <c r="H1124" s="33"/>
      <c r="I1124" s="42"/>
    </row>
    <row r="1125" spans="1:9" hidden="1" x14ac:dyDescent="0.35">
      <c r="A1125" s="28"/>
      <c r="B1125" s="45"/>
      <c r="C1125" s="45"/>
      <c r="D1125" s="30"/>
      <c r="E1125" s="31"/>
      <c r="F1125" s="17"/>
      <c r="G1125" s="32"/>
      <c r="H1125" s="33"/>
      <c r="I1125" s="42"/>
    </row>
    <row r="1126" spans="1:9" hidden="1" x14ac:dyDescent="0.35">
      <c r="A1126" s="28"/>
      <c r="B1126" s="45"/>
      <c r="C1126" s="45"/>
      <c r="D1126" s="30"/>
      <c r="E1126" s="31"/>
      <c r="F1126" s="17"/>
      <c r="G1126" s="32"/>
      <c r="H1126" s="33"/>
      <c r="I1126" s="42"/>
    </row>
    <row r="1127" spans="1:9" hidden="1" x14ac:dyDescent="0.35">
      <c r="A1127" s="28"/>
      <c r="B1127" s="45"/>
      <c r="C1127" s="45"/>
      <c r="D1127" s="30"/>
      <c r="E1127" s="31"/>
      <c r="F1127" s="17"/>
      <c r="G1127" s="32"/>
      <c r="H1127" s="33"/>
      <c r="I1127" s="42"/>
    </row>
    <row r="1128" spans="1:9" hidden="1" x14ac:dyDescent="0.35">
      <c r="A1128" s="28"/>
      <c r="B1128" s="45"/>
      <c r="C1128" s="45"/>
      <c r="D1128" s="30"/>
      <c r="E1128" s="31"/>
      <c r="F1128" s="17"/>
      <c r="G1128" s="32"/>
      <c r="H1128" s="33"/>
      <c r="I1128" s="42"/>
    </row>
    <row r="1129" spans="1:9" hidden="1" x14ac:dyDescent="0.35">
      <c r="A1129" s="28"/>
      <c r="B1129" s="29"/>
      <c r="C1129" s="29"/>
      <c r="D1129" s="30"/>
      <c r="E1129" s="31"/>
      <c r="F1129" s="17" t="str">
        <f>IFERROR(IF(OR($D1129="",$D1129="No CAS"),INDEX('[1]DEQ Pollutant List'!$A$7:$A$611,MATCH($E1129,'[1]DEQ Pollutant List'!$C$7:$C$611,0)),INDEX('[1]DEQ Pollutant List'!$A$7:$A$611,MATCH($D1129,'[1]DEQ Pollutant List'!$B$7:$B$611,0))),"")</f>
        <v/>
      </c>
      <c r="G1129" s="32"/>
      <c r="H1129" s="33"/>
      <c r="I1129" s="42"/>
    </row>
    <row r="1130" spans="1:9" ht="15" hidden="1" thickBot="1" x14ac:dyDescent="0.4">
      <c r="A1130" s="34"/>
      <c r="B1130" s="35"/>
      <c r="C1130" s="35"/>
      <c r="D1130" s="36"/>
      <c r="E1130" s="31"/>
      <c r="F1130" s="17" t="str">
        <f>IFERROR(IF(OR($D1130="",$D1130="No CAS"),INDEX('[1]DEQ Pollutant List'!$A$7:$A$611,MATCH($E1130,'[1]DEQ Pollutant List'!$C$7:$C$611,0)),INDEX('[1]DEQ Pollutant List'!$A$7:$A$611,MATCH($D1130,'[1]DEQ Pollutant List'!$B$7:$B$611,0))),"")</f>
        <v/>
      </c>
      <c r="G1130" s="37"/>
      <c r="H1130" s="38"/>
      <c r="I1130" s="42"/>
    </row>
    <row r="1131" spans="1:9" hidden="1" x14ac:dyDescent="0.35">
      <c r="A1131"/>
      <c r="D1131"/>
      <c r="F1131"/>
      <c r="G1131"/>
      <c r="H1131"/>
      <c r="I1131"/>
    </row>
    <row r="1132" spans="1:9" hidden="1" x14ac:dyDescent="0.35">
      <c r="A1132"/>
      <c r="D1132"/>
      <c r="F1132"/>
      <c r="G1132"/>
      <c r="H1132"/>
      <c r="I1132"/>
    </row>
    <row r="1133" spans="1:9" hidden="1" x14ac:dyDescent="0.35">
      <c r="A1133"/>
      <c r="D1133"/>
      <c r="F1133"/>
      <c r="G1133"/>
      <c r="H1133"/>
      <c r="I1133"/>
    </row>
  </sheetData>
  <autoFilter ref="A10:C1133" xr:uid="{63D81A30-805C-4B07-B4B1-B3BB46E50DE4}">
    <filterColumn colId="2">
      <filters>
        <filter val="0"/>
      </filters>
    </filterColumn>
  </autoFilter>
  <mergeCells count="5">
    <mergeCell ref="A10:A11"/>
    <mergeCell ref="B10:B11"/>
    <mergeCell ref="D10:F10"/>
    <mergeCell ref="H10:J10"/>
    <mergeCell ref="C10:C11"/>
  </mergeCells>
  <conditionalFormatting sqref="F12:F1130">
    <cfRule type="containsBlanks" dxfId="1" priority="1">
      <formula>LEN(TRIM(F12))=0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7221-33CC-4D39-999F-928B211C87A9}">
  <sheetPr>
    <tabColor rgb="FFFFFF00"/>
  </sheetPr>
  <dimension ref="A1:K1133"/>
  <sheetViews>
    <sheetView workbookViewId="0"/>
  </sheetViews>
  <sheetFormatPr defaultRowHeight="14.5" x14ac:dyDescent="0.35"/>
  <cols>
    <col min="1" max="1" width="22.54296875" style="1" customWidth="1"/>
    <col min="2" max="2" width="30" customWidth="1"/>
    <col min="3" max="3" width="17.1796875" style="2" customWidth="1"/>
    <col min="4" max="4" width="48.54296875" bestFit="1" customWidth="1"/>
    <col min="5" max="5" width="19.1796875" style="1" hidden="1" customWidth="1"/>
    <col min="6" max="6" width="18.26953125" style="39" hidden="1" customWidth="1"/>
    <col min="7" max="7" width="20.54296875" style="39" hidden="1" customWidth="1"/>
    <col min="8" max="8" width="20.54296875" style="39" customWidth="1"/>
    <col min="9" max="9" width="19.81640625" customWidth="1"/>
    <col min="10" max="10" width="18.1796875" bestFit="1" customWidth="1"/>
    <col min="11" max="11" width="20.54296875" bestFit="1" customWidth="1"/>
  </cols>
  <sheetData>
    <row r="1" spans="1:11" x14ac:dyDescent="0.35">
      <c r="F1" s="3"/>
      <c r="G1" s="3"/>
      <c r="H1" s="3"/>
    </row>
    <row r="2" spans="1:11" x14ac:dyDescent="0.35">
      <c r="F2" s="3"/>
      <c r="G2" s="3"/>
      <c r="H2" s="3"/>
    </row>
    <row r="3" spans="1:11" x14ac:dyDescent="0.35">
      <c r="F3" s="3"/>
      <c r="G3" s="3"/>
      <c r="H3" s="3"/>
    </row>
    <row r="4" spans="1:11" hidden="1" x14ac:dyDescent="0.35">
      <c r="F4" s="3"/>
      <c r="G4" s="3"/>
      <c r="H4" s="3"/>
    </row>
    <row r="5" spans="1:11" hidden="1" x14ac:dyDescent="0.35">
      <c r="F5" s="3"/>
      <c r="G5" s="3"/>
      <c r="H5" s="3"/>
    </row>
    <row r="6" spans="1:11" hidden="1" x14ac:dyDescent="0.35">
      <c r="F6" s="3"/>
      <c r="G6" s="3"/>
      <c r="H6" s="3"/>
    </row>
    <row r="7" spans="1:11" hidden="1" x14ac:dyDescent="0.35">
      <c r="F7" s="3"/>
      <c r="G7" s="3"/>
      <c r="H7" s="3"/>
    </row>
    <row r="8" spans="1:11" hidden="1" x14ac:dyDescent="0.35">
      <c r="F8" s="3"/>
      <c r="G8" s="3"/>
      <c r="H8" s="3"/>
    </row>
    <row r="9" spans="1:11" ht="15" thickBot="1" x14ac:dyDescent="0.4">
      <c r="A9" s="4"/>
      <c r="B9" s="5"/>
      <c r="C9" s="6"/>
      <c r="D9" s="5"/>
      <c r="E9" s="4"/>
      <c r="F9" s="7"/>
      <c r="G9" s="7"/>
      <c r="H9" s="7"/>
    </row>
    <row r="10" spans="1:11" ht="18" thickBot="1" x14ac:dyDescent="0.4">
      <c r="A10" s="223" t="s">
        <v>0</v>
      </c>
      <c r="B10" s="225" t="s">
        <v>1</v>
      </c>
      <c r="C10" s="227" t="s">
        <v>1108</v>
      </c>
      <c r="D10" s="228"/>
      <c r="E10" s="229"/>
      <c r="F10"/>
      <c r="G10" s="227"/>
      <c r="H10" s="228"/>
      <c r="I10" s="228"/>
    </row>
    <row r="11" spans="1:11" ht="16" thickBot="1" x14ac:dyDescent="0.4">
      <c r="A11" s="224"/>
      <c r="B11" s="226"/>
      <c r="C11" s="8" t="s">
        <v>1109</v>
      </c>
      <c r="D11" s="9" t="s">
        <v>7</v>
      </c>
      <c r="E11" s="10" t="s">
        <v>1110</v>
      </c>
      <c r="F11" s="11" t="s">
        <v>1111</v>
      </c>
      <c r="G11" s="12" t="s">
        <v>1112</v>
      </c>
      <c r="H11" s="12" t="s">
        <v>1113</v>
      </c>
      <c r="I11" s="12" t="s">
        <v>10</v>
      </c>
      <c r="J11" s="44" t="s">
        <v>1114</v>
      </c>
      <c r="K11" s="44" t="s">
        <v>1115</v>
      </c>
    </row>
    <row r="12" spans="1:11" x14ac:dyDescent="0.35">
      <c r="A12" s="13" t="s">
        <v>1116</v>
      </c>
      <c r="B12" s="14" t="s">
        <v>1117</v>
      </c>
      <c r="C12" s="15" t="s">
        <v>709</v>
      </c>
      <c r="D12" s="16" t="s">
        <v>710</v>
      </c>
      <c r="E12" s="17">
        <f>IFERROR(IF(OR($C12="",$C12="No CAS"),INDEX('[1]DEQ Pollutant List'!$A$7:$A$611,MATCH($D12,'[1]DEQ Pollutant List'!$C$7:$C$611,0)),INDEX('[1]DEQ Pollutant List'!$A$7:$A$611,MATCH($C12,'[1]DEQ Pollutant List'!$B$7:$B$611,0))),"")</f>
        <v>321</v>
      </c>
      <c r="F12" s="18">
        <v>0</v>
      </c>
      <c r="G12" s="19">
        <v>0.35</v>
      </c>
      <c r="H12" s="40"/>
    </row>
    <row r="13" spans="1:11" x14ac:dyDescent="0.35">
      <c r="A13" s="13" t="s">
        <v>1116</v>
      </c>
      <c r="B13" s="14" t="s">
        <v>1117</v>
      </c>
      <c r="C13" s="20" t="s">
        <v>1118</v>
      </c>
      <c r="D13" s="21" t="s">
        <v>1119</v>
      </c>
      <c r="E13" s="17">
        <f>IFERROR(IF(OR($C13="",$C13="No CAS"),INDEX('[1]DEQ Pollutant List'!$A$7:$A$611,MATCH($D13,'[1]DEQ Pollutant List'!$C$7:$C$611,0)),INDEX('[1]DEQ Pollutant List'!$A$7:$A$611,MATCH($C13,'[1]DEQ Pollutant List'!$B$7:$B$611,0))),"")</f>
        <v>625</v>
      </c>
      <c r="F13" s="18">
        <v>0</v>
      </c>
      <c r="G13" s="19">
        <v>0.48</v>
      </c>
      <c r="H13" s="40"/>
    </row>
    <row r="14" spans="1:11" x14ac:dyDescent="0.35">
      <c r="A14" s="13" t="s">
        <v>1116</v>
      </c>
      <c r="B14" s="14" t="s">
        <v>1117</v>
      </c>
      <c r="C14" s="20" t="s">
        <v>1120</v>
      </c>
      <c r="D14" s="21" t="s">
        <v>1121</v>
      </c>
      <c r="E14" s="17">
        <f>IFERROR(IF(OR($C14="",$C14="No CAS"),INDEX('[1]DEQ Pollutant List'!$A$7:$A$611,MATCH($D14,'[1]DEQ Pollutant List'!$C$7:$C$611,0)),INDEX('[1]DEQ Pollutant List'!$A$7:$A$611,MATCH($C14,'[1]DEQ Pollutant List'!$B$7:$B$611,0))),"")</f>
        <v>136</v>
      </c>
      <c r="F14" s="18">
        <f>1-((1-0.72)*(1-0.99))</f>
        <v>0.99719999999999998</v>
      </c>
      <c r="G14" s="19">
        <v>0.05</v>
      </c>
      <c r="H14" s="40"/>
    </row>
    <row r="15" spans="1:11" x14ac:dyDescent="0.35">
      <c r="A15" s="13" t="s">
        <v>1116</v>
      </c>
      <c r="B15" s="14" t="s">
        <v>1122</v>
      </c>
      <c r="C15" s="20" t="s">
        <v>1081</v>
      </c>
      <c r="D15" s="21" t="s">
        <v>1123</v>
      </c>
      <c r="E15" s="17">
        <f>IFERROR(IF(OR($C15="",$C15="No CAS"),INDEX('[1]DEQ Pollutant List'!$A$7:$A$611,MATCH($D15,'[1]DEQ Pollutant List'!$C$7:$C$611,0)),INDEX('[1]DEQ Pollutant List'!$A$7:$A$611,MATCH($C15,'[1]DEQ Pollutant List'!$B$7:$B$611,0))),"")</f>
        <v>502</v>
      </c>
      <c r="F15" s="18">
        <v>0</v>
      </c>
      <c r="G15" s="19">
        <v>5.0000000000000001E-3</v>
      </c>
      <c r="H15" s="40"/>
    </row>
    <row r="16" spans="1:11" x14ac:dyDescent="0.35">
      <c r="A16" s="13" t="s">
        <v>1116</v>
      </c>
      <c r="B16" s="14" t="s">
        <v>1122</v>
      </c>
      <c r="C16" s="20" t="s">
        <v>696</v>
      </c>
      <c r="D16" s="21" t="s">
        <v>697</v>
      </c>
      <c r="E16" s="17">
        <f>IFERROR(IF(OR($C16="",$C16="No CAS"),INDEX('[1]DEQ Pollutant List'!$A$7:$A$611,MATCH($D16,'[1]DEQ Pollutant List'!$C$7:$C$611,0)),INDEX('[1]DEQ Pollutant List'!$A$7:$A$611,MATCH($C16,'[1]DEQ Pollutant List'!$B$7:$B$611,0))),"")</f>
        <v>250</v>
      </c>
      <c r="F16" s="18">
        <v>0</v>
      </c>
      <c r="G16" s="19">
        <v>0.7</v>
      </c>
      <c r="H16" s="40"/>
    </row>
    <row r="17" spans="1:11" x14ac:dyDescent="0.35">
      <c r="A17" s="13" t="s">
        <v>1116</v>
      </c>
      <c r="B17" s="14" t="s">
        <v>1122</v>
      </c>
      <c r="C17" s="20" t="s">
        <v>878</v>
      </c>
      <c r="D17" s="21" t="s">
        <v>1124</v>
      </c>
      <c r="E17" s="17">
        <f>IFERROR(IF(OR($C17="",$C17="No CAS"),INDEX('[1]DEQ Pollutant List'!$A$7:$A$611,MATCH($D17,'[1]DEQ Pollutant List'!$C$7:$C$611,0)),INDEX('[1]DEQ Pollutant List'!$A$7:$A$611,MATCH($C17,'[1]DEQ Pollutant List'!$B$7:$B$611,0))),"")</f>
        <v>33</v>
      </c>
      <c r="F17" s="18">
        <f>1-((1-0.72)*(1-0.99))</f>
        <v>0.99719999999999998</v>
      </c>
      <c r="G17" s="19">
        <v>0.05</v>
      </c>
      <c r="H17" s="40"/>
    </row>
    <row r="18" spans="1:11" x14ac:dyDescent="0.35">
      <c r="A18" s="22"/>
      <c r="B18" s="23"/>
      <c r="C18" s="24"/>
      <c r="D18" s="25"/>
      <c r="E18" s="17" t="str">
        <f>IFERROR(IF(OR($C18="",$C18="No CAS"),INDEX('[1]DEQ Pollutant List'!$A$7:$A$611,MATCH($D18,'[1]DEQ Pollutant List'!$C$7:$C$611,0)),INDEX('[1]DEQ Pollutant List'!$A$7:$A$611,MATCH($C18,'[1]DEQ Pollutant List'!$B$7:$B$611,0))),"")</f>
        <v/>
      </c>
      <c r="F18" s="26"/>
      <c r="G18" s="27"/>
      <c r="H18" s="41"/>
    </row>
    <row r="19" spans="1:11" x14ac:dyDescent="0.35">
      <c r="A19" s="28" t="s">
        <v>1125</v>
      </c>
      <c r="B19" s="29"/>
      <c r="C19" s="30"/>
      <c r="D19" s="31" t="str">
        <f>IFERROR(IF(C19="No CAS","",INDEX('[1]DEQ Pollutant List'!$C$7:$C$611,MATCH('[1]5. Pollutant Emissions - MB'!C19,'[1]DEQ Pollutant List'!$B$7:$B$611,0))),"")</f>
        <v/>
      </c>
      <c r="E19" s="17" t="str">
        <f>IFERROR(IF(OR($C19="",$C19="No CAS"),INDEX('[1]DEQ Pollutant List'!$A$7:$A$611,MATCH($D19,'[1]DEQ Pollutant List'!$C$7:$C$611,0)),INDEX('[1]DEQ Pollutant List'!$A$7:$A$611,MATCH($C19,'[1]DEQ Pollutant List'!$B$7:$B$611,0))),"")</f>
        <v/>
      </c>
      <c r="F19" s="32"/>
      <c r="G19" s="33"/>
      <c r="H19" s="42"/>
    </row>
    <row r="20" spans="1:11" x14ac:dyDescent="0.35">
      <c r="A20" s="29"/>
      <c r="B20" s="29" t="s">
        <v>280</v>
      </c>
      <c r="C20" s="30" t="s">
        <v>871</v>
      </c>
      <c r="D20" s="31" t="s">
        <v>59</v>
      </c>
      <c r="E20" s="17" t="str">
        <f>IFERROR(IF(OR($C20="",$C20="No CAS"),INDEX('[1]DEQ Pollutant List'!$A$7:$A$611,MATCH($D20,'[1]DEQ Pollutant List'!$C$7:$C$611,0)),INDEX('[1]DEQ Pollutant List'!$A$7:$A$611,MATCH($C20,'[1]DEQ Pollutant List'!$B$7:$B$611,0))),"")</f>
        <v/>
      </c>
      <c r="F20" s="32"/>
      <c r="G20" s="33">
        <v>0.15</v>
      </c>
      <c r="H20" s="42">
        <v>0.4</v>
      </c>
    </row>
    <row r="21" spans="1:11" x14ac:dyDescent="0.35">
      <c r="A21" s="28"/>
      <c r="B21" s="29" t="s">
        <v>280</v>
      </c>
      <c r="C21" s="30" t="s">
        <v>365</v>
      </c>
      <c r="D21" s="31" t="s">
        <v>366</v>
      </c>
      <c r="E21" s="17" t="str">
        <f>IFERROR(IF(OR($C21="",$C21="No CAS"),INDEX('[1]DEQ Pollutant List'!$A$7:$A$611,MATCH($D21,'[1]DEQ Pollutant List'!$C$7:$C$611,0)),INDEX('[1]DEQ Pollutant List'!$A$7:$A$611,MATCH($C21,'[1]DEQ Pollutant List'!$B$7:$B$611,0))),"")</f>
        <v/>
      </c>
      <c r="F21" s="32"/>
      <c r="G21" s="33">
        <v>0.15</v>
      </c>
      <c r="H21" s="42">
        <v>0.4</v>
      </c>
    </row>
    <row r="22" spans="1:11" x14ac:dyDescent="0.35">
      <c r="A22" s="28"/>
      <c r="B22" s="29" t="s">
        <v>280</v>
      </c>
      <c r="C22" s="30" t="s">
        <v>356</v>
      </c>
      <c r="D22" s="31" t="s">
        <v>1126</v>
      </c>
      <c r="E22" s="17">
        <f>IFERROR(IF(OR($C22="",$C22="No CAS"),INDEX('[1]DEQ Pollutant List'!$A$7:$A$611,MATCH($D22,'[1]DEQ Pollutant List'!$C$7:$C$611,0)),INDEX('[1]DEQ Pollutant List'!$A$7:$A$611,MATCH($C22,'[1]DEQ Pollutant List'!$B$7:$B$611,0))),"")</f>
        <v>261</v>
      </c>
      <c r="F22" s="32"/>
      <c r="G22" s="33">
        <v>0.15</v>
      </c>
      <c r="H22" s="42">
        <v>0.4</v>
      </c>
    </row>
    <row r="23" spans="1:11" x14ac:dyDescent="0.35">
      <c r="A23" s="28"/>
      <c r="B23" s="29" t="s">
        <v>280</v>
      </c>
      <c r="C23" s="30" t="s">
        <v>834</v>
      </c>
      <c r="D23" s="31" t="s">
        <v>835</v>
      </c>
      <c r="E23" s="17" t="str">
        <f>IFERROR(IF(OR($C23="",$C23="No CAS"),INDEX('[1]DEQ Pollutant List'!$A$7:$A$611,MATCH($D23,'[1]DEQ Pollutant List'!$C$7:$C$611,0)),INDEX('[1]DEQ Pollutant List'!$A$7:$A$611,MATCH($C23,'[1]DEQ Pollutant List'!$B$7:$B$611,0))),"")</f>
        <v/>
      </c>
      <c r="F23" s="32"/>
      <c r="G23" s="33">
        <v>1E-3</v>
      </c>
      <c r="H23" s="42">
        <v>0.01</v>
      </c>
    </row>
    <row r="24" spans="1:11" x14ac:dyDescent="0.35">
      <c r="A24" s="28"/>
      <c r="B24" s="29" t="s">
        <v>280</v>
      </c>
      <c r="C24" s="30" t="s">
        <v>890</v>
      </c>
      <c r="D24" s="31" t="s">
        <v>891</v>
      </c>
      <c r="E24" s="17" t="str">
        <f>IFERROR(IF(OR($C24="",$C24="No CAS"),INDEX('[1]DEQ Pollutant List'!$A$7:$A$611,MATCH($D24,'[1]DEQ Pollutant List'!$C$7:$C$611,0)),INDEX('[1]DEQ Pollutant List'!$A$7:$A$611,MATCH($C24,'[1]DEQ Pollutant List'!$B$7:$B$611,0))),"")</f>
        <v/>
      </c>
      <c r="F24" s="32"/>
      <c r="G24" s="33">
        <v>1E-3</v>
      </c>
      <c r="H24" s="42">
        <v>0.01</v>
      </c>
    </row>
    <row r="25" spans="1:11" x14ac:dyDescent="0.35">
      <c r="A25" s="28"/>
      <c r="B25" s="29" t="s">
        <v>280</v>
      </c>
      <c r="C25" s="30" t="s">
        <v>281</v>
      </c>
      <c r="D25" s="31" t="s">
        <v>282</v>
      </c>
      <c r="E25" s="17" t="str">
        <f>IFERROR(IF(OR($C25="",$C25="No CAS"),INDEX('[1]DEQ Pollutant List'!$A$7:$A$611,MATCH($D25,'[1]DEQ Pollutant List'!$C$7:$C$611,0)),INDEX('[1]DEQ Pollutant List'!$A$7:$A$611,MATCH($C25,'[1]DEQ Pollutant List'!$B$7:$B$611,0))),"")</f>
        <v/>
      </c>
      <c r="F25" s="32"/>
      <c r="G25" s="33">
        <v>1E-3</v>
      </c>
      <c r="H25" s="42">
        <v>0.01</v>
      </c>
    </row>
    <row r="26" spans="1:11" x14ac:dyDescent="0.35">
      <c r="A26" s="28"/>
      <c r="B26" s="29" t="s">
        <v>280</v>
      </c>
      <c r="C26" s="30" t="s">
        <v>486</v>
      </c>
      <c r="D26" s="31" t="s">
        <v>487</v>
      </c>
      <c r="E26" s="17" t="str">
        <f>IFERROR(IF(OR($C26="",$C26="No CAS"),INDEX('[1]DEQ Pollutant List'!$A$7:$A$611,MATCH($D26,'[1]DEQ Pollutant List'!$C$7:$C$611,0)),INDEX('[1]DEQ Pollutant List'!$A$7:$A$611,MATCH($C26,'[1]DEQ Pollutant List'!$B$7:$B$611,0))),"")</f>
        <v/>
      </c>
      <c r="F26" s="32"/>
      <c r="G26" s="33">
        <v>1E-3</v>
      </c>
      <c r="H26" s="42">
        <v>0.01</v>
      </c>
    </row>
    <row r="27" spans="1:11" x14ac:dyDescent="0.35">
      <c r="A27" s="28"/>
      <c r="B27" s="29" t="s">
        <v>187</v>
      </c>
      <c r="C27" s="30" t="s">
        <v>237</v>
      </c>
      <c r="D27" s="31" t="s">
        <v>1127</v>
      </c>
      <c r="E27" s="17"/>
      <c r="F27" s="32"/>
      <c r="G27" s="33">
        <v>0.01</v>
      </c>
      <c r="H27" s="42">
        <v>0.02</v>
      </c>
    </row>
    <row r="28" spans="1:11" x14ac:dyDescent="0.35">
      <c r="A28" s="28"/>
      <c r="B28" s="29" t="s">
        <v>187</v>
      </c>
      <c r="C28" s="30" t="s">
        <v>356</v>
      </c>
      <c r="D28" s="31" t="s">
        <v>1128</v>
      </c>
      <c r="E28" s="17"/>
      <c r="F28" s="32"/>
      <c r="G28" s="33">
        <v>0.02</v>
      </c>
      <c r="H28" s="42">
        <v>0.04</v>
      </c>
    </row>
    <row r="29" spans="1:11" x14ac:dyDescent="0.35">
      <c r="A29" s="28"/>
      <c r="B29" s="29" t="s">
        <v>187</v>
      </c>
      <c r="C29" s="30" t="s">
        <v>38</v>
      </c>
      <c r="D29" s="31" t="s">
        <v>316</v>
      </c>
      <c r="E29" s="17"/>
      <c r="F29" s="32"/>
      <c r="G29" s="33">
        <v>0.03</v>
      </c>
      <c r="H29" s="42">
        <v>0.27</v>
      </c>
    </row>
    <row r="30" spans="1:11" x14ac:dyDescent="0.35">
      <c r="A30" s="28"/>
      <c r="B30" s="29" t="s">
        <v>187</v>
      </c>
      <c r="C30" s="30" t="s">
        <v>188</v>
      </c>
      <c r="D30" s="31" t="s">
        <v>189</v>
      </c>
      <c r="E30" s="17"/>
      <c r="F30" s="32"/>
      <c r="G30" s="33">
        <v>1E-3</v>
      </c>
      <c r="H30" s="42">
        <v>2E-3</v>
      </c>
    </row>
    <row r="31" spans="1:11" x14ac:dyDescent="0.35">
      <c r="A31" s="28"/>
      <c r="B31" s="29" t="s">
        <v>187</v>
      </c>
      <c r="C31" s="30" t="s">
        <v>424</v>
      </c>
      <c r="D31" s="31" t="s">
        <v>425</v>
      </c>
      <c r="E31" s="17"/>
      <c r="F31" s="32"/>
      <c r="G31" s="33">
        <v>0.01</v>
      </c>
      <c r="H31" s="42">
        <v>0.02</v>
      </c>
    </row>
    <row r="32" spans="1:11" x14ac:dyDescent="0.35">
      <c r="A32" s="28"/>
      <c r="B32" s="29" t="s">
        <v>187</v>
      </c>
      <c r="C32" s="30" t="s">
        <v>949</v>
      </c>
      <c r="D32" s="31" t="s">
        <v>953</v>
      </c>
      <c r="E32" s="17"/>
      <c r="F32" s="32"/>
      <c r="G32" s="33">
        <v>0.01</v>
      </c>
      <c r="H32" s="42">
        <v>0.02</v>
      </c>
      <c r="K32" s="43"/>
    </row>
    <row r="33" spans="1:9" x14ac:dyDescent="0.35">
      <c r="A33" s="28"/>
      <c r="B33" s="29" t="s">
        <v>264</v>
      </c>
      <c r="C33" s="30" t="s">
        <v>38</v>
      </c>
      <c r="D33" s="31" t="s">
        <v>330</v>
      </c>
      <c r="E33" s="17" t="str">
        <f>IFERROR(IF(OR($C33="",$C33="No CAS"),INDEX('[1]DEQ Pollutant List'!$A$7:$A$611,MATCH($D33,'[1]DEQ Pollutant List'!$C$7:$C$611,0)),INDEX('[1]DEQ Pollutant List'!$A$7:$A$611,MATCH($C33,'[1]DEQ Pollutant List'!$B$7:$B$611,0))),"")</f>
        <v/>
      </c>
      <c r="F33" s="32"/>
      <c r="G33" s="33">
        <v>1E-3</v>
      </c>
      <c r="H33" s="42">
        <v>0.2</v>
      </c>
    </row>
    <row r="34" spans="1:9" x14ac:dyDescent="0.35">
      <c r="A34" s="28"/>
      <c r="B34" s="29" t="s">
        <v>264</v>
      </c>
      <c r="C34" s="30" t="s">
        <v>949</v>
      </c>
      <c r="D34" s="31" t="s">
        <v>952</v>
      </c>
      <c r="E34" s="17">
        <f>IFERROR(IF(OR($C34="",$C34="No CAS"),INDEX('[1]DEQ Pollutant List'!$A$7:$A$611,MATCH($D34,'[1]DEQ Pollutant List'!$C$7:$C$611,0)),INDEX('[1]DEQ Pollutant List'!$A$7:$A$611,MATCH($C34,'[1]DEQ Pollutant List'!$B$7:$B$611,0))),"")</f>
        <v>579</v>
      </c>
      <c r="F34" s="32"/>
      <c r="G34" s="33">
        <v>0.01</v>
      </c>
      <c r="H34" s="42">
        <v>0.02</v>
      </c>
    </row>
    <row r="35" spans="1:9" x14ac:dyDescent="0.35">
      <c r="A35" s="28"/>
      <c r="B35" s="29" t="s">
        <v>264</v>
      </c>
      <c r="C35" s="30" t="s">
        <v>292</v>
      </c>
      <c r="D35" s="31" t="s">
        <v>301</v>
      </c>
      <c r="E35" s="17" t="str">
        <f>IFERROR(IF(OR($C35="",$C35="No CAS"),INDEX('[1]DEQ Pollutant List'!$A$7:$A$611,MATCH($D35,'[1]DEQ Pollutant List'!$C$7:$C$611,0)),INDEX('[1]DEQ Pollutant List'!$A$7:$A$611,MATCH($C35,'[1]DEQ Pollutant List'!$B$7:$B$611,0))),"")</f>
        <v/>
      </c>
      <c r="F35" s="32"/>
      <c r="G35" s="33">
        <v>1E-3</v>
      </c>
      <c r="H35" s="42">
        <v>0.03</v>
      </c>
    </row>
    <row r="36" spans="1:9" x14ac:dyDescent="0.35">
      <c r="A36" s="28"/>
      <c r="B36" s="29" t="s">
        <v>264</v>
      </c>
      <c r="C36" s="30" t="s">
        <v>482</v>
      </c>
      <c r="D36" s="31" t="s">
        <v>483</v>
      </c>
      <c r="E36" s="17" t="str">
        <f>IFERROR(IF(OR($C36="",$C36="No CAS"),INDEX('[1]DEQ Pollutant List'!$A$7:$A$611,MATCH($D36,'[1]DEQ Pollutant List'!$C$7:$C$611,0)),INDEX('[1]DEQ Pollutant List'!$A$7:$A$611,MATCH($C36,'[1]DEQ Pollutant List'!$B$7:$B$611,0))),"")</f>
        <v/>
      </c>
      <c r="F36" s="32"/>
      <c r="G36" s="33">
        <v>0.01</v>
      </c>
      <c r="H36" s="42">
        <v>0.04</v>
      </c>
    </row>
    <row r="37" spans="1:9" x14ac:dyDescent="0.35">
      <c r="A37" s="28"/>
      <c r="B37" s="29" t="s">
        <v>264</v>
      </c>
      <c r="C37" s="30" t="s">
        <v>261</v>
      </c>
      <c r="D37" s="31" t="s">
        <v>265</v>
      </c>
      <c r="E37" s="17" t="str">
        <f>IFERROR(IF(OR($C37="",$C37="No CAS"),INDEX('[1]DEQ Pollutant List'!$A$7:$A$611,MATCH($D37,'[1]DEQ Pollutant List'!$C$7:$C$611,0)),INDEX('[1]DEQ Pollutant List'!$A$7:$A$611,MATCH($C37,'[1]DEQ Pollutant List'!$B$7:$B$611,0))),"")</f>
        <v/>
      </c>
      <c r="F37" s="32"/>
      <c r="G37" s="33">
        <v>0.01</v>
      </c>
      <c r="H37" s="42">
        <v>0.03</v>
      </c>
    </row>
    <row r="38" spans="1:9" x14ac:dyDescent="0.35">
      <c r="A38" s="28"/>
      <c r="B38" s="29" t="s">
        <v>1097</v>
      </c>
      <c r="C38" s="30"/>
      <c r="D38" s="31"/>
      <c r="E38" s="17" t="str">
        <f>IFERROR(IF(OR($C38="",$C38="No CAS"),INDEX('[1]DEQ Pollutant List'!$A$7:$A$611,MATCH($D38,'[1]DEQ Pollutant List'!$C$7:$C$611,0)),INDEX('[1]DEQ Pollutant List'!$A$7:$A$611,MATCH($C38,'[1]DEQ Pollutant List'!$B$7:$B$611,0))),"")</f>
        <v/>
      </c>
      <c r="F38" s="32"/>
      <c r="G38" s="33"/>
      <c r="H38" s="42"/>
    </row>
    <row r="39" spans="1:9" x14ac:dyDescent="0.35">
      <c r="A39" s="28"/>
      <c r="B39" s="29" t="s">
        <v>1086</v>
      </c>
      <c r="C39" s="30"/>
      <c r="D39" s="31"/>
      <c r="E39" s="17" t="str">
        <f>IFERROR(IF(OR($C39="",$C39="No CAS"),INDEX('[1]DEQ Pollutant List'!$A$7:$A$611,MATCH($D39,'[1]DEQ Pollutant List'!$C$7:$C$611,0)),INDEX('[1]DEQ Pollutant List'!$A$7:$A$611,MATCH($C39,'[1]DEQ Pollutant List'!$B$7:$B$611,0))),"")</f>
        <v/>
      </c>
      <c r="F39" s="32"/>
      <c r="G39" s="33"/>
      <c r="H39" s="42"/>
      <c r="I39" t="s">
        <v>1087</v>
      </c>
    </row>
    <row r="40" spans="1:9" x14ac:dyDescent="0.35">
      <c r="A40" s="28"/>
      <c r="B40" s="29" t="s">
        <v>721</v>
      </c>
      <c r="C40" s="30" t="s">
        <v>722</v>
      </c>
      <c r="D40" s="31" t="s">
        <v>723</v>
      </c>
      <c r="E40" s="17" t="str">
        <f>IFERROR(IF(OR($C40="",$C40="No CAS"),INDEX('[1]DEQ Pollutant List'!$A$7:$A$611,MATCH($D40,'[1]DEQ Pollutant List'!$C$7:$C$611,0)),INDEX('[1]DEQ Pollutant List'!$A$7:$A$611,MATCH($C40,'[1]DEQ Pollutant List'!$B$7:$B$611,0))),"")</f>
        <v/>
      </c>
      <c r="F40" s="32"/>
      <c r="G40" s="33" t="s">
        <v>798</v>
      </c>
      <c r="H40" s="42" t="s">
        <v>724</v>
      </c>
    </row>
    <row r="41" spans="1:9" x14ac:dyDescent="0.35">
      <c r="A41" s="28"/>
      <c r="B41" s="29" t="s">
        <v>721</v>
      </c>
      <c r="C41" s="30" t="s">
        <v>871</v>
      </c>
      <c r="D41" s="31" t="s">
        <v>59</v>
      </c>
      <c r="E41" s="17" t="str">
        <f>IFERROR(IF(OR($C41="",$C41="No CAS"),INDEX('[1]DEQ Pollutant List'!$A$7:$A$611,MATCH($D41,'[1]DEQ Pollutant List'!$C$7:$C$611,0)),INDEX('[1]DEQ Pollutant List'!$A$7:$A$611,MATCH($C41,'[1]DEQ Pollutant List'!$B$7:$B$611,0))),"")</f>
        <v/>
      </c>
      <c r="F41" s="32"/>
      <c r="G41" s="33" t="s">
        <v>326</v>
      </c>
      <c r="H41" s="42" t="s">
        <v>873</v>
      </c>
    </row>
    <row r="42" spans="1:9" x14ac:dyDescent="0.35">
      <c r="A42" s="28"/>
      <c r="B42" s="29" t="s">
        <v>503</v>
      </c>
      <c r="C42" s="30" t="s">
        <v>728</v>
      </c>
      <c r="D42" s="31" t="s">
        <v>731</v>
      </c>
      <c r="E42" s="17">
        <f>IFERROR(IF(OR($C42="",$C42="No CAS"),INDEX('[1]DEQ Pollutant List'!$A$7:$A$611,MATCH($D42,'[1]DEQ Pollutant List'!$C$7:$C$611,0)),INDEX('[1]DEQ Pollutant List'!$A$7:$A$611,MATCH($C42,'[1]DEQ Pollutant List'!$B$7:$B$611,0))),"")</f>
        <v>302</v>
      </c>
      <c r="F42" s="32"/>
      <c r="G42" s="33">
        <v>0.1</v>
      </c>
      <c r="H42" s="42">
        <v>0.2</v>
      </c>
      <c r="I42">
        <v>0.98</v>
      </c>
    </row>
    <row r="43" spans="1:9" x14ac:dyDescent="0.35">
      <c r="A43" s="28"/>
      <c r="B43" s="29" t="s">
        <v>503</v>
      </c>
      <c r="C43" s="30" t="s">
        <v>504</v>
      </c>
      <c r="D43" s="31" t="s">
        <v>505</v>
      </c>
      <c r="E43" s="17" t="str">
        <f>IFERROR(IF(OR($C43="",$C43="No CAS"),INDEX('[1]DEQ Pollutant List'!$A$7:$A$611,MATCH($D43,'[1]DEQ Pollutant List'!$C$7:$C$611,0)),INDEX('[1]DEQ Pollutant List'!$A$7:$A$611,MATCH($C43,'[1]DEQ Pollutant List'!$B$7:$B$611,0))),"")</f>
        <v/>
      </c>
      <c r="F43" s="32"/>
      <c r="G43" s="33">
        <v>0.1</v>
      </c>
      <c r="H43" s="42">
        <v>0.15</v>
      </c>
    </row>
    <row r="44" spans="1:9" x14ac:dyDescent="0.35">
      <c r="A44" s="28"/>
      <c r="B44" s="29" t="s">
        <v>503</v>
      </c>
      <c r="C44" s="30" t="s">
        <v>699</v>
      </c>
      <c r="D44" s="31" t="s">
        <v>700</v>
      </c>
      <c r="E44" s="17" t="str">
        <f>IFERROR(IF(OR($C44="",$C44="No CAS"),INDEX('[1]DEQ Pollutant List'!$A$7:$A$611,MATCH($D44,'[1]DEQ Pollutant List'!$C$7:$C$611,0)),INDEX('[1]DEQ Pollutant List'!$A$7:$A$611,MATCH($C44,'[1]DEQ Pollutant List'!$B$7:$B$611,0))),"")</f>
        <v/>
      </c>
      <c r="F44" s="32"/>
      <c r="G44" s="33">
        <v>0.01</v>
      </c>
      <c r="H44" s="42">
        <v>0.05</v>
      </c>
    </row>
    <row r="45" spans="1:9" x14ac:dyDescent="0.35">
      <c r="A45" s="28"/>
      <c r="B45" s="29" t="s">
        <v>503</v>
      </c>
      <c r="C45" s="30" t="s">
        <v>1071</v>
      </c>
      <c r="D45" s="31" t="s">
        <v>1071</v>
      </c>
      <c r="E45" s="17" t="str">
        <f>IFERROR(IF(OR($C45="",$C45="No CAS"),INDEX('[1]DEQ Pollutant List'!$A$7:$A$611,MATCH($D45,'[1]DEQ Pollutant List'!$C$7:$C$611,0)),INDEX('[1]DEQ Pollutant List'!$A$7:$A$611,MATCH($C45,'[1]DEQ Pollutant List'!$B$7:$B$611,0))),"")</f>
        <v/>
      </c>
      <c r="F45" s="32"/>
      <c r="G45" s="33" t="s">
        <v>1090</v>
      </c>
      <c r="H45" s="42"/>
    </row>
    <row r="46" spans="1:9" x14ac:dyDescent="0.35">
      <c r="A46" s="28"/>
      <c r="B46" s="29" t="s">
        <v>402</v>
      </c>
      <c r="C46" s="30" t="s">
        <v>1048</v>
      </c>
      <c r="D46" s="31" t="s">
        <v>1049</v>
      </c>
      <c r="E46" s="17" t="str">
        <f>IFERROR(IF(OR($C46="",$C46="No CAS"),INDEX('[1]DEQ Pollutant List'!$A$7:$A$611,MATCH($D46,'[1]DEQ Pollutant List'!$C$7:$C$611,0)),INDEX('[1]DEQ Pollutant List'!$A$7:$A$611,MATCH($C46,'[1]DEQ Pollutant List'!$B$7:$B$611,0))),"")</f>
        <v/>
      </c>
      <c r="F46" s="32"/>
      <c r="G46" s="33">
        <v>1</v>
      </c>
      <c r="H46" s="42"/>
    </row>
    <row r="47" spans="1:9" x14ac:dyDescent="0.35">
      <c r="A47" s="28"/>
      <c r="B47" s="29" t="s">
        <v>559</v>
      </c>
      <c r="C47" s="30" t="s">
        <v>1129</v>
      </c>
      <c r="D47" s="31" t="s">
        <v>638</v>
      </c>
      <c r="E47" s="17" t="str">
        <f>IFERROR(IF(OR($C47="",$C47="No CAS"),INDEX('[1]DEQ Pollutant List'!$A$7:$A$611,MATCH($D47,'[1]DEQ Pollutant List'!$C$7:$C$611,0)),INDEX('[1]DEQ Pollutant List'!$A$7:$A$611,MATCH($C47,'[1]DEQ Pollutant List'!$B$7:$B$611,0))),"")</f>
        <v/>
      </c>
      <c r="F47" s="32"/>
      <c r="G47" s="33">
        <v>0.4</v>
      </c>
      <c r="H47" s="42">
        <v>0.7</v>
      </c>
    </row>
    <row r="48" spans="1:9" x14ac:dyDescent="0.35">
      <c r="A48" s="28"/>
      <c r="B48" s="29" t="s">
        <v>559</v>
      </c>
      <c r="C48" s="30" t="s">
        <v>1052</v>
      </c>
      <c r="D48" s="31" t="s">
        <v>1053</v>
      </c>
      <c r="E48" s="17" t="str">
        <f>IFERROR(IF(OR($C48="",$C48="No CAS"),INDEX('[1]DEQ Pollutant List'!$A$7:$A$611,MATCH($D48,'[1]DEQ Pollutant List'!$C$7:$C$611,0)),INDEX('[1]DEQ Pollutant List'!$A$7:$A$611,MATCH($C48,'[1]DEQ Pollutant List'!$B$7:$B$611,0))),"")</f>
        <v/>
      </c>
      <c r="F48" s="32"/>
      <c r="G48" s="33">
        <v>0.1</v>
      </c>
      <c r="H48" s="42">
        <v>0.3</v>
      </c>
    </row>
    <row r="49" spans="1:11" x14ac:dyDescent="0.35">
      <c r="A49" s="28"/>
      <c r="B49" s="29" t="s">
        <v>559</v>
      </c>
      <c r="C49" s="30" t="s">
        <v>1130</v>
      </c>
      <c r="D49" s="31" t="s">
        <v>560</v>
      </c>
      <c r="E49" s="17" t="str">
        <f>IFERROR(IF(OR($C49="",$C49="No CAS"),INDEX('[1]DEQ Pollutant List'!$A$7:$A$611,MATCH($D49,'[1]DEQ Pollutant List'!$C$7:$C$611,0)),INDEX('[1]DEQ Pollutant List'!$A$7:$A$611,MATCH($C49,'[1]DEQ Pollutant List'!$B$7:$B$611,0))),"")</f>
        <v/>
      </c>
      <c r="F49" s="32"/>
      <c r="G49" s="33">
        <v>7.0000000000000007E-2</v>
      </c>
      <c r="H49" s="42">
        <v>0.13</v>
      </c>
    </row>
    <row r="50" spans="1:11" x14ac:dyDescent="0.35">
      <c r="A50" s="28"/>
      <c r="B50" s="29" t="s">
        <v>206</v>
      </c>
      <c r="C50" s="30" t="s">
        <v>207</v>
      </c>
      <c r="D50" s="31" t="s">
        <v>208</v>
      </c>
      <c r="E50" s="17" t="str">
        <f>IFERROR(IF(OR($C50="",$C50="No CAS"),INDEX('[1]DEQ Pollutant List'!$A$7:$A$611,MATCH($D50,'[1]DEQ Pollutant List'!$C$7:$C$611,0)),INDEX('[1]DEQ Pollutant List'!$A$7:$A$611,MATCH($C50,'[1]DEQ Pollutant List'!$B$7:$B$611,0))),"")</f>
        <v/>
      </c>
      <c r="F50" s="32"/>
      <c r="G50" s="33">
        <v>0.57999999999999996</v>
      </c>
      <c r="H50" s="42"/>
    </row>
    <row r="51" spans="1:11" x14ac:dyDescent="0.35">
      <c r="A51" s="28"/>
      <c r="B51" s="29" t="s">
        <v>206</v>
      </c>
      <c r="C51" s="30" t="s">
        <v>788</v>
      </c>
      <c r="D51" s="31" t="s">
        <v>789</v>
      </c>
      <c r="E51" s="17" t="str">
        <f>IFERROR(IF(OR($C51="",$C51="No CAS"),INDEX('[1]DEQ Pollutant List'!$A$7:$A$611,MATCH($D51,'[1]DEQ Pollutant List'!$C$7:$C$611,0)),INDEX('[1]DEQ Pollutant List'!$A$7:$A$611,MATCH($C51,'[1]DEQ Pollutant List'!$B$7:$B$611,0))),"")</f>
        <v/>
      </c>
      <c r="F51" s="32"/>
      <c r="G51" s="33">
        <v>0.42</v>
      </c>
      <c r="H51" s="42"/>
    </row>
    <row r="52" spans="1:11" x14ac:dyDescent="0.35">
      <c r="A52" s="28"/>
      <c r="B52" s="46" t="s">
        <v>1091</v>
      </c>
      <c r="D52" s="30" t="s">
        <v>1092</v>
      </c>
      <c r="E52" s="17" t="str">
        <f>IFERROR(IF(OR($D52="",$D52="No CAS"),INDEX('[1]DEQ Pollutant List'!$A$7:$A$611,MATCH(#REF!,'[1]DEQ Pollutant List'!$C$7:$C$611,0)),INDEX('[1]DEQ Pollutant List'!$A$7:$A$611,MATCH($D52,'[1]DEQ Pollutant List'!$B$7:$B$611,0))),"")</f>
        <v/>
      </c>
      <c r="F52" s="32"/>
      <c r="G52" s="33"/>
      <c r="H52" s="42"/>
    </row>
    <row r="53" spans="1:11" x14ac:dyDescent="0.35">
      <c r="A53" s="28"/>
      <c r="B53" s="29" t="s">
        <v>260</v>
      </c>
      <c r="C53" s="30" t="s">
        <v>1131</v>
      </c>
      <c r="D53" s="31" t="s">
        <v>238</v>
      </c>
      <c r="E53" s="17" t="str">
        <f>IFERROR(IF(OR($C53="",$C53="No CAS"),INDEX('[1]DEQ Pollutant List'!$A$7:$A$611,MATCH($D53,'[1]DEQ Pollutant List'!$C$7:$C$611,0)),INDEX('[1]DEQ Pollutant List'!$A$7:$A$611,MATCH($C53,'[1]DEQ Pollutant List'!$B$7:$B$611,0))),"")</f>
        <v/>
      </c>
      <c r="F53" s="32"/>
      <c r="G53" s="33">
        <v>0.95009999999999994</v>
      </c>
      <c r="H53" s="42"/>
    </row>
    <row r="54" spans="1:11" x14ac:dyDescent="0.35">
      <c r="A54" s="28"/>
      <c r="B54" s="29" t="s">
        <v>260</v>
      </c>
      <c r="C54" s="30" t="s">
        <v>347</v>
      </c>
      <c r="D54" s="31" t="s">
        <v>348</v>
      </c>
      <c r="E54" s="17">
        <f>IFERROR(IF(OR($C54="",$C54="No CAS"),INDEX('[1]DEQ Pollutant List'!$A$7:$A$611,MATCH($D54,'[1]DEQ Pollutant List'!$C$7:$C$611,0)),INDEX('[1]DEQ Pollutant List'!$A$7:$A$611,MATCH($C54,'[1]DEQ Pollutant List'!$B$7:$B$611,0))),"")</f>
        <v>258</v>
      </c>
      <c r="F54" s="32"/>
      <c r="G54" s="33">
        <v>4.7399999999999998E-2</v>
      </c>
      <c r="H54" s="42"/>
    </row>
    <row r="55" spans="1:11" x14ac:dyDescent="0.35">
      <c r="A55" s="28"/>
      <c r="B55" s="29" t="s">
        <v>397</v>
      </c>
      <c r="C55" s="30" t="s">
        <v>393</v>
      </c>
      <c r="D55" s="31" t="s">
        <v>1132</v>
      </c>
      <c r="E55" s="17">
        <f>IFERROR(IF(OR($C55="",$C55="No CAS"),INDEX('[1]DEQ Pollutant List'!$A$7:$A$611,MATCH($D55,'[1]DEQ Pollutant List'!$C$7:$C$611,0)),INDEX('[1]DEQ Pollutant List'!$A$7:$A$611,MATCH($C55,'[1]DEQ Pollutant List'!$B$7:$B$611,0))),"")</f>
        <v>582</v>
      </c>
      <c r="F55" s="32"/>
      <c r="G55" s="33">
        <v>0.3</v>
      </c>
      <c r="H55" s="42">
        <v>0.54</v>
      </c>
      <c r="J55" t="s">
        <v>1133</v>
      </c>
    </row>
    <row r="56" spans="1:11" x14ac:dyDescent="0.35">
      <c r="A56" s="28"/>
      <c r="B56" s="29" t="s">
        <v>968</v>
      </c>
      <c r="C56" s="30" t="s">
        <v>969</v>
      </c>
      <c r="D56" s="31" t="s">
        <v>970</v>
      </c>
      <c r="E56" s="17" t="str">
        <f>IFERROR(IF(OR($C56="",$C56="No CAS"),INDEX('[1]DEQ Pollutant List'!$A$7:$A$611,MATCH($D56,'[1]DEQ Pollutant List'!$C$7:$C$611,0)),INDEX('[1]DEQ Pollutant List'!$A$7:$A$611,MATCH($C56,'[1]DEQ Pollutant List'!$B$7:$B$611,0))),"")</f>
        <v/>
      </c>
      <c r="F56" s="32"/>
      <c r="G56" s="33">
        <v>1</v>
      </c>
      <c r="H56" s="42"/>
      <c r="I56" t="s">
        <v>971</v>
      </c>
    </row>
    <row r="57" spans="1:11" x14ac:dyDescent="0.35">
      <c r="A57" s="28"/>
      <c r="B57" s="45" t="s">
        <v>526</v>
      </c>
      <c r="C57" s="30" t="s">
        <v>847</v>
      </c>
      <c r="D57" s="31" t="s">
        <v>848</v>
      </c>
      <c r="E57" s="17" t="str">
        <f>IFERROR(IF(OR(#REF!="",#REF!="No CAS"),INDEX('[1]DEQ Pollutant List'!$A$7:$A$611,MATCH(#REF!,'[1]DEQ Pollutant List'!$C$7:$C$611,0)),INDEX('[1]DEQ Pollutant List'!$A$7:$A$611,MATCH(#REF!,'[1]DEQ Pollutant List'!$B$7:$B$611,0))),"")</f>
        <v/>
      </c>
      <c r="F57" s="32"/>
      <c r="G57" s="33">
        <v>0.72975000000000001</v>
      </c>
      <c r="H57" s="42">
        <v>0.99996499999999999</v>
      </c>
    </row>
    <row r="58" spans="1:11" x14ac:dyDescent="0.35">
      <c r="A58" s="28"/>
      <c r="B58" s="45" t="s">
        <v>526</v>
      </c>
      <c r="C58" s="30" t="s">
        <v>908</v>
      </c>
      <c r="D58" s="31" t="s">
        <v>909</v>
      </c>
      <c r="E58" s="17" t="str">
        <f>IFERROR(IF(OR($C57="",$C57="No CAS"),INDEX('[1]DEQ Pollutant List'!$A$7:$A$611,MATCH($D57,'[1]DEQ Pollutant List'!$C$7:$C$611,0)),INDEX('[1]DEQ Pollutant List'!$A$7:$A$611,MATCH($C57,'[1]DEQ Pollutant List'!$B$7:$B$611,0))),"")</f>
        <v/>
      </c>
      <c r="F58" s="32"/>
      <c r="G58" s="33">
        <v>1.5E-5</v>
      </c>
      <c r="H58" s="42">
        <v>0.23499999999999999</v>
      </c>
    </row>
    <row r="59" spans="1:11" x14ac:dyDescent="0.35">
      <c r="A59" s="28"/>
      <c r="B59" s="45" t="s">
        <v>526</v>
      </c>
      <c r="C59" s="30" t="s">
        <v>790</v>
      </c>
      <c r="D59" s="31" t="s">
        <v>791</v>
      </c>
      <c r="E59" s="17" t="str">
        <f>IFERROR(IF(OR($C58="",$C58="No CAS"),INDEX('[1]DEQ Pollutant List'!$A$7:$A$611,MATCH($D58,'[1]DEQ Pollutant List'!$C$7:$C$611,0)),INDEX('[1]DEQ Pollutant List'!$A$7:$A$611,MATCH($C58,'[1]DEQ Pollutant List'!$B$7:$B$611,0))),"")</f>
        <v/>
      </c>
      <c r="F59" s="32"/>
      <c r="G59" s="33">
        <v>5.0000000000000004E-6</v>
      </c>
      <c r="H59" s="42">
        <v>2.5000000000000001E-2</v>
      </c>
    </row>
    <row r="60" spans="1:11" x14ac:dyDescent="0.35">
      <c r="A60" s="28"/>
      <c r="B60" s="45" t="s">
        <v>526</v>
      </c>
      <c r="C60" s="30" t="s">
        <v>527</v>
      </c>
      <c r="D60" s="31" t="s">
        <v>528</v>
      </c>
      <c r="E60" s="17" t="str">
        <f>IFERROR(IF(OR($C59="",$C59="No CAS"),INDEX('[1]DEQ Pollutant List'!$A$7:$A$611,MATCH($D59,'[1]DEQ Pollutant List'!$C$7:$C$611,0)),INDEX('[1]DEQ Pollutant List'!$A$7:$A$611,MATCH($C59,'[1]DEQ Pollutant List'!$B$7:$B$611,0))),"")</f>
        <v/>
      </c>
      <c r="F60" s="32"/>
      <c r="G60" s="33">
        <v>5.0000000000000004E-6</v>
      </c>
      <c r="H60" s="42">
        <v>0.01</v>
      </c>
    </row>
    <row r="61" spans="1:11" x14ac:dyDescent="0.35">
      <c r="A61" s="28"/>
      <c r="B61" s="45" t="s">
        <v>526</v>
      </c>
      <c r="C61" s="30" t="s">
        <v>1033</v>
      </c>
      <c r="D61" s="31" t="s">
        <v>1035</v>
      </c>
      <c r="E61" s="17" t="str">
        <f>IFERROR(IF(OR($C60="",$C60="No CAS"),INDEX('[1]DEQ Pollutant List'!$A$7:$A$611,MATCH($D60,'[1]DEQ Pollutant List'!$C$7:$C$611,0)),INDEX('[1]DEQ Pollutant List'!$A$7:$A$611,MATCH($C60,'[1]DEQ Pollutant List'!$B$7:$B$611,0))),"")</f>
        <v/>
      </c>
      <c r="F61" s="32"/>
      <c r="G61" s="33">
        <v>1.0000000000000001E-5</v>
      </c>
      <c r="H61" s="42">
        <v>2.5000000000000001E-4</v>
      </c>
    </row>
    <row r="62" spans="1:11" x14ac:dyDescent="0.35">
      <c r="A62" s="28"/>
      <c r="B62" s="46" t="s">
        <v>615</v>
      </c>
      <c r="C62" s="2" t="s">
        <v>616</v>
      </c>
      <c r="D62" t="s">
        <v>617</v>
      </c>
      <c r="E62" s="17">
        <f>IFERROR(IF(OR($C61="",$C61="No CAS"),INDEX('[1]DEQ Pollutant List'!$A$7:$A$611,MATCH($D61,'[1]DEQ Pollutant List'!$C$7:$C$611,0)),INDEX('[1]DEQ Pollutant List'!$A$7:$A$611,MATCH($C61,'[1]DEQ Pollutant List'!$B$7:$B$611,0))),"")</f>
        <v>293</v>
      </c>
      <c r="F62" s="32"/>
      <c r="G62" s="33">
        <v>0.9</v>
      </c>
      <c r="H62" s="42">
        <v>1</v>
      </c>
      <c r="I62" t="s">
        <v>618</v>
      </c>
    </row>
    <row r="63" spans="1:11" x14ac:dyDescent="0.35">
      <c r="A63" s="28"/>
      <c r="B63" s="45" t="s">
        <v>468</v>
      </c>
      <c r="C63" s="30" t="s">
        <v>469</v>
      </c>
      <c r="D63" s="31" t="s">
        <v>470</v>
      </c>
      <c r="E63" s="17" t="str">
        <f>IFERROR(IF(OR($C63="",$C63="No CAS"),INDEX('[1]DEQ Pollutant List'!$A$7:$A$611,MATCH($D63,'[1]DEQ Pollutant List'!$C$7:$C$611,0)),INDEX('[1]DEQ Pollutant List'!$A$7:$A$611,MATCH($C63,'[1]DEQ Pollutant List'!$B$7:$B$611,0))),"")</f>
        <v/>
      </c>
      <c r="F63" s="32"/>
      <c r="G63" s="33">
        <v>0.502</v>
      </c>
      <c r="H63" s="42"/>
      <c r="K63" t="s">
        <v>1134</v>
      </c>
    </row>
    <row r="64" spans="1:11" x14ac:dyDescent="0.35">
      <c r="A64" s="28"/>
      <c r="B64" s="45" t="s">
        <v>468</v>
      </c>
      <c r="C64" s="30"/>
      <c r="D64" s="31" t="s">
        <v>1099</v>
      </c>
      <c r="E64" s="17" t="str">
        <f>IFERROR(IF(OR($C64="",$C64="No CAS"),INDEX('[1]DEQ Pollutant List'!$A$7:$A$611,MATCH($D64,'[1]DEQ Pollutant List'!$C$7:$C$611,0)),INDEX('[1]DEQ Pollutant List'!$A$7:$A$611,MATCH($C64,'[1]DEQ Pollutant List'!$B$7:$B$611,0))),"")</f>
        <v/>
      </c>
      <c r="F64" s="32"/>
      <c r="G64" s="33">
        <v>0.498</v>
      </c>
      <c r="H64" s="42"/>
    </row>
    <row r="65" spans="1:11" x14ac:dyDescent="0.35">
      <c r="A65" s="28"/>
      <c r="B65" s="45" t="s">
        <v>608</v>
      </c>
      <c r="C65" s="30" t="s">
        <v>590</v>
      </c>
      <c r="D65" s="31" t="s">
        <v>609</v>
      </c>
      <c r="E65" s="17" t="str">
        <f>IFERROR(IF(OR($C65="",$C65="No CAS"),INDEX('[1]DEQ Pollutant List'!$A$7:$A$611,MATCH($D65,'[1]DEQ Pollutant List'!$C$7:$C$611,0)),INDEX('[1]DEQ Pollutant List'!$A$7:$A$611,MATCH($C65,'[1]DEQ Pollutant List'!$B$7:$B$611,0))),"")</f>
        <v/>
      </c>
      <c r="F65" s="32"/>
      <c r="G65" s="33">
        <v>1</v>
      </c>
      <c r="H65" s="42"/>
      <c r="I65" t="s">
        <v>473</v>
      </c>
    </row>
    <row r="66" spans="1:11" x14ac:dyDescent="0.35">
      <c r="A66" s="28"/>
      <c r="B66" s="29" t="s">
        <v>93</v>
      </c>
      <c r="C66" s="30" t="s">
        <v>1135</v>
      </c>
      <c r="D66" s="31" t="s">
        <v>744</v>
      </c>
      <c r="E66" s="17" t="str">
        <f>IFERROR(IF(OR($C66="",$C66="No CAS"),INDEX('[1]DEQ Pollutant List'!$A$7:$A$611,MATCH($D66,'[1]DEQ Pollutant List'!$C$7:$C$611,0)),INDEX('[1]DEQ Pollutant List'!$A$7:$A$611,MATCH($C66,'[1]DEQ Pollutant List'!$B$7:$B$611,0))),"")</f>
        <v/>
      </c>
      <c r="F66" s="32"/>
      <c r="G66" s="33">
        <v>0.25</v>
      </c>
      <c r="H66" s="42">
        <v>0.5</v>
      </c>
      <c r="K66" t="s">
        <v>1136</v>
      </c>
    </row>
    <row r="67" spans="1:11" x14ac:dyDescent="0.35">
      <c r="A67" s="28"/>
      <c r="B67" s="29" t="s">
        <v>93</v>
      </c>
      <c r="C67" s="30" t="s">
        <v>797</v>
      </c>
      <c r="D67" s="31" t="s">
        <v>105</v>
      </c>
      <c r="E67" s="17" t="str">
        <f>IFERROR(IF(OR($C67="",$C67="No CAS"),INDEX('[1]DEQ Pollutant List'!$A$7:$A$611,MATCH($D67,'[1]DEQ Pollutant List'!$C$7:$C$611,0)),INDEX('[1]DEQ Pollutant List'!$A$7:$A$611,MATCH($C67,'[1]DEQ Pollutant List'!$B$7:$B$611,0))),"")</f>
        <v/>
      </c>
      <c r="F67" s="32"/>
      <c r="G67" s="33">
        <v>0.1</v>
      </c>
      <c r="H67" s="42">
        <v>0.25</v>
      </c>
    </row>
    <row r="68" spans="1:11" x14ac:dyDescent="0.35">
      <c r="A68" s="28"/>
      <c r="B68" s="29" t="s">
        <v>93</v>
      </c>
      <c r="C68" s="30" t="s">
        <v>1137</v>
      </c>
      <c r="D68" s="31" t="s">
        <v>303</v>
      </c>
      <c r="E68" s="17" t="str">
        <f>IFERROR(IF(OR($C68="",$C68="No CAS"),INDEX('[1]DEQ Pollutant List'!$A$7:$A$611,MATCH($D68,'[1]DEQ Pollutant List'!$C$7:$C$611,0)),INDEX('[1]DEQ Pollutant List'!$A$7:$A$611,MATCH($C68,'[1]DEQ Pollutant List'!$B$7:$B$611,0))),"")</f>
        <v/>
      </c>
      <c r="F68" s="32"/>
      <c r="G68" s="33">
        <v>0.1</v>
      </c>
      <c r="H68" s="42">
        <v>0.25</v>
      </c>
    </row>
    <row r="69" spans="1:11" x14ac:dyDescent="0.35">
      <c r="A69" s="28"/>
      <c r="B69" s="29" t="s">
        <v>93</v>
      </c>
      <c r="C69" s="30" t="s">
        <v>87</v>
      </c>
      <c r="D69" s="31" t="s">
        <v>86</v>
      </c>
      <c r="E69" s="17" t="str">
        <f>IFERROR(IF(OR($C69="",$C69="No CAS"),INDEX('[1]DEQ Pollutant List'!$A$7:$A$611,MATCH($D69,'[1]DEQ Pollutant List'!$C$7:$C$611,0)),INDEX('[1]DEQ Pollutant List'!$A$7:$A$611,MATCH($C69,'[1]DEQ Pollutant List'!$B$7:$B$611,0))),"")</f>
        <v/>
      </c>
      <c r="F69" s="32"/>
      <c r="G69" s="33">
        <v>0.1</v>
      </c>
      <c r="H69" s="42">
        <v>0.25</v>
      </c>
    </row>
    <row r="70" spans="1:11" x14ac:dyDescent="0.35">
      <c r="A70" s="28"/>
      <c r="B70" s="29" t="s">
        <v>93</v>
      </c>
      <c r="C70" s="30" t="s">
        <v>928</v>
      </c>
      <c r="D70" s="31" t="s">
        <v>929</v>
      </c>
      <c r="E70" s="17" t="str">
        <f>IFERROR(IF(OR($C70="",$C70="No CAS"),INDEX('[1]DEQ Pollutant List'!$A$7:$A$611,MATCH($D70,'[1]DEQ Pollutant List'!$C$7:$C$611,0)),INDEX('[1]DEQ Pollutant List'!$A$7:$A$611,MATCH($C70,'[1]DEQ Pollutant List'!$B$7:$B$611,0))),"")</f>
        <v/>
      </c>
      <c r="F70" s="32"/>
      <c r="G70" s="33">
        <v>2.5000000000000001E-2</v>
      </c>
      <c r="H70" s="42">
        <v>0.1</v>
      </c>
    </row>
    <row r="71" spans="1:11" x14ac:dyDescent="0.35">
      <c r="A71" s="28"/>
      <c r="B71" s="29" t="s">
        <v>93</v>
      </c>
      <c r="C71" s="30" t="s">
        <v>1138</v>
      </c>
      <c r="D71" s="31" t="s">
        <v>28</v>
      </c>
      <c r="E71" s="17" t="str">
        <f>IFERROR(IF(OR($C71="",$C71="No CAS"),INDEX('[1]DEQ Pollutant List'!$A$7:$A$611,MATCH($D71,'[1]DEQ Pollutant List'!$C$7:$C$611,0)),INDEX('[1]DEQ Pollutant List'!$A$7:$A$611,MATCH($C71,'[1]DEQ Pollutant List'!$B$7:$B$611,0))),"")</f>
        <v/>
      </c>
      <c r="F71" s="32"/>
      <c r="G71" s="33">
        <v>1E-3</v>
      </c>
      <c r="H71" s="42">
        <v>0.01</v>
      </c>
    </row>
    <row r="72" spans="1:11" x14ac:dyDescent="0.35">
      <c r="A72" s="28"/>
      <c r="B72" s="45" t="s">
        <v>374</v>
      </c>
      <c r="C72" s="30" t="s">
        <v>375</v>
      </c>
      <c r="D72" s="31" t="s">
        <v>1139</v>
      </c>
      <c r="E72" s="17">
        <f>IFERROR(IF(OR($C72="",$C72="No CAS"),INDEX('[1]DEQ Pollutant List'!$A$7:$A$611,MATCH($D72,'[1]DEQ Pollutant List'!$C$7:$C$611,0)),INDEX('[1]DEQ Pollutant List'!$A$7:$A$611,MATCH($C72,'[1]DEQ Pollutant List'!$B$7:$B$611,0))),"")</f>
        <v>260</v>
      </c>
      <c r="F72" s="32"/>
      <c r="G72" s="33">
        <v>0.08</v>
      </c>
      <c r="H72" s="42"/>
      <c r="J72">
        <v>1.0149999999999999</v>
      </c>
    </row>
    <row r="73" spans="1:11" x14ac:dyDescent="0.35">
      <c r="A73" s="28"/>
      <c r="B73" s="45" t="s">
        <v>374</v>
      </c>
      <c r="C73" s="30" t="s">
        <v>531</v>
      </c>
      <c r="D73" s="31" t="s">
        <v>532</v>
      </c>
      <c r="E73" s="17" t="str">
        <f>IFERROR(IF(OR($C73="",$C73="No CAS"),INDEX('[1]DEQ Pollutant List'!$A$7:$A$611,MATCH($D73,'[1]DEQ Pollutant List'!$C$7:$C$611,0)),INDEX('[1]DEQ Pollutant List'!$A$7:$A$611,MATCH($C73,'[1]DEQ Pollutant List'!$B$7:$B$611,0))),"")</f>
        <v/>
      </c>
      <c r="F73" s="32"/>
      <c r="G73" s="33">
        <v>1.6E-2</v>
      </c>
      <c r="H73" s="42"/>
    </row>
    <row r="74" spans="1:11" x14ac:dyDescent="0.35">
      <c r="A74" s="28"/>
      <c r="B74" s="45" t="s">
        <v>374</v>
      </c>
      <c r="C74" s="30" t="s">
        <v>871</v>
      </c>
      <c r="D74" s="31" t="s">
        <v>59</v>
      </c>
      <c r="E74" s="17" t="str">
        <f>IFERROR(IF(OR($C74="",$C74="No CAS"),INDEX('[1]DEQ Pollutant List'!$A$7:$A$611,MATCH($D74,'[1]DEQ Pollutant List'!$C$7:$C$611,0)),INDEX('[1]DEQ Pollutant List'!$A$7:$A$611,MATCH($C74,'[1]DEQ Pollutant List'!$B$7:$B$611,0))),"")</f>
        <v/>
      </c>
      <c r="F74" s="32"/>
      <c r="G74" s="33" t="s">
        <v>937</v>
      </c>
      <c r="H74" s="42"/>
    </row>
    <row r="75" spans="1:11" x14ac:dyDescent="0.35">
      <c r="A75" s="28"/>
      <c r="B75" s="29" t="s">
        <v>74</v>
      </c>
      <c r="C75" s="30" t="s">
        <v>75</v>
      </c>
      <c r="D75" s="31" t="s">
        <v>74</v>
      </c>
      <c r="E75" s="17" t="str">
        <f>IFERROR(IF(OR($C75="",$C75="No CAS"),INDEX('[1]DEQ Pollutant List'!$A$7:$A$611,MATCH($D75,'[1]DEQ Pollutant List'!$C$7:$C$611,0)),INDEX('[1]DEQ Pollutant List'!$A$7:$A$611,MATCH($C75,'[1]DEQ Pollutant List'!$B$7:$B$611,0))),"")</f>
        <v/>
      </c>
      <c r="F75" s="32"/>
      <c r="G75" s="33">
        <v>0.8</v>
      </c>
      <c r="H75" s="42">
        <v>1</v>
      </c>
      <c r="I75" t="s">
        <v>76</v>
      </c>
    </row>
    <row r="76" spans="1:11" x14ac:dyDescent="0.35">
      <c r="A76" s="28"/>
      <c r="B76" s="29" t="s">
        <v>239</v>
      </c>
      <c r="C76" s="30" t="s">
        <v>627</v>
      </c>
      <c r="D76" s="47" t="s">
        <v>633</v>
      </c>
      <c r="E76" s="17" t="str">
        <f>IFERROR(IF(OR($C76="",$C76="No CAS"),INDEX('[1]DEQ Pollutant List'!$A$7:$A$611,MATCH($D76,'[1]DEQ Pollutant List'!$C$7:$C$611,0)),INDEX('[1]DEQ Pollutant List'!$A$7:$A$611,MATCH($C76,'[1]DEQ Pollutant List'!$B$7:$B$611,0))),"")</f>
        <v/>
      </c>
      <c r="F76" s="32"/>
      <c r="G76" s="33">
        <v>0.41860000000000003</v>
      </c>
      <c r="H76" s="42"/>
      <c r="K76" t="s">
        <v>1140</v>
      </c>
    </row>
    <row r="77" spans="1:11" x14ac:dyDescent="0.35">
      <c r="A77" s="28"/>
      <c r="B77" s="29" t="s">
        <v>239</v>
      </c>
      <c r="C77" s="30" t="s">
        <v>709</v>
      </c>
      <c r="D77" s="31" t="s">
        <v>710</v>
      </c>
      <c r="E77" s="17">
        <f>IFERROR(IF(OR($C77="",$C77="No CAS"),INDEX('[1]DEQ Pollutant List'!$A$7:$A$611,MATCH($D77,'[1]DEQ Pollutant List'!$C$7:$C$611,0)),INDEX('[1]DEQ Pollutant List'!$A$7:$A$611,MATCH($C77,'[1]DEQ Pollutant List'!$B$7:$B$611,0))),"")</f>
        <v>321</v>
      </c>
      <c r="F77" s="32"/>
      <c r="G77" s="33">
        <v>0.34839999999999999</v>
      </c>
      <c r="H77" s="42"/>
    </row>
    <row r="78" spans="1:11" x14ac:dyDescent="0.35">
      <c r="A78" s="28"/>
      <c r="B78" s="29" t="s">
        <v>239</v>
      </c>
      <c r="C78" s="30" t="s">
        <v>302</v>
      </c>
      <c r="D78" s="31" t="s">
        <v>303</v>
      </c>
      <c r="E78" s="17">
        <f>IFERROR(IF(OR($C78="",$C78="No CAS"),INDEX('[1]DEQ Pollutant List'!$A$7:$A$611,MATCH($D78,'[1]DEQ Pollutant List'!$C$7:$C$611,0)),INDEX('[1]DEQ Pollutant List'!$A$7:$A$611,MATCH($C78,'[1]DEQ Pollutant List'!$B$7:$B$611,0))),"")</f>
        <v>600</v>
      </c>
      <c r="F78" s="32"/>
      <c r="G78" s="33">
        <v>9.4E-2</v>
      </c>
      <c r="H78" s="42"/>
    </row>
    <row r="79" spans="1:11" x14ac:dyDescent="0.35">
      <c r="A79" s="28"/>
      <c r="B79" s="29" t="s">
        <v>239</v>
      </c>
      <c r="C79" s="30" t="s">
        <v>743</v>
      </c>
      <c r="D79" s="31" t="s">
        <v>744</v>
      </c>
      <c r="E79" s="17">
        <f>IFERROR(IF(OR($C79="",$C79="No CAS"),INDEX('[1]DEQ Pollutant List'!$A$7:$A$611,MATCH($D79,'[1]DEQ Pollutant List'!$C$7:$C$611,0)),INDEX('[1]DEQ Pollutant List'!$A$7:$A$611,MATCH($C79,'[1]DEQ Pollutant List'!$B$7:$B$611,0))),"")</f>
        <v>634</v>
      </c>
      <c r="F79" s="32"/>
      <c r="G79" s="33">
        <v>8.3900000000000002E-2</v>
      </c>
      <c r="H79" s="42"/>
    </row>
    <row r="80" spans="1:11" x14ac:dyDescent="0.35">
      <c r="A80" s="28"/>
      <c r="B80" s="29" t="s">
        <v>239</v>
      </c>
      <c r="C80" s="30" t="s">
        <v>223</v>
      </c>
      <c r="D80" s="31" t="s">
        <v>229</v>
      </c>
      <c r="E80" s="17" t="str">
        <f>IFERROR(IF(OR($C80="",$C80="No CAS"),INDEX('[1]DEQ Pollutant List'!$A$7:$A$611,MATCH($D80,'[1]DEQ Pollutant List'!$C$7:$C$611,0)),INDEX('[1]DEQ Pollutant List'!$A$7:$A$611,MATCH($C80,'[1]DEQ Pollutant List'!$B$7:$B$611,0))),"")</f>
        <v/>
      </c>
      <c r="F80" s="32"/>
      <c r="G80" s="33">
        <v>5.5100000000000003E-2</v>
      </c>
      <c r="H80" s="42"/>
    </row>
    <row r="81" spans="1:11" x14ac:dyDescent="0.35">
      <c r="A81" s="28"/>
      <c r="B81" s="29" t="s">
        <v>239</v>
      </c>
      <c r="C81" s="30" t="s">
        <v>371</v>
      </c>
      <c r="D81" s="31" t="s">
        <v>373</v>
      </c>
      <c r="E81" s="17" t="str">
        <f>IFERROR(IF(OR($C81="",$C81="No CAS"),INDEX('[1]DEQ Pollutant List'!$A$7:$A$611,MATCH($D81,'[1]DEQ Pollutant List'!$C$7:$C$611,0)),INDEX('[1]DEQ Pollutant List'!$A$7:$A$611,MATCH($C81,'[1]DEQ Pollutant List'!$B$7:$B$611,0))),"")</f>
        <v/>
      </c>
      <c r="F81" s="32"/>
      <c r="G81" s="33">
        <v>1.67E-2</v>
      </c>
      <c r="H81" s="42"/>
    </row>
    <row r="82" spans="1:11" x14ac:dyDescent="0.35">
      <c r="A82" s="28"/>
      <c r="B82" s="29" t="s">
        <v>1050</v>
      </c>
      <c r="C82" s="30" t="s">
        <v>1141</v>
      </c>
      <c r="D82" s="31"/>
      <c r="E82" s="17" t="str">
        <f>IFERROR(IF(OR($C82="",$C82="No CAS"),INDEX('[1]DEQ Pollutant List'!$A$7:$A$611,MATCH($D82,'[1]DEQ Pollutant List'!$C$7:$C$611,0)),INDEX('[1]DEQ Pollutant List'!$A$7:$A$611,MATCH($C82,'[1]DEQ Pollutant List'!$B$7:$B$611,0))),"")</f>
        <v/>
      </c>
      <c r="F82" s="32"/>
      <c r="G82" s="33"/>
      <c r="H82" s="42"/>
    </row>
    <row r="83" spans="1:11" x14ac:dyDescent="0.35">
      <c r="A83" s="28"/>
      <c r="B83" s="45" t="s">
        <v>777</v>
      </c>
      <c r="C83" s="30" t="s">
        <v>778</v>
      </c>
      <c r="D83" s="31" t="s">
        <v>779</v>
      </c>
      <c r="E83" s="17" t="str">
        <f>IFERROR(IF(OR($C83="",$C83="No CAS"),INDEX('[1]DEQ Pollutant List'!$A$7:$A$611,MATCH($D83,'[1]DEQ Pollutant List'!$C$7:$C$611,0)),INDEX('[1]DEQ Pollutant List'!$A$7:$A$611,MATCH($C83,'[1]DEQ Pollutant List'!$B$7:$B$611,0))),"")</f>
        <v/>
      </c>
      <c r="F83" s="32"/>
      <c r="G83" s="33">
        <v>0.995</v>
      </c>
      <c r="H83" s="42">
        <v>1</v>
      </c>
      <c r="K83" t="s">
        <v>1142</v>
      </c>
    </row>
    <row r="84" spans="1:11" x14ac:dyDescent="0.35">
      <c r="A84" s="28"/>
      <c r="B84" s="45" t="s">
        <v>711</v>
      </c>
      <c r="C84" s="30" t="s">
        <v>728</v>
      </c>
      <c r="D84" s="31" t="s">
        <v>731</v>
      </c>
      <c r="E84" s="17">
        <f>IFERROR(IF(OR($C84="",$C84="No CAS"),INDEX('[1]DEQ Pollutant List'!$A$7:$A$611,MATCH($D84,'[1]DEQ Pollutant List'!$C$7:$C$611,0)),INDEX('[1]DEQ Pollutant List'!$A$7:$A$611,MATCH($C84,'[1]DEQ Pollutant List'!$B$7:$B$611,0))),"")</f>
        <v>302</v>
      </c>
      <c r="F84" s="32"/>
      <c r="G84" s="33">
        <v>0.45169999999999999</v>
      </c>
      <c r="H84" s="42"/>
    </row>
    <row r="85" spans="1:11" x14ac:dyDescent="0.35">
      <c r="A85" s="28"/>
      <c r="B85" s="45" t="s">
        <v>711</v>
      </c>
      <c r="C85" s="30" t="s">
        <v>703</v>
      </c>
      <c r="D85" s="31" t="s">
        <v>712</v>
      </c>
      <c r="E85" s="17" t="str">
        <f>IFERROR(IF(OR($C85="",$C85="No CAS"),INDEX('[1]DEQ Pollutant List'!$A$7:$A$611,MATCH($D85,'[1]DEQ Pollutant List'!$C$7:$C$611,0)),INDEX('[1]DEQ Pollutant List'!$A$7:$A$611,MATCH($C85,'[1]DEQ Pollutant List'!$B$7:$B$611,0))),"")</f>
        <v/>
      </c>
      <c r="F85" s="32"/>
      <c r="G85" s="33">
        <v>0.29730000000000001</v>
      </c>
      <c r="H85" s="42"/>
    </row>
    <row r="86" spans="1:11" x14ac:dyDescent="0.35">
      <c r="A86" s="28"/>
      <c r="B86" s="45" t="s">
        <v>711</v>
      </c>
      <c r="C86" s="30" t="s">
        <v>743</v>
      </c>
      <c r="D86" s="31" t="s">
        <v>744</v>
      </c>
      <c r="E86" s="17">
        <f>IFERROR(IF(OR($C86="",$C86="No CAS"),INDEX('[1]DEQ Pollutant List'!$A$7:$A$611,MATCH($D86,'[1]DEQ Pollutant List'!$C$7:$C$611,0)),INDEX('[1]DEQ Pollutant List'!$A$7:$A$611,MATCH($C86,'[1]DEQ Pollutant List'!$B$7:$B$611,0))),"")</f>
        <v>634</v>
      </c>
      <c r="F86" s="32"/>
      <c r="G86" s="33">
        <v>0.14430000000000001</v>
      </c>
      <c r="H86" s="42"/>
    </row>
    <row r="87" spans="1:11" x14ac:dyDescent="0.35">
      <c r="A87" s="28"/>
      <c r="B87" s="29" t="s">
        <v>783</v>
      </c>
      <c r="C87" s="30" t="s">
        <v>782</v>
      </c>
      <c r="D87" s="47" t="s">
        <v>784</v>
      </c>
      <c r="E87" s="17" t="str">
        <f>IFERROR(IF(OR($C87="",$C87="No CAS"),INDEX('[1]DEQ Pollutant List'!$A$7:$A$611,MATCH($D87,'[1]DEQ Pollutant List'!$C$7:$C$611,0)),INDEX('[1]DEQ Pollutant List'!$A$7:$A$611,MATCH($C87,'[1]DEQ Pollutant List'!$B$7:$B$611,0))),"")</f>
        <v/>
      </c>
      <c r="F87" s="32"/>
      <c r="G87" s="33">
        <v>1</v>
      </c>
      <c r="H87" s="42"/>
      <c r="J87">
        <v>1.5</v>
      </c>
      <c r="K87" t="s">
        <v>1143</v>
      </c>
    </row>
    <row r="88" spans="1:11" x14ac:dyDescent="0.35">
      <c r="A88" s="28"/>
      <c r="B88" s="29" t="s">
        <v>63</v>
      </c>
      <c r="C88" s="30" t="s">
        <v>64</v>
      </c>
      <c r="D88" s="31" t="s">
        <v>65</v>
      </c>
      <c r="E88" s="17" t="str">
        <f>IFERROR(IF(OR($C88="",$C88="No CAS"),INDEX('[1]DEQ Pollutant List'!$A$7:$A$611,MATCH($D88,'[1]DEQ Pollutant List'!$C$7:$C$611,0)),INDEX('[1]DEQ Pollutant List'!$A$7:$A$611,MATCH($C88,'[1]DEQ Pollutant List'!$B$7:$B$611,0))),"")</f>
        <v/>
      </c>
      <c r="F88" s="32"/>
      <c r="G88" s="33">
        <v>0.25</v>
      </c>
      <c r="H88" s="42">
        <v>0.5</v>
      </c>
      <c r="I88">
        <v>1.0900000000000001</v>
      </c>
    </row>
    <row r="89" spans="1:11" x14ac:dyDescent="0.35">
      <c r="A89" s="28"/>
      <c r="B89" s="29" t="s">
        <v>874</v>
      </c>
      <c r="C89" s="30" t="s">
        <v>871</v>
      </c>
      <c r="D89" s="31" t="s">
        <v>59</v>
      </c>
      <c r="E89" s="17" t="str">
        <f>IFERROR(IF(OR($C89="",$C89="No CAS"),INDEX('[1]DEQ Pollutant List'!$A$7:$A$611,MATCH($D89,'[1]DEQ Pollutant List'!$C$7:$C$611,0)),INDEX('[1]DEQ Pollutant List'!$A$7:$A$611,MATCH($C89,'[1]DEQ Pollutant List'!$B$7:$B$611,0))),"")</f>
        <v/>
      </c>
      <c r="F89" s="32"/>
      <c r="G89" s="33">
        <v>0.69</v>
      </c>
      <c r="H89" s="42"/>
    </row>
    <row r="90" spans="1:11" x14ac:dyDescent="0.35">
      <c r="A90" s="28"/>
      <c r="B90" s="29" t="s">
        <v>874</v>
      </c>
      <c r="C90" s="30" t="s">
        <v>1144</v>
      </c>
      <c r="D90" s="31" t="s">
        <v>1145</v>
      </c>
      <c r="E90" s="17" t="str">
        <f>IFERROR(IF(OR($C90="",$C90="No CAS"),INDEX('[1]DEQ Pollutant List'!$A$7:$A$611,MATCH($D90,'[1]DEQ Pollutant List'!$C$7:$C$611,0)),INDEX('[1]DEQ Pollutant List'!$A$7:$A$611,MATCH($C90,'[1]DEQ Pollutant List'!$B$7:$B$611,0))),"")</f>
        <v/>
      </c>
      <c r="F90" s="32"/>
      <c r="G90" s="33">
        <v>0.31</v>
      </c>
      <c r="H90" s="42"/>
    </row>
    <row r="91" spans="1:11" x14ac:dyDescent="0.35">
      <c r="A91" s="28"/>
      <c r="B91" s="29" t="s">
        <v>70</v>
      </c>
      <c r="C91" s="30" t="s">
        <v>60</v>
      </c>
      <c r="D91" s="31" t="s">
        <v>942</v>
      </c>
      <c r="E91" s="17" t="str">
        <f>IFERROR(IF(OR($C91="",$C91="No CAS"),INDEX('[1]DEQ Pollutant List'!$A$7:$A$611,MATCH($D91,'[1]DEQ Pollutant List'!$C$7:$C$611,0)),INDEX('[1]DEQ Pollutant List'!$A$7:$A$611,MATCH($C91,'[1]DEQ Pollutant List'!$B$7:$B$611,0))),"")</f>
        <v/>
      </c>
      <c r="F91" s="32"/>
      <c r="G91" s="33">
        <v>0.01</v>
      </c>
      <c r="H91" s="42">
        <v>0.1</v>
      </c>
      <c r="K91" t="s">
        <v>1146</v>
      </c>
    </row>
    <row r="92" spans="1:11" x14ac:dyDescent="0.35">
      <c r="A92" s="28"/>
      <c r="B92" s="29" t="s">
        <v>70</v>
      </c>
      <c r="C92" s="30" t="s">
        <v>648</v>
      </c>
      <c r="D92" s="31" t="s">
        <v>652</v>
      </c>
      <c r="E92" s="17" t="str">
        <f>IFERROR(IF(OR($C92="",$C92="No CAS"),INDEX('[1]DEQ Pollutant List'!$A$7:$A$611,MATCH($D92,'[1]DEQ Pollutant List'!$C$7:$C$611,0)),INDEX('[1]DEQ Pollutant List'!$A$7:$A$611,MATCH($C92,'[1]DEQ Pollutant List'!$B$7:$B$611,0))),"")</f>
        <v/>
      </c>
      <c r="F92" s="32"/>
      <c r="G92" s="33">
        <v>0.01</v>
      </c>
      <c r="H92" s="42">
        <v>0.02</v>
      </c>
    </row>
    <row r="93" spans="1:11" x14ac:dyDescent="0.35">
      <c r="A93" s="28"/>
      <c r="B93" s="29" t="s">
        <v>70</v>
      </c>
      <c r="C93" s="30" t="s">
        <v>292</v>
      </c>
      <c r="D93" s="31" t="s">
        <v>295</v>
      </c>
      <c r="E93" s="17" t="str">
        <f>IFERROR(IF(OR($C93="",$C93="No CAS"),INDEX('[1]DEQ Pollutant List'!$A$7:$A$611,MATCH($D93,'[1]DEQ Pollutant List'!$C$7:$C$611,0)),INDEX('[1]DEQ Pollutant List'!$A$7:$A$611,MATCH($C93,'[1]DEQ Pollutant List'!$B$7:$B$611,0))),"")</f>
        <v/>
      </c>
      <c r="F93" s="32"/>
      <c r="G93" s="33">
        <v>1E-3</v>
      </c>
      <c r="H93" s="42">
        <v>0.02</v>
      </c>
    </row>
    <row r="94" spans="1:11" x14ac:dyDescent="0.35">
      <c r="A94" s="28"/>
      <c r="B94" s="29" t="s">
        <v>70</v>
      </c>
      <c r="C94" s="30" t="s">
        <v>261</v>
      </c>
      <c r="D94" s="31" t="s">
        <v>263</v>
      </c>
      <c r="E94" s="17" t="str">
        <f>IFERROR(IF(OR($C94="",$C94="No CAS"),INDEX('[1]DEQ Pollutant List'!$A$7:$A$611,MATCH($D94,'[1]DEQ Pollutant List'!$C$7:$C$611,0)),INDEX('[1]DEQ Pollutant List'!$A$7:$A$611,MATCH($C94,'[1]DEQ Pollutant List'!$B$7:$B$611,0))),"")</f>
        <v/>
      </c>
      <c r="F94" s="32"/>
      <c r="G94" s="33">
        <v>0.01</v>
      </c>
      <c r="H94" s="42">
        <v>0.09</v>
      </c>
    </row>
    <row r="95" spans="1:11" x14ac:dyDescent="0.35">
      <c r="A95" s="28"/>
      <c r="B95" s="29" t="s">
        <v>70</v>
      </c>
      <c r="C95" s="30" t="s">
        <v>482</v>
      </c>
      <c r="D95" s="31" t="s">
        <v>483</v>
      </c>
      <c r="E95" s="17" t="str">
        <f>IFERROR(IF(OR($C95="",$C95="No CAS"),INDEX('[1]DEQ Pollutant List'!$A$7:$A$611,MATCH($D95,'[1]DEQ Pollutant List'!$C$7:$C$611,0)),INDEX('[1]DEQ Pollutant List'!$A$7:$A$611,MATCH($C95,'[1]DEQ Pollutant List'!$B$7:$B$611,0))),"")</f>
        <v/>
      </c>
      <c r="F95" s="32"/>
      <c r="G95" s="33">
        <v>0.02</v>
      </c>
      <c r="H95" s="42">
        <v>0.04</v>
      </c>
    </row>
    <row r="96" spans="1:11" x14ac:dyDescent="0.35">
      <c r="A96" s="28"/>
      <c r="B96" s="29" t="s">
        <v>70</v>
      </c>
      <c r="C96" s="30" t="s">
        <v>1038</v>
      </c>
      <c r="D96" s="31" t="s">
        <v>1039</v>
      </c>
      <c r="E96" s="17" t="str">
        <f>IFERROR(IF(OR($C96="",$C96="No CAS"),INDEX('[1]DEQ Pollutant List'!$A$7:$A$611,MATCH($D96,'[1]DEQ Pollutant List'!$C$7:$C$611,0)),INDEX('[1]DEQ Pollutant List'!$A$7:$A$611,MATCH($C96,'[1]DEQ Pollutant List'!$B$7:$B$611,0))),"")</f>
        <v/>
      </c>
      <c r="F96" s="32"/>
      <c r="G96" s="33">
        <v>1E-3</v>
      </c>
      <c r="H96" s="42">
        <v>5.0000000000000001E-3</v>
      </c>
    </row>
    <row r="97" spans="1:9" x14ac:dyDescent="0.35">
      <c r="A97" s="28"/>
      <c r="B97" s="29" t="s">
        <v>70</v>
      </c>
      <c r="C97" s="30" t="s">
        <v>1147</v>
      </c>
      <c r="D97" s="31" t="s">
        <v>1148</v>
      </c>
      <c r="E97" s="17" t="str">
        <f>IFERROR(IF(OR($C97="",$C97="No CAS"),INDEX('[1]DEQ Pollutant List'!$A$7:$A$611,MATCH($D97,'[1]DEQ Pollutant List'!$C$7:$C$611,0)),INDEX('[1]DEQ Pollutant List'!$A$7:$A$611,MATCH($C97,'[1]DEQ Pollutant List'!$B$7:$B$611,0))),"")</f>
        <v/>
      </c>
      <c r="F97" s="32"/>
      <c r="G97" s="33">
        <v>0.01</v>
      </c>
      <c r="H97" s="42">
        <v>0.02</v>
      </c>
    </row>
    <row r="98" spans="1:9" x14ac:dyDescent="0.35">
      <c r="A98" s="28"/>
      <c r="B98" s="29" t="s">
        <v>70</v>
      </c>
      <c r="C98" s="30" t="s">
        <v>561</v>
      </c>
      <c r="D98" s="31" t="s">
        <v>566</v>
      </c>
      <c r="E98" s="17" t="str">
        <f>IFERROR(IF(OR($C98="",$C98="No CAS"),INDEX('[1]DEQ Pollutant List'!$A$7:$A$611,MATCH($D98,'[1]DEQ Pollutant List'!$C$7:$C$611,0)),INDEX('[1]DEQ Pollutant List'!$A$7:$A$611,MATCH($C98,'[1]DEQ Pollutant List'!$B$7:$B$611,0))),"")</f>
        <v/>
      </c>
      <c r="F98" s="32"/>
      <c r="G98" s="33">
        <v>0.17</v>
      </c>
      <c r="H98" s="42">
        <v>0.28000000000000003</v>
      </c>
    </row>
    <row r="99" spans="1:9" x14ac:dyDescent="0.35">
      <c r="A99" s="28"/>
      <c r="B99" s="29" t="s">
        <v>70</v>
      </c>
      <c r="C99" s="30" t="s">
        <v>590</v>
      </c>
      <c r="D99" s="31" t="s">
        <v>626</v>
      </c>
      <c r="E99" s="17" t="str">
        <f>IFERROR(IF(OR($C99="",$C99="No CAS"),INDEX('[1]DEQ Pollutant List'!$A$7:$A$611,MATCH($D99,'[1]DEQ Pollutant List'!$C$7:$C$611,0)),INDEX('[1]DEQ Pollutant List'!$A$7:$A$611,MATCH($C99,'[1]DEQ Pollutant List'!$B$7:$B$611,0))),"")</f>
        <v/>
      </c>
      <c r="F99" s="32"/>
      <c r="G99" s="33">
        <v>8.9999999999999998E-4</v>
      </c>
      <c r="H99" s="42">
        <v>2.5000000000000001E-3</v>
      </c>
    </row>
    <row r="100" spans="1:9" x14ac:dyDescent="0.35">
      <c r="A100" s="28"/>
      <c r="B100" s="29" t="s">
        <v>70</v>
      </c>
      <c r="C100" s="30" t="s">
        <v>38</v>
      </c>
      <c r="D100" s="31" t="s">
        <v>331</v>
      </c>
      <c r="E100" s="17" t="str">
        <f>IFERROR(IF(OR($C100="",$C100="No CAS"),INDEX('[1]DEQ Pollutant List'!$A$7:$A$611,MATCH($D100,'[1]DEQ Pollutant List'!$C$7:$C$611,0)),INDEX('[1]DEQ Pollutant List'!$A$7:$A$611,MATCH($C100,'[1]DEQ Pollutant List'!$B$7:$B$611,0))),"")</f>
        <v/>
      </c>
      <c r="F100" s="32"/>
      <c r="G100" s="33">
        <v>5.0000000000000001E-3</v>
      </c>
      <c r="H100" s="42">
        <v>0.25</v>
      </c>
    </row>
    <row r="101" spans="1:9" x14ac:dyDescent="0.35">
      <c r="A101" s="28"/>
      <c r="B101" s="29" t="s">
        <v>70</v>
      </c>
      <c r="C101" s="30" t="s">
        <v>1149</v>
      </c>
      <c r="D101" s="31" t="s">
        <v>277</v>
      </c>
      <c r="E101" s="17" t="str">
        <f>IFERROR(IF(OR($C101="",$C101="No CAS"),INDEX('[1]DEQ Pollutant List'!$A$7:$A$611,MATCH($D101,'[1]DEQ Pollutant List'!$C$7:$C$611,0)),INDEX('[1]DEQ Pollutant List'!$A$7:$A$611,MATCH($C101,'[1]DEQ Pollutant List'!$B$7:$B$611,0))),"")</f>
        <v/>
      </c>
      <c r="F101" s="32"/>
      <c r="G101" s="33">
        <v>0.01</v>
      </c>
      <c r="H101" s="42">
        <v>0.19</v>
      </c>
    </row>
    <row r="102" spans="1:9" x14ac:dyDescent="0.35">
      <c r="A102" s="28"/>
      <c r="B102" s="29" t="s">
        <v>70</v>
      </c>
      <c r="C102" s="30" t="s">
        <v>1138</v>
      </c>
      <c r="D102" s="31" t="s">
        <v>1150</v>
      </c>
      <c r="E102" s="17" t="str">
        <f>IFERROR(IF(OR($C102="",$C102="No CAS"),INDEX('[1]DEQ Pollutant List'!$A$7:$A$611,MATCH($D102,'[1]DEQ Pollutant List'!$C$7:$C$611,0)),INDEX('[1]DEQ Pollutant List'!$A$7:$A$611,MATCH($C102,'[1]DEQ Pollutant List'!$B$7:$B$611,0))),"")</f>
        <v/>
      </c>
      <c r="F102" s="32"/>
      <c r="G102" s="33">
        <v>2E-3</v>
      </c>
      <c r="H102" s="42">
        <v>1.2E-2</v>
      </c>
    </row>
    <row r="103" spans="1:9" x14ac:dyDescent="0.35">
      <c r="A103" s="28"/>
      <c r="B103" s="29" t="s">
        <v>70</v>
      </c>
      <c r="C103" s="30" t="s">
        <v>35</v>
      </c>
      <c r="D103" s="31" t="s">
        <v>288</v>
      </c>
      <c r="E103" s="17" t="str">
        <f>IFERROR(IF(OR($C103="",$C103="No CAS"),INDEX('[1]DEQ Pollutant List'!$A$7:$A$611,MATCH($D103,'[1]DEQ Pollutant List'!$C$7:$C$611,0)),INDEX('[1]DEQ Pollutant List'!$A$7:$A$611,MATCH($C103,'[1]DEQ Pollutant List'!$B$7:$B$611,0))),"")</f>
        <v/>
      </c>
      <c r="F103" s="32"/>
      <c r="G103" s="33">
        <v>0.01</v>
      </c>
      <c r="H103" s="42">
        <v>0.1</v>
      </c>
    </row>
    <row r="104" spans="1:9" x14ac:dyDescent="0.35">
      <c r="A104" s="28"/>
      <c r="B104" s="29" t="s">
        <v>70</v>
      </c>
      <c r="C104" s="30" t="s">
        <v>433</v>
      </c>
      <c r="D104" s="31" t="s">
        <v>434</v>
      </c>
      <c r="E104" s="17" t="str">
        <f>IFERROR(IF(OR($C104="",$C104="No CAS"),INDEX('[1]DEQ Pollutant List'!$A$7:$A$611,MATCH($D104,'[1]DEQ Pollutant List'!$C$7:$C$611,0)),INDEX('[1]DEQ Pollutant List'!$A$7:$A$611,MATCH($C104,'[1]DEQ Pollutant List'!$B$7:$B$611,0))),"")</f>
        <v/>
      </c>
      <c r="F104" s="32"/>
      <c r="G104" s="33">
        <v>0.01</v>
      </c>
      <c r="H104" s="42">
        <v>0.03</v>
      </c>
    </row>
    <row r="105" spans="1:9" x14ac:dyDescent="0.35">
      <c r="A105" s="28"/>
      <c r="B105" s="29" t="s">
        <v>70</v>
      </c>
      <c r="C105" s="30" t="s">
        <v>1151</v>
      </c>
      <c r="D105" s="31" t="s">
        <v>1104</v>
      </c>
      <c r="E105" s="17" t="str">
        <f>IFERROR(IF(OR($C105="",$C105="No CAS"),INDEX('[1]DEQ Pollutant List'!$A$7:$A$611,MATCH($D105,'[1]DEQ Pollutant List'!$C$7:$C$611,0)),INDEX('[1]DEQ Pollutant List'!$A$7:$A$611,MATCH($C105,'[1]DEQ Pollutant List'!$B$7:$B$611,0))),"")</f>
        <v/>
      </c>
      <c r="F105" s="32"/>
      <c r="G105" s="33">
        <v>0.01</v>
      </c>
      <c r="H105" s="42">
        <v>0.03</v>
      </c>
    </row>
    <row r="106" spans="1:9" x14ac:dyDescent="0.35">
      <c r="A106" s="28"/>
      <c r="B106" s="29" t="s">
        <v>1001</v>
      </c>
      <c r="C106" s="30" t="s">
        <v>1152</v>
      </c>
      <c r="D106" s="31" t="s">
        <v>1003</v>
      </c>
      <c r="E106" s="17" t="str">
        <f>IFERROR(IF(OR($C106="",$C106="No CAS"),INDEX('[1]DEQ Pollutant List'!$A$7:$A$611,MATCH($D106,'[1]DEQ Pollutant List'!$C$7:$C$611,0)),INDEX('[1]DEQ Pollutant List'!$A$7:$A$611,MATCH($C106,'[1]DEQ Pollutant List'!$B$7:$B$611,0))),"")</f>
        <v/>
      </c>
      <c r="F106" s="32"/>
      <c r="G106" s="33">
        <v>1E-4</v>
      </c>
      <c r="H106" s="42"/>
    </row>
    <row r="107" spans="1:9" x14ac:dyDescent="0.35">
      <c r="A107" s="28"/>
      <c r="B107" s="29" t="s">
        <v>441</v>
      </c>
      <c r="C107" s="30" t="s">
        <v>442</v>
      </c>
      <c r="D107" s="31" t="s">
        <v>443</v>
      </c>
      <c r="E107" s="17" t="str">
        <f>IFERROR(IF(OR($C107="",$C107="No CAS"),INDEX('[1]DEQ Pollutant List'!$A$7:$A$611,MATCH($D107,'[1]DEQ Pollutant List'!$C$7:$C$611,0)),INDEX('[1]DEQ Pollutant List'!$A$7:$A$611,MATCH($C107,'[1]DEQ Pollutant List'!$B$7:$B$611,0))),"")</f>
        <v/>
      </c>
      <c r="F107" s="32"/>
      <c r="G107" s="33">
        <v>5.0000000000000001E-4</v>
      </c>
      <c r="H107" s="42"/>
    </row>
    <row r="108" spans="1:9" x14ac:dyDescent="0.35">
      <c r="A108" s="28"/>
      <c r="B108" s="29" t="s">
        <v>570</v>
      </c>
      <c r="C108" s="30" t="s">
        <v>1153</v>
      </c>
      <c r="D108" s="31" t="s">
        <v>569</v>
      </c>
      <c r="E108" s="17" t="str">
        <f>IFERROR(IF(OR($C108="",$C108="No CAS"),INDEX('[1]DEQ Pollutant List'!$A$7:$A$611,MATCH($D108,'[1]DEQ Pollutant List'!$C$7:$C$611,0)),INDEX('[1]DEQ Pollutant List'!$A$7:$A$611,MATCH($C108,'[1]DEQ Pollutant List'!$B$7:$B$611,0))),"")</f>
        <v/>
      </c>
      <c r="F108" s="32"/>
      <c r="G108" s="33">
        <v>0.06</v>
      </c>
      <c r="H108" s="42"/>
    </row>
    <row r="109" spans="1:9" x14ac:dyDescent="0.35">
      <c r="A109" s="28"/>
      <c r="B109" s="29" t="s">
        <v>814</v>
      </c>
      <c r="C109" s="30" t="s">
        <v>1154</v>
      </c>
      <c r="D109" s="31" t="s">
        <v>105</v>
      </c>
      <c r="E109" s="17" t="str">
        <f>IFERROR(IF(OR($C109="",$C109="No CAS"),INDEX('[1]DEQ Pollutant List'!$A$7:$A$611,MATCH($D109,'[1]DEQ Pollutant List'!$C$7:$C$611,0)),INDEX('[1]DEQ Pollutant List'!$A$7:$A$611,MATCH($C109,'[1]DEQ Pollutant List'!$B$7:$B$611,0))),"")</f>
        <v/>
      </c>
      <c r="F109" s="32"/>
      <c r="G109" s="33">
        <v>3.5000000000000003E-2</v>
      </c>
      <c r="H109" s="42"/>
    </row>
    <row r="110" spans="1:9" x14ac:dyDescent="0.35">
      <c r="A110" s="28"/>
      <c r="B110" s="29" t="s">
        <v>889</v>
      </c>
      <c r="C110" s="30" t="s">
        <v>965</v>
      </c>
      <c r="D110" s="31" t="s">
        <v>967</v>
      </c>
      <c r="E110" s="17">
        <f>IFERROR(IF(OR($C110="",$C110="No CAS"),INDEX('[1]DEQ Pollutant List'!$A$7:$A$611,MATCH($D110,'[1]DEQ Pollutant List'!$C$7:$C$611,0)),INDEX('[1]DEQ Pollutant List'!$A$7:$A$611,MATCH($C110,'[1]DEQ Pollutant List'!$B$7:$B$611,0))),"")</f>
        <v>591</v>
      </c>
      <c r="F110" s="32"/>
      <c r="G110" s="33">
        <v>0.77</v>
      </c>
      <c r="H110" s="42">
        <v>1</v>
      </c>
      <c r="I110" t="s">
        <v>888</v>
      </c>
    </row>
    <row r="111" spans="1:9" x14ac:dyDescent="0.35">
      <c r="A111" s="28"/>
      <c r="B111" s="29" t="s">
        <v>889</v>
      </c>
      <c r="C111" s="30" t="s">
        <v>1155</v>
      </c>
      <c r="D111" s="31" t="s">
        <v>59</v>
      </c>
      <c r="E111" s="17" t="str">
        <f>IFERROR(IF(OR($C111="",$C111="No CAS"),INDEX('[1]DEQ Pollutant List'!$A$7:$A$611,MATCH($D111,'[1]DEQ Pollutant List'!$C$7:$C$611,0)),INDEX('[1]DEQ Pollutant List'!$A$7:$A$611,MATCH($C111,'[1]DEQ Pollutant List'!$B$7:$B$611,0))),"")</f>
        <v/>
      </c>
      <c r="F111" s="32"/>
      <c r="G111" s="33">
        <v>0</v>
      </c>
      <c r="H111" s="42">
        <v>0.23</v>
      </c>
    </row>
    <row r="112" spans="1:9" x14ac:dyDescent="0.35">
      <c r="A112" s="28"/>
      <c r="B112" s="29" t="s">
        <v>157</v>
      </c>
      <c r="C112" s="30" t="s">
        <v>165</v>
      </c>
      <c r="D112" s="31" t="s">
        <v>167</v>
      </c>
      <c r="E112" s="17" t="str">
        <f>IFERROR(IF(OR($C112="",$C112="No CAS"),INDEX('[1]DEQ Pollutant List'!$A$7:$A$611,MATCH($D112,'[1]DEQ Pollutant List'!$C$7:$C$611,0)),INDEX('[1]DEQ Pollutant List'!$A$7:$A$611,MATCH($C112,'[1]DEQ Pollutant List'!$B$7:$B$611,0))),"")</f>
        <v/>
      </c>
      <c r="F112" s="32"/>
      <c r="G112" s="33">
        <v>0.3</v>
      </c>
      <c r="H112" s="42">
        <v>0.5</v>
      </c>
    </row>
    <row r="113" spans="1:11" x14ac:dyDescent="0.35">
      <c r="A113" s="28"/>
      <c r="B113" s="29" t="s">
        <v>157</v>
      </c>
      <c r="C113" s="30" t="s">
        <v>743</v>
      </c>
      <c r="D113" s="31" t="s">
        <v>744</v>
      </c>
      <c r="E113" s="17">
        <f>IFERROR(IF(OR($C113="",$C113="No CAS"),INDEX('[1]DEQ Pollutant List'!$A$7:$A$611,MATCH($D113,'[1]DEQ Pollutant List'!$C$7:$C$611,0)),INDEX('[1]DEQ Pollutant List'!$A$7:$A$611,MATCH($C113,'[1]DEQ Pollutant List'!$B$7:$B$611,0))),"")</f>
        <v>634</v>
      </c>
      <c r="F113" s="32"/>
      <c r="G113" s="33">
        <v>0.1</v>
      </c>
      <c r="H113" s="42">
        <v>0.25</v>
      </c>
    </row>
    <row r="114" spans="1:11" x14ac:dyDescent="0.35">
      <c r="A114" s="28"/>
      <c r="B114" s="29" t="s">
        <v>157</v>
      </c>
      <c r="C114" s="30" t="s">
        <v>1040</v>
      </c>
      <c r="D114" s="31" t="s">
        <v>1156</v>
      </c>
      <c r="E114" s="17">
        <f>IFERROR(IF(OR($C114="",$C114="No CAS"),INDEX('[1]DEQ Pollutant List'!$A$7:$A$611,MATCH($D114,'[1]DEQ Pollutant List'!$C$7:$C$611,0)),INDEX('[1]DEQ Pollutant List'!$A$7:$A$611,MATCH($C114,'[1]DEQ Pollutant List'!$B$7:$B$611,0))),"")</f>
        <v>333</v>
      </c>
      <c r="F114" s="32"/>
      <c r="G114" s="33">
        <v>0.1</v>
      </c>
      <c r="H114" s="42">
        <v>0.25</v>
      </c>
    </row>
    <row r="115" spans="1:11" x14ac:dyDescent="0.35">
      <c r="A115" s="28"/>
      <c r="B115" s="29" t="s">
        <v>157</v>
      </c>
      <c r="C115" s="30" t="s">
        <v>1157</v>
      </c>
      <c r="D115" s="31" t="s">
        <v>975</v>
      </c>
      <c r="E115" s="17" t="str">
        <f>IFERROR(IF(OR($C115="",$C115="No CAS"),INDEX('[1]DEQ Pollutant List'!$A$7:$A$611,MATCH($D115,'[1]DEQ Pollutant List'!$C$7:$C$611,0)),INDEX('[1]DEQ Pollutant List'!$A$7:$A$611,MATCH($C115,'[1]DEQ Pollutant List'!$B$7:$B$611,0))),"")</f>
        <v/>
      </c>
      <c r="F115" s="32"/>
      <c r="G115" s="33">
        <v>0.12</v>
      </c>
      <c r="H115" s="42">
        <v>0.2</v>
      </c>
    </row>
    <row r="116" spans="1:11" x14ac:dyDescent="0.35">
      <c r="A116" s="28"/>
      <c r="B116" s="29" t="s">
        <v>157</v>
      </c>
      <c r="C116" s="30" t="s">
        <v>153</v>
      </c>
      <c r="D116" s="31" t="s">
        <v>154</v>
      </c>
      <c r="E116" s="17" t="str">
        <f>IFERROR(IF(OR($C116="",$C116="No CAS"),INDEX('[1]DEQ Pollutant List'!$A$7:$A$611,MATCH($D116,'[1]DEQ Pollutant List'!$C$7:$C$611,0)),INDEX('[1]DEQ Pollutant List'!$A$7:$A$611,MATCH($C116,'[1]DEQ Pollutant List'!$B$7:$B$611,0))),"")</f>
        <v/>
      </c>
      <c r="F116" s="32"/>
      <c r="G116" s="33">
        <v>0.1</v>
      </c>
      <c r="H116" s="42">
        <v>0.2</v>
      </c>
    </row>
    <row r="117" spans="1:11" x14ac:dyDescent="0.35">
      <c r="A117" s="28"/>
      <c r="B117" s="29" t="s">
        <v>157</v>
      </c>
      <c r="C117" s="30" t="s">
        <v>179</v>
      </c>
      <c r="D117" s="31" t="s">
        <v>183</v>
      </c>
      <c r="E117" s="17" t="str">
        <f>IFERROR(IF(OR($C117="",$C117="No CAS"),INDEX('[1]DEQ Pollutant List'!$A$7:$A$611,MATCH($D117,'[1]DEQ Pollutant List'!$C$7:$C$611,0)),INDEX('[1]DEQ Pollutant List'!$A$7:$A$611,MATCH($C117,'[1]DEQ Pollutant List'!$B$7:$B$611,0))),"")</f>
        <v/>
      </c>
      <c r="F117" s="32"/>
      <c r="G117" s="33">
        <v>0.01</v>
      </c>
      <c r="H117" s="42">
        <v>0.05</v>
      </c>
    </row>
    <row r="118" spans="1:11" x14ac:dyDescent="0.35">
      <c r="A118" s="28"/>
      <c r="B118" s="29" t="s">
        <v>794</v>
      </c>
      <c r="C118" s="30" t="s">
        <v>795</v>
      </c>
      <c r="D118" s="47" t="s">
        <v>796</v>
      </c>
      <c r="E118" s="17" t="str">
        <f>IFERROR(IF(OR($C118="",$C118="No CAS"),INDEX('[1]DEQ Pollutant List'!$A$7:$A$611,MATCH($D118,'[1]DEQ Pollutant List'!$C$7:$C$611,0)),INDEX('[1]DEQ Pollutant List'!$A$7:$A$611,MATCH($C118,'[1]DEQ Pollutant List'!$B$7:$B$611,0))),"")</f>
        <v/>
      </c>
      <c r="F118" s="32"/>
      <c r="G118" s="33">
        <v>1</v>
      </c>
      <c r="H118" s="42"/>
    </row>
    <row r="119" spans="1:11" x14ac:dyDescent="0.35">
      <c r="A119" s="28"/>
      <c r="B119" s="45" t="s">
        <v>910</v>
      </c>
      <c r="C119" s="30" t="s">
        <v>908</v>
      </c>
      <c r="D119" s="31" t="s">
        <v>909</v>
      </c>
      <c r="E119" s="17" t="str">
        <f>IFERROR(IF(OR($C119="",$C119="No CAS"),INDEX('[1]DEQ Pollutant List'!$A$7:$A$611,MATCH($D119,'[1]DEQ Pollutant List'!$C$7:$C$611,0)),INDEX('[1]DEQ Pollutant List'!$A$7:$A$611,MATCH($C119,'[1]DEQ Pollutant List'!$B$7:$B$611,0))),"")</f>
        <v/>
      </c>
      <c r="F119" s="32"/>
      <c r="G119" s="33">
        <v>0.995</v>
      </c>
      <c r="H119" s="42">
        <v>1</v>
      </c>
    </row>
    <row r="120" spans="1:11" x14ac:dyDescent="0.35">
      <c r="A120" s="28"/>
      <c r="B120" s="29" t="s">
        <v>214</v>
      </c>
      <c r="C120" s="30" t="s">
        <v>345</v>
      </c>
      <c r="D120" s="31" t="s">
        <v>346</v>
      </c>
      <c r="E120" s="17">
        <f>IFERROR(IF(OR($C120="",$C120="No CAS"),INDEX('[1]DEQ Pollutant List'!$A$7:$A$611,MATCH($D120,'[1]DEQ Pollutant List'!$C$7:$C$611,0)),INDEX('[1]DEQ Pollutant List'!$A$7:$A$611,MATCH($C120,'[1]DEQ Pollutant List'!$B$7:$B$611,0))),"")</f>
        <v>269</v>
      </c>
      <c r="F120" s="32"/>
      <c r="G120" s="33">
        <v>0.25</v>
      </c>
      <c r="H120" s="42">
        <v>0.3</v>
      </c>
    </row>
    <row r="121" spans="1:11" x14ac:dyDescent="0.35">
      <c r="A121" s="28"/>
      <c r="B121" s="29" t="s">
        <v>214</v>
      </c>
      <c r="C121" s="30" t="s">
        <v>27</v>
      </c>
      <c r="D121" s="31" t="s">
        <v>28</v>
      </c>
      <c r="E121" s="17">
        <f>IFERROR(IF(OR($C121="",$C121="No CAS"),INDEX('[1]DEQ Pollutant List'!$A$7:$A$611,MATCH($D121,'[1]DEQ Pollutant List'!$C$7:$C$611,0)),INDEX('[1]DEQ Pollutant List'!$A$7:$A$611,MATCH($C121,'[1]DEQ Pollutant List'!$B$7:$B$611,0))),"")</f>
        <v>229</v>
      </c>
      <c r="F121" s="32"/>
      <c r="G121" s="33">
        <v>1E-3</v>
      </c>
      <c r="H121" s="42">
        <v>0.01</v>
      </c>
    </row>
    <row r="122" spans="1:11" x14ac:dyDescent="0.35">
      <c r="A122" s="28"/>
      <c r="B122" s="46" t="s">
        <v>1044</v>
      </c>
      <c r="C122" s="31" t="s">
        <v>1158</v>
      </c>
      <c r="E122" s="17" t="str">
        <f>IFERROR(IF(OR(#REF!="",#REF!="No CAS"),INDEX('[1]DEQ Pollutant List'!$A$7:$A$611,MATCH($C122,'[1]DEQ Pollutant List'!$C$7:$C$611,0)),INDEX('[1]DEQ Pollutant List'!$A$7:$A$611,MATCH(#REF!,'[1]DEQ Pollutant List'!$B$7:$B$611,0))),"")</f>
        <v/>
      </c>
      <c r="F122" s="32"/>
      <c r="G122" s="33"/>
      <c r="H122" s="42"/>
      <c r="K122" t="s">
        <v>1159</v>
      </c>
    </row>
    <row r="123" spans="1:11" x14ac:dyDescent="0.35">
      <c r="A123" s="28"/>
      <c r="B123" s="29" t="s">
        <v>95</v>
      </c>
      <c r="C123" s="30" t="s">
        <v>797</v>
      </c>
      <c r="D123" s="31" t="s">
        <v>105</v>
      </c>
      <c r="E123" s="17" t="str">
        <f>IFERROR(IF(OR($C123="",$C123="No CAS"),INDEX('[1]DEQ Pollutant List'!$A$7:$A$611,MATCH($D123,'[1]DEQ Pollutant List'!$C$7:$C$611,0)),INDEX('[1]DEQ Pollutant List'!$A$7:$A$611,MATCH($C123,'[1]DEQ Pollutant List'!$B$7:$B$611,0))),"")</f>
        <v/>
      </c>
      <c r="F123" s="32"/>
      <c r="G123" s="33">
        <v>0.1</v>
      </c>
      <c r="H123" s="42">
        <v>0.25</v>
      </c>
      <c r="J123">
        <v>0.85899999999999999</v>
      </c>
    </row>
    <row r="124" spans="1:11" x14ac:dyDescent="0.35">
      <c r="A124" s="28"/>
      <c r="B124" s="29" t="s">
        <v>95</v>
      </c>
      <c r="C124" s="30" t="s">
        <v>87</v>
      </c>
      <c r="D124" s="31" t="s">
        <v>92</v>
      </c>
      <c r="E124" s="17" t="str">
        <f>IFERROR(IF(OR($C124="",$C124="No CAS"),INDEX('[1]DEQ Pollutant List'!$A$7:$A$611,MATCH($D124,'[1]DEQ Pollutant List'!$C$7:$C$611,0)),INDEX('[1]DEQ Pollutant List'!$A$7:$A$611,MATCH($C124,'[1]DEQ Pollutant List'!$B$7:$B$611,0))),"")</f>
        <v/>
      </c>
      <c r="F124" s="32"/>
      <c r="G124" s="33">
        <v>2.5000000000000001E-2</v>
      </c>
      <c r="H124" s="42">
        <v>0.1</v>
      </c>
    </row>
    <row r="125" spans="1:11" x14ac:dyDescent="0.35">
      <c r="A125" s="28"/>
      <c r="B125" s="29" t="s">
        <v>95</v>
      </c>
      <c r="C125" s="30" t="s">
        <v>561</v>
      </c>
      <c r="D125" s="31" t="s">
        <v>564</v>
      </c>
      <c r="E125" s="17" t="str">
        <f>IFERROR(IF(OR($C125="",$C125="No CAS"),INDEX('[1]DEQ Pollutant List'!$A$7:$A$611,MATCH($D125,'[1]DEQ Pollutant List'!$C$7:$C$611,0)),INDEX('[1]DEQ Pollutant List'!$A$7:$A$611,MATCH($C125,'[1]DEQ Pollutant List'!$B$7:$B$611,0))),"")</f>
        <v/>
      </c>
      <c r="F125" s="32"/>
      <c r="G125" s="33">
        <v>2.5000000000000001E-2</v>
      </c>
      <c r="H125" s="42">
        <v>0.1</v>
      </c>
    </row>
    <row r="126" spans="1:11" x14ac:dyDescent="0.35">
      <c r="A126" s="28"/>
      <c r="B126" s="29" t="s">
        <v>95</v>
      </c>
      <c r="C126" s="30" t="s">
        <v>579</v>
      </c>
      <c r="D126" s="31" t="s">
        <v>582</v>
      </c>
      <c r="E126" s="17" t="str">
        <f>IFERROR(IF(OR($C126="",$C126="No CAS"),INDEX('[1]DEQ Pollutant List'!$A$7:$A$611,MATCH($D126,'[1]DEQ Pollutant List'!$C$7:$C$611,0)),INDEX('[1]DEQ Pollutant List'!$A$7:$A$611,MATCH($C126,'[1]DEQ Pollutant List'!$B$7:$B$611,0))),"")</f>
        <v/>
      </c>
      <c r="F126" s="32"/>
      <c r="G126" s="33">
        <v>2.5000000000000001E-2</v>
      </c>
      <c r="H126" s="42">
        <v>0.1</v>
      </c>
    </row>
    <row r="127" spans="1:11" x14ac:dyDescent="0.35">
      <c r="A127" s="28"/>
      <c r="B127" s="29" t="s">
        <v>95</v>
      </c>
      <c r="C127" s="30" t="s">
        <v>406</v>
      </c>
      <c r="D127" s="31" t="s">
        <v>519</v>
      </c>
      <c r="E127" s="17">
        <f>IFERROR(IF(OR($C127="",$C127="No CAS"),INDEX('[1]DEQ Pollutant List'!$A$7:$A$611,MATCH($D127,'[1]DEQ Pollutant List'!$C$7:$C$611,0)),INDEX('[1]DEQ Pollutant List'!$A$7:$A$611,MATCH($C127,'[1]DEQ Pollutant List'!$B$7:$B$611,0))),"")</f>
        <v>628</v>
      </c>
      <c r="F127" s="32"/>
      <c r="G127" s="33">
        <v>2.5000000000000001E-2</v>
      </c>
      <c r="H127" s="42">
        <v>0.1</v>
      </c>
    </row>
    <row r="128" spans="1:11" x14ac:dyDescent="0.35">
      <c r="A128" s="28"/>
      <c r="B128" s="29" t="s">
        <v>95</v>
      </c>
      <c r="C128" s="30" t="s">
        <v>998</v>
      </c>
      <c r="D128" s="31" t="s">
        <v>999</v>
      </c>
      <c r="E128" s="17" t="str">
        <f>IFERROR(IF(OR($C128="",$C128="No CAS"),INDEX('[1]DEQ Pollutant List'!$A$7:$A$611,MATCH($D128,'[1]DEQ Pollutant List'!$C$7:$C$611,0)),INDEX('[1]DEQ Pollutant List'!$A$7:$A$611,MATCH($C128,'[1]DEQ Pollutant List'!$B$7:$B$611,0))),"")</f>
        <v/>
      </c>
      <c r="F128" s="32"/>
      <c r="G128" s="33">
        <v>2.5000000000000001E-2</v>
      </c>
      <c r="H128" s="42">
        <v>0.1</v>
      </c>
    </row>
    <row r="129" spans="1:11" x14ac:dyDescent="0.35">
      <c r="A129" s="28"/>
      <c r="B129" s="29" t="s">
        <v>95</v>
      </c>
      <c r="C129" s="30" t="s">
        <v>209</v>
      </c>
      <c r="D129" s="31" t="s">
        <v>212</v>
      </c>
      <c r="E129" s="17" t="str">
        <f>IFERROR(IF(OR($C129="",$C129="No CAS"),INDEX('[1]DEQ Pollutant List'!$A$7:$A$611,MATCH($D129,'[1]DEQ Pollutant List'!$C$7:$C$611,0)),INDEX('[1]DEQ Pollutant List'!$A$7:$A$611,MATCH($C129,'[1]DEQ Pollutant List'!$B$7:$B$611,0))),"")</f>
        <v/>
      </c>
      <c r="F129" s="32"/>
      <c r="G129" s="33">
        <v>2.5000000000000001E-2</v>
      </c>
      <c r="H129" s="42">
        <v>0.1</v>
      </c>
    </row>
    <row r="130" spans="1:11" x14ac:dyDescent="0.35">
      <c r="A130" s="28"/>
      <c r="B130" s="29" t="s">
        <v>95</v>
      </c>
      <c r="C130" s="30" t="s">
        <v>27</v>
      </c>
      <c r="D130" s="31" t="s">
        <v>28</v>
      </c>
      <c r="E130" s="17">
        <f>IFERROR(IF(OR($C130="",$C130="No CAS"),INDEX('[1]DEQ Pollutant List'!$A$7:$A$611,MATCH($D130,'[1]DEQ Pollutant List'!$C$7:$C$611,0)),INDEX('[1]DEQ Pollutant List'!$A$7:$A$611,MATCH($C130,'[1]DEQ Pollutant List'!$B$7:$B$611,0))),"")</f>
        <v>229</v>
      </c>
      <c r="F130" s="32"/>
      <c r="G130" s="33">
        <v>0.01</v>
      </c>
      <c r="H130" s="42">
        <v>2.5000000000000001E-2</v>
      </c>
    </row>
    <row r="131" spans="1:11" x14ac:dyDescent="0.35">
      <c r="A131" s="28"/>
      <c r="B131" s="29" t="s">
        <v>95</v>
      </c>
      <c r="C131" s="30" t="s">
        <v>60</v>
      </c>
      <c r="D131" s="31" t="s">
        <v>933</v>
      </c>
      <c r="E131" s="17" t="str">
        <f>IFERROR(IF(OR($C131="",$C131="No CAS"),INDEX('[1]DEQ Pollutant List'!$A$7:$A$611,MATCH($D131,'[1]DEQ Pollutant List'!$C$7:$C$611,0)),INDEX('[1]DEQ Pollutant List'!$A$7:$A$611,MATCH($C131,'[1]DEQ Pollutant List'!$B$7:$B$611,0))),"")</f>
        <v/>
      </c>
      <c r="F131" s="32"/>
      <c r="G131" s="33">
        <v>1E-3</v>
      </c>
      <c r="H131" s="42">
        <v>0.01</v>
      </c>
    </row>
    <row r="132" spans="1:11" x14ac:dyDescent="0.35">
      <c r="A132" s="28"/>
      <c r="B132" s="29" t="s">
        <v>95</v>
      </c>
      <c r="C132" s="30" t="s">
        <v>1129</v>
      </c>
      <c r="D132" s="31" t="s">
        <v>641</v>
      </c>
      <c r="E132" s="17" t="str">
        <f>IFERROR(IF(OR($C132="",$C132="No CAS"),INDEX('[1]DEQ Pollutant List'!$A$7:$A$611,MATCH($D132,'[1]DEQ Pollutant List'!$C$7:$C$611,0)),INDEX('[1]DEQ Pollutant List'!$A$7:$A$611,MATCH($C132,'[1]DEQ Pollutant List'!$B$7:$B$611,0))),"")</f>
        <v/>
      </c>
      <c r="F132" s="32"/>
      <c r="G132" s="33">
        <v>1E-3</v>
      </c>
      <c r="H132" s="42">
        <v>0.01</v>
      </c>
    </row>
    <row r="133" spans="1:11" x14ac:dyDescent="0.35">
      <c r="A133" s="28"/>
      <c r="B133" s="29" t="s">
        <v>95</v>
      </c>
      <c r="C133" s="30" t="s">
        <v>460</v>
      </c>
      <c r="D133" s="31" t="s">
        <v>461</v>
      </c>
      <c r="E133" s="17" t="str">
        <f>IFERROR(IF(OR($C133="",$C133="No CAS"),INDEX('[1]DEQ Pollutant List'!$A$7:$A$611,MATCH($D133,'[1]DEQ Pollutant List'!$C$7:$C$611,0)),INDEX('[1]DEQ Pollutant List'!$A$7:$A$611,MATCH($C133,'[1]DEQ Pollutant List'!$B$7:$B$611,0))),"")</f>
        <v/>
      </c>
      <c r="F133" s="32"/>
      <c r="G133" s="33">
        <v>1E-3</v>
      </c>
      <c r="H133" s="42">
        <v>0.01</v>
      </c>
    </row>
    <row r="134" spans="1:11" x14ac:dyDescent="0.35">
      <c r="A134" s="28"/>
      <c r="B134" s="29" t="s">
        <v>818</v>
      </c>
      <c r="C134" s="30" t="s">
        <v>871</v>
      </c>
      <c r="D134" s="31" t="s">
        <v>59</v>
      </c>
      <c r="E134" s="17" t="str">
        <f>IFERROR(IF(OR($C134="",$C134="No CAS"),INDEX('[1]DEQ Pollutant List'!$A$7:$A$611,MATCH($D134,'[1]DEQ Pollutant List'!$C$7:$C$611,0)),INDEX('[1]DEQ Pollutant List'!$A$7:$A$611,MATCH($C134,'[1]DEQ Pollutant List'!$B$7:$B$611,0))),"")</f>
        <v/>
      </c>
      <c r="F134" s="32"/>
      <c r="G134" s="33" t="s">
        <v>940</v>
      </c>
      <c r="H134" s="42" t="s">
        <v>883</v>
      </c>
      <c r="J134" t="s">
        <v>1160</v>
      </c>
    </row>
    <row r="135" spans="1:11" x14ac:dyDescent="0.35">
      <c r="A135" s="28"/>
      <c r="B135" s="29" t="s">
        <v>818</v>
      </c>
      <c r="C135" s="30" t="s">
        <v>819</v>
      </c>
      <c r="D135" s="31" t="s">
        <v>820</v>
      </c>
      <c r="E135" s="17" t="str">
        <f>IFERROR(IF(OR($C135="",$C135="No CAS"),INDEX('[1]DEQ Pollutant List'!$A$7:$A$611,MATCH($D135,'[1]DEQ Pollutant List'!$C$7:$C$611,0)),INDEX('[1]DEQ Pollutant List'!$A$7:$A$611,MATCH($C135,'[1]DEQ Pollutant List'!$B$7:$B$611,0))),"")</f>
        <v/>
      </c>
      <c r="F135" s="32"/>
      <c r="G135" s="33" t="s">
        <v>861</v>
      </c>
      <c r="H135" s="42" t="s">
        <v>821</v>
      </c>
    </row>
    <row r="136" spans="1:11" x14ac:dyDescent="0.35">
      <c r="A136" s="28"/>
      <c r="B136" s="45" t="s">
        <v>396</v>
      </c>
      <c r="C136" s="30" t="s">
        <v>892</v>
      </c>
      <c r="D136" s="31" t="s">
        <v>893</v>
      </c>
      <c r="E136" s="17" t="str">
        <f>IFERROR(IF(OR($C136="",$C136="No CAS"),INDEX('[1]DEQ Pollutant List'!$A$7:$A$611,MATCH($D136,'[1]DEQ Pollutant List'!$C$7:$C$611,0)),INDEX('[1]DEQ Pollutant List'!$A$7:$A$611,MATCH($C136,'[1]DEQ Pollutant List'!$B$7:$B$611,0))),"")</f>
        <v/>
      </c>
      <c r="F136" s="32"/>
      <c r="G136" s="33">
        <v>0.01</v>
      </c>
      <c r="H136" s="42">
        <v>0.05</v>
      </c>
      <c r="I136" t="s">
        <v>894</v>
      </c>
      <c r="K136" t="s">
        <v>1161</v>
      </c>
    </row>
    <row r="137" spans="1:11" x14ac:dyDescent="0.35">
      <c r="A137" s="28"/>
      <c r="B137" s="45" t="s">
        <v>396</v>
      </c>
      <c r="C137" s="30" t="s">
        <v>1162</v>
      </c>
      <c r="D137" s="31" t="s">
        <v>1132</v>
      </c>
      <c r="E137" s="17" t="str">
        <f>IFERROR(IF(OR($C137="",$C137="No CAS"),INDEX('[1]DEQ Pollutant List'!$A$7:$A$611,MATCH($D137,'[1]DEQ Pollutant List'!$C$7:$C$611,0)),INDEX('[1]DEQ Pollutant List'!$A$7:$A$611,MATCH($C137,'[1]DEQ Pollutant List'!$B$7:$B$611,0))),"")</f>
        <v/>
      </c>
      <c r="F137" s="32"/>
      <c r="G137" s="33">
        <v>0.01</v>
      </c>
      <c r="H137" s="42">
        <v>0.05</v>
      </c>
    </row>
    <row r="138" spans="1:11" x14ac:dyDescent="0.35">
      <c r="A138" s="28"/>
      <c r="B138" s="45" t="s">
        <v>392</v>
      </c>
      <c r="C138" s="30" t="s">
        <v>1162</v>
      </c>
      <c r="D138" s="31" t="s">
        <v>1132</v>
      </c>
      <c r="E138" s="17" t="str">
        <f>IFERROR(IF(OR($C138="",$C138="No CAS"),INDEX('[1]DEQ Pollutant List'!$A$7:$A$611,MATCH($D138,'[1]DEQ Pollutant List'!$C$7:$C$611,0)),INDEX('[1]DEQ Pollutant List'!$A$7:$A$611,MATCH($C138,'[1]DEQ Pollutant List'!$B$7:$B$611,0))),"")</f>
        <v/>
      </c>
      <c r="F138" s="32"/>
      <c r="G138" s="33">
        <v>0.01</v>
      </c>
      <c r="H138" s="42">
        <v>0.05</v>
      </c>
      <c r="I138" t="s">
        <v>322</v>
      </c>
      <c r="K138" t="s">
        <v>1163</v>
      </c>
    </row>
    <row r="139" spans="1:11" x14ac:dyDescent="0.35">
      <c r="A139" s="28"/>
      <c r="B139" s="45" t="s">
        <v>392</v>
      </c>
      <c r="C139" s="30" t="s">
        <v>892</v>
      </c>
      <c r="D139" s="31" t="s">
        <v>893</v>
      </c>
      <c r="E139" s="17" t="str">
        <f>IFERROR(IF(OR($C139="",$C139="No CAS"),INDEX('[1]DEQ Pollutant List'!$A$7:$A$611,MATCH($D139,'[1]DEQ Pollutant List'!$C$7:$C$611,0)),INDEX('[1]DEQ Pollutant List'!$A$7:$A$611,MATCH($C139,'[1]DEQ Pollutant List'!$B$7:$B$611,0))),"")</f>
        <v/>
      </c>
      <c r="F139" s="32"/>
      <c r="G139" s="33">
        <v>0.03</v>
      </c>
      <c r="H139" s="42">
        <v>7.0000000000000007E-2</v>
      </c>
    </row>
    <row r="140" spans="1:11" x14ac:dyDescent="0.35">
      <c r="A140" s="28"/>
      <c r="B140" s="45" t="s">
        <v>190</v>
      </c>
      <c r="C140" s="30" t="s">
        <v>38</v>
      </c>
      <c r="D140" s="31" t="s">
        <v>330</v>
      </c>
      <c r="E140" s="17" t="str">
        <f>IFERROR(IF(OR($C140="",$C140="No CAS"),INDEX('[1]DEQ Pollutant List'!$A$7:$A$611,MATCH($D140,'[1]DEQ Pollutant List'!$C$7:$C$611,0)),INDEX('[1]DEQ Pollutant List'!$A$7:$A$611,MATCH($C140,'[1]DEQ Pollutant List'!$B$7:$B$611,0))),"")</f>
        <v/>
      </c>
      <c r="F140" s="32"/>
      <c r="G140" s="33">
        <v>0.04</v>
      </c>
      <c r="H140" s="42">
        <v>0.24</v>
      </c>
      <c r="K140" t="s">
        <v>1164</v>
      </c>
    </row>
    <row r="141" spans="1:11" x14ac:dyDescent="0.35">
      <c r="A141" s="28"/>
      <c r="B141" s="45" t="s">
        <v>190</v>
      </c>
      <c r="C141" s="30" t="s">
        <v>188</v>
      </c>
      <c r="D141" s="31" t="s">
        <v>191</v>
      </c>
      <c r="E141" s="17" t="str">
        <f>IFERROR(IF(OR($C141="",$C141="No CAS"),INDEX('[1]DEQ Pollutant List'!$A$7:$A$611,MATCH($D141,'[1]DEQ Pollutant List'!$C$7:$C$611,0)),INDEX('[1]DEQ Pollutant List'!$A$7:$A$611,MATCH($C141,'[1]DEQ Pollutant List'!$B$7:$B$611,0))),"")</f>
        <v/>
      </c>
      <c r="F141" s="32"/>
      <c r="G141" s="33">
        <v>8.0000000000000004E-4</v>
      </c>
      <c r="H141" s="42">
        <v>2E-3</v>
      </c>
    </row>
    <row r="142" spans="1:11" x14ac:dyDescent="0.35">
      <c r="A142" s="28"/>
      <c r="B142" s="45" t="s">
        <v>190</v>
      </c>
      <c r="C142" s="30" t="s">
        <v>292</v>
      </c>
      <c r="D142" s="31" t="s">
        <v>294</v>
      </c>
      <c r="E142" s="17" t="str">
        <f>IFERROR(IF(OR($C142="",$C142="No CAS"),INDEX('[1]DEQ Pollutant List'!$A$7:$A$611,MATCH($D142,'[1]DEQ Pollutant List'!$C$7:$C$611,0)),INDEX('[1]DEQ Pollutant List'!$A$7:$A$611,MATCH($C142,'[1]DEQ Pollutant List'!$B$7:$B$611,0))),"")</f>
        <v/>
      </c>
      <c r="F142" s="32"/>
      <c r="G142" s="33">
        <v>1E-3</v>
      </c>
      <c r="H142" s="42">
        <v>3.0000000000000001E-3</v>
      </c>
    </row>
    <row r="143" spans="1:11" x14ac:dyDescent="0.35">
      <c r="A143" s="28"/>
      <c r="B143" s="45" t="s">
        <v>190</v>
      </c>
      <c r="C143" s="30" t="s">
        <v>285</v>
      </c>
      <c r="D143" s="31" t="s">
        <v>286</v>
      </c>
      <c r="E143" s="17" t="str">
        <f>IFERROR(IF(OR($C143="",$C143="No CAS"),INDEX('[1]DEQ Pollutant List'!$A$7:$A$611,MATCH($D143,'[1]DEQ Pollutant List'!$C$7:$C$611,0)),INDEX('[1]DEQ Pollutant List'!$A$7:$A$611,MATCH($C143,'[1]DEQ Pollutant List'!$B$7:$B$611,0))),"")</f>
        <v/>
      </c>
      <c r="F143" s="32"/>
      <c r="G143" s="33">
        <v>0.05</v>
      </c>
      <c r="H143" s="42">
        <v>0.1</v>
      </c>
    </row>
    <row r="144" spans="1:11" x14ac:dyDescent="0.35">
      <c r="A144" s="28"/>
      <c r="B144" s="29" t="s">
        <v>90</v>
      </c>
      <c r="C144" s="30" t="s">
        <v>1135</v>
      </c>
      <c r="D144" s="31" t="s">
        <v>744</v>
      </c>
      <c r="E144" s="17" t="str">
        <f>IFERROR(IF(OR($C144="",$C144="No CAS"),INDEX('[1]DEQ Pollutant List'!$A$7:$A$611,MATCH($D144,'[1]DEQ Pollutant List'!$C$7:$C$611,0)),INDEX('[1]DEQ Pollutant List'!$A$7:$A$611,MATCH($C144,'[1]DEQ Pollutant List'!$B$7:$B$611,0))),"")</f>
        <v/>
      </c>
      <c r="F144" s="32"/>
      <c r="G144" s="33">
        <v>0.25</v>
      </c>
      <c r="H144" s="42">
        <v>0.5</v>
      </c>
      <c r="K144" t="s">
        <v>1165</v>
      </c>
    </row>
    <row r="145" spans="1:10" x14ac:dyDescent="0.35">
      <c r="A145" s="28"/>
      <c r="B145" s="29" t="s">
        <v>90</v>
      </c>
      <c r="C145" s="30" t="s">
        <v>797</v>
      </c>
      <c r="D145" s="31" t="s">
        <v>105</v>
      </c>
      <c r="E145" s="17" t="str">
        <f>IFERROR(IF(OR($C145="",$C145="No CAS"),INDEX('[1]DEQ Pollutant List'!$A$7:$A$611,MATCH($D145,'[1]DEQ Pollutant List'!$C$7:$C$611,0)),INDEX('[1]DEQ Pollutant List'!$A$7:$A$611,MATCH($C145,'[1]DEQ Pollutant List'!$B$7:$B$611,0))),"")</f>
        <v/>
      </c>
      <c r="F145" s="32"/>
      <c r="G145" s="33">
        <v>0.1</v>
      </c>
      <c r="H145" s="42">
        <v>0.25</v>
      </c>
    </row>
    <row r="146" spans="1:10" x14ac:dyDescent="0.35">
      <c r="A146" s="28"/>
      <c r="B146" s="29" t="s">
        <v>90</v>
      </c>
      <c r="C146" s="30" t="s">
        <v>627</v>
      </c>
      <c r="D146" s="31" t="s">
        <v>633</v>
      </c>
      <c r="E146" s="17" t="str">
        <f>IFERROR(IF(OR($C146="",$C146="No CAS"),INDEX('[1]DEQ Pollutant List'!$A$7:$A$611,MATCH($D146,'[1]DEQ Pollutant List'!$C$7:$C$611,0)),INDEX('[1]DEQ Pollutant List'!$A$7:$A$611,MATCH($C146,'[1]DEQ Pollutant List'!$B$7:$B$611,0))),"")</f>
        <v/>
      </c>
      <c r="F146" s="32"/>
      <c r="G146" s="33">
        <v>0.1</v>
      </c>
      <c r="H146" s="42">
        <v>0.25</v>
      </c>
    </row>
    <row r="147" spans="1:10" x14ac:dyDescent="0.35">
      <c r="A147" s="28"/>
      <c r="B147" s="29" t="s">
        <v>90</v>
      </c>
      <c r="C147" s="30" t="s">
        <v>1137</v>
      </c>
      <c r="D147" s="31" t="s">
        <v>303</v>
      </c>
      <c r="E147" s="17" t="str">
        <f>IFERROR(IF(OR($C147="",$C147="No CAS"),INDEX('[1]DEQ Pollutant List'!$A$7:$A$611,MATCH($D147,'[1]DEQ Pollutant List'!$C$7:$C$611,0)),INDEX('[1]DEQ Pollutant List'!$A$7:$A$611,MATCH($C147,'[1]DEQ Pollutant List'!$B$7:$B$611,0))),"")</f>
        <v/>
      </c>
      <c r="F147" s="32"/>
      <c r="G147" s="33">
        <v>0.1</v>
      </c>
      <c r="H147" s="42">
        <v>0.25</v>
      </c>
    </row>
    <row r="148" spans="1:10" x14ac:dyDescent="0.35">
      <c r="A148" s="28"/>
      <c r="B148" s="29" t="s">
        <v>90</v>
      </c>
      <c r="C148" s="30" t="s">
        <v>1166</v>
      </c>
      <c r="D148" s="31" t="s">
        <v>86</v>
      </c>
      <c r="E148" s="17" t="str">
        <f>IFERROR(IF(OR($C148="",$C148="No CAS"),INDEX('[1]DEQ Pollutant List'!$A$7:$A$611,MATCH($D148,'[1]DEQ Pollutant List'!$C$7:$C$611,0)),INDEX('[1]DEQ Pollutant List'!$A$7:$A$611,MATCH($C148,'[1]DEQ Pollutant List'!$B$7:$B$611,0))),"")</f>
        <v/>
      </c>
      <c r="F148" s="32"/>
      <c r="G148" s="33">
        <v>2.5000000000000001E-2</v>
      </c>
      <c r="H148" s="42">
        <v>0.1</v>
      </c>
    </row>
    <row r="149" spans="1:10" x14ac:dyDescent="0.35">
      <c r="A149" s="28"/>
      <c r="B149" s="29" t="s">
        <v>90</v>
      </c>
      <c r="C149" s="30" t="s">
        <v>1167</v>
      </c>
      <c r="D149" s="31" t="s">
        <v>39</v>
      </c>
      <c r="E149" s="17" t="str">
        <f>IFERROR(IF(OR($C149="",$C149="No CAS"),INDEX('[1]DEQ Pollutant List'!$A$7:$A$611,MATCH($D149,'[1]DEQ Pollutant List'!$C$7:$C$611,0)),INDEX('[1]DEQ Pollutant List'!$A$7:$A$611,MATCH($C149,'[1]DEQ Pollutant List'!$B$7:$B$611,0))),"")</f>
        <v/>
      </c>
      <c r="F149" s="32"/>
      <c r="G149" s="33">
        <v>1E-3</v>
      </c>
      <c r="H149" s="42">
        <v>0.01</v>
      </c>
    </row>
    <row r="150" spans="1:10" x14ac:dyDescent="0.35">
      <c r="A150" s="28"/>
      <c r="B150" s="29" t="s">
        <v>90</v>
      </c>
      <c r="C150" s="30" t="s">
        <v>561</v>
      </c>
      <c r="D150" s="31" t="s">
        <v>567</v>
      </c>
      <c r="E150" s="17" t="str">
        <f>IFERROR(IF(OR($C150="",$C150="No CAS"),INDEX('[1]DEQ Pollutant List'!$A$7:$A$611,MATCH($D150,'[1]DEQ Pollutant List'!$C$7:$C$611,0)),INDEX('[1]DEQ Pollutant List'!$A$7:$A$611,MATCH($C150,'[1]DEQ Pollutant List'!$B$7:$B$611,0))),"")</f>
        <v/>
      </c>
      <c r="F150" s="32"/>
      <c r="G150" s="33">
        <v>1E-3</v>
      </c>
      <c r="H150" s="42">
        <v>0.01</v>
      </c>
    </row>
    <row r="151" spans="1:10" x14ac:dyDescent="0.35">
      <c r="A151" s="28"/>
      <c r="B151" s="29" t="s">
        <v>90</v>
      </c>
      <c r="C151" s="30" t="s">
        <v>645</v>
      </c>
      <c r="D151" s="31" t="s">
        <v>647</v>
      </c>
      <c r="E151" s="17" t="str">
        <f>IFERROR(IF(OR($C151="",$C151="No CAS"),INDEX('[1]DEQ Pollutant List'!$A$7:$A$611,MATCH($D151,'[1]DEQ Pollutant List'!$C$7:$C$611,0)),INDEX('[1]DEQ Pollutant List'!$A$7:$A$611,MATCH($C151,'[1]DEQ Pollutant List'!$B$7:$B$611,0))),"")</f>
        <v/>
      </c>
      <c r="F151" s="32"/>
      <c r="G151" s="33">
        <v>1E-3</v>
      </c>
      <c r="H151" s="42">
        <v>0.01</v>
      </c>
    </row>
    <row r="152" spans="1:10" x14ac:dyDescent="0.35">
      <c r="A152" s="28"/>
      <c r="B152" s="29" t="s">
        <v>90</v>
      </c>
      <c r="C152" s="30" t="s">
        <v>1138</v>
      </c>
      <c r="D152" s="31" t="s">
        <v>28</v>
      </c>
      <c r="E152" s="17" t="str">
        <f>IFERROR(IF(OR($C152="",$C152="No CAS"),INDEX('[1]DEQ Pollutant List'!$A$7:$A$611,MATCH($D152,'[1]DEQ Pollutant List'!$C$7:$C$611,0)),INDEX('[1]DEQ Pollutant List'!$A$7:$A$611,MATCH($C152,'[1]DEQ Pollutant List'!$B$7:$B$611,0))),"")</f>
        <v/>
      </c>
      <c r="F152" s="32"/>
      <c r="G152" s="33">
        <v>1E-3</v>
      </c>
      <c r="H152" s="42">
        <v>0.01</v>
      </c>
    </row>
    <row r="153" spans="1:10" x14ac:dyDescent="0.35">
      <c r="A153" s="28"/>
      <c r="B153" s="29" t="s">
        <v>90</v>
      </c>
      <c r="C153" s="30" t="s">
        <v>292</v>
      </c>
      <c r="D153" s="31" t="s">
        <v>293</v>
      </c>
      <c r="E153" s="17" t="str">
        <f>IFERROR(IF(OR($C153="",$C153="No CAS"),INDEX('[1]DEQ Pollutant List'!$A$7:$A$611,MATCH($D153,'[1]DEQ Pollutant List'!$C$7:$C$611,0)),INDEX('[1]DEQ Pollutant List'!$A$7:$A$611,MATCH($C153,'[1]DEQ Pollutant List'!$B$7:$B$611,0))),"")</f>
        <v/>
      </c>
      <c r="F153" s="32"/>
      <c r="G153" s="33">
        <v>1E-3</v>
      </c>
      <c r="H153" s="42">
        <v>0.01</v>
      </c>
    </row>
    <row r="154" spans="1:10" x14ac:dyDescent="0.35">
      <c r="A154" s="28"/>
      <c r="B154" s="29" t="s">
        <v>90</v>
      </c>
      <c r="C154" s="30" t="s">
        <v>1168</v>
      </c>
      <c r="D154" s="31" t="s">
        <v>620</v>
      </c>
      <c r="E154" s="17" t="str">
        <f>IFERROR(IF(OR($C154="",$C154="No CAS"),INDEX('[1]DEQ Pollutant List'!$A$7:$A$611,MATCH($D154,'[1]DEQ Pollutant List'!$C$7:$C$611,0)),INDEX('[1]DEQ Pollutant List'!$A$7:$A$611,MATCH($C154,'[1]DEQ Pollutant List'!$B$7:$B$611,0))),"")</f>
        <v/>
      </c>
      <c r="F154" s="32"/>
      <c r="G154" s="33">
        <v>1E-3</v>
      </c>
      <c r="H154" s="42">
        <v>0.01</v>
      </c>
    </row>
    <row r="155" spans="1:10" x14ac:dyDescent="0.35">
      <c r="A155" s="28"/>
      <c r="B155" s="29" t="s">
        <v>128</v>
      </c>
      <c r="C155" s="30" t="s">
        <v>743</v>
      </c>
      <c r="D155" s="31" t="s">
        <v>744</v>
      </c>
      <c r="E155" s="17">
        <f>IFERROR(IF(OR($C155="",$C155="No CAS"),INDEX('[1]DEQ Pollutant List'!$A$7:$A$611,MATCH($D155,'[1]DEQ Pollutant List'!$C$7:$C$611,0)),INDEX('[1]DEQ Pollutant List'!$A$7:$A$611,MATCH($C155,'[1]DEQ Pollutant List'!$B$7:$B$611,0))),"")</f>
        <v>634</v>
      </c>
      <c r="F155" s="32"/>
      <c r="G155" s="33">
        <v>0.1</v>
      </c>
      <c r="H155" s="42">
        <v>0.25</v>
      </c>
      <c r="J155">
        <v>0.77300000000000002</v>
      </c>
    </row>
    <row r="156" spans="1:10" x14ac:dyDescent="0.35">
      <c r="A156" s="28"/>
      <c r="B156" s="29" t="s">
        <v>128</v>
      </c>
      <c r="C156" s="30" t="s">
        <v>797</v>
      </c>
      <c r="D156" s="31" t="s">
        <v>105</v>
      </c>
      <c r="E156" s="17" t="str">
        <f>IFERROR(IF(OR($C156="",$C156="No CAS"),INDEX('[1]DEQ Pollutant List'!$A$7:$A$611,MATCH($D156,'[1]DEQ Pollutant List'!$C$7:$C$611,0)),INDEX('[1]DEQ Pollutant List'!$A$7:$A$611,MATCH($C156,'[1]DEQ Pollutant List'!$B$7:$B$611,0))),"")</f>
        <v/>
      </c>
      <c r="F156" s="32"/>
      <c r="G156" s="33">
        <v>0.1</v>
      </c>
      <c r="H156" s="42">
        <v>0.25</v>
      </c>
    </row>
    <row r="157" spans="1:10" x14ac:dyDescent="0.35">
      <c r="A157" s="28"/>
      <c r="B157" s="29" t="s">
        <v>128</v>
      </c>
      <c r="C157" s="30" t="s">
        <v>87</v>
      </c>
      <c r="D157" s="31" t="s">
        <v>92</v>
      </c>
      <c r="E157" s="17" t="str">
        <f>IFERROR(IF(OR($C157="",$C157="No CAS"),INDEX('[1]DEQ Pollutant List'!$A$7:$A$611,MATCH($D157,'[1]DEQ Pollutant List'!$C$7:$C$611,0)),INDEX('[1]DEQ Pollutant List'!$A$7:$A$611,MATCH($C157,'[1]DEQ Pollutant List'!$B$7:$B$611,0))),"")</f>
        <v/>
      </c>
      <c r="F157" s="32"/>
      <c r="G157" s="33">
        <v>2.5000000000000001E-2</v>
      </c>
      <c r="H157" s="42">
        <v>0.1</v>
      </c>
    </row>
    <row r="158" spans="1:10" x14ac:dyDescent="0.35">
      <c r="A158" s="28"/>
      <c r="B158" s="29" t="s">
        <v>128</v>
      </c>
      <c r="C158" s="30" t="s">
        <v>209</v>
      </c>
      <c r="D158" s="31" t="s">
        <v>210</v>
      </c>
      <c r="E158" s="17" t="str">
        <f>IFERROR(IF(OR($C158="",$C158="No CAS"),INDEX('[1]DEQ Pollutant List'!$A$7:$A$611,MATCH($D158,'[1]DEQ Pollutant List'!$C$7:$C$611,0)),INDEX('[1]DEQ Pollutant List'!$A$7:$A$611,MATCH($C158,'[1]DEQ Pollutant List'!$B$7:$B$611,0))),"")</f>
        <v/>
      </c>
      <c r="F158" s="32"/>
      <c r="G158" s="33">
        <v>2.5000000000000001E-2</v>
      </c>
      <c r="H158" s="42">
        <v>0.1</v>
      </c>
    </row>
    <row r="159" spans="1:10" x14ac:dyDescent="0.35">
      <c r="A159" s="28"/>
      <c r="B159" s="29" t="s">
        <v>128</v>
      </c>
      <c r="C159" s="30" t="s">
        <v>579</v>
      </c>
      <c r="D159" s="31" t="s">
        <v>582</v>
      </c>
      <c r="E159" s="17" t="str">
        <f>IFERROR(IF(OR($C159="",$C159="No CAS"),INDEX('[1]DEQ Pollutant List'!$A$7:$A$611,MATCH($D159,'[1]DEQ Pollutant List'!$C$7:$C$611,0)),INDEX('[1]DEQ Pollutant List'!$A$7:$A$611,MATCH($C159,'[1]DEQ Pollutant List'!$B$7:$B$611,0))),"")</f>
        <v/>
      </c>
      <c r="F159" s="32"/>
      <c r="G159" s="33">
        <v>2.5000000000000001E-2</v>
      </c>
      <c r="H159" s="42">
        <v>0.1</v>
      </c>
    </row>
    <row r="160" spans="1:10" x14ac:dyDescent="0.35">
      <c r="A160" s="28"/>
      <c r="B160" s="29" t="s">
        <v>128</v>
      </c>
      <c r="C160" s="30" t="s">
        <v>406</v>
      </c>
      <c r="D160" s="31" t="s">
        <v>474</v>
      </c>
      <c r="E160" s="17">
        <f>IFERROR(IF(OR($C160="",$C160="No CAS"),INDEX('[1]DEQ Pollutant List'!$A$7:$A$611,MATCH($D160,'[1]DEQ Pollutant List'!$C$7:$C$611,0)),INDEX('[1]DEQ Pollutant List'!$A$7:$A$611,MATCH($C160,'[1]DEQ Pollutant List'!$B$7:$B$611,0))),"")</f>
        <v>628</v>
      </c>
      <c r="F160" s="32"/>
      <c r="G160" s="33">
        <v>2.5000000000000001E-2</v>
      </c>
      <c r="H160" s="42">
        <v>0.1</v>
      </c>
    </row>
    <row r="161" spans="1:10" x14ac:dyDescent="0.35">
      <c r="A161" s="28"/>
      <c r="B161" s="29" t="s">
        <v>128</v>
      </c>
      <c r="C161" s="30" t="s">
        <v>998</v>
      </c>
      <c r="D161" s="31" t="s">
        <v>1000</v>
      </c>
      <c r="E161" s="17" t="str">
        <f>IFERROR(IF(OR($C161="",$C161="No CAS"),INDEX('[1]DEQ Pollutant List'!$A$7:$A$611,MATCH($D161,'[1]DEQ Pollutant List'!$C$7:$C$611,0)),INDEX('[1]DEQ Pollutant List'!$A$7:$A$611,MATCH($C161,'[1]DEQ Pollutant List'!$B$7:$B$611,0))),"")</f>
        <v/>
      </c>
      <c r="F161" s="32"/>
      <c r="G161" s="33">
        <v>2.5000000000000001E-2</v>
      </c>
      <c r="H161" s="42">
        <v>0.1</v>
      </c>
    </row>
    <row r="162" spans="1:10" x14ac:dyDescent="0.35">
      <c r="A162" s="28"/>
      <c r="B162" s="29" t="s">
        <v>128</v>
      </c>
      <c r="C162" s="30" t="s">
        <v>682</v>
      </c>
      <c r="D162" s="31" t="s">
        <v>683</v>
      </c>
      <c r="E162" s="17" t="str">
        <f>IFERROR(IF(OR($C162="",$C162="No CAS"),INDEX('[1]DEQ Pollutant List'!$A$7:$A$611,MATCH($D162,'[1]DEQ Pollutant List'!$C$7:$C$611,0)),INDEX('[1]DEQ Pollutant List'!$A$7:$A$611,MATCH($C162,'[1]DEQ Pollutant List'!$B$7:$B$611,0))),"")</f>
        <v/>
      </c>
      <c r="F162" s="32"/>
      <c r="G162" s="33">
        <v>2.5000000000000001E-2</v>
      </c>
      <c r="H162" s="42">
        <v>0.1</v>
      </c>
    </row>
    <row r="163" spans="1:10" x14ac:dyDescent="0.35">
      <c r="A163" s="28"/>
      <c r="B163" s="29" t="s">
        <v>128</v>
      </c>
      <c r="C163" s="30" t="s">
        <v>516</v>
      </c>
      <c r="D163" s="31" t="s">
        <v>517</v>
      </c>
      <c r="E163" s="17" t="str">
        <f>IFERROR(IF(OR($C163="",$C163="No CAS"),INDEX('[1]DEQ Pollutant List'!$A$7:$A$611,MATCH($D163,'[1]DEQ Pollutant List'!$C$7:$C$611,0)),INDEX('[1]DEQ Pollutant List'!$A$7:$A$611,MATCH($C163,'[1]DEQ Pollutant List'!$B$7:$B$611,0))),"")</f>
        <v/>
      </c>
      <c r="F163" s="32"/>
      <c r="G163" s="33">
        <v>0.01</v>
      </c>
      <c r="H163" s="42">
        <v>2.5000000000000001E-2</v>
      </c>
    </row>
    <row r="164" spans="1:10" x14ac:dyDescent="0.35">
      <c r="A164" s="28"/>
      <c r="B164" s="29" t="s">
        <v>128</v>
      </c>
      <c r="C164" s="30" t="s">
        <v>484</v>
      </c>
      <c r="D164" s="31" t="s">
        <v>485</v>
      </c>
      <c r="E164" s="17" t="str">
        <f>IFERROR(IF(OR($C164="",$C164="No CAS"),INDEX('[1]DEQ Pollutant List'!$A$7:$A$611,MATCH($D164,'[1]DEQ Pollutant List'!$C$7:$C$611,0)),INDEX('[1]DEQ Pollutant List'!$A$7:$A$611,MATCH($C164,'[1]DEQ Pollutant List'!$B$7:$B$611,0))),"")</f>
        <v/>
      </c>
      <c r="F164" s="32"/>
      <c r="G164" s="33">
        <v>0.01</v>
      </c>
      <c r="H164" s="42">
        <v>2.5000000000000001E-2</v>
      </c>
    </row>
    <row r="165" spans="1:10" x14ac:dyDescent="0.35">
      <c r="A165" s="28"/>
      <c r="B165" s="29" t="s">
        <v>128</v>
      </c>
      <c r="C165" s="30" t="s">
        <v>27</v>
      </c>
      <c r="D165" s="31" t="s">
        <v>28</v>
      </c>
      <c r="E165" s="17">
        <f>IFERROR(IF(OR($C165="",$C165="No CAS"),INDEX('[1]DEQ Pollutant List'!$A$7:$A$611,MATCH($D165,'[1]DEQ Pollutant List'!$C$7:$C$611,0)),INDEX('[1]DEQ Pollutant List'!$A$7:$A$611,MATCH($C165,'[1]DEQ Pollutant List'!$B$7:$B$611,0))),"")</f>
        <v>229</v>
      </c>
      <c r="F165" s="32"/>
      <c r="G165" s="33">
        <v>0.01</v>
      </c>
      <c r="H165" s="42">
        <v>2.5000000000000001E-2</v>
      </c>
    </row>
    <row r="166" spans="1:10" x14ac:dyDescent="0.35">
      <c r="A166" s="28"/>
      <c r="B166" s="29" t="s">
        <v>128</v>
      </c>
      <c r="C166" s="30" t="s">
        <v>38</v>
      </c>
      <c r="D166" s="31" t="s">
        <v>39</v>
      </c>
      <c r="E166" s="17" t="str">
        <f>IFERROR(IF(OR($C166="",$C166="No CAS"),INDEX('[1]DEQ Pollutant List'!$A$7:$A$611,MATCH($D166,'[1]DEQ Pollutant List'!$C$7:$C$611,0)),INDEX('[1]DEQ Pollutant List'!$A$7:$A$611,MATCH($C166,'[1]DEQ Pollutant List'!$B$7:$B$611,0))),"")</f>
        <v/>
      </c>
      <c r="F166" s="32"/>
      <c r="G166" s="33">
        <v>1E-3</v>
      </c>
      <c r="H166" s="42">
        <v>0.01</v>
      </c>
    </row>
    <row r="167" spans="1:10" x14ac:dyDescent="0.35">
      <c r="A167" s="28"/>
      <c r="B167" s="45" t="s">
        <v>228</v>
      </c>
      <c r="C167" s="30" t="s">
        <v>573</v>
      </c>
      <c r="D167" s="31" t="s">
        <v>576</v>
      </c>
      <c r="E167" s="17" t="str">
        <f>IFERROR(IF(OR($C167="",$C167="No CAS"),INDEX('[1]DEQ Pollutant List'!$A$7:$A$611,MATCH($D167,'[1]DEQ Pollutant List'!$C$7:$C$611,0)),INDEX('[1]DEQ Pollutant List'!$A$7:$A$611,MATCH($C167,'[1]DEQ Pollutant List'!$B$7:$B$611,0))),"")</f>
        <v/>
      </c>
      <c r="F167" s="32"/>
      <c r="G167" s="33">
        <v>0.7</v>
      </c>
      <c r="H167" s="42">
        <v>0.8</v>
      </c>
      <c r="I167" t="s">
        <v>577</v>
      </c>
    </row>
    <row r="168" spans="1:10" x14ac:dyDescent="0.35">
      <c r="A168" s="28"/>
      <c r="B168" s="45" t="s">
        <v>228</v>
      </c>
      <c r="C168" s="30" t="s">
        <v>496</v>
      </c>
      <c r="D168" s="31" t="s">
        <v>497</v>
      </c>
      <c r="E168" s="17" t="str">
        <f>IFERROR(IF(OR($C168="",$C168="No CAS"),INDEX('[1]DEQ Pollutant List'!$A$7:$A$611,MATCH($D168,'[1]DEQ Pollutant List'!$C$7:$C$611,0)),INDEX('[1]DEQ Pollutant List'!$A$7:$A$611,MATCH($C168,'[1]DEQ Pollutant List'!$B$7:$B$611,0))),"")</f>
        <v/>
      </c>
      <c r="F168" s="32"/>
      <c r="G168" s="33">
        <v>0.2</v>
      </c>
      <c r="H168" s="42">
        <v>0.3</v>
      </c>
    </row>
    <row r="169" spans="1:10" x14ac:dyDescent="0.35">
      <c r="A169" s="28"/>
      <c r="B169" s="45" t="s">
        <v>228</v>
      </c>
      <c r="C169" s="30" t="s">
        <v>223</v>
      </c>
      <c r="D169" s="31" t="s">
        <v>229</v>
      </c>
      <c r="E169" s="17" t="str">
        <f>IFERROR(IF(OR($C169="",$C169="No CAS"),INDEX('[1]DEQ Pollutant List'!$A$7:$A$611,MATCH($D169,'[1]DEQ Pollutant List'!$C$7:$C$611,0)),INDEX('[1]DEQ Pollutant List'!$A$7:$A$611,MATCH($C169,'[1]DEQ Pollutant List'!$B$7:$B$611,0))),"")</f>
        <v/>
      </c>
      <c r="F169" s="32"/>
      <c r="G169" s="33">
        <v>0.01</v>
      </c>
      <c r="H169" s="42">
        <v>0.05</v>
      </c>
    </row>
    <row r="170" spans="1:10" x14ac:dyDescent="0.35">
      <c r="A170" s="28"/>
      <c r="B170" s="45" t="s">
        <v>956</v>
      </c>
      <c r="C170" s="30" t="s">
        <v>949</v>
      </c>
      <c r="D170" s="31" t="s">
        <v>957</v>
      </c>
      <c r="E170" s="17">
        <f>IFERROR(IF(OR($C170="",$C170="No CAS"),INDEX('[1]DEQ Pollutant List'!$A$7:$A$611,MATCH(#REF!,'[1]DEQ Pollutant List'!$C$7:$C$611,0)),INDEX('[1]DEQ Pollutant List'!$A$7:$A$611,MATCH($C170,'[1]DEQ Pollutant List'!$B$7:$B$611,0))),"")</f>
        <v>579</v>
      </c>
      <c r="F170" s="32"/>
      <c r="G170" s="33" t="s">
        <v>855</v>
      </c>
      <c r="H170" s="42" t="s">
        <v>164</v>
      </c>
      <c r="J170">
        <v>1.1000000000000001</v>
      </c>
    </row>
    <row r="171" spans="1:10" x14ac:dyDescent="0.35">
      <c r="A171" s="28"/>
      <c r="B171" s="45" t="s">
        <v>323</v>
      </c>
      <c r="C171" s="30" t="s">
        <v>38</v>
      </c>
      <c r="D171" s="31" t="s">
        <v>39</v>
      </c>
      <c r="E171" s="17" t="str">
        <f>IFERROR(IF(OR($C171="",$C171="No CAS"),INDEX('[1]DEQ Pollutant List'!$A$7:$A$611,MATCH($D171,'[1]DEQ Pollutant List'!$C$7:$C$611,0)),INDEX('[1]DEQ Pollutant List'!$A$7:$A$611,MATCH($C171,'[1]DEQ Pollutant List'!$B$7:$B$611,0))),"")</f>
        <v/>
      </c>
      <c r="F171" s="32"/>
      <c r="G171" s="33">
        <v>0.13450000000000001</v>
      </c>
      <c r="H171" s="42"/>
    </row>
    <row r="172" spans="1:10" x14ac:dyDescent="0.35">
      <c r="A172" s="28"/>
      <c r="B172" s="45" t="s">
        <v>540</v>
      </c>
      <c r="C172" s="30" t="s">
        <v>541</v>
      </c>
      <c r="D172" s="31" t="s">
        <v>542</v>
      </c>
      <c r="E172" s="17" t="str">
        <f>IFERROR(IF(OR($C172="",$C172="No CAS"),INDEX('[1]DEQ Pollutant List'!$A$7:$A$611,MATCH($D172,'[1]DEQ Pollutant List'!$C$7:$C$611,0)),INDEX('[1]DEQ Pollutant List'!$A$7:$A$611,MATCH($C172,'[1]DEQ Pollutant List'!$B$7:$B$611,0))),"")</f>
        <v/>
      </c>
      <c r="F172" s="32"/>
      <c r="G172" s="33">
        <v>0.99</v>
      </c>
      <c r="H172" s="42">
        <v>1</v>
      </c>
      <c r="J172">
        <v>1.01</v>
      </c>
    </row>
    <row r="173" spans="1:10" x14ac:dyDescent="0.35">
      <c r="A173" s="28"/>
      <c r="B173" s="29" t="s">
        <v>29</v>
      </c>
      <c r="C173" s="30" t="s">
        <v>406</v>
      </c>
      <c r="D173" s="31" t="s">
        <v>1169</v>
      </c>
      <c r="E173" s="17">
        <f>IFERROR(IF(OR($C173="",$C173="No CAS"),INDEX('[1]DEQ Pollutant List'!$A$7:$A$611,MATCH($D173,'[1]DEQ Pollutant List'!$C$7:$C$611,0)),INDEX('[1]DEQ Pollutant List'!$A$7:$A$611,MATCH($C173,'[1]DEQ Pollutant List'!$B$7:$B$611,0))),"")</f>
        <v>628</v>
      </c>
      <c r="F173" s="32"/>
      <c r="G173" s="33">
        <v>0.16</v>
      </c>
      <c r="H173" s="42"/>
      <c r="I173">
        <v>1.052</v>
      </c>
    </row>
    <row r="174" spans="1:10" x14ac:dyDescent="0.35">
      <c r="A174" s="28"/>
      <c r="B174" s="29" t="s">
        <v>29</v>
      </c>
      <c r="C174" s="30" t="s">
        <v>27</v>
      </c>
      <c r="D174" s="31" t="s">
        <v>30</v>
      </c>
      <c r="E174" s="17">
        <f>IFERROR(IF(OR($C174="",$C174="No CAS"),INDEX('[1]DEQ Pollutant List'!$A$7:$A$611,MATCH($D174,'[1]DEQ Pollutant List'!$C$7:$C$611,0)),INDEX('[1]DEQ Pollutant List'!$A$7:$A$611,MATCH($C174,'[1]DEQ Pollutant List'!$B$7:$B$611,0))),"")</f>
        <v>229</v>
      </c>
      <c r="F174" s="32"/>
      <c r="G174" s="33">
        <v>0.15</v>
      </c>
      <c r="H174" s="42"/>
    </row>
    <row r="175" spans="1:10" x14ac:dyDescent="0.35">
      <c r="A175" s="28"/>
      <c r="B175" s="29" t="s">
        <v>29</v>
      </c>
      <c r="C175" s="30" t="s">
        <v>209</v>
      </c>
      <c r="D175" s="31" t="s">
        <v>218</v>
      </c>
      <c r="E175" s="17" t="str">
        <f>IFERROR(IF(OR($C175="",$C175="No CAS"),INDEX('[1]DEQ Pollutant List'!$A$7:$A$611,MATCH($D175,'[1]DEQ Pollutant List'!$C$7:$C$611,0)),INDEX('[1]DEQ Pollutant List'!$A$7:$A$611,MATCH($C175,'[1]DEQ Pollutant List'!$B$7:$B$611,0))),"")</f>
        <v/>
      </c>
      <c r="F175" s="32"/>
      <c r="G175" s="33">
        <v>0.06</v>
      </c>
      <c r="H175" s="42"/>
    </row>
    <row r="176" spans="1:10" x14ac:dyDescent="0.35">
      <c r="A176" s="28"/>
      <c r="B176" s="29" t="s">
        <v>29</v>
      </c>
      <c r="C176" s="30" t="s">
        <v>827</v>
      </c>
      <c r="D176" s="31" t="s">
        <v>829</v>
      </c>
      <c r="E176" s="17" t="str">
        <f>IFERROR(IF(OR($C176="",$C176="No CAS"),INDEX('[1]DEQ Pollutant List'!$A$7:$A$611,MATCH($D176,'[1]DEQ Pollutant List'!$C$7:$C$611,0)),INDEX('[1]DEQ Pollutant List'!$A$7:$A$611,MATCH($C176,'[1]DEQ Pollutant List'!$B$7:$B$611,0))),"")</f>
        <v/>
      </c>
      <c r="F176" s="32"/>
      <c r="G176" s="33">
        <v>0.03</v>
      </c>
      <c r="H176" s="42"/>
    </row>
    <row r="177" spans="1:10" x14ac:dyDescent="0.35">
      <c r="A177" s="28"/>
      <c r="B177" s="45" t="s">
        <v>333</v>
      </c>
      <c r="C177" s="30" t="s">
        <v>404</v>
      </c>
      <c r="D177" s="31" t="s">
        <v>405</v>
      </c>
      <c r="E177" s="17">
        <f>IFERROR(IF(OR($C177="",$C177="No CAS"),INDEX('[1]DEQ Pollutant List'!$A$7:$A$611,MATCH($D177,'[1]DEQ Pollutant List'!$C$7:$C$611,0)),INDEX('[1]DEQ Pollutant List'!$A$7:$A$611,MATCH($C177,'[1]DEQ Pollutant List'!$B$7:$B$611,0))),"")</f>
        <v>152</v>
      </c>
      <c r="F177" s="32"/>
      <c r="G177" s="33">
        <v>0.15</v>
      </c>
      <c r="H177" s="42">
        <v>0.3</v>
      </c>
      <c r="I177" t="s">
        <v>327</v>
      </c>
    </row>
    <row r="178" spans="1:10" x14ac:dyDescent="0.35">
      <c r="A178" s="28"/>
      <c r="B178" s="45" t="s">
        <v>333</v>
      </c>
      <c r="C178" s="30" t="s">
        <v>1170</v>
      </c>
      <c r="D178" s="31" t="s">
        <v>727</v>
      </c>
      <c r="E178" s="17" t="str">
        <f>IFERROR(IF(OR($C178="",$C178="No CAS"),INDEX('[1]DEQ Pollutant List'!$A$7:$A$611,MATCH($D178,'[1]DEQ Pollutant List'!$C$7:$C$611,0)),INDEX('[1]DEQ Pollutant List'!$A$7:$A$611,MATCH($C178,'[1]DEQ Pollutant List'!$B$7:$B$611,0))),"")</f>
        <v/>
      </c>
      <c r="F178" s="32"/>
      <c r="G178" s="33">
        <v>0.05</v>
      </c>
      <c r="H178" s="42">
        <v>0.1</v>
      </c>
    </row>
    <row r="179" spans="1:10" x14ac:dyDescent="0.35">
      <c r="A179" s="28"/>
      <c r="B179" s="45" t="s">
        <v>333</v>
      </c>
      <c r="C179" s="30" t="s">
        <v>998</v>
      </c>
      <c r="D179" s="31" t="s">
        <v>1171</v>
      </c>
      <c r="E179" s="17" t="str">
        <f>IFERROR(IF(OR($C179="",$C179="No CAS"),INDEX('[1]DEQ Pollutant List'!$A$7:$A$611,MATCH($D179,'[1]DEQ Pollutant List'!$C$7:$C$611,0)),INDEX('[1]DEQ Pollutant List'!$A$7:$A$611,MATCH($C179,'[1]DEQ Pollutant List'!$B$7:$B$611,0))),"")</f>
        <v/>
      </c>
      <c r="F179" s="32"/>
      <c r="G179" s="33">
        <v>0.01</v>
      </c>
      <c r="H179" s="42">
        <v>0.05</v>
      </c>
    </row>
    <row r="180" spans="1:10" x14ac:dyDescent="0.35">
      <c r="A180" s="28"/>
      <c r="B180" s="45" t="s">
        <v>333</v>
      </c>
      <c r="C180" s="30" t="s">
        <v>334</v>
      </c>
      <c r="D180" s="31" t="s">
        <v>335</v>
      </c>
      <c r="E180" s="17">
        <f>IFERROR(IF(OR($C180="",$C180="No CAS"),INDEX('[1]DEQ Pollutant List'!$A$7:$A$611,MATCH($D180,'[1]DEQ Pollutant List'!$C$7:$C$611,0)),INDEX('[1]DEQ Pollutant List'!$A$7:$A$611,MATCH($C180,'[1]DEQ Pollutant List'!$B$7:$B$611,0))),"")</f>
        <v>497</v>
      </c>
      <c r="F180" s="32"/>
      <c r="G180" s="33">
        <v>0.01</v>
      </c>
      <c r="H180" s="42">
        <v>0.05</v>
      </c>
    </row>
    <row r="181" spans="1:10" x14ac:dyDescent="0.35">
      <c r="A181" s="28"/>
      <c r="B181" s="45" t="s">
        <v>333</v>
      </c>
      <c r="C181" s="30" t="s">
        <v>696</v>
      </c>
      <c r="D181" s="31" t="s">
        <v>697</v>
      </c>
      <c r="E181" s="17">
        <f>IFERROR(IF(OR($C181="",$C181="No CAS"),INDEX('[1]DEQ Pollutant List'!$A$7:$A$611,MATCH($D181,'[1]DEQ Pollutant List'!$C$7:$C$611,0)),INDEX('[1]DEQ Pollutant List'!$A$7:$A$611,MATCH($C181,'[1]DEQ Pollutant List'!$B$7:$B$611,0))),"")</f>
        <v>250</v>
      </c>
      <c r="F181" s="32"/>
      <c r="G181" s="33" t="s">
        <v>101</v>
      </c>
      <c r="H181" s="42"/>
    </row>
    <row r="182" spans="1:10" x14ac:dyDescent="0.35">
      <c r="A182" s="28"/>
      <c r="B182" s="45" t="s">
        <v>341</v>
      </c>
      <c r="C182" s="30" t="s">
        <v>668</v>
      </c>
      <c r="D182" s="31" t="s">
        <v>669</v>
      </c>
      <c r="E182" s="17" t="str">
        <f>IFERROR(IF(OR($C182="",$C182="No CAS"),INDEX('[1]DEQ Pollutant List'!$A$7:$A$611,MATCH($D182,'[1]DEQ Pollutant List'!$C$7:$C$611,0)),INDEX('[1]DEQ Pollutant List'!$A$7:$A$611,MATCH($C182,'[1]DEQ Pollutant List'!$B$7:$B$611,0))),"")</f>
        <v/>
      </c>
      <c r="F182" s="32"/>
      <c r="G182" s="33">
        <v>0.01</v>
      </c>
      <c r="H182" s="42">
        <v>0.05</v>
      </c>
    </row>
    <row r="183" spans="1:10" x14ac:dyDescent="0.35">
      <c r="A183" s="28"/>
      <c r="B183" s="45" t="s">
        <v>341</v>
      </c>
      <c r="C183" s="30" t="s">
        <v>1172</v>
      </c>
      <c r="D183" s="31" t="s">
        <v>585</v>
      </c>
      <c r="E183" s="17" t="str">
        <f>IFERROR(IF(OR($C183="",$C183="No CAS"),INDEX('[1]DEQ Pollutant List'!$A$7:$A$611,MATCH($D183,'[1]DEQ Pollutant List'!$C$7:$C$611,0)),INDEX('[1]DEQ Pollutant List'!$A$7:$A$611,MATCH($C183,'[1]DEQ Pollutant List'!$B$7:$B$611,0))),"")</f>
        <v/>
      </c>
      <c r="F183" s="32"/>
      <c r="G183" s="33">
        <v>0.6</v>
      </c>
      <c r="H183" s="42">
        <v>1</v>
      </c>
    </row>
    <row r="184" spans="1:10" x14ac:dyDescent="0.35">
      <c r="A184" s="28"/>
      <c r="B184" s="45" t="s">
        <v>341</v>
      </c>
      <c r="C184" s="30" t="s">
        <v>514</v>
      </c>
      <c r="D184" s="31" t="s">
        <v>515</v>
      </c>
      <c r="E184" s="17" t="str">
        <f>IFERROR(IF(OR($C184="",$C184="No CAS"),INDEX('[1]DEQ Pollutant List'!$A$7:$A$611,MATCH($D184,'[1]DEQ Pollutant List'!$C$7:$C$611,0)),INDEX('[1]DEQ Pollutant List'!$A$7:$A$611,MATCH($C184,'[1]DEQ Pollutant List'!$B$7:$B$611,0))),"")</f>
        <v/>
      </c>
      <c r="F184" s="32"/>
      <c r="G184" s="33">
        <v>0.05</v>
      </c>
      <c r="H184" s="42">
        <v>0.1</v>
      </c>
    </row>
    <row r="185" spans="1:10" x14ac:dyDescent="0.35">
      <c r="A185" s="28"/>
      <c r="B185" s="45" t="s">
        <v>341</v>
      </c>
      <c r="C185" s="30" t="s">
        <v>38</v>
      </c>
      <c r="D185" s="31" t="s">
        <v>329</v>
      </c>
      <c r="E185" s="17" t="str">
        <f>IFERROR(IF(OR($C185="",$C185="No CAS"),INDEX('[1]DEQ Pollutant List'!$A$7:$A$611,MATCH($D185,'[1]DEQ Pollutant List'!$C$7:$C$611,0)),INDEX('[1]DEQ Pollutant List'!$A$7:$A$611,MATCH($C185,'[1]DEQ Pollutant List'!$B$7:$B$611,0))),"")</f>
        <v/>
      </c>
      <c r="F185" s="32"/>
      <c r="G185" s="33">
        <v>0.01</v>
      </c>
      <c r="H185" s="42">
        <v>0.05</v>
      </c>
    </row>
    <row r="186" spans="1:10" x14ac:dyDescent="0.35">
      <c r="A186" s="28"/>
      <c r="B186" s="45" t="s">
        <v>244</v>
      </c>
      <c r="C186" s="30" t="s">
        <v>1076</v>
      </c>
      <c r="D186" s="31" t="s">
        <v>1077</v>
      </c>
      <c r="E186" s="17" t="str">
        <f>IFERROR(IF(OR($C186="",$C186="No CAS"),INDEX('[1]DEQ Pollutant List'!$A$7:$A$611,MATCH($D186,'[1]DEQ Pollutant List'!$C$7:$C$611,0)),INDEX('[1]DEQ Pollutant List'!$A$7:$A$611,MATCH($C186,'[1]DEQ Pollutant List'!$B$7:$B$611,0))),"")</f>
        <v/>
      </c>
      <c r="F186" s="32"/>
      <c r="G186" s="33">
        <v>0.8</v>
      </c>
      <c r="H186" s="42">
        <v>0.9</v>
      </c>
      <c r="J186" t="s">
        <v>802</v>
      </c>
    </row>
    <row r="187" spans="1:10" x14ac:dyDescent="0.35">
      <c r="A187" s="28"/>
      <c r="B187" s="45" t="s">
        <v>244</v>
      </c>
      <c r="C187" s="30" t="s">
        <v>245</v>
      </c>
      <c r="D187" s="31" t="s">
        <v>246</v>
      </c>
      <c r="E187" s="17" t="str">
        <f>IFERROR(IF(OR($C187="",$C187="No CAS"),INDEX('[1]DEQ Pollutant List'!$A$7:$A$611,MATCH($D187,'[1]DEQ Pollutant List'!$C$7:$C$611,0)),INDEX('[1]DEQ Pollutant List'!$A$7:$A$611,MATCH($C187,'[1]DEQ Pollutant List'!$B$7:$B$611,0))),"")</f>
        <v/>
      </c>
      <c r="F187" s="32"/>
      <c r="G187" s="33">
        <v>1E-3</v>
      </c>
      <c r="H187" s="42" t="s">
        <v>101</v>
      </c>
    </row>
    <row r="188" spans="1:10" x14ac:dyDescent="0.35">
      <c r="A188" s="28"/>
      <c r="B188" s="45" t="s">
        <v>244</v>
      </c>
      <c r="C188" s="30" t="s">
        <v>1017</v>
      </c>
      <c r="D188" s="31" t="s">
        <v>857</v>
      </c>
      <c r="E188" s="17" t="str">
        <f>IFERROR(IF(OR($C188="",$C188="No CAS"),INDEX('[1]DEQ Pollutant List'!$A$7:$A$611,MATCH($D188,'[1]DEQ Pollutant List'!$C$7:$C$611,0)),INDEX('[1]DEQ Pollutant List'!$A$7:$A$611,MATCH($C188,'[1]DEQ Pollutant List'!$B$7:$B$611,0))),"")</f>
        <v/>
      </c>
      <c r="F188" s="32"/>
      <c r="G188" s="33">
        <v>0.1</v>
      </c>
      <c r="H188" s="42" t="s">
        <v>101</v>
      </c>
    </row>
    <row r="189" spans="1:10" x14ac:dyDescent="0.35">
      <c r="A189" s="28"/>
      <c r="B189" s="29" t="s">
        <v>105</v>
      </c>
      <c r="C189" s="30" t="s">
        <v>797</v>
      </c>
      <c r="D189" s="31" t="s">
        <v>105</v>
      </c>
      <c r="E189" s="17" t="str">
        <f>IFERROR(IF(OR($C189="",$C189="No CAS"),INDEX('[1]DEQ Pollutant List'!$A$7:$A$611,MATCH($D189,'[1]DEQ Pollutant List'!$C$7:$C$611,0)),INDEX('[1]DEQ Pollutant List'!$A$7:$A$611,MATCH($C189,'[1]DEQ Pollutant List'!$B$7:$B$611,0))),"")</f>
        <v/>
      </c>
      <c r="F189" s="32"/>
      <c r="G189" s="33">
        <v>0.8</v>
      </c>
      <c r="H189" s="42">
        <v>1</v>
      </c>
      <c r="I189" t="s">
        <v>802</v>
      </c>
    </row>
    <row r="190" spans="1:10" x14ac:dyDescent="0.35">
      <c r="A190" s="28"/>
      <c r="B190" s="29" t="s">
        <v>105</v>
      </c>
      <c r="C190" s="30" t="s">
        <v>388</v>
      </c>
      <c r="D190" s="31" t="s">
        <v>389</v>
      </c>
      <c r="E190" s="17">
        <f>IFERROR(IF(OR($C190="",$C190="No CAS"),INDEX('[1]DEQ Pollutant List'!$A$7:$A$611,MATCH($D190,'[1]DEQ Pollutant List'!$C$7:$C$611,0)),INDEX('[1]DEQ Pollutant List'!$A$7:$A$611,MATCH($C190,'[1]DEQ Pollutant List'!$B$7:$B$611,0))),"")</f>
        <v>561</v>
      </c>
      <c r="F190" s="32"/>
      <c r="G190" s="33" t="s">
        <v>227</v>
      </c>
      <c r="H190" s="42"/>
    </row>
    <row r="191" spans="1:10" x14ac:dyDescent="0.35">
      <c r="A191" s="28"/>
      <c r="B191" s="29" t="s">
        <v>105</v>
      </c>
      <c r="C191" s="30" t="s">
        <v>792</v>
      </c>
      <c r="D191" s="31" t="s">
        <v>793</v>
      </c>
      <c r="E191" s="17" t="str">
        <f>IFERROR(IF(OR($C191="",$C191="No CAS"),INDEX('[1]DEQ Pollutant List'!$A$7:$A$611,MATCH($D191,'[1]DEQ Pollutant List'!$C$7:$C$611,0)),INDEX('[1]DEQ Pollutant List'!$A$7:$A$611,MATCH($C191,'[1]DEQ Pollutant List'!$B$7:$B$611,0))),"")</f>
        <v/>
      </c>
      <c r="F191" s="32"/>
      <c r="G191" s="33" t="s">
        <v>815</v>
      </c>
      <c r="H191" s="42"/>
    </row>
    <row r="192" spans="1:10" x14ac:dyDescent="0.35">
      <c r="A192" s="28"/>
      <c r="B192" s="29" t="s">
        <v>105</v>
      </c>
      <c r="C192" s="30" t="s">
        <v>87</v>
      </c>
      <c r="D192" s="31" t="s">
        <v>86</v>
      </c>
      <c r="E192" s="17" t="str">
        <f>IFERROR(IF(OR($C192="",$C192="No CAS"),INDEX('[1]DEQ Pollutant List'!$A$7:$A$611,MATCH($D192,'[1]DEQ Pollutant List'!$C$7:$C$611,0)),INDEX('[1]DEQ Pollutant List'!$A$7:$A$611,MATCH($C192,'[1]DEQ Pollutant List'!$B$7:$B$611,0))),"")</f>
        <v/>
      </c>
      <c r="F192" s="32"/>
      <c r="G192" s="33" t="s">
        <v>122</v>
      </c>
      <c r="H192" s="42"/>
    </row>
    <row r="193" spans="1:10" x14ac:dyDescent="0.35">
      <c r="A193" s="28"/>
      <c r="B193" s="29" t="s">
        <v>105</v>
      </c>
      <c r="C193" s="30" t="s">
        <v>816</v>
      </c>
      <c r="D193" s="31" t="s">
        <v>817</v>
      </c>
      <c r="E193" s="17" t="str">
        <f>IFERROR(IF(OR($C193="",$C193="No CAS"),INDEX('[1]DEQ Pollutant List'!$A$7:$A$611,MATCH($D193,'[1]DEQ Pollutant List'!$C$7:$C$611,0)),INDEX('[1]DEQ Pollutant List'!$A$7:$A$611,MATCH($C193,'[1]DEQ Pollutant List'!$B$7:$B$611,0))),"")</f>
        <v/>
      </c>
      <c r="F193" s="32"/>
      <c r="G193" s="33" t="s">
        <v>807</v>
      </c>
      <c r="H193" s="42"/>
    </row>
    <row r="194" spans="1:10" x14ac:dyDescent="0.35">
      <c r="A194" s="28"/>
      <c r="B194" s="29" t="s">
        <v>545</v>
      </c>
      <c r="C194" s="30" t="s">
        <v>1173</v>
      </c>
      <c r="D194" s="31" t="s">
        <v>547</v>
      </c>
      <c r="E194" s="17" t="str">
        <f>IFERROR(IF(OR($C194="",$C194="No CAS"),INDEX('[1]DEQ Pollutant List'!$A$7:$A$611,MATCH($D194,'[1]DEQ Pollutant List'!$C$7:$C$611,0)),INDEX('[1]DEQ Pollutant List'!$A$7:$A$611,MATCH($C194,'[1]DEQ Pollutant List'!$B$7:$B$611,0))),"")</f>
        <v/>
      </c>
      <c r="F194" s="32"/>
      <c r="G194" s="33">
        <v>0.1</v>
      </c>
      <c r="H194" s="42">
        <v>0.3</v>
      </c>
      <c r="J194" t="s">
        <v>1174</v>
      </c>
    </row>
    <row r="195" spans="1:10" x14ac:dyDescent="0.35">
      <c r="A195" s="28"/>
      <c r="B195" s="45" t="s">
        <v>381</v>
      </c>
      <c r="C195" s="30" t="s">
        <v>382</v>
      </c>
      <c r="D195" s="31" t="s">
        <v>381</v>
      </c>
      <c r="E195" s="17" t="str">
        <f>IFERROR(IF(OR($C195="",$C195="No CAS"),INDEX('[1]DEQ Pollutant List'!$A$7:$A$611,MATCH($D195,'[1]DEQ Pollutant List'!$C$7:$C$611,0)),INDEX('[1]DEQ Pollutant List'!$A$7:$A$611,MATCH($C195,'[1]DEQ Pollutant List'!$B$7:$B$611,0))),"")</f>
        <v/>
      </c>
      <c r="F195" s="32"/>
      <c r="G195" s="33">
        <v>0.99</v>
      </c>
      <c r="H195" s="42"/>
      <c r="I195" s="48" t="s">
        <v>383</v>
      </c>
    </row>
    <row r="196" spans="1:10" x14ac:dyDescent="0.35">
      <c r="A196" s="28"/>
      <c r="B196" s="45" t="s">
        <v>103</v>
      </c>
      <c r="C196" s="30" t="s">
        <v>1135</v>
      </c>
      <c r="D196" s="31" t="s">
        <v>744</v>
      </c>
      <c r="E196" s="17" t="str">
        <f>IFERROR(IF(OR($C196="",$C196="No CAS"),INDEX('[1]DEQ Pollutant List'!$A$7:$A$611,MATCH($D196,'[1]DEQ Pollutant List'!$C$7:$C$611,0)),INDEX('[1]DEQ Pollutant List'!$A$7:$A$611,MATCH($C196,'[1]DEQ Pollutant List'!$B$7:$B$611,0))),"")</f>
        <v/>
      </c>
      <c r="F196" s="32"/>
      <c r="G196" s="33">
        <v>0.22</v>
      </c>
      <c r="H196" s="42"/>
      <c r="J196">
        <v>0.79900000000000004</v>
      </c>
    </row>
    <row r="197" spans="1:10" x14ac:dyDescent="0.35">
      <c r="A197" s="28"/>
      <c r="B197" s="45" t="s">
        <v>103</v>
      </c>
      <c r="C197" s="30" t="s">
        <v>797</v>
      </c>
      <c r="D197" s="31" t="s">
        <v>105</v>
      </c>
      <c r="E197" s="17" t="str">
        <f>IFERROR(IF(OR($C197="",$C197="No CAS"),INDEX('[1]DEQ Pollutant List'!$A$7:$A$611,MATCH($D197,'[1]DEQ Pollutant List'!$C$7:$C$611,0)),INDEX('[1]DEQ Pollutant List'!$A$7:$A$611,MATCH($C197,'[1]DEQ Pollutant List'!$B$7:$B$611,0))),"")</f>
        <v/>
      </c>
      <c r="F197" s="32"/>
      <c r="G197" s="33">
        <v>0.17</v>
      </c>
      <c r="H197" s="42"/>
    </row>
    <row r="198" spans="1:10" x14ac:dyDescent="0.35">
      <c r="A198" s="28"/>
      <c r="B198" s="45" t="s">
        <v>103</v>
      </c>
      <c r="C198" s="30" t="s">
        <v>209</v>
      </c>
      <c r="D198" s="31" t="s">
        <v>210</v>
      </c>
      <c r="E198" s="17" t="str">
        <f>IFERROR(IF(OR($C198="",$C198="No CAS"),INDEX('[1]DEQ Pollutant List'!$A$7:$A$611,MATCH($D198,'[1]DEQ Pollutant List'!$C$7:$C$611,0)),INDEX('[1]DEQ Pollutant List'!$A$7:$A$611,MATCH($C198,'[1]DEQ Pollutant List'!$B$7:$B$611,0))),"")</f>
        <v/>
      </c>
      <c r="F198" s="32"/>
      <c r="G198" s="33">
        <v>0.16</v>
      </c>
      <c r="H198" s="42"/>
    </row>
    <row r="199" spans="1:10" x14ac:dyDescent="0.35">
      <c r="A199" s="28"/>
      <c r="B199" s="45" t="s">
        <v>103</v>
      </c>
      <c r="C199" s="30" t="s">
        <v>87</v>
      </c>
      <c r="D199" s="31" t="s">
        <v>92</v>
      </c>
      <c r="E199" s="17" t="str">
        <f>IFERROR(IF(OR($C199="",$C199="No CAS"),INDEX('[1]DEQ Pollutant List'!$A$7:$A$611,MATCH($D199,'[1]DEQ Pollutant List'!$C$7:$C$611,0)),INDEX('[1]DEQ Pollutant List'!$A$7:$A$611,MATCH($C199,'[1]DEQ Pollutant List'!$B$7:$B$611,0))),"")</f>
        <v/>
      </c>
      <c r="F199" s="32"/>
      <c r="G199" s="33">
        <v>7.8E-2</v>
      </c>
      <c r="H199" s="42"/>
    </row>
    <row r="200" spans="1:10" x14ac:dyDescent="0.35">
      <c r="A200" s="28"/>
      <c r="B200" s="45" t="s">
        <v>103</v>
      </c>
      <c r="C200" s="30" t="s">
        <v>1147</v>
      </c>
      <c r="D200" s="31" t="s">
        <v>519</v>
      </c>
      <c r="E200" s="17" t="str">
        <f>IFERROR(IF(OR($C200="",$C200="No CAS"),INDEX('[1]DEQ Pollutant List'!$A$7:$A$611,MATCH($D200,'[1]DEQ Pollutant List'!$C$7:$C$611,0)),INDEX('[1]DEQ Pollutant List'!$A$7:$A$611,MATCH($C200,'[1]DEQ Pollutant List'!$B$7:$B$611,0))),"")</f>
        <v/>
      </c>
      <c r="F200" s="32"/>
      <c r="G200" s="33">
        <v>3.9E-2</v>
      </c>
      <c r="H200" s="42"/>
    </row>
    <row r="201" spans="1:10" x14ac:dyDescent="0.35">
      <c r="A201" s="28"/>
      <c r="B201" s="45" t="s">
        <v>103</v>
      </c>
      <c r="C201" s="30" t="s">
        <v>1175</v>
      </c>
      <c r="D201" s="31" t="s">
        <v>1041</v>
      </c>
      <c r="E201" s="17" t="str">
        <f>IFERROR(IF(OR($C201="",$C201="No CAS"),INDEX('[1]DEQ Pollutant List'!$A$7:$A$611,MATCH($D201,'[1]DEQ Pollutant List'!$C$7:$C$611,0)),INDEX('[1]DEQ Pollutant List'!$A$7:$A$611,MATCH($C201,'[1]DEQ Pollutant List'!$B$7:$B$611,0))),"")</f>
        <v/>
      </c>
      <c r="F201" s="32"/>
      <c r="G201" s="33">
        <v>3.5000000000000003E-2</v>
      </c>
      <c r="H201" s="42"/>
    </row>
    <row r="202" spans="1:10" x14ac:dyDescent="0.35">
      <c r="A202" s="28"/>
      <c r="B202" s="45" t="s">
        <v>103</v>
      </c>
      <c r="C202" s="30" t="s">
        <v>1176</v>
      </c>
      <c r="D202" s="31" t="s">
        <v>485</v>
      </c>
      <c r="E202" s="17" t="str">
        <f>IFERROR(IF(OR($C202="",$C202="No CAS"),INDEX('[1]DEQ Pollutant List'!$A$7:$A$611,MATCH($D202,'[1]DEQ Pollutant List'!$C$7:$C$611,0)),INDEX('[1]DEQ Pollutant List'!$A$7:$A$611,MATCH($C202,'[1]DEQ Pollutant List'!$B$7:$B$611,0))),"")</f>
        <v/>
      </c>
      <c r="F202" s="32"/>
      <c r="G202" s="33">
        <v>3.1E-2</v>
      </c>
      <c r="H202" s="42"/>
    </row>
    <row r="203" spans="1:10" x14ac:dyDescent="0.35">
      <c r="A203" s="28"/>
      <c r="B203" s="45" t="s">
        <v>103</v>
      </c>
      <c r="C203" s="30" t="s">
        <v>27</v>
      </c>
      <c r="D203" s="31" t="s">
        <v>28</v>
      </c>
      <c r="E203" s="17">
        <f>IFERROR(IF(OR($C203="",$C203="No CAS"),INDEX('[1]DEQ Pollutant List'!$A$7:$A$611,MATCH($D203,'[1]DEQ Pollutant List'!$C$7:$C$611,0)),INDEX('[1]DEQ Pollutant List'!$A$7:$A$611,MATCH($C203,'[1]DEQ Pollutant List'!$B$7:$B$611,0))),"")</f>
        <v>229</v>
      </c>
      <c r="F203" s="32"/>
      <c r="G203" s="33">
        <v>8.9999999999999993E-3</v>
      </c>
      <c r="H203" s="42"/>
    </row>
    <row r="204" spans="1:10" x14ac:dyDescent="0.35">
      <c r="A204" s="28"/>
      <c r="B204" s="45" t="s">
        <v>103</v>
      </c>
      <c r="C204" s="30" t="s">
        <v>38</v>
      </c>
      <c r="D204" s="31" t="s">
        <v>39</v>
      </c>
      <c r="E204" s="17" t="str">
        <f>IFERROR(IF(OR($C204="",$C204="No CAS"),INDEX('[1]DEQ Pollutant List'!$A$7:$A$611,MATCH($D204,'[1]DEQ Pollutant List'!$C$7:$C$611,0)),INDEX('[1]DEQ Pollutant List'!$A$7:$A$611,MATCH($C204,'[1]DEQ Pollutant List'!$B$7:$B$611,0))),"")</f>
        <v/>
      </c>
      <c r="F204" s="32"/>
      <c r="G204" s="33">
        <v>7.0000000000000001E-3</v>
      </c>
      <c r="H204" s="42"/>
    </row>
    <row r="205" spans="1:10" x14ac:dyDescent="0.35">
      <c r="A205" s="28"/>
      <c r="B205" s="45" t="s">
        <v>103</v>
      </c>
      <c r="C205" s="30" t="s">
        <v>648</v>
      </c>
      <c r="D205" s="31" t="s">
        <v>649</v>
      </c>
      <c r="E205" s="17" t="str">
        <f>IFERROR(IF(OR($C205="",$C205="No CAS"),INDEX('[1]DEQ Pollutant List'!$A$7:$A$611,MATCH($D205,'[1]DEQ Pollutant List'!$C$7:$C$611,0)),INDEX('[1]DEQ Pollutant List'!$A$7:$A$611,MATCH($C205,'[1]DEQ Pollutant List'!$B$7:$B$611,0))),"")</f>
        <v/>
      </c>
      <c r="F205" s="32"/>
      <c r="G205" s="33">
        <v>1E-3</v>
      </c>
      <c r="H205" s="42"/>
    </row>
    <row r="206" spans="1:10" x14ac:dyDescent="0.35">
      <c r="A206" s="28"/>
      <c r="B206" s="45" t="s">
        <v>32</v>
      </c>
      <c r="C206" s="30" t="s">
        <v>743</v>
      </c>
      <c r="D206" s="31" t="s">
        <v>744</v>
      </c>
      <c r="E206" s="17">
        <f>IFERROR(IF(OR($C206="",$C206="No CAS"),INDEX('[1]DEQ Pollutant List'!$A$7:$A$611,MATCH($D206,'[1]DEQ Pollutant List'!$C$7:$C$611,0)),INDEX('[1]DEQ Pollutant List'!$A$7:$A$611,MATCH($C206,'[1]DEQ Pollutant List'!$B$7:$B$611,0))),"")</f>
        <v>634</v>
      </c>
      <c r="F206" s="32"/>
      <c r="G206" s="33">
        <v>0.23730000000000001</v>
      </c>
      <c r="H206" s="42"/>
      <c r="J206">
        <v>0.94</v>
      </c>
    </row>
    <row r="207" spans="1:10" x14ac:dyDescent="0.35">
      <c r="A207" s="28"/>
      <c r="B207" s="45" t="s">
        <v>32</v>
      </c>
      <c r="C207" s="30" t="s">
        <v>406</v>
      </c>
      <c r="D207" s="31" t="s">
        <v>407</v>
      </c>
      <c r="E207" s="17">
        <f>IFERROR(IF(OR($C207="",$C207="No CAS"),INDEX('[1]DEQ Pollutant List'!$A$7:$A$611,MATCH($D207,'[1]DEQ Pollutant List'!$C$7:$C$611,0)),INDEX('[1]DEQ Pollutant List'!$A$7:$A$611,MATCH($C207,'[1]DEQ Pollutant List'!$B$7:$B$611,0))),"")</f>
        <v>628</v>
      </c>
      <c r="F207" s="32"/>
      <c r="G207" s="33">
        <v>0.21840000000000001</v>
      </c>
      <c r="H207" s="42"/>
    </row>
    <row r="208" spans="1:10" x14ac:dyDescent="0.35">
      <c r="A208" s="28"/>
      <c r="B208" s="45" t="s">
        <v>32</v>
      </c>
      <c r="C208" s="30" t="s">
        <v>302</v>
      </c>
      <c r="D208" s="31" t="s">
        <v>303</v>
      </c>
      <c r="E208" s="17">
        <f>IFERROR(IF(OR($C208="",$C208="No CAS"),INDEX('[1]DEQ Pollutant List'!$A$7:$A$611,MATCH($D208,'[1]DEQ Pollutant List'!$C$7:$C$611,0)),INDEX('[1]DEQ Pollutant List'!$A$7:$A$611,MATCH($C208,'[1]DEQ Pollutant List'!$B$7:$B$611,0))),"")</f>
        <v>600</v>
      </c>
      <c r="F208" s="32"/>
      <c r="G208" s="33">
        <v>9.2499999999999999E-2</v>
      </c>
      <c r="H208" s="42"/>
    </row>
    <row r="209" spans="1:11" x14ac:dyDescent="0.35">
      <c r="A209" s="28"/>
      <c r="B209" s="45" t="s">
        <v>32</v>
      </c>
      <c r="C209" s="30" t="s">
        <v>170</v>
      </c>
      <c r="D209" s="31" t="s">
        <v>171</v>
      </c>
      <c r="E209" s="17" t="str">
        <f>IFERROR(IF(OR($C209="",$C209="No CAS"),INDEX('[1]DEQ Pollutant List'!$A$7:$A$611,MATCH($D209,'[1]DEQ Pollutant List'!$C$7:$C$611,0)),INDEX('[1]DEQ Pollutant List'!$A$7:$A$611,MATCH($C209,'[1]DEQ Pollutant List'!$B$7:$B$611,0))),"")</f>
        <v/>
      </c>
      <c r="F209" s="32"/>
      <c r="G209" s="33">
        <v>4.3700000000000003E-2</v>
      </c>
      <c r="H209" s="42"/>
    </row>
    <row r="210" spans="1:11" x14ac:dyDescent="0.35">
      <c r="A210" s="28"/>
      <c r="B210" s="45" t="s">
        <v>32</v>
      </c>
      <c r="C210" s="30" t="s">
        <v>27</v>
      </c>
      <c r="D210" s="31" t="s">
        <v>28</v>
      </c>
      <c r="E210" s="17">
        <f>IFERROR(IF(OR($C210="",$C210="No CAS"),INDEX('[1]DEQ Pollutant List'!$A$7:$A$611,MATCH($D210,'[1]DEQ Pollutant List'!$C$7:$C$611,0)),INDEX('[1]DEQ Pollutant List'!$A$7:$A$611,MATCH($C210,'[1]DEQ Pollutant List'!$B$7:$B$611,0))),"")</f>
        <v>229</v>
      </c>
      <c r="F210" s="32"/>
      <c r="G210" s="33">
        <v>4.2500000000000003E-2</v>
      </c>
      <c r="H210" s="42"/>
    </row>
    <row r="211" spans="1:11" x14ac:dyDescent="0.35">
      <c r="A211" s="28"/>
      <c r="B211" s="45" t="s">
        <v>32</v>
      </c>
      <c r="C211" s="30" t="s">
        <v>627</v>
      </c>
      <c r="D211" s="31" t="s">
        <v>629</v>
      </c>
      <c r="E211" s="17" t="str">
        <f>IFERROR(IF(OR($C211="",$C211="No CAS"),INDEX('[1]DEQ Pollutant List'!$A$7:$A$611,MATCH($D211,'[1]DEQ Pollutant List'!$C$7:$C$611,0)),INDEX('[1]DEQ Pollutant List'!$A$7:$A$611,MATCH($C211,'[1]DEQ Pollutant List'!$B$7:$B$611,0))),"")</f>
        <v/>
      </c>
      <c r="F211" s="32"/>
      <c r="G211" s="33">
        <v>4.0099999999999997E-2</v>
      </c>
      <c r="H211" s="42"/>
    </row>
    <row r="212" spans="1:11" x14ac:dyDescent="0.35">
      <c r="A212" s="28"/>
      <c r="B212" s="45" t="s">
        <v>32</v>
      </c>
      <c r="C212" s="30" t="s">
        <v>38</v>
      </c>
      <c r="D212" s="31" t="s">
        <v>39</v>
      </c>
      <c r="E212" s="17" t="str">
        <f>IFERROR(IF(OR($C212="",$C212="No CAS"),INDEX('[1]DEQ Pollutant List'!$A$7:$A$611,MATCH($D212,'[1]DEQ Pollutant List'!$C$7:$C$611,0)),INDEX('[1]DEQ Pollutant List'!$A$7:$A$611,MATCH($C212,'[1]DEQ Pollutant List'!$B$7:$B$611,0))),"")</f>
        <v/>
      </c>
      <c r="F212" s="32"/>
      <c r="G212" s="33">
        <v>3.4299999999999997E-2</v>
      </c>
      <c r="H212" s="42"/>
    </row>
    <row r="213" spans="1:11" x14ac:dyDescent="0.35">
      <c r="A213" s="28"/>
      <c r="B213" s="45" t="s">
        <v>32</v>
      </c>
      <c r="C213" s="30" t="s">
        <v>949</v>
      </c>
      <c r="D213" s="31" t="s">
        <v>950</v>
      </c>
      <c r="E213" s="17">
        <f>IFERROR(IF(OR($C213="",$C213="No CAS"),INDEX('[1]DEQ Pollutant List'!$A$7:$A$611,MATCH($D213,'[1]DEQ Pollutant List'!$C$7:$C$611,0)),INDEX('[1]DEQ Pollutant List'!$A$7:$A$611,MATCH($C213,'[1]DEQ Pollutant List'!$B$7:$B$611,0))),"")</f>
        <v>579</v>
      </c>
      <c r="F213" s="32"/>
      <c r="G213" s="33">
        <v>2.9100000000000001E-2</v>
      </c>
      <c r="H213" s="42"/>
    </row>
    <row r="214" spans="1:11" x14ac:dyDescent="0.35">
      <c r="A214" s="28"/>
      <c r="B214" s="45" t="s">
        <v>32</v>
      </c>
      <c r="C214" s="30" t="s">
        <v>384</v>
      </c>
      <c r="D214" s="31" t="s">
        <v>385</v>
      </c>
      <c r="E214" s="17" t="str">
        <f>IFERROR(IF(OR($C214="",$C214="No CAS"),INDEX('[1]DEQ Pollutant List'!$A$7:$A$611,MATCH($D214,'[1]DEQ Pollutant List'!$C$7:$C$611,0)),INDEX('[1]DEQ Pollutant List'!$A$7:$A$611,MATCH($C214,'[1]DEQ Pollutant List'!$B$7:$B$611,0))),"")</f>
        <v/>
      </c>
      <c r="F214" s="32"/>
      <c r="G214" s="33">
        <v>1.6990000000000002E-2</v>
      </c>
      <c r="H214" s="42"/>
    </row>
    <row r="215" spans="1:11" x14ac:dyDescent="0.35">
      <c r="A215" s="28"/>
      <c r="B215" s="45" t="s">
        <v>32</v>
      </c>
      <c r="C215" s="30" t="s">
        <v>621</v>
      </c>
      <c r="D215" s="31" t="s">
        <v>622</v>
      </c>
      <c r="E215" s="17" t="str">
        <f>IFERROR(IF(OR($C215="",$C215="No CAS"),INDEX('[1]DEQ Pollutant List'!$A$7:$A$611,MATCH($D215,'[1]DEQ Pollutant List'!$C$7:$C$611,0)),INDEX('[1]DEQ Pollutant List'!$A$7:$A$611,MATCH($C215,'[1]DEQ Pollutant List'!$B$7:$B$611,0))),"")</f>
        <v/>
      </c>
      <c r="F215" s="32"/>
      <c r="G215" s="33">
        <v>1.2800000000000001E-2</v>
      </c>
      <c r="H215" s="42"/>
    </row>
    <row r="216" spans="1:11" x14ac:dyDescent="0.35">
      <c r="A216" s="28"/>
      <c r="B216" s="45" t="s">
        <v>32</v>
      </c>
      <c r="C216" s="30" t="s">
        <v>292</v>
      </c>
      <c r="D216" s="31" t="s">
        <v>293</v>
      </c>
      <c r="E216" s="17" t="str">
        <f>IFERROR(IF(OR($C216="",$C216="No CAS"),INDEX('[1]DEQ Pollutant List'!$A$7:$A$611,MATCH($D216,'[1]DEQ Pollutant List'!$C$7:$C$611,0)),INDEX('[1]DEQ Pollutant List'!$A$7:$A$611,MATCH($C216,'[1]DEQ Pollutant List'!$B$7:$B$611,0))),"")</f>
        <v/>
      </c>
      <c r="F216" s="32"/>
      <c r="G216" s="33">
        <v>3.0999999999999999E-3</v>
      </c>
      <c r="H216" s="42"/>
    </row>
    <row r="217" spans="1:11" x14ac:dyDescent="0.35">
      <c r="A217" s="28"/>
      <c r="B217" s="45" t="s">
        <v>32</v>
      </c>
      <c r="C217" s="30" t="s">
        <v>352</v>
      </c>
      <c r="D217" s="31" t="s">
        <v>353</v>
      </c>
      <c r="E217" s="17" t="str">
        <f>IFERROR(IF(OR($C217="",$C217="No CAS"),INDEX('[1]DEQ Pollutant List'!$A$7:$A$611,MATCH($D217,'[1]DEQ Pollutant List'!$C$7:$C$611,0)),INDEX('[1]DEQ Pollutant List'!$A$7:$A$611,MATCH($C217,'[1]DEQ Pollutant List'!$B$7:$B$611,0))),"")</f>
        <v/>
      </c>
      <c r="F217" s="32"/>
      <c r="G217" s="33">
        <v>1.9E-3</v>
      </c>
      <c r="H217" s="42"/>
    </row>
    <row r="218" spans="1:11" x14ac:dyDescent="0.35">
      <c r="A218" s="28"/>
      <c r="B218" s="45" t="s">
        <v>32</v>
      </c>
      <c r="C218" s="30" t="s">
        <v>1009</v>
      </c>
      <c r="D218" s="31" t="s">
        <v>1010</v>
      </c>
      <c r="E218" s="17" t="str">
        <f>IFERROR(IF(OR($C218="",$C218="No CAS"),INDEX('[1]DEQ Pollutant List'!$A$7:$A$611,MATCH($D218,'[1]DEQ Pollutant List'!$C$7:$C$611,0)),INDEX('[1]DEQ Pollutant List'!$A$7:$A$611,MATCH($C218,'[1]DEQ Pollutant List'!$B$7:$B$611,0))),"")</f>
        <v/>
      </c>
      <c r="F218" s="32"/>
      <c r="G218" s="33">
        <v>1.4E-3</v>
      </c>
      <c r="H218" s="42"/>
    </row>
    <row r="219" spans="1:11" x14ac:dyDescent="0.35">
      <c r="A219" s="28"/>
      <c r="B219" s="29" t="s">
        <v>846</v>
      </c>
      <c r="C219" s="30" t="s">
        <v>847</v>
      </c>
      <c r="D219" s="31" t="s">
        <v>848</v>
      </c>
      <c r="E219" s="17" t="str">
        <f>IFERROR(IF(OR($C219="",$C219="No CAS"),INDEX('[1]DEQ Pollutant List'!$A$7:$A$611,MATCH($D219,'[1]DEQ Pollutant List'!$C$7:$C$611,0)),INDEX('[1]DEQ Pollutant List'!$A$7:$A$611,MATCH($C219,'[1]DEQ Pollutant List'!$B$7:$B$611,0))),"")</f>
        <v/>
      </c>
      <c r="F219" s="32"/>
      <c r="G219" s="33">
        <v>0.995</v>
      </c>
      <c r="H219" s="42">
        <v>1</v>
      </c>
      <c r="K219" t="s">
        <v>1177</v>
      </c>
    </row>
    <row r="220" spans="1:11" x14ac:dyDescent="0.35">
      <c r="A220" s="28"/>
      <c r="B220" s="29" t="s">
        <v>414</v>
      </c>
      <c r="C220" s="30" t="s">
        <v>1178</v>
      </c>
      <c r="D220" s="31" t="s">
        <v>662</v>
      </c>
      <c r="E220" s="17" t="str">
        <f>IFERROR(IF(OR($C220="",$C220="No CAS"),INDEX('[1]DEQ Pollutant List'!$A$7:$A$611,MATCH($D220,'[1]DEQ Pollutant List'!$C$7:$C$611,0)),INDEX('[1]DEQ Pollutant List'!$A$7:$A$611,MATCH($C220,'[1]DEQ Pollutant List'!$B$7:$B$611,0))),"")</f>
        <v/>
      </c>
      <c r="F220" s="32"/>
      <c r="G220" s="33">
        <v>0.2</v>
      </c>
      <c r="H220" s="42" t="s">
        <v>663</v>
      </c>
      <c r="J220">
        <v>3</v>
      </c>
    </row>
    <row r="221" spans="1:11" x14ac:dyDescent="0.35">
      <c r="A221" s="28"/>
      <c r="B221" s="29" t="s">
        <v>414</v>
      </c>
      <c r="C221" s="30" t="s">
        <v>1129</v>
      </c>
      <c r="D221" s="31" t="s">
        <v>639</v>
      </c>
      <c r="E221" s="17" t="str">
        <f>IFERROR(IF(OR($C221="",$C221="No CAS"),INDEX('[1]DEQ Pollutant List'!$A$7:$A$611,MATCH($D221,'[1]DEQ Pollutant List'!$C$7:$C$611,0)),INDEX('[1]DEQ Pollutant List'!$A$7:$A$611,MATCH($C221,'[1]DEQ Pollutant List'!$B$7:$B$611,0))),"")</f>
        <v/>
      </c>
      <c r="F221" s="32"/>
      <c r="G221" s="33">
        <v>0.2</v>
      </c>
      <c r="H221" s="42" t="s">
        <v>663</v>
      </c>
    </row>
    <row r="222" spans="1:11" x14ac:dyDescent="0.35">
      <c r="A222" s="28"/>
      <c r="B222" s="29" t="s">
        <v>414</v>
      </c>
      <c r="C222" s="30" t="s">
        <v>1179</v>
      </c>
      <c r="D222" s="31" t="s">
        <v>896</v>
      </c>
      <c r="E222" s="17" t="str">
        <f>IFERROR(IF(OR($C222="",$C222="No CAS"),INDEX('[1]DEQ Pollutant List'!$A$7:$A$611,MATCH($D222,'[1]DEQ Pollutant List'!$C$7:$C$611,0)),INDEX('[1]DEQ Pollutant List'!$A$7:$A$611,MATCH($C222,'[1]DEQ Pollutant List'!$B$7:$B$611,0))),"")</f>
        <v/>
      </c>
      <c r="F222" s="32"/>
      <c r="G222" s="33">
        <v>1E-3</v>
      </c>
      <c r="H222" s="42" t="s">
        <v>101</v>
      </c>
    </row>
    <row r="223" spans="1:11" x14ac:dyDescent="0.35">
      <c r="A223" s="28"/>
      <c r="B223" s="29" t="s">
        <v>414</v>
      </c>
      <c r="C223" s="30" t="s">
        <v>1180</v>
      </c>
      <c r="D223" s="31" t="s">
        <v>416</v>
      </c>
      <c r="E223" s="17" t="str">
        <f>IFERROR(IF(OR($C223="",$C223="No CAS"),INDEX('[1]DEQ Pollutant List'!$A$7:$A$611,MATCH($D223,'[1]DEQ Pollutant List'!$C$7:$C$611,0)),INDEX('[1]DEQ Pollutant List'!$A$7:$A$611,MATCH($C223,'[1]DEQ Pollutant List'!$B$7:$B$611,0))),"")</f>
        <v/>
      </c>
      <c r="F223" s="32"/>
      <c r="G223" s="33">
        <v>1E-3</v>
      </c>
      <c r="H223" s="42" t="s">
        <v>101</v>
      </c>
    </row>
    <row r="224" spans="1:11" x14ac:dyDescent="0.35">
      <c r="A224" s="28"/>
      <c r="B224" s="29" t="s">
        <v>414</v>
      </c>
      <c r="C224" s="30" t="s">
        <v>1172</v>
      </c>
      <c r="D224" s="31" t="s">
        <v>1181</v>
      </c>
      <c r="E224" s="17" t="str">
        <f>IFERROR(IF(OR($C224="",$C224="No CAS"),INDEX('[1]DEQ Pollutant List'!$A$7:$A$611,MATCH($D224,'[1]DEQ Pollutant List'!$C$7:$C$611,0)),INDEX('[1]DEQ Pollutant List'!$A$7:$A$611,MATCH($C224,'[1]DEQ Pollutant List'!$B$7:$B$611,0))),"")</f>
        <v/>
      </c>
      <c r="F224" s="32"/>
      <c r="G224" s="33">
        <v>0</v>
      </c>
      <c r="H224" s="42" t="s">
        <v>101</v>
      </c>
    </row>
    <row r="225" spans="1:10" x14ac:dyDescent="0.35">
      <c r="A225" s="28"/>
      <c r="B225" s="29" t="s">
        <v>110</v>
      </c>
      <c r="C225" s="30" t="s">
        <v>1182</v>
      </c>
      <c r="D225" s="31" t="s">
        <v>582</v>
      </c>
      <c r="E225" s="17" t="str">
        <f>IFERROR(IF(OR($C225="",$C225="No CAS"),INDEX('[1]DEQ Pollutant List'!$A$7:$A$611,MATCH($D225,'[1]DEQ Pollutant List'!$C$7:$C$611,0)),INDEX('[1]DEQ Pollutant List'!$A$7:$A$611,MATCH($C225,'[1]DEQ Pollutant List'!$B$7:$B$611,0))),"")</f>
        <v/>
      </c>
      <c r="F225" s="32"/>
      <c r="G225" s="33">
        <v>0.25</v>
      </c>
      <c r="H225" s="42"/>
      <c r="J225">
        <v>0.80100000000000005</v>
      </c>
    </row>
    <row r="226" spans="1:10" x14ac:dyDescent="0.35">
      <c r="A226" s="28"/>
      <c r="B226" s="29" t="s">
        <v>110</v>
      </c>
      <c r="C226" s="30" t="s">
        <v>797</v>
      </c>
      <c r="D226" s="31" t="s">
        <v>105</v>
      </c>
      <c r="E226" s="17" t="str">
        <f>IFERROR(IF(OR($C226="",$C226="No CAS"),INDEX('[1]DEQ Pollutant List'!$A$7:$A$611,MATCH($D226,'[1]DEQ Pollutant List'!$C$7:$C$611,0)),INDEX('[1]DEQ Pollutant List'!$A$7:$A$611,MATCH($C226,'[1]DEQ Pollutant List'!$B$7:$B$611,0))),"")</f>
        <v/>
      </c>
      <c r="F226" s="32"/>
      <c r="G226" s="33">
        <v>0.17</v>
      </c>
      <c r="H226" s="42"/>
    </row>
    <row r="227" spans="1:10" x14ac:dyDescent="0.35">
      <c r="A227" s="28"/>
      <c r="B227" s="29" t="s">
        <v>110</v>
      </c>
      <c r="C227" s="30" t="s">
        <v>87</v>
      </c>
      <c r="D227" s="31" t="s">
        <v>92</v>
      </c>
      <c r="E227" s="17" t="str">
        <f>IFERROR(IF(OR($C227="",$C227="No CAS"),INDEX('[1]DEQ Pollutant List'!$A$7:$A$611,MATCH($D227,'[1]DEQ Pollutant List'!$C$7:$C$611,0)),INDEX('[1]DEQ Pollutant List'!$A$7:$A$611,MATCH($C227,'[1]DEQ Pollutant List'!$B$7:$B$611,0))),"")</f>
        <v/>
      </c>
      <c r="F227" s="32"/>
      <c r="G227" s="33">
        <v>0.08</v>
      </c>
      <c r="H227" s="42"/>
    </row>
    <row r="228" spans="1:10" x14ac:dyDescent="0.35">
      <c r="A228" s="28"/>
      <c r="B228" s="29" t="s">
        <v>110</v>
      </c>
      <c r="C228" s="30" t="s">
        <v>406</v>
      </c>
      <c r="D228" s="31" t="s">
        <v>519</v>
      </c>
      <c r="E228" s="17">
        <f>IFERROR(IF(OR($C228="",$C228="No CAS"),INDEX('[1]DEQ Pollutant List'!$A$7:$A$611,MATCH($D228,'[1]DEQ Pollutant List'!$C$7:$C$611,0)),INDEX('[1]DEQ Pollutant List'!$A$7:$A$611,MATCH($C228,'[1]DEQ Pollutant List'!$B$7:$B$611,0))),"")</f>
        <v>628</v>
      </c>
      <c r="F228" s="32"/>
      <c r="G228" s="33">
        <v>7.5999999999999998E-2</v>
      </c>
      <c r="H228" s="42"/>
    </row>
    <row r="229" spans="1:10" x14ac:dyDescent="0.35">
      <c r="A229" s="28"/>
      <c r="B229" s="29" t="s">
        <v>110</v>
      </c>
      <c r="C229" s="30" t="s">
        <v>743</v>
      </c>
      <c r="D229" s="31" t="s">
        <v>744</v>
      </c>
      <c r="E229" s="17">
        <f>IFERROR(IF(OR($C229="",$C229="No CAS"),INDEX('[1]DEQ Pollutant List'!$A$7:$A$611,MATCH($D229,'[1]DEQ Pollutant List'!$C$7:$C$611,0)),INDEX('[1]DEQ Pollutant List'!$A$7:$A$611,MATCH($C229,'[1]DEQ Pollutant List'!$B$7:$B$611,0))),"")</f>
        <v>634</v>
      </c>
      <c r="F229" s="32"/>
      <c r="G229" s="33">
        <v>7.0000000000000007E-2</v>
      </c>
      <c r="H229" s="42"/>
    </row>
    <row r="230" spans="1:10" x14ac:dyDescent="0.35">
      <c r="A230" s="28"/>
      <c r="B230" s="29" t="s">
        <v>110</v>
      </c>
      <c r="C230" s="30" t="s">
        <v>384</v>
      </c>
      <c r="D230" s="31" t="s">
        <v>386</v>
      </c>
      <c r="E230" s="17" t="str">
        <f>IFERROR(IF(OR($C230="",$C230="No CAS"),INDEX('[1]DEQ Pollutant List'!$A$7:$A$611,MATCH($D230,'[1]DEQ Pollutant List'!$C$7:$C$611,0)),INDEX('[1]DEQ Pollutant List'!$A$7:$A$611,MATCH($C230,'[1]DEQ Pollutant List'!$B$7:$B$611,0))),"")</f>
        <v/>
      </c>
      <c r="F230" s="32"/>
      <c r="G230" s="33">
        <v>3.5999999999999997E-2</v>
      </c>
      <c r="H230" s="42"/>
    </row>
    <row r="231" spans="1:10" x14ac:dyDescent="0.35">
      <c r="A231" s="28"/>
      <c r="B231" s="29" t="s">
        <v>110</v>
      </c>
      <c r="C231" s="30" t="s">
        <v>561</v>
      </c>
      <c r="D231" s="31" t="s">
        <v>564</v>
      </c>
      <c r="E231" s="17" t="str">
        <f>IFERROR(IF(OR($C231="",$C231="No CAS"),INDEX('[1]DEQ Pollutant List'!$A$7:$A$611,MATCH($D231,'[1]DEQ Pollutant List'!$C$7:$C$611,0)),INDEX('[1]DEQ Pollutant List'!$A$7:$A$611,MATCH($C231,'[1]DEQ Pollutant List'!$B$7:$B$611,0))),"")</f>
        <v/>
      </c>
      <c r="F231" s="32"/>
      <c r="G231" s="33">
        <v>3.2000000000000001E-2</v>
      </c>
      <c r="H231" s="42"/>
    </row>
    <row r="232" spans="1:10" x14ac:dyDescent="0.35">
      <c r="A232" s="28"/>
      <c r="B232" s="29" t="s">
        <v>110</v>
      </c>
      <c r="C232" s="30" t="s">
        <v>27</v>
      </c>
      <c r="D232" s="31" t="s">
        <v>28</v>
      </c>
      <c r="E232" s="17">
        <f>IFERROR(IF(OR($C232="",$C232="No CAS"),INDEX('[1]DEQ Pollutant List'!$A$7:$A$611,MATCH($D232,'[1]DEQ Pollutant List'!$C$7:$C$611,0)),INDEX('[1]DEQ Pollutant List'!$A$7:$A$611,MATCH($C232,'[1]DEQ Pollutant List'!$B$7:$B$611,0))),"")</f>
        <v>229</v>
      </c>
      <c r="F232" s="32"/>
      <c r="G232" s="33">
        <v>1.7999999999999999E-2</v>
      </c>
      <c r="H232" s="42"/>
    </row>
    <row r="233" spans="1:10" x14ac:dyDescent="0.35">
      <c r="A233" s="28"/>
      <c r="B233" s="29" t="s">
        <v>110</v>
      </c>
      <c r="C233" s="30" t="s">
        <v>371</v>
      </c>
      <c r="D233" s="31" t="s">
        <v>373</v>
      </c>
      <c r="E233" s="17" t="str">
        <f>IFERROR(IF(OR($C233="",$C233="No CAS"),INDEX('[1]DEQ Pollutant List'!$A$7:$A$611,MATCH($D233,'[1]DEQ Pollutant List'!$C$7:$C$611,0)),INDEX('[1]DEQ Pollutant List'!$A$7:$A$611,MATCH($C233,'[1]DEQ Pollutant List'!$B$7:$B$611,0))),"")</f>
        <v/>
      </c>
      <c r="F233" s="32"/>
      <c r="G233" s="33">
        <v>1.2E-2</v>
      </c>
      <c r="H233" s="42"/>
    </row>
    <row r="234" spans="1:10" x14ac:dyDescent="0.35">
      <c r="A234" s="28"/>
      <c r="B234" s="29" t="s">
        <v>110</v>
      </c>
      <c r="C234" s="30" t="s">
        <v>177</v>
      </c>
      <c r="D234" s="31" t="s">
        <v>178</v>
      </c>
      <c r="E234" s="17" t="str">
        <f>IFERROR(IF(OR($C234="",$C234="No CAS"),INDEX('[1]DEQ Pollutant List'!$A$7:$A$611,MATCH($D234,'[1]DEQ Pollutant List'!$C$7:$C$611,0)),INDEX('[1]DEQ Pollutant List'!$A$7:$A$611,MATCH($C234,'[1]DEQ Pollutant List'!$B$7:$B$611,0))),"")</f>
        <v/>
      </c>
      <c r="F234" s="32"/>
      <c r="G234" s="33">
        <v>1.2E-2</v>
      </c>
      <c r="H234" s="42"/>
    </row>
    <row r="235" spans="1:10" x14ac:dyDescent="0.35">
      <c r="A235" s="28"/>
      <c r="B235" s="29" t="s">
        <v>110</v>
      </c>
      <c r="C235" s="30" t="s">
        <v>60</v>
      </c>
      <c r="D235" s="31" t="s">
        <v>933</v>
      </c>
      <c r="E235" s="17" t="str">
        <f>IFERROR(IF(OR($C235="",$C235="No CAS"),INDEX('[1]DEQ Pollutant List'!$A$7:$A$611,MATCH($D235,'[1]DEQ Pollutant List'!$C$7:$C$611,0)),INDEX('[1]DEQ Pollutant List'!$A$7:$A$611,MATCH($C235,'[1]DEQ Pollutant List'!$B$7:$B$611,0))),"")</f>
        <v/>
      </c>
      <c r="F235" s="32"/>
      <c r="G235" s="33">
        <v>2E-3</v>
      </c>
      <c r="H235" s="42"/>
    </row>
    <row r="236" spans="1:10" x14ac:dyDescent="0.35">
      <c r="A236" s="28"/>
      <c r="B236" s="29" t="s">
        <v>110</v>
      </c>
      <c r="C236" s="30" t="s">
        <v>1009</v>
      </c>
      <c r="D236" s="31" t="s">
        <v>1011</v>
      </c>
      <c r="E236" s="17" t="str">
        <f>IFERROR(IF(OR($C236="",$C236="No CAS"),INDEX('[1]DEQ Pollutant List'!$A$7:$A$611,MATCH($D236,'[1]DEQ Pollutant List'!$C$7:$C$611,0)),INDEX('[1]DEQ Pollutant List'!$A$7:$A$611,MATCH($C236,'[1]DEQ Pollutant List'!$B$7:$B$611,0))),"")</f>
        <v/>
      </c>
      <c r="F236" s="32"/>
      <c r="G236" s="33">
        <v>2E-3</v>
      </c>
      <c r="H236" s="42"/>
    </row>
    <row r="237" spans="1:10" x14ac:dyDescent="0.35">
      <c r="A237" s="28"/>
      <c r="B237" s="29" t="s">
        <v>111</v>
      </c>
      <c r="C237" s="30" t="s">
        <v>1135</v>
      </c>
      <c r="D237" s="31" t="s">
        <v>744</v>
      </c>
      <c r="E237" s="17" t="str">
        <f>IFERROR(IF(OR($C237="",$C237="No CAS"),INDEX('[1]DEQ Pollutant List'!$A$7:$A$611,MATCH($D237,'[1]DEQ Pollutant List'!$C$7:$C$611,0)),INDEX('[1]DEQ Pollutant List'!$A$7:$A$611,MATCH($C237,'[1]DEQ Pollutant List'!$B$7:$B$611,0))),"")</f>
        <v/>
      </c>
      <c r="F237" s="32"/>
      <c r="G237" s="33">
        <v>0.24</v>
      </c>
      <c r="H237" s="42"/>
      <c r="J237">
        <v>0.81200000000000006</v>
      </c>
    </row>
    <row r="238" spans="1:10" x14ac:dyDescent="0.35">
      <c r="A238" s="28"/>
      <c r="B238" s="29" t="s">
        <v>111</v>
      </c>
      <c r="C238" s="30" t="s">
        <v>797</v>
      </c>
      <c r="D238" s="31" t="s">
        <v>105</v>
      </c>
      <c r="E238" s="17" t="str">
        <f>IFERROR(IF(OR($C238="",$C238="No CAS"),INDEX('[1]DEQ Pollutant List'!$A$7:$A$611,MATCH($D238,'[1]DEQ Pollutant List'!$C$7:$C$611,0)),INDEX('[1]DEQ Pollutant List'!$A$7:$A$611,MATCH($C238,'[1]DEQ Pollutant List'!$B$7:$B$611,0))),"")</f>
        <v/>
      </c>
      <c r="F238" s="32"/>
      <c r="G238" s="33">
        <v>0.17</v>
      </c>
      <c r="H238" s="42"/>
    </row>
    <row r="239" spans="1:10" x14ac:dyDescent="0.35">
      <c r="A239" s="28"/>
      <c r="B239" s="29" t="s">
        <v>111</v>
      </c>
      <c r="C239" s="30" t="s">
        <v>209</v>
      </c>
      <c r="D239" s="31" t="s">
        <v>210</v>
      </c>
      <c r="E239" s="17" t="str">
        <f>IFERROR(IF(OR($C239="",$C239="No CAS"),INDEX('[1]DEQ Pollutant List'!$A$7:$A$611,MATCH($D239,'[1]DEQ Pollutant List'!$C$7:$C$611,0)),INDEX('[1]DEQ Pollutant List'!$A$7:$A$611,MATCH($C239,'[1]DEQ Pollutant List'!$B$7:$B$611,0))),"")</f>
        <v/>
      </c>
      <c r="F239" s="32"/>
      <c r="G239" s="33">
        <v>0.17</v>
      </c>
      <c r="H239" s="42"/>
    </row>
    <row r="240" spans="1:10" x14ac:dyDescent="0.35">
      <c r="A240" s="28"/>
      <c r="B240" s="29" t="s">
        <v>111</v>
      </c>
      <c r="C240" s="30" t="s">
        <v>87</v>
      </c>
      <c r="D240" s="31" t="s">
        <v>92</v>
      </c>
      <c r="E240" s="17" t="str">
        <f>IFERROR(IF(OR($C240="",$C240="No CAS"),INDEX('[1]DEQ Pollutant List'!$A$7:$A$611,MATCH($D240,'[1]DEQ Pollutant List'!$C$7:$C$611,0)),INDEX('[1]DEQ Pollutant List'!$A$7:$A$611,MATCH($C240,'[1]DEQ Pollutant List'!$B$7:$B$611,0))),"")</f>
        <v/>
      </c>
      <c r="F240" s="32"/>
      <c r="G240" s="33">
        <v>8.2000000000000003E-2</v>
      </c>
      <c r="H240" s="42"/>
    </row>
    <row r="241" spans="1:11" x14ac:dyDescent="0.35">
      <c r="A241" s="28"/>
      <c r="B241" s="29" t="s">
        <v>111</v>
      </c>
      <c r="C241" s="30" t="s">
        <v>406</v>
      </c>
      <c r="D241" s="31" t="s">
        <v>474</v>
      </c>
      <c r="E241" s="17">
        <f>IFERROR(IF(OR($C241="",$C241="No CAS"),INDEX('[1]DEQ Pollutant List'!$A$7:$A$611,MATCH($D241,'[1]DEQ Pollutant List'!$C$7:$C$611,0)),INDEX('[1]DEQ Pollutant List'!$A$7:$A$611,MATCH($C241,'[1]DEQ Pollutant List'!$B$7:$B$611,0))),"")</f>
        <v>628</v>
      </c>
      <c r="F241" s="32"/>
      <c r="G241" s="33">
        <v>0.04</v>
      </c>
      <c r="H241" s="42"/>
    </row>
    <row r="242" spans="1:11" x14ac:dyDescent="0.35">
      <c r="A242" s="28"/>
      <c r="B242" s="29" t="s">
        <v>111</v>
      </c>
      <c r="C242" s="30" t="s">
        <v>827</v>
      </c>
      <c r="D242" s="31" t="s">
        <v>828</v>
      </c>
      <c r="E242" s="17" t="str">
        <f>IFERROR(IF(OR($C242="",$C242="No CAS"),INDEX('[1]DEQ Pollutant List'!$A$7:$A$611,MATCH($D242,'[1]DEQ Pollutant List'!$C$7:$C$611,0)),INDEX('[1]DEQ Pollutant List'!$A$7:$A$611,MATCH($C242,'[1]DEQ Pollutant List'!$B$7:$B$611,0))),"")</f>
        <v/>
      </c>
      <c r="F242" s="32"/>
      <c r="G242" s="33">
        <v>1.2999999999999999E-2</v>
      </c>
      <c r="H242" s="42"/>
    </row>
    <row r="243" spans="1:11" x14ac:dyDescent="0.35">
      <c r="A243" s="28"/>
      <c r="B243" s="29" t="s">
        <v>111</v>
      </c>
      <c r="C243" s="30" t="s">
        <v>27</v>
      </c>
      <c r="D243" s="31" t="s">
        <v>28</v>
      </c>
      <c r="E243" s="17">
        <f>IFERROR(IF(OR($C243="",$C243="No CAS"),INDEX('[1]DEQ Pollutant List'!$A$7:$A$611,MATCH($D243,'[1]DEQ Pollutant List'!$C$7:$C$611,0)),INDEX('[1]DEQ Pollutant List'!$A$7:$A$611,MATCH($C243,'[1]DEQ Pollutant List'!$B$7:$B$611,0))),"")</f>
        <v>229</v>
      </c>
      <c r="F243" s="32"/>
      <c r="G243" s="33">
        <v>0.01</v>
      </c>
      <c r="H243" s="42"/>
    </row>
    <row r="244" spans="1:11" x14ac:dyDescent="0.35">
      <c r="A244" s="28"/>
      <c r="B244" s="29" t="s">
        <v>111</v>
      </c>
      <c r="C244" s="30" t="s">
        <v>292</v>
      </c>
      <c r="D244" s="31" t="s">
        <v>296</v>
      </c>
      <c r="E244" s="17" t="str">
        <f>IFERROR(IF(OR($C244="",$C244="No CAS"),INDEX('[1]DEQ Pollutant List'!$A$7:$A$611,MATCH($D244,'[1]DEQ Pollutant List'!$C$7:$C$611,0)),INDEX('[1]DEQ Pollutant List'!$A$7:$A$611,MATCH($C244,'[1]DEQ Pollutant List'!$B$7:$B$611,0))),"")</f>
        <v/>
      </c>
      <c r="F244" s="32"/>
      <c r="G244" s="33">
        <v>2E-3</v>
      </c>
      <c r="H244" s="42"/>
    </row>
    <row r="245" spans="1:11" x14ac:dyDescent="0.35">
      <c r="A245" s="28"/>
      <c r="B245" s="29" t="s">
        <v>111</v>
      </c>
      <c r="C245" s="30" t="s">
        <v>1183</v>
      </c>
      <c r="D245" s="31" t="s">
        <v>649</v>
      </c>
      <c r="E245" s="17" t="str">
        <f>IFERROR(IF(OR($C245="",$C245="No CAS"),INDEX('[1]DEQ Pollutant List'!$A$7:$A$611,MATCH($D245,'[1]DEQ Pollutant List'!$C$7:$C$611,0)),INDEX('[1]DEQ Pollutant List'!$A$7:$A$611,MATCH($C245,'[1]DEQ Pollutant List'!$B$7:$B$611,0))),"")</f>
        <v/>
      </c>
      <c r="F245" s="32"/>
      <c r="G245" s="33">
        <v>1E-3</v>
      </c>
      <c r="H245" s="42"/>
    </row>
    <row r="246" spans="1:11" x14ac:dyDescent="0.35">
      <c r="A246" s="28"/>
      <c r="B246" s="29" t="s">
        <v>111</v>
      </c>
      <c r="C246" s="30" t="s">
        <v>1009</v>
      </c>
      <c r="D246" s="31" t="s">
        <v>1011</v>
      </c>
      <c r="E246" s="17" t="str">
        <f>IFERROR(IF(OR($C246="",$C246="No CAS"),INDEX('[1]DEQ Pollutant List'!$A$7:$A$611,MATCH($D246,'[1]DEQ Pollutant List'!$C$7:$C$611,0)),INDEX('[1]DEQ Pollutant List'!$A$7:$A$611,MATCH($C246,'[1]DEQ Pollutant List'!$B$7:$B$611,0))),"")</f>
        <v/>
      </c>
      <c r="F246" s="32"/>
      <c r="G246" s="33">
        <v>1E-3</v>
      </c>
      <c r="H246" s="42"/>
    </row>
    <row r="247" spans="1:11" x14ac:dyDescent="0.35">
      <c r="A247" s="28"/>
      <c r="B247" s="29" t="s">
        <v>1100</v>
      </c>
      <c r="C247" s="30"/>
      <c r="D247" s="31" t="s">
        <v>1101</v>
      </c>
      <c r="E247" s="17" t="str">
        <f>IFERROR(IF(OR($C247="",$C247="No CAS"),INDEX('[1]DEQ Pollutant List'!$A$7:$A$611,MATCH($D247,'[1]DEQ Pollutant List'!$C$7:$C$611,0)),INDEX('[1]DEQ Pollutant List'!$A$7:$A$611,MATCH($C247,'[1]DEQ Pollutant List'!$B$7:$B$611,0))),"")</f>
        <v/>
      </c>
      <c r="F247" s="32"/>
      <c r="G247" s="33"/>
      <c r="H247" s="42"/>
    </row>
    <row r="248" spans="1:11" x14ac:dyDescent="0.35">
      <c r="A248" s="28"/>
      <c r="B248" s="29" t="s">
        <v>379</v>
      </c>
      <c r="C248" s="30" t="s">
        <v>1184</v>
      </c>
      <c r="D248" s="31" t="s">
        <v>1185</v>
      </c>
      <c r="E248" s="17" t="str">
        <f>IFERROR(IF(OR($C248="",$C248="No CAS"),INDEX('[1]DEQ Pollutant List'!$A$7:$A$611,MATCH($D248,'[1]DEQ Pollutant List'!$C$7:$C$611,0)),INDEX('[1]DEQ Pollutant List'!$A$7:$A$611,MATCH($C248,'[1]DEQ Pollutant List'!$B$7:$B$611,0))),"")</f>
        <v/>
      </c>
      <c r="F248" s="32"/>
      <c r="G248" s="33">
        <v>0.03</v>
      </c>
      <c r="H248" s="42">
        <v>0.04</v>
      </c>
      <c r="J248">
        <v>1.02</v>
      </c>
    </row>
    <row r="249" spans="1:11" x14ac:dyDescent="0.35">
      <c r="A249" s="28"/>
      <c r="B249" s="29" t="s">
        <v>379</v>
      </c>
      <c r="C249" s="30" t="s">
        <v>1186</v>
      </c>
      <c r="D249" s="31" t="s">
        <v>671</v>
      </c>
      <c r="E249" s="17" t="str">
        <f>IFERROR(IF(OR($C249="",$C249="No CAS"),INDEX('[1]DEQ Pollutant List'!$A$7:$A$611,MATCH($D249,'[1]DEQ Pollutant List'!$C$7:$C$611,0)),INDEX('[1]DEQ Pollutant List'!$A$7:$A$611,MATCH($C249,'[1]DEQ Pollutant List'!$B$7:$B$611,0))),"")</f>
        <v/>
      </c>
      <c r="F249" s="32"/>
      <c r="G249" s="33">
        <v>0.01</v>
      </c>
      <c r="H249" s="42">
        <v>0.02</v>
      </c>
    </row>
    <row r="250" spans="1:11" x14ac:dyDescent="0.35">
      <c r="A250" s="28"/>
      <c r="B250" s="29" t="s">
        <v>379</v>
      </c>
      <c r="C250" s="30" t="s">
        <v>375</v>
      </c>
      <c r="D250" s="31" t="s">
        <v>380</v>
      </c>
      <c r="E250" s="17">
        <f>IFERROR(IF(OR($C250="",$C250="No CAS"),INDEX('[1]DEQ Pollutant List'!$A$7:$A$611,MATCH($D250,'[1]DEQ Pollutant List'!$C$7:$C$611,0)),INDEX('[1]DEQ Pollutant List'!$A$7:$A$611,MATCH($C250,'[1]DEQ Pollutant List'!$B$7:$B$611,0))),"")</f>
        <v>260</v>
      </c>
      <c r="F250" s="32"/>
      <c r="G250" s="33">
        <v>0.01</v>
      </c>
      <c r="H250" s="42">
        <v>0.02</v>
      </c>
    </row>
    <row r="251" spans="1:11" x14ac:dyDescent="0.35">
      <c r="A251" s="28"/>
      <c r="B251" s="29" t="s">
        <v>266</v>
      </c>
      <c r="C251" s="30" t="s">
        <v>1131</v>
      </c>
      <c r="D251" s="31" t="s">
        <v>1187</v>
      </c>
      <c r="E251" s="17" t="str">
        <f>IFERROR(IF(OR($C251="",$C251="No CAS"),INDEX('[1]DEQ Pollutant List'!$A$7:$A$611,MATCH($D251,'[1]DEQ Pollutant List'!$C$7:$C$611,0)),INDEX('[1]DEQ Pollutant List'!$A$7:$A$611,MATCH($C251,'[1]DEQ Pollutant List'!$B$7:$B$611,0))),"")</f>
        <v/>
      </c>
      <c r="F251" s="32"/>
      <c r="G251" s="33">
        <v>0.45</v>
      </c>
      <c r="H251" s="42">
        <v>0.5</v>
      </c>
      <c r="I251">
        <v>1.06</v>
      </c>
      <c r="K251" t="s">
        <v>1188</v>
      </c>
    </row>
    <row r="252" spans="1:11" x14ac:dyDescent="0.35">
      <c r="A252" s="28"/>
      <c r="B252" s="29" t="s">
        <v>266</v>
      </c>
      <c r="C252" s="30" t="s">
        <v>871</v>
      </c>
      <c r="D252" s="31" t="s">
        <v>875</v>
      </c>
      <c r="E252" s="17" t="str">
        <f>IFERROR(IF(OR($C252="",$C252="No CAS"),INDEX('[1]DEQ Pollutant List'!$A$7:$A$611,MATCH($D252,'[1]DEQ Pollutant List'!$C$7:$C$611,0)),INDEX('[1]DEQ Pollutant List'!$A$7:$A$611,MATCH($C252,'[1]DEQ Pollutant List'!$B$7:$B$611,0))),"")</f>
        <v/>
      </c>
      <c r="F252" s="32"/>
      <c r="G252" s="33">
        <v>0.45</v>
      </c>
      <c r="H252" s="42">
        <v>0.5</v>
      </c>
    </row>
    <row r="253" spans="1:11" x14ac:dyDescent="0.35">
      <c r="A253" s="28"/>
      <c r="B253" s="29" t="s">
        <v>266</v>
      </c>
      <c r="C253" s="30" t="s">
        <v>1189</v>
      </c>
      <c r="D253" s="31" t="s">
        <v>1190</v>
      </c>
      <c r="E253" s="17" t="str">
        <f>IFERROR(IF(OR($C253="",$C253="No CAS"),INDEX('[1]DEQ Pollutant List'!$A$7:$A$611,MATCH($D253,'[1]DEQ Pollutant List'!$C$7:$C$611,0)),INDEX('[1]DEQ Pollutant List'!$A$7:$A$611,MATCH($C253,'[1]DEQ Pollutant List'!$B$7:$B$611,0))),"")</f>
        <v/>
      </c>
      <c r="F253" s="32"/>
      <c r="G253" s="33">
        <v>5.0000000000000001E-3</v>
      </c>
      <c r="H253" s="42">
        <v>0.05</v>
      </c>
    </row>
    <row r="254" spans="1:11" x14ac:dyDescent="0.35">
      <c r="A254" s="28"/>
      <c r="B254" s="29" t="s">
        <v>266</v>
      </c>
      <c r="C254" s="30" t="s">
        <v>456</v>
      </c>
      <c r="D254" s="31" t="s">
        <v>457</v>
      </c>
      <c r="E254" s="17" t="str">
        <f>IFERROR(IF(OR($C254="",$C254="No CAS"),INDEX('[1]DEQ Pollutant List'!$A$7:$A$611,MATCH($D254,'[1]DEQ Pollutant List'!$C$7:$C$611,0)),INDEX('[1]DEQ Pollutant List'!$A$7:$A$611,MATCH($C254,'[1]DEQ Pollutant List'!$B$7:$B$611,0))),"")</f>
        <v/>
      </c>
      <c r="F254" s="32"/>
      <c r="G254" s="33">
        <v>0.01</v>
      </c>
      <c r="H254" s="42">
        <v>0.05</v>
      </c>
    </row>
    <row r="255" spans="1:11" x14ac:dyDescent="0.35">
      <c r="A255" s="28"/>
      <c r="B255" s="29" t="s">
        <v>266</v>
      </c>
      <c r="C255" s="30" t="s">
        <v>465</v>
      </c>
      <c r="D255" s="31" t="s">
        <v>466</v>
      </c>
      <c r="E255" s="17" t="str">
        <f>IFERROR(IF(OR($C255="",$C255="No CAS"),INDEX('[1]DEQ Pollutant List'!$A$7:$A$611,MATCH($D255,'[1]DEQ Pollutant List'!$C$7:$C$611,0)),INDEX('[1]DEQ Pollutant List'!$A$7:$A$611,MATCH($C255,'[1]DEQ Pollutant List'!$B$7:$B$611,0))),"")</f>
        <v/>
      </c>
      <c r="F255" s="32"/>
      <c r="G255" s="33" t="s">
        <v>520</v>
      </c>
      <c r="H255" s="42" t="s">
        <v>467</v>
      </c>
    </row>
    <row r="256" spans="1:11" x14ac:dyDescent="0.35">
      <c r="A256" s="28"/>
      <c r="B256" s="29" t="s">
        <v>107</v>
      </c>
      <c r="C256" s="30" t="s">
        <v>934</v>
      </c>
      <c r="D256" s="31" t="s">
        <v>935</v>
      </c>
      <c r="E256" s="17">
        <f>IFERROR(IF(OR($C256="",$C256="No CAS"),INDEX('[1]DEQ Pollutant List'!$A$7:$A$611,MATCH($D256,'[1]DEQ Pollutant List'!$C$7:$C$611,0)),INDEX('[1]DEQ Pollutant List'!$A$7:$A$611,MATCH($C256,'[1]DEQ Pollutant List'!$B$7:$B$611,0))),"")</f>
        <v>632</v>
      </c>
      <c r="F256" s="32"/>
      <c r="G256" s="33">
        <v>0.48</v>
      </c>
      <c r="H256" s="42"/>
      <c r="J256">
        <v>1.3220000000000001</v>
      </c>
    </row>
    <row r="257" spans="1:11" x14ac:dyDescent="0.35">
      <c r="A257" s="28"/>
      <c r="B257" s="29" t="s">
        <v>107</v>
      </c>
      <c r="C257" s="30" t="s">
        <v>209</v>
      </c>
      <c r="D257" s="31" t="s">
        <v>210</v>
      </c>
      <c r="E257" s="17" t="str">
        <f>IFERROR(IF(OR($C257="",$C257="No CAS"),INDEX('[1]DEQ Pollutant List'!$A$7:$A$611,MATCH($D257,'[1]DEQ Pollutant List'!$C$7:$C$611,0)),INDEX('[1]DEQ Pollutant List'!$A$7:$A$611,MATCH($C257,'[1]DEQ Pollutant List'!$B$7:$B$611,0))),"")</f>
        <v/>
      </c>
      <c r="F257" s="32"/>
      <c r="G257" s="33">
        <v>0.2</v>
      </c>
      <c r="H257" s="42"/>
    </row>
    <row r="258" spans="1:11" x14ac:dyDescent="0.35">
      <c r="A258" s="28"/>
      <c r="B258" s="29" t="s">
        <v>107</v>
      </c>
      <c r="C258" s="30" t="s">
        <v>797</v>
      </c>
      <c r="D258" s="31" t="s">
        <v>105</v>
      </c>
      <c r="E258" s="17" t="str">
        <f>IFERROR(IF(OR($C258="",$C258="No CAS"),INDEX('[1]DEQ Pollutant List'!$A$7:$A$611,MATCH($D258,'[1]DEQ Pollutant List'!$C$7:$C$611,0)),INDEX('[1]DEQ Pollutant List'!$A$7:$A$611,MATCH($C258,'[1]DEQ Pollutant List'!$B$7:$B$611,0))),"")</f>
        <v/>
      </c>
      <c r="F258" s="32"/>
      <c r="G258" s="33">
        <v>0.1</v>
      </c>
      <c r="H258" s="42"/>
    </row>
    <row r="259" spans="1:11" x14ac:dyDescent="0.35">
      <c r="A259" s="28"/>
      <c r="B259" s="29" t="s">
        <v>107</v>
      </c>
      <c r="C259" s="30" t="s">
        <v>561</v>
      </c>
      <c r="D259" s="31" t="s">
        <v>564</v>
      </c>
      <c r="E259" s="17" t="str">
        <f>IFERROR(IF(OR($C259="",$C259="No CAS"),INDEX('[1]DEQ Pollutant List'!$A$7:$A$611,MATCH($D259,'[1]DEQ Pollutant List'!$C$7:$C$611,0)),INDEX('[1]DEQ Pollutant List'!$A$7:$A$611,MATCH($C259,'[1]DEQ Pollutant List'!$B$7:$B$611,0))),"")</f>
        <v/>
      </c>
      <c r="F259" s="32"/>
      <c r="G259" s="33">
        <v>5.7000000000000002E-2</v>
      </c>
      <c r="H259" s="42"/>
    </row>
    <row r="260" spans="1:11" x14ac:dyDescent="0.35">
      <c r="A260" s="28"/>
      <c r="B260" s="29" t="s">
        <v>107</v>
      </c>
      <c r="C260" s="30" t="s">
        <v>87</v>
      </c>
      <c r="D260" s="31" t="s">
        <v>92</v>
      </c>
      <c r="E260" s="17" t="str">
        <f>IFERROR(IF(OR($C260="",$C260="No CAS"),INDEX('[1]DEQ Pollutant List'!$A$7:$A$611,MATCH($D260,'[1]DEQ Pollutant List'!$C$7:$C$611,0)),INDEX('[1]DEQ Pollutant List'!$A$7:$A$611,MATCH($C260,'[1]DEQ Pollutant List'!$B$7:$B$611,0))),"")</f>
        <v/>
      </c>
      <c r="F260" s="32"/>
      <c r="G260" s="33">
        <v>4.8000000000000001E-2</v>
      </c>
      <c r="H260" s="42"/>
    </row>
    <row r="261" spans="1:11" x14ac:dyDescent="0.35">
      <c r="A261" s="28"/>
      <c r="B261" s="29" t="s">
        <v>107</v>
      </c>
      <c r="C261" s="30" t="s">
        <v>406</v>
      </c>
      <c r="D261" s="31" t="s">
        <v>474</v>
      </c>
      <c r="E261" s="17">
        <f>IFERROR(IF(OR($C261="",$C261="No CAS"),INDEX('[1]DEQ Pollutant List'!$A$7:$A$611,MATCH($D261,'[1]DEQ Pollutant List'!$C$7:$C$611,0)),INDEX('[1]DEQ Pollutant List'!$A$7:$A$611,MATCH($C261,'[1]DEQ Pollutant List'!$B$7:$B$611,0))),"")</f>
        <v>628</v>
      </c>
      <c r="F261" s="32"/>
      <c r="G261" s="33">
        <v>3.5999999999999997E-2</v>
      </c>
      <c r="H261" s="42"/>
    </row>
    <row r="262" spans="1:11" x14ac:dyDescent="0.35">
      <c r="A262" s="28"/>
      <c r="B262" s="29" t="s">
        <v>107</v>
      </c>
      <c r="C262" s="30" t="s">
        <v>400</v>
      </c>
      <c r="D262" s="31" t="s">
        <v>401</v>
      </c>
      <c r="E262" s="17">
        <f>IFERROR(IF(OR($C262="",$C262="No CAS"),INDEX('[1]DEQ Pollutant List'!$A$7:$A$611,MATCH($D262,'[1]DEQ Pollutant List'!$C$7:$C$611,0)),INDEX('[1]DEQ Pollutant List'!$A$7:$A$611,MATCH($C262,'[1]DEQ Pollutant List'!$B$7:$B$611,0))),"")</f>
        <v>633</v>
      </c>
      <c r="F262" s="32"/>
      <c r="G262" s="33">
        <v>1.7000000000000001E-2</v>
      </c>
      <c r="H262" s="42"/>
    </row>
    <row r="263" spans="1:11" x14ac:dyDescent="0.35">
      <c r="A263" s="28"/>
      <c r="B263" s="29" t="s">
        <v>107</v>
      </c>
      <c r="C263" s="30" t="s">
        <v>60</v>
      </c>
      <c r="D263" s="31" t="s">
        <v>933</v>
      </c>
      <c r="E263" s="17" t="str">
        <f>IFERROR(IF(OR($C263="",$C263="No CAS"),INDEX('[1]DEQ Pollutant List'!$A$7:$A$611,MATCH($D263,'[1]DEQ Pollutant List'!$C$7:$C$611,0)),INDEX('[1]DEQ Pollutant List'!$A$7:$A$611,MATCH($C263,'[1]DEQ Pollutant List'!$B$7:$B$611,0))),"")</f>
        <v/>
      </c>
      <c r="F263" s="32"/>
      <c r="G263" s="33">
        <v>1.6E-2</v>
      </c>
      <c r="H263" s="42"/>
    </row>
    <row r="264" spans="1:11" x14ac:dyDescent="0.35">
      <c r="A264" s="28"/>
      <c r="B264" s="29" t="s">
        <v>107</v>
      </c>
      <c r="C264" s="30" t="s">
        <v>27</v>
      </c>
      <c r="D264" s="31" t="s">
        <v>28</v>
      </c>
      <c r="E264" s="17">
        <f>IFERROR(IF(OR($C264="",$C264="No CAS"),INDEX('[1]DEQ Pollutant List'!$A$7:$A$611,MATCH($D264,'[1]DEQ Pollutant List'!$C$7:$C$611,0)),INDEX('[1]DEQ Pollutant List'!$A$7:$A$611,MATCH($C264,'[1]DEQ Pollutant List'!$B$7:$B$611,0))),"")</f>
        <v>229</v>
      </c>
      <c r="F264" s="32"/>
      <c r="G264" s="33">
        <v>8.0000000000000002E-3</v>
      </c>
      <c r="H264" s="42"/>
    </row>
    <row r="265" spans="1:11" x14ac:dyDescent="0.35">
      <c r="A265" s="28"/>
      <c r="B265" s="29" t="s">
        <v>15</v>
      </c>
      <c r="C265" s="30" t="s">
        <v>488</v>
      </c>
      <c r="D265" s="31" t="s">
        <v>489</v>
      </c>
      <c r="E265" s="17" t="str">
        <f>IFERROR(IF(OR($C265="",$C265="No CAS"),INDEX('[1]DEQ Pollutant List'!$A$7:$A$611,MATCH($D265,'[1]DEQ Pollutant List'!$C$7:$C$611,0)),INDEX('[1]DEQ Pollutant List'!$A$7:$A$611,MATCH($C265,'[1]DEQ Pollutant List'!$B$7:$B$611,0))),"")</f>
        <v/>
      </c>
      <c r="F265" s="32"/>
      <c r="G265" s="33">
        <v>0.03</v>
      </c>
      <c r="H265" s="42">
        <v>0.1</v>
      </c>
    </row>
    <row r="266" spans="1:11" x14ac:dyDescent="0.35">
      <c r="A266" s="28"/>
      <c r="B266" s="29" t="s">
        <v>15</v>
      </c>
      <c r="C266" s="30" t="s">
        <v>16</v>
      </c>
      <c r="D266" s="31" t="s">
        <v>18</v>
      </c>
      <c r="E266" s="17" t="str">
        <f>IFERROR(IF(OR($C266="",$C266="No CAS"),INDEX('[1]DEQ Pollutant List'!$A$7:$A$611,MATCH($D266,'[1]DEQ Pollutant List'!$C$7:$C$611,0)),INDEX('[1]DEQ Pollutant List'!$A$7:$A$611,MATCH($C266,'[1]DEQ Pollutant List'!$B$7:$B$611,0))),"")</f>
        <v/>
      </c>
      <c r="F266" s="32"/>
      <c r="G266" s="33">
        <v>0</v>
      </c>
      <c r="H266" s="42">
        <v>0.05</v>
      </c>
    </row>
    <row r="267" spans="1:11" x14ac:dyDescent="0.35">
      <c r="A267" s="28"/>
      <c r="B267" s="29" t="s">
        <v>15</v>
      </c>
      <c r="C267" s="30" t="s">
        <v>642</v>
      </c>
      <c r="D267" s="31" t="s">
        <v>1191</v>
      </c>
      <c r="E267" s="17" t="str">
        <f>IFERROR(IF(OR($C267="",$C267="No CAS"),INDEX('[1]DEQ Pollutant List'!$A$7:$A$611,MATCH($D267,'[1]DEQ Pollutant List'!$C$7:$C$611,0)),INDEX('[1]DEQ Pollutant List'!$A$7:$A$611,MATCH($C267,'[1]DEQ Pollutant List'!$B$7:$B$611,0))),"")</f>
        <v/>
      </c>
      <c r="F267" s="32"/>
      <c r="G267" s="33">
        <v>1E-3</v>
      </c>
      <c r="H267" s="42">
        <v>0.05</v>
      </c>
    </row>
    <row r="268" spans="1:11" x14ac:dyDescent="0.35">
      <c r="A268" s="28"/>
      <c r="B268" s="29" t="s">
        <v>15</v>
      </c>
      <c r="C268" s="30" t="s">
        <v>204</v>
      </c>
      <c r="D268" s="31" t="s">
        <v>205</v>
      </c>
      <c r="E268" s="17" t="str">
        <f>IFERROR(IF(OR($C268="",$C268="No CAS"),INDEX('[1]DEQ Pollutant List'!$A$7:$A$611,MATCH($D268,'[1]DEQ Pollutant List'!$C$7:$C$611,0)),INDEX('[1]DEQ Pollutant List'!$A$7:$A$611,MATCH($C268,'[1]DEQ Pollutant List'!$B$7:$B$611,0))),"")</f>
        <v/>
      </c>
      <c r="F268" s="32"/>
      <c r="G268" s="33">
        <v>0</v>
      </c>
      <c r="H268" s="42">
        <v>0.01</v>
      </c>
    </row>
    <row r="269" spans="1:11" x14ac:dyDescent="0.35">
      <c r="A269" s="28"/>
      <c r="B269" s="29" t="s">
        <v>15</v>
      </c>
      <c r="C269" s="30" t="s">
        <v>1192</v>
      </c>
      <c r="D269" s="31" t="s">
        <v>160</v>
      </c>
      <c r="E269" s="17" t="str">
        <f>IFERROR(IF(OR($C269="",$C269="No CAS"),INDEX('[1]DEQ Pollutant List'!$A$7:$A$611,MATCH($D269,'[1]DEQ Pollutant List'!$C$7:$C$611,0)),INDEX('[1]DEQ Pollutant List'!$A$7:$A$611,MATCH($C269,'[1]DEQ Pollutant List'!$B$7:$B$611,0))),"")</f>
        <v/>
      </c>
      <c r="F269" s="32"/>
      <c r="G269" s="33">
        <v>0</v>
      </c>
      <c r="H269" s="42">
        <v>2E-3</v>
      </c>
    </row>
    <row r="270" spans="1:11" x14ac:dyDescent="0.35">
      <c r="A270" s="28"/>
      <c r="B270" s="29" t="s">
        <v>332</v>
      </c>
      <c r="C270" s="30" t="s">
        <v>1135</v>
      </c>
      <c r="D270" s="31" t="s">
        <v>744</v>
      </c>
      <c r="E270" s="17" t="str">
        <f>IFERROR(IF(OR($C270="",$C270="No CAS"),INDEX('[1]DEQ Pollutant List'!$A$7:$A$611,MATCH($D270,'[1]DEQ Pollutant List'!$C$7:$C$611,0)),INDEX('[1]DEQ Pollutant List'!$A$7:$A$611,MATCH($C270,'[1]DEQ Pollutant List'!$B$7:$B$611,0))),"")</f>
        <v/>
      </c>
      <c r="F270" s="32"/>
      <c r="G270" s="33">
        <v>0.15</v>
      </c>
      <c r="H270" s="42">
        <v>0.4</v>
      </c>
      <c r="K270" t="s">
        <v>1193</v>
      </c>
    </row>
    <row r="271" spans="1:11" x14ac:dyDescent="0.35">
      <c r="A271" s="28"/>
      <c r="B271" s="29" t="s">
        <v>332</v>
      </c>
      <c r="C271" s="30" t="s">
        <v>921</v>
      </c>
      <c r="D271" s="31" t="s">
        <v>922</v>
      </c>
      <c r="E271" s="17" t="str">
        <f>IFERROR(IF(OR($C271="",$C271="No CAS"),INDEX('[1]DEQ Pollutant List'!$A$7:$A$611,MATCH($D271,'[1]DEQ Pollutant List'!$C$7:$C$611,0)),INDEX('[1]DEQ Pollutant List'!$A$7:$A$611,MATCH($C271,'[1]DEQ Pollutant List'!$B$7:$B$611,0))),"")</f>
        <v/>
      </c>
      <c r="F271" s="32"/>
      <c r="G271" s="33">
        <v>0.1</v>
      </c>
      <c r="H271" s="42">
        <v>0.3</v>
      </c>
    </row>
    <row r="272" spans="1:11" x14ac:dyDescent="0.35">
      <c r="A272" s="28"/>
      <c r="B272" s="29" t="s">
        <v>332</v>
      </c>
      <c r="C272" s="30" t="s">
        <v>703</v>
      </c>
      <c r="D272" s="31" t="s">
        <v>713</v>
      </c>
      <c r="E272" s="17" t="str">
        <f>IFERROR(IF(OR($C272="",$C272="No CAS"),INDEX('[1]DEQ Pollutant List'!$A$7:$A$611,MATCH($D272,'[1]DEQ Pollutant List'!$C$7:$C$611,0)),INDEX('[1]DEQ Pollutant List'!$A$7:$A$611,MATCH($C272,'[1]DEQ Pollutant List'!$B$7:$B$611,0))),"")</f>
        <v/>
      </c>
      <c r="F272" s="32"/>
      <c r="G272" s="33">
        <v>0.1</v>
      </c>
      <c r="H272" s="42">
        <v>0.3</v>
      </c>
    </row>
    <row r="273" spans="1:11" x14ac:dyDescent="0.35">
      <c r="A273" s="28"/>
      <c r="B273" s="29" t="s">
        <v>332</v>
      </c>
      <c r="C273" s="30" t="s">
        <v>435</v>
      </c>
      <c r="D273" s="31" t="s">
        <v>436</v>
      </c>
      <c r="E273" s="17" t="str">
        <f>IFERROR(IF(OR($C273="",$C273="No CAS"),INDEX('[1]DEQ Pollutant List'!$A$7:$A$611,MATCH($D273,'[1]DEQ Pollutant List'!$C$7:$C$611,0)),INDEX('[1]DEQ Pollutant List'!$A$7:$A$611,MATCH($C273,'[1]DEQ Pollutant List'!$B$7:$B$611,0))),"")</f>
        <v/>
      </c>
      <c r="F273" s="32"/>
      <c r="G273" s="33">
        <v>7.0000000000000007E-2</v>
      </c>
      <c r="H273" s="42">
        <v>0.13</v>
      </c>
    </row>
    <row r="274" spans="1:11" x14ac:dyDescent="0.35">
      <c r="A274" s="28"/>
      <c r="B274" s="29" t="s">
        <v>332</v>
      </c>
      <c r="C274" s="30" t="s">
        <v>336</v>
      </c>
      <c r="D274" s="31" t="s">
        <v>1194</v>
      </c>
      <c r="E274" s="17">
        <f>IFERROR(IF(OR($C274="",$C274="No CAS"),INDEX('[1]DEQ Pollutant List'!$A$7:$A$611,MATCH($D274,'[1]DEQ Pollutant List'!$C$7:$C$611,0)),INDEX('[1]DEQ Pollutant List'!$A$7:$A$611,MATCH($C274,'[1]DEQ Pollutant List'!$B$7:$B$611,0))),"")</f>
        <v>289</v>
      </c>
      <c r="F274" s="32"/>
      <c r="G274" s="33">
        <v>0.05</v>
      </c>
      <c r="H274" s="42">
        <v>0.1</v>
      </c>
    </row>
    <row r="275" spans="1:11" x14ac:dyDescent="0.35">
      <c r="A275" s="28"/>
      <c r="B275" s="29" t="s">
        <v>332</v>
      </c>
      <c r="C275" s="30" t="s">
        <v>302</v>
      </c>
      <c r="D275" s="31" t="s">
        <v>303</v>
      </c>
      <c r="E275" s="17">
        <f>IFERROR(IF(OR($C275="",$C275="No CAS"),INDEX('[1]DEQ Pollutant List'!$A$7:$A$611,MATCH($D275,'[1]DEQ Pollutant List'!$C$7:$C$611,0)),INDEX('[1]DEQ Pollutant List'!$A$7:$A$611,MATCH($C275,'[1]DEQ Pollutant List'!$B$7:$B$611,0))),"")</f>
        <v>600</v>
      </c>
      <c r="F275" s="32"/>
      <c r="G275" s="33">
        <v>0.05</v>
      </c>
      <c r="H275" s="42">
        <v>0.1</v>
      </c>
    </row>
    <row r="276" spans="1:11" x14ac:dyDescent="0.35">
      <c r="A276" s="28"/>
      <c r="B276" s="29" t="s">
        <v>446</v>
      </c>
      <c r="C276" s="30" t="s">
        <v>1195</v>
      </c>
      <c r="D276" s="31" t="s">
        <v>445</v>
      </c>
      <c r="E276" s="17" t="str">
        <f>IFERROR(IF(OR($C276="",$C276="No CAS"),INDEX('[1]DEQ Pollutant List'!$A$7:$A$611,MATCH($D276,'[1]DEQ Pollutant List'!$C$7:$C$611,0)),INDEX('[1]DEQ Pollutant List'!$A$7:$A$611,MATCH($C276,'[1]DEQ Pollutant List'!$B$7:$B$611,0))),"")</f>
        <v/>
      </c>
      <c r="F276" s="32"/>
      <c r="G276" s="33">
        <v>0.4</v>
      </c>
      <c r="H276" s="42">
        <v>0.7</v>
      </c>
      <c r="K276" t="s">
        <v>1196</v>
      </c>
    </row>
    <row r="277" spans="1:11" x14ac:dyDescent="0.35">
      <c r="A277" s="28"/>
      <c r="B277" s="29" t="s">
        <v>306</v>
      </c>
      <c r="C277" s="30" t="s">
        <v>307</v>
      </c>
      <c r="D277" s="31" t="s">
        <v>308</v>
      </c>
      <c r="E277" s="17" t="str">
        <f>IFERROR(IF(OR($C277="",$C277="No CAS"),INDEX('[1]DEQ Pollutant List'!$A$7:$A$611,MATCH($D277,'[1]DEQ Pollutant List'!$C$7:$C$611,0)),INDEX('[1]DEQ Pollutant List'!$A$7:$A$611,MATCH($C277,'[1]DEQ Pollutant List'!$B$7:$B$611,0))),"")</f>
        <v/>
      </c>
      <c r="F277" s="32"/>
      <c r="G277" s="33">
        <v>0.1</v>
      </c>
      <c r="H277" s="42">
        <v>0.3</v>
      </c>
      <c r="I277" t="s">
        <v>309</v>
      </c>
    </row>
    <row r="278" spans="1:11" x14ac:dyDescent="0.35">
      <c r="A278" s="28"/>
      <c r="B278" s="29" t="s">
        <v>785</v>
      </c>
      <c r="C278" s="30" t="s">
        <v>786</v>
      </c>
      <c r="D278" s="31" t="s">
        <v>787</v>
      </c>
      <c r="E278" s="17" t="str">
        <f>IFERROR(IF(OR($C278="",$C278="No CAS"),INDEX('[1]DEQ Pollutant List'!$A$7:$A$611,MATCH($D278,'[1]DEQ Pollutant List'!$C$7:$C$611,0)),INDEX('[1]DEQ Pollutant List'!$A$7:$A$611,MATCH($C278,'[1]DEQ Pollutant List'!$B$7:$B$611,0))),"")</f>
        <v/>
      </c>
      <c r="F278" s="32"/>
      <c r="G278" s="33">
        <v>1</v>
      </c>
      <c r="H278" s="42"/>
    </row>
    <row r="279" spans="1:11" x14ac:dyDescent="0.35">
      <c r="A279" s="28"/>
      <c r="B279" s="29" t="s">
        <v>1025</v>
      </c>
      <c r="C279" s="30" t="s">
        <v>1022</v>
      </c>
      <c r="D279" s="31" t="s">
        <v>1026</v>
      </c>
      <c r="E279" s="17" t="str">
        <f>IFERROR(IF(OR($C279="",$C279="No CAS"),INDEX('[1]DEQ Pollutant List'!$A$7:$A$611,MATCH($D279,'[1]DEQ Pollutant List'!$C$7:$C$611,0)),INDEX('[1]DEQ Pollutant List'!$A$7:$A$611,MATCH($C279,'[1]DEQ Pollutant List'!$B$7:$B$611,0))),"")</f>
        <v/>
      </c>
      <c r="F279" s="32"/>
      <c r="G279" s="33">
        <v>0.7</v>
      </c>
      <c r="H279" s="42">
        <v>0.99</v>
      </c>
    </row>
    <row r="280" spans="1:11" x14ac:dyDescent="0.35">
      <c r="A280" s="28"/>
      <c r="B280" s="29" t="s">
        <v>553</v>
      </c>
      <c r="C280" s="30" t="s">
        <v>554</v>
      </c>
      <c r="D280" s="31" t="s">
        <v>555</v>
      </c>
      <c r="E280" s="17" t="str">
        <f>IFERROR(IF(OR($C280="",$C280="No CAS"),INDEX('[1]DEQ Pollutant List'!$A$7:$A$611,MATCH($D280,'[1]DEQ Pollutant List'!$C$7:$C$611,0)),INDEX('[1]DEQ Pollutant List'!$A$7:$A$611,MATCH($C280,'[1]DEQ Pollutant List'!$B$7:$B$611,0))),"")</f>
        <v/>
      </c>
      <c r="F280" s="32"/>
      <c r="G280" s="33">
        <v>0</v>
      </c>
      <c r="H280" s="42">
        <v>0.4</v>
      </c>
    </row>
    <row r="281" spans="1:11" x14ac:dyDescent="0.35">
      <c r="A281" s="28"/>
      <c r="B281" s="29" t="s">
        <v>852</v>
      </c>
      <c r="C281" s="30" t="s">
        <v>1197</v>
      </c>
      <c r="D281" s="31" t="s">
        <v>854</v>
      </c>
      <c r="E281" s="17" t="str">
        <f>IFERROR(IF(OR($C281="",$C281="No CAS"),INDEX('[1]DEQ Pollutant List'!$A$7:$A$611,MATCH($D281,'[1]DEQ Pollutant List'!$C$7:$C$611,0)),INDEX('[1]DEQ Pollutant List'!$A$7:$A$611,MATCH($C281,'[1]DEQ Pollutant List'!$B$7:$B$611,0))),"")</f>
        <v/>
      </c>
      <c r="F281" s="32"/>
      <c r="G281" s="33">
        <v>0.01</v>
      </c>
      <c r="H281" s="42" t="s">
        <v>122</v>
      </c>
    </row>
    <row r="282" spans="1:11" x14ac:dyDescent="0.35">
      <c r="A282" s="28"/>
      <c r="B282" s="29" t="s">
        <v>1027</v>
      </c>
      <c r="C282" s="30" t="s">
        <v>1022</v>
      </c>
      <c r="D282" s="31" t="s">
        <v>1028</v>
      </c>
      <c r="E282" s="17" t="str">
        <f>IFERROR(IF(OR($C282="",$C282="No CAS"),INDEX('[1]DEQ Pollutant List'!$A$7:$A$611,MATCH($D282,'[1]DEQ Pollutant List'!$C$7:$C$611,0)),INDEX('[1]DEQ Pollutant List'!$A$7:$A$611,MATCH($C282,'[1]DEQ Pollutant List'!$B$7:$B$611,0))),"")</f>
        <v/>
      </c>
      <c r="F282" s="32"/>
      <c r="G282" s="33">
        <v>0</v>
      </c>
      <c r="H282" s="42" t="s">
        <v>101</v>
      </c>
    </row>
    <row r="283" spans="1:11" x14ac:dyDescent="0.35">
      <c r="A283" s="28"/>
      <c r="B283" s="29" t="s">
        <v>437</v>
      </c>
      <c r="C283" s="30" t="s">
        <v>1022</v>
      </c>
      <c r="D283" s="31" t="s">
        <v>1023</v>
      </c>
      <c r="E283" s="17" t="str">
        <f>IFERROR(IF(OR($C283="",$C283="No CAS"),INDEX('[1]DEQ Pollutant List'!$A$7:$A$611,MATCH($D283,'[1]DEQ Pollutant List'!$C$7:$C$611,0)),INDEX('[1]DEQ Pollutant List'!$A$7:$A$611,MATCH($C283,'[1]DEQ Pollutant List'!$B$7:$B$611,0))),"")</f>
        <v/>
      </c>
      <c r="F283" s="32"/>
      <c r="G283" s="33">
        <v>0.7</v>
      </c>
      <c r="H283" s="42">
        <v>0.99</v>
      </c>
      <c r="I283" t="s">
        <v>1024</v>
      </c>
    </row>
    <row r="284" spans="1:11" x14ac:dyDescent="0.35">
      <c r="A284" s="28"/>
      <c r="B284" s="29" t="s">
        <v>437</v>
      </c>
      <c r="C284" s="30" t="s">
        <v>1017</v>
      </c>
      <c r="D284" s="31" t="s">
        <v>1018</v>
      </c>
      <c r="E284" s="17" t="str">
        <f>IFERROR(IF(OR($C284="",$C284="No CAS"),INDEX('[1]DEQ Pollutant List'!$A$7:$A$611,MATCH($D284,'[1]DEQ Pollutant List'!$C$7:$C$611,0)),INDEX('[1]DEQ Pollutant List'!$A$7:$A$611,MATCH($C284,'[1]DEQ Pollutant List'!$B$7:$B$611,0))),"")</f>
        <v/>
      </c>
      <c r="F284" s="32"/>
      <c r="G284" s="33">
        <v>0</v>
      </c>
      <c r="H284" s="42">
        <v>0.03</v>
      </c>
    </row>
    <row r="285" spans="1:11" x14ac:dyDescent="0.35">
      <c r="A285" s="28"/>
      <c r="B285" s="29" t="s">
        <v>437</v>
      </c>
      <c r="C285" s="30" t="s">
        <v>693</v>
      </c>
      <c r="D285" s="31" t="s">
        <v>694</v>
      </c>
      <c r="E285" s="17" t="str">
        <f>IFERROR(IF(OR($C285="",$C285="No CAS"),INDEX('[1]DEQ Pollutant List'!$A$7:$A$611,MATCH($D285,'[1]DEQ Pollutant List'!$C$7:$C$611,0)),INDEX('[1]DEQ Pollutant List'!$A$7:$A$611,MATCH($C285,'[1]DEQ Pollutant List'!$B$7:$B$611,0))),"")</f>
        <v/>
      </c>
      <c r="F285" s="32"/>
      <c r="G285" s="33">
        <v>0.01</v>
      </c>
      <c r="H285" s="42" t="s">
        <v>440</v>
      </c>
    </row>
    <row r="286" spans="1:11" x14ac:dyDescent="0.35">
      <c r="A286" s="28"/>
      <c r="B286" s="29" t="s">
        <v>437</v>
      </c>
      <c r="C286" s="30" t="s">
        <v>438</v>
      </c>
      <c r="D286" s="31" t="s">
        <v>439</v>
      </c>
      <c r="E286" s="17" t="str">
        <f>IFERROR(IF(OR($C286="",$C286="No CAS"),INDEX('[1]DEQ Pollutant List'!$A$7:$A$611,MATCH($D286,'[1]DEQ Pollutant List'!$C$7:$C$611,0)),INDEX('[1]DEQ Pollutant List'!$A$7:$A$611,MATCH($C286,'[1]DEQ Pollutant List'!$B$7:$B$611,0))),"")</f>
        <v/>
      </c>
      <c r="F286" s="32"/>
      <c r="G286" s="33">
        <v>0.01</v>
      </c>
      <c r="H286" s="42" t="s">
        <v>440</v>
      </c>
    </row>
    <row r="287" spans="1:11" x14ac:dyDescent="0.35">
      <c r="A287" s="28"/>
      <c r="B287" s="29" t="s">
        <v>452</v>
      </c>
      <c r="C287" s="30" t="s">
        <v>453</v>
      </c>
      <c r="D287" s="31" t="s">
        <v>454</v>
      </c>
      <c r="E287" s="17" t="str">
        <f>IFERROR(IF(OR($C287="",$C287="No CAS"),INDEX('[1]DEQ Pollutant List'!$A$7:$A$611,MATCH($D287,'[1]DEQ Pollutant List'!$C$7:$C$611,0)),INDEX('[1]DEQ Pollutant List'!$A$7:$A$611,MATCH($C287,'[1]DEQ Pollutant List'!$B$7:$B$611,0))),"")</f>
        <v/>
      </c>
      <c r="F287" s="32"/>
      <c r="G287" s="33">
        <v>0.03</v>
      </c>
      <c r="H287" s="42">
        <v>7.0000000000000007E-2</v>
      </c>
      <c r="I287" t="s">
        <v>455</v>
      </c>
      <c r="K287" t="s">
        <v>1198</v>
      </c>
    </row>
    <row r="288" spans="1:11" x14ac:dyDescent="0.35">
      <c r="A288" s="28"/>
      <c r="B288" s="29" t="s">
        <v>304</v>
      </c>
      <c r="C288" s="30" t="s">
        <v>1170</v>
      </c>
      <c r="D288" s="31" t="s">
        <v>1199</v>
      </c>
      <c r="E288" s="17" t="str">
        <f>IFERROR(IF(OR($C288="",$C288="No CAS"),INDEX('[1]DEQ Pollutant List'!$A$7:$A$611,MATCH($D288,'[1]DEQ Pollutant List'!$C$7:$C$611,0)),INDEX('[1]DEQ Pollutant List'!$A$7:$A$611,MATCH($C288,'[1]DEQ Pollutant List'!$B$7:$B$611,0))),"")</f>
        <v/>
      </c>
      <c r="F288" s="32"/>
      <c r="G288" s="33">
        <v>0.3</v>
      </c>
      <c r="H288" s="42">
        <v>0.4</v>
      </c>
      <c r="J288" t="s">
        <v>1200</v>
      </c>
    </row>
    <row r="289" spans="1:9" x14ac:dyDescent="0.35">
      <c r="A289" s="28"/>
      <c r="B289" s="29" t="s">
        <v>304</v>
      </c>
      <c r="C289" s="30" t="s">
        <v>579</v>
      </c>
      <c r="D289" s="31" t="s">
        <v>580</v>
      </c>
      <c r="E289" s="17" t="str">
        <f>IFERROR(IF(OR($C289="",$C289="No CAS"),INDEX('[1]DEQ Pollutant List'!$A$7:$A$611,MATCH($D289,'[1]DEQ Pollutant List'!$C$7:$C$611,0)),INDEX('[1]DEQ Pollutant List'!$A$7:$A$611,MATCH($C289,'[1]DEQ Pollutant List'!$B$7:$B$611,0))),"")</f>
        <v/>
      </c>
      <c r="F289" s="32"/>
      <c r="G289" s="33">
        <v>0.1</v>
      </c>
      <c r="H289" s="42">
        <v>0.2</v>
      </c>
    </row>
    <row r="290" spans="1:9" x14ac:dyDescent="0.35">
      <c r="A290" s="28"/>
      <c r="B290" s="29" t="s">
        <v>304</v>
      </c>
      <c r="C290" s="30" t="s">
        <v>302</v>
      </c>
      <c r="D290" s="31" t="s">
        <v>1201</v>
      </c>
      <c r="E290" s="17">
        <f>IFERROR(IF(OR($C290="",$C290="No CAS"),INDEX('[1]DEQ Pollutant List'!$A$7:$A$611,MATCH($D290,'[1]DEQ Pollutant List'!$C$7:$C$611,0)),INDEX('[1]DEQ Pollutant List'!$A$7:$A$611,MATCH($C290,'[1]DEQ Pollutant List'!$B$7:$B$611,0))),"")</f>
        <v>600</v>
      </c>
      <c r="F290" s="32"/>
      <c r="G290" s="33">
        <v>0.1</v>
      </c>
      <c r="H290" s="42">
        <v>0.2</v>
      </c>
    </row>
    <row r="291" spans="1:9" x14ac:dyDescent="0.35">
      <c r="A291" s="28"/>
      <c r="B291" s="29" t="s">
        <v>304</v>
      </c>
      <c r="C291" s="30" t="s">
        <v>743</v>
      </c>
      <c r="D291" s="31" t="s">
        <v>1202</v>
      </c>
      <c r="E291" s="17">
        <f>IFERROR(IF(OR($C291="",$C291="No CAS"),INDEX('[1]DEQ Pollutant List'!$A$7:$A$611,MATCH($D291,'[1]DEQ Pollutant List'!$C$7:$C$611,0)),INDEX('[1]DEQ Pollutant List'!$A$7:$A$611,MATCH($C291,'[1]DEQ Pollutant List'!$B$7:$B$611,0))),"")</f>
        <v>634</v>
      </c>
      <c r="F291" s="32"/>
      <c r="G291" s="33">
        <v>0.05</v>
      </c>
      <c r="H291" s="42">
        <v>0.15</v>
      </c>
    </row>
    <row r="292" spans="1:9" x14ac:dyDescent="0.35">
      <c r="A292" s="28"/>
      <c r="B292" s="29" t="s">
        <v>304</v>
      </c>
      <c r="C292" s="30" t="s">
        <v>223</v>
      </c>
      <c r="D292" s="31" t="s">
        <v>224</v>
      </c>
      <c r="E292" s="17" t="str">
        <f>IFERROR(IF(OR($C292="",$C292="No CAS"),INDEX('[1]DEQ Pollutant List'!$A$7:$A$611,MATCH($D292,'[1]DEQ Pollutant List'!$C$7:$C$611,0)),INDEX('[1]DEQ Pollutant List'!$A$7:$A$611,MATCH($C292,'[1]DEQ Pollutant List'!$B$7:$B$611,0))),"")</f>
        <v/>
      </c>
      <c r="F292" s="32"/>
      <c r="G292" s="33">
        <v>0.05</v>
      </c>
      <c r="H292" s="42">
        <v>0.1</v>
      </c>
    </row>
    <row r="293" spans="1:9" x14ac:dyDescent="0.35">
      <c r="A293" s="28"/>
      <c r="B293" s="29" t="s">
        <v>304</v>
      </c>
      <c r="C293" s="30" t="s">
        <v>475</v>
      </c>
      <c r="D293" s="31" t="s">
        <v>476</v>
      </c>
      <c r="E293" s="17" t="str">
        <f>IFERROR(IF(OR($C293="",$C293="No CAS"),INDEX('[1]DEQ Pollutant List'!$A$7:$A$611,MATCH($D293,'[1]DEQ Pollutant List'!$C$7:$C$611,0)),INDEX('[1]DEQ Pollutant List'!$A$7:$A$611,MATCH($C293,'[1]DEQ Pollutant List'!$B$7:$B$611,0))),"")</f>
        <v/>
      </c>
      <c r="F293" s="32"/>
      <c r="G293" s="33">
        <v>0.05</v>
      </c>
      <c r="H293" s="42">
        <v>0.1</v>
      </c>
    </row>
    <row r="294" spans="1:9" x14ac:dyDescent="0.35">
      <c r="A294" s="28"/>
      <c r="B294" s="29" t="s">
        <v>304</v>
      </c>
      <c r="C294" s="30" t="s">
        <v>627</v>
      </c>
      <c r="D294" s="31" t="s">
        <v>628</v>
      </c>
      <c r="E294" s="17" t="str">
        <f>IFERROR(IF(OR($C294="",$C294="No CAS"),INDEX('[1]DEQ Pollutant List'!$A$7:$A$611,MATCH($D294,'[1]DEQ Pollutant List'!$C$7:$C$611,0)),INDEX('[1]DEQ Pollutant List'!$A$7:$A$611,MATCH($C294,'[1]DEQ Pollutant List'!$B$7:$B$611,0))),"")</f>
        <v/>
      </c>
      <c r="F294" s="32"/>
      <c r="G294" s="33">
        <v>0.03</v>
      </c>
      <c r="H294" s="42">
        <v>0.05</v>
      </c>
    </row>
    <row r="295" spans="1:9" x14ac:dyDescent="0.35">
      <c r="A295" s="28"/>
      <c r="B295" s="29" t="s">
        <v>304</v>
      </c>
      <c r="C295" s="30" t="s">
        <v>371</v>
      </c>
      <c r="D295" s="31" t="s">
        <v>372</v>
      </c>
      <c r="E295" s="17" t="str">
        <f>IFERROR(IF(OR($C295="",$C295="No CAS"),INDEX('[1]DEQ Pollutant List'!$A$7:$A$611,MATCH($D295,'[1]DEQ Pollutant List'!$C$7:$C$611,0)),INDEX('[1]DEQ Pollutant List'!$A$7:$A$611,MATCH($C295,'[1]DEQ Pollutant List'!$B$7:$B$611,0))),"")</f>
        <v/>
      </c>
      <c r="F295" s="32"/>
      <c r="G295" s="33">
        <v>0.01</v>
      </c>
      <c r="H295" s="42">
        <v>0.03</v>
      </c>
    </row>
    <row r="296" spans="1:9" x14ac:dyDescent="0.35">
      <c r="A296" s="28"/>
      <c r="B296" s="29" t="s">
        <v>304</v>
      </c>
      <c r="C296" s="30" t="s">
        <v>510</v>
      </c>
      <c r="D296" s="31" t="s">
        <v>511</v>
      </c>
      <c r="E296" s="17" t="str">
        <f>IFERROR(IF(OR($C296="",$C296="No CAS"),INDEX('[1]DEQ Pollutant List'!$A$7:$A$611,MATCH($D296,'[1]DEQ Pollutant List'!$C$7:$C$611,0)),INDEX('[1]DEQ Pollutant List'!$A$7:$A$611,MATCH($C296,'[1]DEQ Pollutant List'!$B$7:$B$611,0))),"")</f>
        <v/>
      </c>
      <c r="F296" s="32"/>
      <c r="G296" s="33" t="s">
        <v>101</v>
      </c>
      <c r="H296" s="42"/>
    </row>
    <row r="297" spans="1:9" x14ac:dyDescent="0.35">
      <c r="A297" s="28"/>
      <c r="B297" s="29" t="s">
        <v>304</v>
      </c>
      <c r="C297" s="30" t="s">
        <v>508</v>
      </c>
      <c r="D297" s="31" t="s">
        <v>509</v>
      </c>
      <c r="E297" s="17" t="str">
        <f>IFERROR(IF(OR($C297="",$C297="No CAS"),INDEX('[1]DEQ Pollutant List'!$A$7:$A$611,MATCH($D297,'[1]DEQ Pollutant List'!$C$7:$C$611,0)),INDEX('[1]DEQ Pollutant List'!$A$7:$A$611,MATCH($C297,'[1]DEQ Pollutant List'!$B$7:$B$611,0))),"")</f>
        <v/>
      </c>
      <c r="F297" s="32"/>
      <c r="G297" s="33" t="s">
        <v>101</v>
      </c>
      <c r="H297" s="42"/>
    </row>
    <row r="298" spans="1:9" x14ac:dyDescent="0.35">
      <c r="A298" s="28"/>
      <c r="B298" s="29" t="s">
        <v>304</v>
      </c>
      <c r="C298" s="30" t="s">
        <v>498</v>
      </c>
      <c r="D298" s="31" t="s">
        <v>499</v>
      </c>
      <c r="E298" s="17" t="str">
        <f>IFERROR(IF(OR($C298="",$C298="No CAS"),INDEX('[1]DEQ Pollutant List'!$A$7:$A$611,MATCH($D298,'[1]DEQ Pollutant List'!$C$7:$C$611,0)),INDEX('[1]DEQ Pollutant List'!$A$7:$A$611,MATCH($C298,'[1]DEQ Pollutant List'!$B$7:$B$611,0))),"")</f>
        <v/>
      </c>
      <c r="F298" s="32"/>
      <c r="G298" s="33" t="s">
        <v>558</v>
      </c>
      <c r="H298" s="42"/>
    </row>
    <row r="299" spans="1:9" x14ac:dyDescent="0.35">
      <c r="A299" s="28"/>
      <c r="B299" s="29" t="s">
        <v>304</v>
      </c>
      <c r="C299" s="30" t="s">
        <v>521</v>
      </c>
      <c r="D299" s="31" t="s">
        <v>522</v>
      </c>
      <c r="E299" s="17" t="str">
        <f>IFERROR(IF(OR($C299="",$C299="No CAS"),INDEX('[1]DEQ Pollutant List'!$A$7:$A$611,MATCH($D299,'[1]DEQ Pollutant List'!$C$7:$C$611,0)),INDEX('[1]DEQ Pollutant List'!$A$7:$A$611,MATCH($C299,'[1]DEQ Pollutant List'!$B$7:$B$611,0))),"")</f>
        <v/>
      </c>
      <c r="F299" s="32"/>
      <c r="G299" s="33" t="s">
        <v>558</v>
      </c>
      <c r="H299" s="42"/>
    </row>
    <row r="300" spans="1:9" x14ac:dyDescent="0.35">
      <c r="A300" s="28"/>
      <c r="B300" s="29" t="s">
        <v>304</v>
      </c>
      <c r="C300" s="30" t="s">
        <v>1203</v>
      </c>
      <c r="D300" s="31" t="s">
        <v>1204</v>
      </c>
      <c r="E300" s="17">
        <f>IFERROR(IF(OR($C300="",$C300="No CAS"),INDEX('[1]DEQ Pollutant List'!$A$7:$A$611,MATCH($D300,'[1]DEQ Pollutant List'!$C$7:$C$611,0)),INDEX('[1]DEQ Pollutant List'!$A$7:$A$611,MATCH($C300,'[1]DEQ Pollutant List'!$B$7:$B$611,0))),"")</f>
        <v>488</v>
      </c>
      <c r="F300" s="32"/>
      <c r="G300" s="33" t="s">
        <v>558</v>
      </c>
      <c r="H300" s="42">
        <v>1</v>
      </c>
    </row>
    <row r="301" spans="1:9" s="57" customFormat="1" ht="28" x14ac:dyDescent="0.35">
      <c r="A301" s="49"/>
      <c r="B301" s="50" t="s">
        <v>360</v>
      </c>
      <c r="C301" s="51" t="s">
        <v>1205</v>
      </c>
      <c r="D301" s="52" t="s">
        <v>549</v>
      </c>
      <c r="E301" s="53" t="str">
        <f>IFERROR(IF(OR($C301="",$C301="No CAS"),INDEX('[1]DEQ Pollutant List'!$A$7:$A$611,MATCH($D301,'[1]DEQ Pollutant List'!$C$7:$C$611,0)),INDEX('[1]DEQ Pollutant List'!$A$7:$A$611,MATCH($C301,'[1]DEQ Pollutant List'!$B$7:$B$611,0))),"")</f>
        <v/>
      </c>
      <c r="F301" s="54"/>
      <c r="G301" s="55">
        <v>0.4</v>
      </c>
      <c r="H301" s="56">
        <v>0.5</v>
      </c>
      <c r="I301" s="57" t="s">
        <v>550</v>
      </c>
    </row>
    <row r="302" spans="1:9" x14ac:dyDescent="0.35">
      <c r="A302" s="28"/>
      <c r="B302" s="29" t="s">
        <v>360</v>
      </c>
      <c r="C302" s="30" t="s">
        <v>1206</v>
      </c>
      <c r="D302" s="31" t="s">
        <v>362</v>
      </c>
      <c r="E302" s="17" t="str">
        <f>IFERROR(IF(OR($C302="",$C302="No CAS"),INDEX('[1]DEQ Pollutant List'!$A$7:$A$611,MATCH($D302,'[1]DEQ Pollutant List'!$C$7:$C$611,0)),INDEX('[1]DEQ Pollutant List'!$A$7:$A$611,MATCH($C302,'[1]DEQ Pollutant List'!$B$7:$B$611,0))),"")</f>
        <v/>
      </c>
      <c r="F302" s="32"/>
      <c r="G302" s="33">
        <v>0.3</v>
      </c>
      <c r="H302" s="42">
        <v>0.4</v>
      </c>
    </row>
    <row r="303" spans="1:9" x14ac:dyDescent="0.35">
      <c r="A303" s="28"/>
      <c r="B303" s="29" t="s">
        <v>360</v>
      </c>
      <c r="C303" s="30" t="s">
        <v>1207</v>
      </c>
      <c r="D303" s="31" t="s">
        <v>1016</v>
      </c>
      <c r="E303" s="17" t="str">
        <f>IFERROR(IF(OR($C303="",$C303="No CAS"),INDEX('[1]DEQ Pollutant List'!$A$7:$A$611,MATCH($D303,'[1]DEQ Pollutant List'!$C$7:$C$611,0)),INDEX('[1]DEQ Pollutant List'!$A$7:$A$611,MATCH($C303,'[1]DEQ Pollutant List'!$B$7:$B$611,0))),"")</f>
        <v/>
      </c>
      <c r="F303" s="32"/>
      <c r="G303" s="33">
        <v>0.05</v>
      </c>
      <c r="H303" s="42">
        <v>0.1</v>
      </c>
    </row>
    <row r="304" spans="1:9" x14ac:dyDescent="0.35">
      <c r="A304" s="28"/>
      <c r="B304" s="45" t="s">
        <v>230</v>
      </c>
      <c r="C304" s="30" t="s">
        <v>554</v>
      </c>
      <c r="D304" s="31" t="s">
        <v>556</v>
      </c>
      <c r="E304" s="17" t="str">
        <f>IFERROR(IF(OR($C304="",$C304="No CAS"),INDEX('[1]DEQ Pollutant List'!$A$7:$A$611,MATCH($D304,'[1]DEQ Pollutant List'!$C$7:$C$611,0)),INDEX('[1]DEQ Pollutant List'!$A$7:$A$611,MATCH($C304,'[1]DEQ Pollutant List'!$B$7:$B$611,0))),"")</f>
        <v/>
      </c>
      <c r="F304" s="32"/>
      <c r="G304" s="33">
        <v>0.2</v>
      </c>
      <c r="H304" s="42">
        <v>0.4</v>
      </c>
      <c r="I304" t="s">
        <v>557</v>
      </c>
    </row>
    <row r="305" spans="1:10" x14ac:dyDescent="0.35">
      <c r="A305" s="28"/>
      <c r="B305" s="45" t="s">
        <v>230</v>
      </c>
      <c r="C305" s="30" t="s">
        <v>223</v>
      </c>
      <c r="D305" s="31" t="s">
        <v>229</v>
      </c>
      <c r="E305" s="17" t="str">
        <f>IFERROR(IF(OR($C305="",$C305="No CAS"),INDEX('[1]DEQ Pollutant List'!$A$7:$A$611,MATCH($D305,'[1]DEQ Pollutant List'!$C$7:$C$611,0)),INDEX('[1]DEQ Pollutant List'!$A$7:$A$611,MATCH($C305,'[1]DEQ Pollutant List'!$B$7:$B$611,0))),"")</f>
        <v/>
      </c>
      <c r="F305" s="32"/>
      <c r="G305" s="33">
        <v>2.5000000000000001E-2</v>
      </c>
      <c r="H305" s="42">
        <v>0.1</v>
      </c>
    </row>
    <row r="306" spans="1:10" x14ac:dyDescent="0.35">
      <c r="A306" s="28"/>
      <c r="B306" s="45" t="s">
        <v>230</v>
      </c>
      <c r="C306" s="30" t="s">
        <v>672</v>
      </c>
      <c r="D306" s="31" t="s">
        <v>673</v>
      </c>
      <c r="E306" s="17">
        <f>IFERROR(IF(OR($C306="",$C306="No CAS"),INDEX('[1]DEQ Pollutant List'!$A$7:$A$611,MATCH($D306,'[1]DEQ Pollutant List'!$C$7:$C$611,0)),INDEX('[1]DEQ Pollutant List'!$A$7:$A$611,MATCH($C306,'[1]DEQ Pollutant List'!$B$7:$B$611,0))),"")</f>
        <v>264</v>
      </c>
      <c r="F306" s="32"/>
      <c r="G306" s="33">
        <v>2.5000000000000001E-2</v>
      </c>
      <c r="H306" s="42">
        <v>0.1</v>
      </c>
    </row>
    <row r="307" spans="1:10" x14ac:dyDescent="0.35">
      <c r="A307" s="28"/>
      <c r="B307" s="45" t="s">
        <v>230</v>
      </c>
      <c r="C307" s="30" t="s">
        <v>490</v>
      </c>
      <c r="D307" s="31" t="s">
        <v>491</v>
      </c>
      <c r="E307" s="17" t="str">
        <f>IFERROR(IF(OR($C307="",$C307="No CAS"),INDEX('[1]DEQ Pollutant List'!$A$7:$A$611,MATCH($D307,'[1]DEQ Pollutant List'!$C$7:$C$611,0)),INDEX('[1]DEQ Pollutant List'!$A$7:$A$611,MATCH($C307,'[1]DEQ Pollutant List'!$B$7:$B$611,0))),"")</f>
        <v/>
      </c>
      <c r="F307" s="32"/>
      <c r="G307" s="33">
        <v>2.5000000000000001E-2</v>
      </c>
      <c r="H307" s="42">
        <v>0.1</v>
      </c>
    </row>
    <row r="308" spans="1:10" x14ac:dyDescent="0.35">
      <c r="A308" s="28"/>
      <c r="B308" s="45" t="s">
        <v>230</v>
      </c>
      <c r="C308" s="30" t="s">
        <v>602</v>
      </c>
      <c r="D308" s="31" t="s">
        <v>607</v>
      </c>
      <c r="E308" s="17" t="str">
        <f>IFERROR(IF(OR($C308="",$C308="No CAS"),INDEX('[1]DEQ Pollutant List'!$A$7:$A$611,MATCH($D308,'[1]DEQ Pollutant List'!$C$7:$C$611,0)),INDEX('[1]DEQ Pollutant List'!$A$7:$A$611,MATCH($C308,'[1]DEQ Pollutant List'!$B$7:$B$611,0))),"")</f>
        <v/>
      </c>
      <c r="F308" s="32"/>
      <c r="G308" s="33">
        <v>1E-3</v>
      </c>
      <c r="H308" s="42">
        <v>0.01</v>
      </c>
    </row>
    <row r="309" spans="1:10" x14ac:dyDescent="0.35">
      <c r="A309" s="28"/>
      <c r="B309" s="45" t="s">
        <v>230</v>
      </c>
      <c r="C309" s="30"/>
      <c r="D309" s="31" t="s">
        <v>1094</v>
      </c>
      <c r="E309" s="17" t="str">
        <f>IFERROR(IF(OR($C309="",$C309="No CAS"),INDEX('[1]DEQ Pollutant List'!$A$7:$A$611,MATCH($D309,'[1]DEQ Pollutant List'!$C$7:$C$611,0)),INDEX('[1]DEQ Pollutant List'!$A$7:$A$611,MATCH($C309,'[1]DEQ Pollutant List'!$B$7:$B$611,0))),"")</f>
        <v/>
      </c>
      <c r="F309" s="32"/>
      <c r="G309" s="33">
        <v>0.4</v>
      </c>
      <c r="H309" s="42">
        <v>0.6</v>
      </c>
    </row>
    <row r="310" spans="1:10" x14ac:dyDescent="0.35">
      <c r="A310" s="28"/>
      <c r="B310" s="196" t="s">
        <v>197</v>
      </c>
      <c r="C310" s="30" t="s">
        <v>198</v>
      </c>
      <c r="D310" s="31" t="s">
        <v>199</v>
      </c>
      <c r="E310" s="17" t="str">
        <f>IFERROR(IF(OR($C310="",$C310="No CAS"),INDEX('[1]DEQ Pollutant List'!$A$7:$A$611,MATCH($D310,'[1]DEQ Pollutant List'!$C$7:$C$611,0)),INDEX('[1]DEQ Pollutant List'!$A$7:$A$611,MATCH($C310,'[1]DEQ Pollutant List'!$B$7:$B$611,0))),"")</f>
        <v/>
      </c>
      <c r="F310" s="32"/>
      <c r="G310" s="33">
        <v>0.02</v>
      </c>
      <c r="H310" s="42"/>
      <c r="I310" t="s">
        <v>200</v>
      </c>
    </row>
    <row r="311" spans="1:10" x14ac:dyDescent="0.35">
      <c r="A311" s="28"/>
      <c r="B311" s="196" t="s">
        <v>197</v>
      </c>
      <c r="C311" s="30" t="s">
        <v>54</v>
      </c>
      <c r="D311" s="31" t="s">
        <v>59</v>
      </c>
      <c r="E311" s="17" t="str">
        <f>IFERROR(IF(OR($C311="",$C311="No CAS"),INDEX('[1]DEQ Pollutant List'!$A$7:$A$611,MATCH($D311,'[1]DEQ Pollutant List'!$C$7:$C$611,0)),INDEX('[1]DEQ Pollutant List'!$A$7:$A$611,MATCH($C311,'[1]DEQ Pollutant List'!$B$7:$B$611,0))),"")</f>
        <v/>
      </c>
      <c r="F311" s="32"/>
      <c r="G311" s="33">
        <v>0.98</v>
      </c>
      <c r="H311" s="42"/>
    </row>
    <row r="312" spans="1:10" x14ac:dyDescent="0.35">
      <c r="A312" s="28"/>
      <c r="B312" s="196" t="s">
        <v>53</v>
      </c>
      <c r="C312" s="30" t="s">
        <v>1208</v>
      </c>
      <c r="D312" s="31" t="s">
        <v>370</v>
      </c>
      <c r="E312" s="17" t="str">
        <f>IFERROR(IF(OR($C312="",$C312="No CAS"),INDEX('[1]DEQ Pollutant List'!$A$7:$A$611,MATCH($D312,'[1]DEQ Pollutant List'!$C$7:$C$611,0)),INDEX('[1]DEQ Pollutant List'!$A$7:$A$611,MATCH($C312,'[1]DEQ Pollutant List'!$B$7:$B$611,0))),"")</f>
        <v/>
      </c>
      <c r="F312" s="32"/>
      <c r="G312" s="33">
        <v>0.25</v>
      </c>
      <c r="H312" s="42"/>
      <c r="I312" t="s">
        <v>200</v>
      </c>
    </row>
    <row r="313" spans="1:10" x14ac:dyDescent="0.35">
      <c r="A313" s="28"/>
      <c r="B313" s="196" t="s">
        <v>53</v>
      </c>
      <c r="C313" s="30" t="s">
        <v>535</v>
      </c>
      <c r="D313" s="31" t="s">
        <v>536</v>
      </c>
      <c r="E313" s="17" t="str">
        <f>IFERROR(IF(OR($C313="",$C313="No CAS"),INDEX('[1]DEQ Pollutant List'!$A$7:$A$611,MATCH($D313,'[1]DEQ Pollutant List'!$C$7:$C$611,0)),INDEX('[1]DEQ Pollutant List'!$A$7:$A$611,MATCH($C313,'[1]DEQ Pollutant List'!$B$7:$B$611,0))),"")</f>
        <v/>
      </c>
      <c r="F313" s="32"/>
      <c r="G313" s="33">
        <v>3.2000000000000001E-2</v>
      </c>
      <c r="H313" s="42"/>
    </row>
    <row r="314" spans="1:10" x14ac:dyDescent="0.35">
      <c r="A314" s="28"/>
      <c r="B314" s="196" t="s">
        <v>53</v>
      </c>
      <c r="C314" s="30" t="s">
        <v>981</v>
      </c>
      <c r="D314" s="31" t="s">
        <v>982</v>
      </c>
      <c r="E314" s="17" t="str">
        <f>IFERROR(IF(OR($C314="",$C314="No CAS"),INDEX('[1]DEQ Pollutant List'!$A$7:$A$611,MATCH($D314,'[1]DEQ Pollutant List'!$C$7:$C$611,0)),INDEX('[1]DEQ Pollutant List'!$A$7:$A$611,MATCH($C314,'[1]DEQ Pollutant List'!$B$7:$B$611,0))),"")</f>
        <v/>
      </c>
      <c r="F314" s="32"/>
      <c r="G314" s="33" t="s">
        <v>25</v>
      </c>
      <c r="H314" s="42"/>
    </row>
    <row r="315" spans="1:10" x14ac:dyDescent="0.35">
      <c r="A315" s="28"/>
      <c r="B315" s="196" t="s">
        <v>53</v>
      </c>
      <c r="C315" s="30" t="s">
        <v>1209</v>
      </c>
      <c r="D315" s="31" t="s">
        <v>55</v>
      </c>
      <c r="E315" s="17" t="str">
        <f>IFERROR(IF(OR($C315="",$C315="No CAS"),INDEX('[1]DEQ Pollutant List'!$A$7:$A$611,MATCH($D315,'[1]DEQ Pollutant List'!$C$7:$C$611,0)),INDEX('[1]DEQ Pollutant List'!$A$7:$A$611,MATCH($C315,'[1]DEQ Pollutant List'!$B$7:$B$611,0))),"")</f>
        <v/>
      </c>
      <c r="F315" s="32"/>
      <c r="G315" s="33">
        <v>0.71799999999999997</v>
      </c>
      <c r="H315" s="42"/>
    </row>
    <row r="316" spans="1:10" x14ac:dyDescent="0.35">
      <c r="A316" s="28"/>
      <c r="B316" s="196" t="s">
        <v>311</v>
      </c>
      <c r="C316" s="30" t="s">
        <v>1210</v>
      </c>
      <c r="D316" s="31" t="s">
        <v>311</v>
      </c>
      <c r="E316" s="17" t="str">
        <f>IFERROR(IF(OR($C316="",$C316="No CAS"),INDEX('[1]DEQ Pollutant List'!$A$7:$A$611,MATCH($D316,'[1]DEQ Pollutant List'!$C$7:$C$611,0)),INDEX('[1]DEQ Pollutant List'!$A$7:$A$611,MATCH($C316,'[1]DEQ Pollutant List'!$B$7:$B$611,0))),"")</f>
        <v/>
      </c>
      <c r="F316" s="32"/>
      <c r="G316" s="33">
        <v>0.19</v>
      </c>
      <c r="H316" s="42">
        <v>0.3</v>
      </c>
      <c r="J316" t="s">
        <v>1211</v>
      </c>
    </row>
    <row r="317" spans="1:10" x14ac:dyDescent="0.35">
      <c r="A317" s="28"/>
      <c r="B317" s="196" t="s">
        <v>156</v>
      </c>
      <c r="C317" s="30" t="s">
        <v>743</v>
      </c>
      <c r="D317" s="31" t="s">
        <v>744</v>
      </c>
      <c r="E317" s="17">
        <f>IFERROR(IF(OR($C317="",$C317="No CAS"),INDEX('[1]DEQ Pollutant List'!$A$7:$A$611,MATCH($D317,'[1]DEQ Pollutant List'!$C$7:$C$611,0)),INDEX('[1]DEQ Pollutant List'!$A$7:$A$611,MATCH($C317,'[1]DEQ Pollutant List'!$B$7:$B$611,0))),"")</f>
        <v>634</v>
      </c>
      <c r="F317" s="32"/>
      <c r="G317" s="33">
        <v>0.25</v>
      </c>
      <c r="H317" s="42">
        <v>0.4</v>
      </c>
      <c r="J317" t="s">
        <v>1212</v>
      </c>
    </row>
    <row r="318" spans="1:10" x14ac:dyDescent="0.35">
      <c r="A318" s="28"/>
      <c r="B318" s="196" t="s">
        <v>156</v>
      </c>
      <c r="C318" s="30" t="s">
        <v>153</v>
      </c>
      <c r="D318" s="31" t="s">
        <v>154</v>
      </c>
      <c r="E318" s="17" t="str">
        <f>IFERROR(IF(OR($C318="",$C318="No CAS"),INDEX('[1]DEQ Pollutant List'!$A$7:$A$611,MATCH($D318,'[1]DEQ Pollutant List'!$C$7:$C$611,0)),INDEX('[1]DEQ Pollutant List'!$A$7:$A$611,MATCH($C318,'[1]DEQ Pollutant List'!$B$7:$B$611,0))),"")</f>
        <v/>
      </c>
      <c r="F318" s="32"/>
      <c r="G318" s="33">
        <v>0.25</v>
      </c>
      <c r="H318" s="42">
        <v>0.4</v>
      </c>
    </row>
    <row r="319" spans="1:10" x14ac:dyDescent="0.35">
      <c r="A319" s="28"/>
      <c r="B319" s="196" t="s">
        <v>156</v>
      </c>
      <c r="C319" s="30" t="s">
        <v>165</v>
      </c>
      <c r="D319" s="31" t="s">
        <v>166</v>
      </c>
      <c r="E319" s="17" t="str">
        <f>IFERROR(IF(OR($C319="",$C319="No CAS"),INDEX('[1]DEQ Pollutant List'!$A$7:$A$611,MATCH($D319,'[1]DEQ Pollutant List'!$C$7:$C$611,0)),INDEX('[1]DEQ Pollutant List'!$A$7:$A$611,MATCH($C319,'[1]DEQ Pollutant List'!$B$7:$B$611,0))),"")</f>
        <v/>
      </c>
      <c r="F319" s="32"/>
      <c r="G319" s="33">
        <v>0.15</v>
      </c>
      <c r="H319" s="42">
        <v>0.3</v>
      </c>
    </row>
    <row r="320" spans="1:10" x14ac:dyDescent="0.35">
      <c r="A320" s="28"/>
      <c r="B320" s="196" t="s">
        <v>156</v>
      </c>
      <c r="C320" s="30" t="s">
        <v>1040</v>
      </c>
      <c r="D320" s="31" t="s">
        <v>1156</v>
      </c>
      <c r="E320" s="17">
        <f>IFERROR(IF(OR($C320="",$C320="No CAS"),INDEX('[1]DEQ Pollutant List'!$A$7:$A$611,MATCH($D320,'[1]DEQ Pollutant List'!$C$7:$C$611,0)),INDEX('[1]DEQ Pollutant List'!$A$7:$A$611,MATCH($C320,'[1]DEQ Pollutant List'!$B$7:$B$611,0))),"")</f>
        <v>333</v>
      </c>
      <c r="F320" s="32"/>
      <c r="G320" s="33">
        <v>0.15</v>
      </c>
      <c r="H320" s="42">
        <v>0.3</v>
      </c>
    </row>
    <row r="321" spans="1:10" x14ac:dyDescent="0.35">
      <c r="A321" s="28"/>
      <c r="B321" s="196" t="s">
        <v>234</v>
      </c>
      <c r="C321" s="30" t="s">
        <v>593</v>
      </c>
      <c r="D321" s="31" t="s">
        <v>597</v>
      </c>
      <c r="E321" s="17" t="str">
        <f>IFERROR(IF(OR($C321="",$C321="No CAS"),INDEX('[1]DEQ Pollutant List'!$A$7:$A$611,MATCH($D321,'[1]DEQ Pollutant List'!$C$7:$C$611,0)),INDEX('[1]DEQ Pollutant List'!$A$7:$A$611,MATCH($C321,'[1]DEQ Pollutant List'!$B$7:$B$611,0))),"")</f>
        <v/>
      </c>
      <c r="F321" s="32"/>
      <c r="G321" s="33">
        <v>0.6</v>
      </c>
      <c r="H321" s="42">
        <v>1</v>
      </c>
      <c r="I321">
        <v>0.876</v>
      </c>
    </row>
    <row r="322" spans="1:10" x14ac:dyDescent="0.35">
      <c r="A322" s="28"/>
      <c r="B322" s="196" t="s">
        <v>234</v>
      </c>
      <c r="C322" s="30" t="s">
        <v>60</v>
      </c>
      <c r="D322" s="31" t="s">
        <v>941</v>
      </c>
      <c r="E322" s="17" t="str">
        <f>IFERROR(IF(OR($C322="",$C322="No CAS"),INDEX('[1]DEQ Pollutant List'!$A$7:$A$611,MATCH($D322,'[1]DEQ Pollutant List'!$C$7:$C$611,0)),INDEX('[1]DEQ Pollutant List'!$A$7:$A$611,MATCH($C322,'[1]DEQ Pollutant List'!$B$7:$B$611,0))),"")</f>
        <v/>
      </c>
      <c r="F322" s="32"/>
      <c r="G322" s="33">
        <v>0.1</v>
      </c>
      <c r="H322" s="42">
        <v>0.3</v>
      </c>
    </row>
    <row r="323" spans="1:10" x14ac:dyDescent="0.35">
      <c r="A323" s="28"/>
      <c r="B323" s="196" t="s">
        <v>234</v>
      </c>
      <c r="C323" s="30" t="s">
        <v>1213</v>
      </c>
      <c r="D323" s="31" t="s">
        <v>284</v>
      </c>
      <c r="E323" s="17" t="str">
        <f>IFERROR(IF(OR($C323="",$C323="No CAS"),INDEX('[1]DEQ Pollutant List'!$A$7:$A$611,MATCH($D323,'[1]DEQ Pollutant List'!$C$7:$C$611,0)),INDEX('[1]DEQ Pollutant List'!$A$7:$A$611,MATCH($C323,'[1]DEQ Pollutant List'!$B$7:$B$611,0))),"")</f>
        <v/>
      </c>
      <c r="F323" s="32"/>
      <c r="G323" s="33">
        <v>1E-3</v>
      </c>
      <c r="H323" s="42">
        <v>0.01</v>
      </c>
    </row>
    <row r="324" spans="1:10" x14ac:dyDescent="0.35">
      <c r="A324" s="28"/>
      <c r="B324" s="196" t="s">
        <v>234</v>
      </c>
      <c r="C324" s="30" t="s">
        <v>1214</v>
      </c>
      <c r="D324" s="31" t="s">
        <v>1084</v>
      </c>
      <c r="E324" s="17" t="str">
        <f>IFERROR(IF(OR($C324="",$C324="No CAS"),INDEX('[1]DEQ Pollutant List'!$A$7:$A$611,MATCH($D324,'[1]DEQ Pollutant List'!$C$7:$C$611,0)),INDEX('[1]DEQ Pollutant List'!$A$7:$A$611,MATCH($C324,'[1]DEQ Pollutant List'!$B$7:$B$611,0))),"")</f>
        <v/>
      </c>
      <c r="F324" s="32"/>
      <c r="G324" s="33">
        <v>1E-3</v>
      </c>
      <c r="H324" s="42">
        <v>0.01</v>
      </c>
    </row>
    <row r="325" spans="1:10" x14ac:dyDescent="0.35">
      <c r="A325" s="28"/>
      <c r="B325" s="196" t="s">
        <v>234</v>
      </c>
      <c r="C325" s="30" t="s">
        <v>1215</v>
      </c>
      <c r="D325" s="31" t="s">
        <v>236</v>
      </c>
      <c r="E325" s="17" t="str">
        <f>IFERROR(IF(OR($C325="",$C325="No CAS"),INDEX('[1]DEQ Pollutant List'!$A$7:$A$611,MATCH($D325,'[1]DEQ Pollutant List'!$C$7:$C$611,0)),INDEX('[1]DEQ Pollutant List'!$A$7:$A$611,MATCH($C325,'[1]DEQ Pollutant List'!$B$7:$B$611,0))),"")</f>
        <v/>
      </c>
      <c r="F325" s="32"/>
      <c r="G325" s="33" t="s">
        <v>25</v>
      </c>
      <c r="H325" s="42"/>
    </row>
    <row r="326" spans="1:10" x14ac:dyDescent="0.35">
      <c r="A326" s="28"/>
      <c r="B326" s="196" t="s">
        <v>240</v>
      </c>
      <c r="C326" s="30" t="s">
        <v>1216</v>
      </c>
      <c r="D326" s="31" t="s">
        <v>337</v>
      </c>
      <c r="E326" s="17" t="str">
        <f>IFERROR(IF(OR($C326="",$C326="No CAS"),INDEX('[1]DEQ Pollutant List'!$A$7:$A$611,MATCH($D326,'[1]DEQ Pollutant List'!$C$7:$C$611,0)),INDEX('[1]DEQ Pollutant List'!$A$7:$A$611,MATCH($C326,'[1]DEQ Pollutant List'!$B$7:$B$611,0))),"")</f>
        <v/>
      </c>
      <c r="F326" s="32"/>
      <c r="G326" s="33">
        <v>0.3</v>
      </c>
      <c r="H326" s="42">
        <v>0.6</v>
      </c>
    </row>
    <row r="327" spans="1:10" x14ac:dyDescent="0.35">
      <c r="A327" s="28"/>
      <c r="B327" s="196" t="s">
        <v>240</v>
      </c>
      <c r="C327" s="30" t="s">
        <v>1217</v>
      </c>
      <c r="D327" s="31" t="s">
        <v>729</v>
      </c>
      <c r="E327" s="17" t="str">
        <f>IFERROR(IF(OR($C327="",$C327="No CAS"),INDEX('[1]DEQ Pollutant List'!$A$7:$A$611,MATCH($D327,'[1]DEQ Pollutant List'!$C$7:$C$611,0)),INDEX('[1]DEQ Pollutant List'!$A$7:$A$611,MATCH($C327,'[1]DEQ Pollutant List'!$B$7:$B$611,0))),"")</f>
        <v/>
      </c>
      <c r="F327" s="32"/>
      <c r="G327" s="33">
        <v>0.15</v>
      </c>
      <c r="H327" s="42">
        <v>0.4</v>
      </c>
    </row>
    <row r="328" spans="1:10" x14ac:dyDescent="0.35">
      <c r="A328" s="28"/>
      <c r="B328" s="196" t="s">
        <v>240</v>
      </c>
      <c r="C328" s="30" t="s">
        <v>1218</v>
      </c>
      <c r="D328" s="31" t="s">
        <v>539</v>
      </c>
      <c r="E328" s="17" t="str">
        <f>IFERROR(IF(OR($C328="",$C328="No CAS"),INDEX('[1]DEQ Pollutant List'!$A$7:$A$611,MATCH($D328,'[1]DEQ Pollutant List'!$C$7:$C$611,0)),INDEX('[1]DEQ Pollutant List'!$A$7:$A$611,MATCH($C328,'[1]DEQ Pollutant List'!$B$7:$B$611,0))),"")</f>
        <v/>
      </c>
      <c r="F328" s="32"/>
      <c r="G328" s="33">
        <v>0.03</v>
      </c>
      <c r="H328" s="42">
        <v>7.0000000000000007E-2</v>
      </c>
    </row>
    <row r="329" spans="1:10" x14ac:dyDescent="0.35">
      <c r="A329" s="28"/>
      <c r="B329" s="196" t="s">
        <v>240</v>
      </c>
      <c r="C329" s="30" t="s">
        <v>1219</v>
      </c>
      <c r="D329" s="31" t="s">
        <v>241</v>
      </c>
      <c r="E329" s="17" t="str">
        <f>IFERROR(IF(OR($C329="",$C329="No CAS"),INDEX('[1]DEQ Pollutant List'!$A$7:$A$611,MATCH($D329,'[1]DEQ Pollutant List'!$C$7:$C$611,0)),INDEX('[1]DEQ Pollutant List'!$A$7:$A$611,MATCH($C329,'[1]DEQ Pollutant List'!$B$7:$B$611,0))),"")</f>
        <v/>
      </c>
      <c r="F329" s="32"/>
      <c r="G329" s="33">
        <v>0.03</v>
      </c>
      <c r="H329" s="42">
        <v>7.0000000000000007E-2</v>
      </c>
    </row>
    <row r="330" spans="1:10" x14ac:dyDescent="0.35">
      <c r="A330" s="28"/>
      <c r="B330" s="196" t="s">
        <v>130</v>
      </c>
      <c r="C330" s="30" t="s">
        <v>1135</v>
      </c>
      <c r="D330" s="31" t="s">
        <v>744</v>
      </c>
      <c r="E330" s="17" t="str">
        <f>IFERROR(IF(OR($C330="",$C330="No CAS"),INDEX('[1]DEQ Pollutant List'!$A$7:$A$611,MATCH($D330,'[1]DEQ Pollutant List'!$C$7:$C$611,0)),INDEX('[1]DEQ Pollutant List'!$A$7:$A$611,MATCH($C330,'[1]DEQ Pollutant List'!$B$7:$B$611,0))),"")</f>
        <v/>
      </c>
      <c r="F330" s="32"/>
      <c r="G330" s="33">
        <v>0.25</v>
      </c>
      <c r="H330" s="42">
        <v>0.5</v>
      </c>
      <c r="J330">
        <v>0.754</v>
      </c>
    </row>
    <row r="331" spans="1:10" x14ac:dyDescent="0.35">
      <c r="A331" s="28"/>
      <c r="B331" s="196" t="s">
        <v>130</v>
      </c>
      <c r="C331" s="30" t="s">
        <v>797</v>
      </c>
      <c r="D331" s="31" t="s">
        <v>105</v>
      </c>
      <c r="E331" s="17" t="str">
        <f>IFERROR(IF(OR($C331="",$C331="No CAS"),INDEX('[1]DEQ Pollutant List'!$A$7:$A$611,MATCH($D331,'[1]DEQ Pollutant List'!$C$7:$C$611,0)),INDEX('[1]DEQ Pollutant List'!$A$7:$A$611,MATCH($C331,'[1]DEQ Pollutant List'!$B$7:$B$611,0))),"")</f>
        <v/>
      </c>
      <c r="F331" s="32"/>
      <c r="G331" s="33">
        <v>0.1</v>
      </c>
      <c r="H331" s="42">
        <v>0.25</v>
      </c>
    </row>
    <row r="332" spans="1:10" x14ac:dyDescent="0.35">
      <c r="A332" s="28"/>
      <c r="B332" s="196" t="s">
        <v>130</v>
      </c>
      <c r="C332" s="30" t="s">
        <v>87</v>
      </c>
      <c r="D332" s="31" t="s">
        <v>92</v>
      </c>
      <c r="E332" s="17" t="str">
        <f>IFERROR(IF(OR($C332="",$C332="No CAS"),INDEX('[1]DEQ Pollutant List'!$A$7:$A$611,MATCH($D332,'[1]DEQ Pollutant List'!$C$7:$C$611,0)),INDEX('[1]DEQ Pollutant List'!$A$7:$A$611,MATCH($C332,'[1]DEQ Pollutant List'!$B$7:$B$611,0))),"")</f>
        <v/>
      </c>
      <c r="F332" s="32"/>
      <c r="G332" s="33">
        <v>2.5000000000000001E-2</v>
      </c>
      <c r="H332" s="42">
        <v>0.1</v>
      </c>
    </row>
    <row r="333" spans="1:10" x14ac:dyDescent="0.35">
      <c r="A333" s="28"/>
      <c r="B333" s="196" t="s">
        <v>130</v>
      </c>
      <c r="C333" s="30" t="s">
        <v>648</v>
      </c>
      <c r="D333" s="31" t="s">
        <v>649</v>
      </c>
      <c r="E333" s="17" t="str">
        <f>IFERROR(IF(OR($C333="",$C333="No CAS"),INDEX('[1]DEQ Pollutant List'!$A$7:$A$611,MATCH($D333,'[1]DEQ Pollutant List'!$C$7:$C$611,0)),INDEX('[1]DEQ Pollutant List'!$A$7:$A$611,MATCH($C333,'[1]DEQ Pollutant List'!$B$7:$B$611,0))),"")</f>
        <v/>
      </c>
      <c r="F333" s="32"/>
      <c r="G333" s="33">
        <v>2.5000000000000001E-2</v>
      </c>
      <c r="H333" s="42">
        <v>0.1</v>
      </c>
    </row>
    <row r="334" spans="1:10" x14ac:dyDescent="0.35">
      <c r="A334" s="28"/>
      <c r="B334" s="196" t="s">
        <v>130</v>
      </c>
      <c r="C334" s="30" t="s">
        <v>406</v>
      </c>
      <c r="D334" s="31" t="s">
        <v>519</v>
      </c>
      <c r="E334" s="17">
        <f>IFERROR(IF(OR($C334="",$C334="No CAS"),INDEX('[1]DEQ Pollutant List'!$A$7:$A$611,MATCH($D334,'[1]DEQ Pollutant List'!$C$7:$C$611,0)),INDEX('[1]DEQ Pollutant List'!$A$7:$A$611,MATCH($C334,'[1]DEQ Pollutant List'!$B$7:$B$611,0))),"")</f>
        <v>628</v>
      </c>
      <c r="F334" s="32"/>
      <c r="G334" s="33">
        <v>2.5000000000000001E-2</v>
      </c>
      <c r="H334" s="42">
        <v>0.1</v>
      </c>
    </row>
    <row r="335" spans="1:10" x14ac:dyDescent="0.35">
      <c r="A335" s="28"/>
      <c r="B335" s="196" t="s">
        <v>130</v>
      </c>
      <c r="C335" s="30" t="s">
        <v>1095</v>
      </c>
      <c r="D335" s="31" t="s">
        <v>1096</v>
      </c>
      <c r="E335" s="17">
        <f>IFERROR(IF(OR($C335="",$C335="No CAS"),INDEX('[1]DEQ Pollutant List'!$A$7:$A$611,MATCH($D335,'[1]DEQ Pollutant List'!$C$7:$C$611,0)),INDEX('[1]DEQ Pollutant List'!$A$7:$A$611,MATCH($C335,'[1]DEQ Pollutant List'!$B$7:$B$611,0))),"")</f>
        <v>614</v>
      </c>
      <c r="F335" s="32"/>
      <c r="G335" s="33">
        <v>2.5000000000000001E-2</v>
      </c>
      <c r="H335" s="42">
        <v>0.1</v>
      </c>
    </row>
    <row r="336" spans="1:10" x14ac:dyDescent="0.35">
      <c r="A336" s="28"/>
      <c r="B336" s="196" t="s">
        <v>130</v>
      </c>
      <c r="C336" s="30" t="s">
        <v>384</v>
      </c>
      <c r="D336" s="31" t="s">
        <v>386</v>
      </c>
      <c r="E336" s="17" t="str">
        <f>IFERROR(IF(OR($C336="",$C336="No CAS"),INDEX('[1]DEQ Pollutant List'!$A$7:$A$611,MATCH($D336,'[1]DEQ Pollutant List'!$C$7:$C$611,0)),INDEX('[1]DEQ Pollutant List'!$A$7:$A$611,MATCH($C336,'[1]DEQ Pollutant List'!$B$7:$B$611,0))),"")</f>
        <v/>
      </c>
      <c r="F336" s="32"/>
      <c r="G336" s="33">
        <v>2.5000000000000001E-2</v>
      </c>
      <c r="H336" s="42">
        <v>0.1</v>
      </c>
    </row>
    <row r="337" spans="1:10" x14ac:dyDescent="0.35">
      <c r="A337" s="28"/>
      <c r="B337" s="196" t="s">
        <v>130</v>
      </c>
      <c r="C337" s="30" t="s">
        <v>862</v>
      </c>
      <c r="D337" s="31" t="s">
        <v>864</v>
      </c>
      <c r="E337" s="17">
        <f>IFERROR(IF(OR($C337="",$C337="No CAS"),INDEX('[1]DEQ Pollutant List'!$A$7:$A$611,MATCH($D337,'[1]DEQ Pollutant List'!$C$7:$C$611,0)),INDEX('[1]DEQ Pollutant List'!$A$7:$A$611,MATCH($C337,'[1]DEQ Pollutant List'!$B$7:$B$611,0))),"")</f>
        <v>13</v>
      </c>
      <c r="F337" s="32"/>
      <c r="G337" s="33">
        <v>0.01</v>
      </c>
      <c r="H337" s="42">
        <v>2.5000000000000001E-2</v>
      </c>
    </row>
    <row r="338" spans="1:10" x14ac:dyDescent="0.35">
      <c r="A338" s="28"/>
      <c r="B338" s="196" t="s">
        <v>130</v>
      </c>
      <c r="C338" s="30" t="s">
        <v>27</v>
      </c>
      <c r="D338" s="31" t="s">
        <v>28</v>
      </c>
      <c r="E338" s="17">
        <f>IFERROR(IF(OR($C338="",$C338="No CAS"),INDEX('[1]DEQ Pollutant List'!$A$7:$A$611,MATCH($D338,'[1]DEQ Pollutant List'!$C$7:$C$611,0)),INDEX('[1]DEQ Pollutant List'!$A$7:$A$611,MATCH($C338,'[1]DEQ Pollutant List'!$B$7:$B$611,0))),"")</f>
        <v>229</v>
      </c>
      <c r="F338" s="32"/>
      <c r="G338" s="33">
        <v>0.01</v>
      </c>
      <c r="H338" s="42">
        <v>2.5000000000000001E-2</v>
      </c>
    </row>
    <row r="339" spans="1:10" x14ac:dyDescent="0.35">
      <c r="A339" s="28"/>
      <c r="B339" s="196" t="s">
        <v>130</v>
      </c>
      <c r="C339" s="30" t="s">
        <v>400</v>
      </c>
      <c r="D339" s="31" t="s">
        <v>401</v>
      </c>
      <c r="E339" s="17">
        <f>IFERROR(IF(OR($C339="",$C339="No CAS"),INDEX('[1]DEQ Pollutant List'!$A$7:$A$611,MATCH($D339,'[1]DEQ Pollutant List'!$C$7:$C$611,0)),INDEX('[1]DEQ Pollutant List'!$A$7:$A$611,MATCH($C339,'[1]DEQ Pollutant List'!$B$7:$B$611,0))),"")</f>
        <v>633</v>
      </c>
      <c r="F339" s="32"/>
      <c r="G339" s="33">
        <v>1E-3</v>
      </c>
      <c r="H339" s="42">
        <v>0.01</v>
      </c>
    </row>
    <row r="340" spans="1:10" x14ac:dyDescent="0.35">
      <c r="A340" s="28"/>
      <c r="B340" s="196" t="s">
        <v>130</v>
      </c>
      <c r="C340" s="30" t="s">
        <v>60</v>
      </c>
      <c r="D340" s="31" t="s">
        <v>933</v>
      </c>
      <c r="E340" s="17" t="str">
        <f>IFERROR(IF(OR($C340="",$C340="No CAS"),INDEX('[1]DEQ Pollutant List'!$A$7:$A$611,MATCH($D340,'[1]DEQ Pollutant List'!$C$7:$C$611,0)),INDEX('[1]DEQ Pollutant List'!$A$7:$A$611,MATCH($C340,'[1]DEQ Pollutant List'!$B$7:$B$611,0))),"")</f>
        <v/>
      </c>
      <c r="F340" s="32"/>
      <c r="G340" s="33">
        <v>1E-3</v>
      </c>
      <c r="H340" s="42">
        <v>0.01</v>
      </c>
    </row>
    <row r="341" spans="1:10" x14ac:dyDescent="0.35">
      <c r="A341" s="28"/>
      <c r="B341" s="196" t="s">
        <v>130</v>
      </c>
      <c r="C341" s="30" t="s">
        <v>302</v>
      </c>
      <c r="D341" s="31" t="s">
        <v>303</v>
      </c>
      <c r="E341" s="17">
        <f>IFERROR(IF(OR($C341="",$C341="No CAS"),INDEX('[1]DEQ Pollutant List'!$A$7:$A$611,MATCH($D341,'[1]DEQ Pollutant List'!$C$7:$C$611,0)),INDEX('[1]DEQ Pollutant List'!$A$7:$A$611,MATCH($C341,'[1]DEQ Pollutant List'!$B$7:$B$611,0))),"")</f>
        <v>600</v>
      </c>
      <c r="F341" s="32"/>
      <c r="G341" s="33">
        <v>1E-3</v>
      </c>
      <c r="H341" s="42">
        <v>0.01</v>
      </c>
    </row>
    <row r="342" spans="1:10" x14ac:dyDescent="0.35">
      <c r="A342" s="28"/>
      <c r="B342" s="196" t="s">
        <v>130</v>
      </c>
      <c r="C342" s="30" t="s">
        <v>1105</v>
      </c>
      <c r="D342" s="31" t="s">
        <v>1106</v>
      </c>
      <c r="E342" s="17">
        <f>IFERROR(IF(OR($C342="",$C342="No CAS"),INDEX('[1]DEQ Pollutant List'!$A$7:$A$611,MATCH($D342,'[1]DEQ Pollutant List'!$C$7:$C$611,0)),INDEX('[1]DEQ Pollutant List'!$A$7:$A$611,MATCH($C342,'[1]DEQ Pollutant List'!$B$7:$B$611,0))),"")</f>
        <v>157</v>
      </c>
      <c r="F342" s="32"/>
      <c r="G342" s="33">
        <v>1E-3</v>
      </c>
      <c r="H342" s="42">
        <v>0.01</v>
      </c>
    </row>
    <row r="343" spans="1:10" x14ac:dyDescent="0.35">
      <c r="A343" s="28"/>
      <c r="B343" s="196" t="s">
        <v>152</v>
      </c>
      <c r="C343" s="30" t="s">
        <v>165</v>
      </c>
      <c r="D343" s="31" t="s">
        <v>166</v>
      </c>
      <c r="E343" s="17" t="str">
        <f>IFERROR(IF(OR($C343="",$C343="No CAS"),INDEX('[1]DEQ Pollutant List'!$A$7:$A$611,MATCH($D343,'[1]DEQ Pollutant List'!$C$7:$C$611,0)),INDEX('[1]DEQ Pollutant List'!$A$7:$A$611,MATCH($C343,'[1]DEQ Pollutant List'!$B$7:$B$611,0))),"")</f>
        <v/>
      </c>
      <c r="F343" s="32"/>
      <c r="G343" s="33">
        <v>0.3</v>
      </c>
      <c r="H343" s="42">
        <v>0.6</v>
      </c>
      <c r="J343" t="s">
        <v>1220</v>
      </c>
    </row>
    <row r="344" spans="1:10" x14ac:dyDescent="0.35">
      <c r="A344" s="28"/>
      <c r="B344" s="196" t="s">
        <v>152</v>
      </c>
      <c r="C344" s="30" t="s">
        <v>1040</v>
      </c>
      <c r="D344" s="31" t="s">
        <v>1156</v>
      </c>
      <c r="E344" s="17">
        <f>IFERROR(IF(OR($C344="",$C344="No CAS"),INDEX('[1]DEQ Pollutant List'!$A$7:$A$611,MATCH($D344,'[1]DEQ Pollutant List'!$C$7:$C$611,0)),INDEX('[1]DEQ Pollutant List'!$A$7:$A$611,MATCH($C344,'[1]DEQ Pollutant List'!$B$7:$B$611,0))),"")</f>
        <v>333</v>
      </c>
      <c r="F344" s="32"/>
      <c r="G344" s="33">
        <v>0.1</v>
      </c>
      <c r="H344" s="42">
        <v>0.3</v>
      </c>
    </row>
    <row r="345" spans="1:10" x14ac:dyDescent="0.35">
      <c r="A345" s="28"/>
      <c r="B345" s="196" t="s">
        <v>152</v>
      </c>
      <c r="C345" s="30" t="s">
        <v>716</v>
      </c>
      <c r="D345" s="31" t="s">
        <v>717</v>
      </c>
      <c r="E345" s="17" t="str">
        <f>IFERROR(IF(OR($C345="",$C345="No CAS"),INDEX('[1]DEQ Pollutant List'!$A$7:$A$611,MATCH($D345,'[1]DEQ Pollutant List'!$C$7:$C$611,0)),INDEX('[1]DEQ Pollutant List'!$A$7:$A$611,MATCH($C345,'[1]DEQ Pollutant List'!$B$7:$B$611,0))),"")</f>
        <v/>
      </c>
      <c r="F345" s="32"/>
      <c r="G345" s="33">
        <v>0.1</v>
      </c>
      <c r="H345" s="42">
        <v>0.2</v>
      </c>
    </row>
    <row r="346" spans="1:10" x14ac:dyDescent="0.35">
      <c r="A346" s="28"/>
      <c r="B346" s="196" t="s">
        <v>152</v>
      </c>
      <c r="C346" s="30" t="s">
        <v>743</v>
      </c>
      <c r="D346" s="31" t="s">
        <v>744</v>
      </c>
      <c r="E346" s="17">
        <f>IFERROR(IF(OR($C346="",$C346="No CAS"),INDEX('[1]DEQ Pollutant List'!$A$7:$A$611,MATCH($D346,'[1]DEQ Pollutant List'!$C$7:$C$611,0)),INDEX('[1]DEQ Pollutant List'!$A$7:$A$611,MATCH($C346,'[1]DEQ Pollutant List'!$B$7:$B$611,0))),"")</f>
        <v>634</v>
      </c>
      <c r="F346" s="32"/>
      <c r="G346" s="33">
        <v>0.05</v>
      </c>
      <c r="H346" s="42">
        <v>0.15</v>
      </c>
    </row>
    <row r="347" spans="1:10" x14ac:dyDescent="0.35">
      <c r="A347" s="28"/>
      <c r="B347" s="196" t="s">
        <v>152</v>
      </c>
      <c r="C347" s="30" t="s">
        <v>153</v>
      </c>
      <c r="D347" s="31" t="s">
        <v>154</v>
      </c>
      <c r="E347" s="17" t="str">
        <f>IFERROR(IF(OR($C347="",$C347="No CAS"),INDEX('[1]DEQ Pollutant List'!$A$7:$A$611,MATCH($D347,'[1]DEQ Pollutant List'!$C$7:$C$611,0)),INDEX('[1]DEQ Pollutant List'!$A$7:$A$611,MATCH($C347,'[1]DEQ Pollutant List'!$B$7:$B$611,0))),"")</f>
        <v/>
      </c>
      <c r="F347" s="32"/>
      <c r="G347" s="33">
        <v>0.05</v>
      </c>
      <c r="H347" s="42">
        <v>0.15</v>
      </c>
    </row>
    <row r="348" spans="1:10" x14ac:dyDescent="0.35">
      <c r="A348" s="28"/>
      <c r="B348" s="196" t="s">
        <v>152</v>
      </c>
      <c r="C348" s="30" t="s">
        <v>179</v>
      </c>
      <c r="D348" s="31" t="s">
        <v>180</v>
      </c>
      <c r="E348" s="17" t="str">
        <f>IFERROR(IF(OR($C348="",$C348="No CAS"),INDEX('[1]DEQ Pollutant List'!$A$7:$A$611,MATCH($D348,'[1]DEQ Pollutant List'!$C$7:$C$611,0)),INDEX('[1]DEQ Pollutant List'!$A$7:$A$611,MATCH($C348,'[1]DEQ Pollutant List'!$B$7:$B$611,0))),"")</f>
        <v/>
      </c>
      <c r="F348" s="32"/>
      <c r="G348" s="33">
        <v>0.01</v>
      </c>
      <c r="H348" s="42">
        <v>0.05</v>
      </c>
    </row>
    <row r="349" spans="1:10" x14ac:dyDescent="0.35">
      <c r="A349" s="28"/>
      <c r="B349" s="196" t="s">
        <v>886</v>
      </c>
      <c r="C349" s="30" t="s">
        <v>1155</v>
      </c>
      <c r="D349" s="31" t="s">
        <v>59</v>
      </c>
      <c r="E349" s="17" t="str">
        <f>IFERROR(IF(OR($C349="",$C349="No CAS"),INDEX('[1]DEQ Pollutant List'!$A$7:$A$611,MATCH($D349,'[1]DEQ Pollutant List'!$C$7:$C$611,0)),INDEX('[1]DEQ Pollutant List'!$A$7:$A$611,MATCH($C349,'[1]DEQ Pollutant List'!$B$7:$B$611,0))),"")</f>
        <v/>
      </c>
      <c r="F349" s="32"/>
      <c r="G349" s="33">
        <v>0.97</v>
      </c>
      <c r="H349" s="42">
        <v>0.99</v>
      </c>
      <c r="J349">
        <v>1.1000000000000001</v>
      </c>
    </row>
    <row r="350" spans="1:10" x14ac:dyDescent="0.35">
      <c r="A350" s="28"/>
      <c r="B350" s="196" t="s">
        <v>886</v>
      </c>
      <c r="C350" s="30" t="s">
        <v>1221</v>
      </c>
      <c r="D350" s="31" t="s">
        <v>978</v>
      </c>
      <c r="E350" s="17" t="str">
        <f>IFERROR(IF(OR($C350="",$C350="No CAS"),INDEX('[1]DEQ Pollutant List'!$A$7:$A$611,MATCH($D350,'[1]DEQ Pollutant List'!$C$7:$C$611,0)),INDEX('[1]DEQ Pollutant List'!$A$7:$A$611,MATCH($C350,'[1]DEQ Pollutant List'!$B$7:$B$611,0))),"")</f>
        <v/>
      </c>
      <c r="F350" s="32"/>
      <c r="G350" s="33">
        <v>0.01</v>
      </c>
      <c r="H350" s="42">
        <v>0.02</v>
      </c>
    </row>
    <row r="351" spans="1:10" x14ac:dyDescent="0.35">
      <c r="A351" s="28"/>
      <c r="B351" s="196" t="s">
        <v>886</v>
      </c>
      <c r="C351" s="30" t="s">
        <v>965</v>
      </c>
      <c r="D351" s="31" t="s">
        <v>967</v>
      </c>
      <c r="E351" s="17">
        <f>IFERROR(IF(OR($C351="",$C351="No CAS"),INDEX('[1]DEQ Pollutant List'!$A$7:$A$611,MATCH($D351,'[1]DEQ Pollutant List'!$C$7:$C$611,0)),INDEX('[1]DEQ Pollutant List'!$A$7:$A$611,MATCH($C351,'[1]DEQ Pollutant List'!$B$7:$B$611,0))),"")</f>
        <v>591</v>
      </c>
      <c r="F351" s="32"/>
      <c r="G351" s="33">
        <v>0.01</v>
      </c>
      <c r="H351" s="42">
        <v>0.02</v>
      </c>
    </row>
    <row r="352" spans="1:10" x14ac:dyDescent="0.35">
      <c r="A352" s="28"/>
      <c r="B352" s="196" t="s">
        <v>129</v>
      </c>
      <c r="C352" s="30" t="s">
        <v>743</v>
      </c>
      <c r="D352" s="31" t="s">
        <v>744</v>
      </c>
      <c r="E352" s="17">
        <f>IFERROR(IF(OR($C352="",$C352="No CAS"),INDEX('[1]DEQ Pollutant List'!$A$7:$A$611,MATCH($D352,'[1]DEQ Pollutant List'!$C$7:$C$611,0)),INDEX('[1]DEQ Pollutant List'!$A$7:$A$611,MATCH($C352,'[1]DEQ Pollutant List'!$B$7:$B$611,0))),"")</f>
        <v>634</v>
      </c>
      <c r="F352" s="32"/>
      <c r="G352" s="33">
        <v>0.25</v>
      </c>
      <c r="H352" s="42">
        <v>0.5</v>
      </c>
      <c r="J352">
        <v>0.77400000000000002</v>
      </c>
    </row>
    <row r="353" spans="1:10" x14ac:dyDescent="0.35">
      <c r="A353" s="28"/>
      <c r="B353" s="196" t="s">
        <v>129</v>
      </c>
      <c r="C353" s="30" t="s">
        <v>797</v>
      </c>
      <c r="D353" s="31" t="s">
        <v>105</v>
      </c>
      <c r="E353" s="17" t="str">
        <f>IFERROR(IF(OR($C353="",$C353="No CAS"),INDEX('[1]DEQ Pollutant List'!$A$7:$A$611,MATCH($D353,'[1]DEQ Pollutant List'!$C$7:$C$611,0)),INDEX('[1]DEQ Pollutant List'!$A$7:$A$611,MATCH($C353,'[1]DEQ Pollutant List'!$B$7:$B$611,0))),"")</f>
        <v/>
      </c>
      <c r="F353" s="32"/>
      <c r="G353" s="33">
        <v>0.1</v>
      </c>
      <c r="H353" s="42">
        <v>0.25</v>
      </c>
    </row>
    <row r="354" spans="1:10" x14ac:dyDescent="0.35">
      <c r="A354" s="28"/>
      <c r="B354" s="196" t="s">
        <v>129</v>
      </c>
      <c r="C354" s="30" t="s">
        <v>406</v>
      </c>
      <c r="D354" s="31" t="s">
        <v>519</v>
      </c>
      <c r="E354" s="17">
        <f>IFERROR(IF(OR($C354="",$C354="No CAS"),INDEX('[1]DEQ Pollutant List'!$A$7:$A$611,MATCH($D354,'[1]DEQ Pollutant List'!$C$7:$C$611,0)),INDEX('[1]DEQ Pollutant List'!$A$7:$A$611,MATCH($C354,'[1]DEQ Pollutant List'!$B$7:$B$611,0))),"")</f>
        <v>628</v>
      </c>
      <c r="F354" s="32"/>
      <c r="G354" s="33">
        <v>0.1</v>
      </c>
      <c r="H354" s="42">
        <v>0.25</v>
      </c>
    </row>
    <row r="355" spans="1:10" x14ac:dyDescent="0.35">
      <c r="A355" s="28"/>
      <c r="B355" s="196" t="s">
        <v>129</v>
      </c>
      <c r="C355" s="30" t="s">
        <v>87</v>
      </c>
      <c r="D355" s="31" t="s">
        <v>92</v>
      </c>
      <c r="E355" s="17" t="str">
        <f>IFERROR(IF(OR($C355="",$C355="No CAS"),INDEX('[1]DEQ Pollutant List'!$A$7:$A$611,MATCH($D355,'[1]DEQ Pollutant List'!$C$7:$C$611,0)),INDEX('[1]DEQ Pollutant List'!$A$7:$A$611,MATCH($C355,'[1]DEQ Pollutant List'!$B$7:$B$611,0))),"")</f>
        <v/>
      </c>
      <c r="F355" s="32"/>
      <c r="G355" s="33">
        <v>2.5000000000000001E-2</v>
      </c>
      <c r="H355" s="42">
        <v>0.1</v>
      </c>
    </row>
    <row r="356" spans="1:10" x14ac:dyDescent="0.35">
      <c r="A356" s="28"/>
      <c r="B356" s="196" t="s">
        <v>129</v>
      </c>
      <c r="C356" s="30" t="s">
        <v>686</v>
      </c>
      <c r="D356" s="31" t="s">
        <v>688</v>
      </c>
      <c r="E356" s="17" t="str">
        <f>IFERROR(IF(OR($C356="",$C356="No CAS"),INDEX('[1]DEQ Pollutant List'!$A$7:$A$611,MATCH($D356,'[1]DEQ Pollutant List'!$C$7:$C$611,0)),INDEX('[1]DEQ Pollutant List'!$A$7:$A$611,MATCH($C356,'[1]DEQ Pollutant List'!$B$7:$B$611,0))),"")</f>
        <v/>
      </c>
      <c r="F356" s="32"/>
      <c r="G356" s="33">
        <v>2.5000000000000001E-2</v>
      </c>
      <c r="H356" s="42">
        <v>0.1</v>
      </c>
    </row>
    <row r="357" spans="1:10" x14ac:dyDescent="0.35">
      <c r="A357" s="28"/>
      <c r="B357" s="196" t="s">
        <v>129</v>
      </c>
      <c r="C357" s="30" t="s">
        <v>27</v>
      </c>
      <c r="D357" s="31" t="s">
        <v>28</v>
      </c>
      <c r="E357" s="17">
        <f>IFERROR(IF(OR($C357="",$C357="No CAS"),INDEX('[1]DEQ Pollutant List'!$A$7:$A$611,MATCH($D357,'[1]DEQ Pollutant List'!$C$7:$C$611,0)),INDEX('[1]DEQ Pollutant List'!$A$7:$A$611,MATCH($C357,'[1]DEQ Pollutant List'!$B$7:$B$611,0))),"")</f>
        <v>229</v>
      </c>
      <c r="F357" s="32"/>
      <c r="G357" s="33">
        <v>2.5000000000000001E-2</v>
      </c>
      <c r="H357" s="42">
        <v>0.1</v>
      </c>
    </row>
    <row r="358" spans="1:10" x14ac:dyDescent="0.35">
      <c r="A358" s="28"/>
      <c r="B358" s="196" t="s">
        <v>129</v>
      </c>
      <c r="C358" s="30" t="s">
        <v>384</v>
      </c>
      <c r="D358" s="31" t="s">
        <v>386</v>
      </c>
      <c r="E358" s="17" t="str">
        <f>IFERROR(IF(OR($C358="",$C358="No CAS"),INDEX('[1]DEQ Pollutant List'!$A$7:$A$611,MATCH($D358,'[1]DEQ Pollutant List'!$C$7:$C$611,0)),INDEX('[1]DEQ Pollutant List'!$A$7:$A$611,MATCH($C358,'[1]DEQ Pollutant List'!$B$7:$B$611,0))),"")</f>
        <v/>
      </c>
      <c r="F358" s="32"/>
      <c r="G358" s="33">
        <v>2.5000000000000001E-2</v>
      </c>
      <c r="H358" s="42">
        <v>0.1</v>
      </c>
    </row>
    <row r="359" spans="1:10" x14ac:dyDescent="0.35">
      <c r="A359" s="28"/>
      <c r="B359" s="196" t="s">
        <v>129</v>
      </c>
      <c r="C359" s="30" t="s">
        <v>648</v>
      </c>
      <c r="D359" s="31" t="s">
        <v>649</v>
      </c>
      <c r="E359" s="17" t="str">
        <f>IFERROR(IF(OR($C359="",$C359="No CAS"),INDEX('[1]DEQ Pollutant List'!$A$7:$A$611,MATCH($D359,'[1]DEQ Pollutant List'!$C$7:$C$611,0)),INDEX('[1]DEQ Pollutant List'!$A$7:$A$611,MATCH($C359,'[1]DEQ Pollutant List'!$B$7:$B$611,0))),"")</f>
        <v/>
      </c>
      <c r="F359" s="32"/>
      <c r="G359" s="33">
        <v>0.01</v>
      </c>
      <c r="H359" s="42">
        <v>2.5000000000000001E-2</v>
      </c>
    </row>
    <row r="360" spans="1:10" x14ac:dyDescent="0.35">
      <c r="A360" s="28"/>
      <c r="B360" s="196" t="s">
        <v>129</v>
      </c>
      <c r="C360" s="30" t="s">
        <v>684</v>
      </c>
      <c r="D360" s="31" t="s">
        <v>685</v>
      </c>
      <c r="E360" s="17" t="str">
        <f>IFERROR(IF(OR($C360="",$C360="No CAS"),INDEX('[1]DEQ Pollutant List'!$A$7:$A$611,MATCH($D360,'[1]DEQ Pollutant List'!$C$7:$C$611,0)),INDEX('[1]DEQ Pollutant List'!$A$7:$A$611,MATCH($C360,'[1]DEQ Pollutant List'!$B$7:$B$611,0))),"")</f>
        <v/>
      </c>
      <c r="F360" s="32"/>
      <c r="G360" s="33">
        <v>0.01</v>
      </c>
      <c r="H360" s="42">
        <v>2.5000000000000001E-2</v>
      </c>
    </row>
    <row r="361" spans="1:10" x14ac:dyDescent="0.35">
      <c r="A361" s="28"/>
      <c r="B361" s="196" t="s">
        <v>129</v>
      </c>
      <c r="C361" s="30" t="s">
        <v>1095</v>
      </c>
      <c r="D361" s="31" t="s">
        <v>1096</v>
      </c>
      <c r="E361" s="17">
        <f>IFERROR(IF(OR($C361="",$C361="No CAS"),INDEX('[1]DEQ Pollutant List'!$A$7:$A$611,MATCH($D361,'[1]DEQ Pollutant List'!$C$7:$C$611,0)),INDEX('[1]DEQ Pollutant List'!$A$7:$A$611,MATCH($C361,'[1]DEQ Pollutant List'!$B$7:$B$611,0))),"")</f>
        <v>614</v>
      </c>
      <c r="F361" s="32"/>
      <c r="G361" s="33">
        <v>0.01</v>
      </c>
      <c r="H361" s="42">
        <v>2.5000000000000001E-2</v>
      </c>
    </row>
    <row r="362" spans="1:10" x14ac:dyDescent="0.35">
      <c r="A362" s="28"/>
      <c r="B362" s="196" t="s">
        <v>129</v>
      </c>
      <c r="C362" s="30" t="s">
        <v>400</v>
      </c>
      <c r="D362" s="31" t="s">
        <v>401</v>
      </c>
      <c r="E362" s="17">
        <f>IFERROR(IF(OR($C362="",$C362="No CAS"),INDEX('[1]DEQ Pollutant List'!$A$7:$A$611,MATCH($D362,'[1]DEQ Pollutant List'!$C$7:$C$611,0)),INDEX('[1]DEQ Pollutant List'!$A$7:$A$611,MATCH($C362,'[1]DEQ Pollutant List'!$B$7:$B$611,0))),"")</f>
        <v>633</v>
      </c>
      <c r="F362" s="32"/>
      <c r="G362" s="33">
        <v>1E-3</v>
      </c>
      <c r="H362" s="42">
        <v>0.01</v>
      </c>
    </row>
    <row r="363" spans="1:10" x14ac:dyDescent="0.35">
      <c r="A363" s="28"/>
      <c r="B363" s="196" t="s">
        <v>129</v>
      </c>
      <c r="C363" s="30" t="s">
        <v>292</v>
      </c>
      <c r="D363" s="31" t="s">
        <v>293</v>
      </c>
      <c r="E363" s="17" t="str">
        <f>IFERROR(IF(OR($C363="",$C363="No CAS"),INDEX('[1]DEQ Pollutant List'!$A$7:$A$611,MATCH($D363,'[1]DEQ Pollutant List'!$C$7:$C$611,0)),INDEX('[1]DEQ Pollutant List'!$A$7:$A$611,MATCH($C363,'[1]DEQ Pollutant List'!$B$7:$B$611,0))),"")</f>
        <v/>
      </c>
      <c r="F363" s="32"/>
      <c r="G363" s="33">
        <v>1E-3</v>
      </c>
      <c r="H363" s="42">
        <v>0.01</v>
      </c>
    </row>
    <row r="364" spans="1:10" x14ac:dyDescent="0.35">
      <c r="A364" s="28"/>
      <c r="B364" s="196" t="s">
        <v>129</v>
      </c>
      <c r="C364" s="30" t="s">
        <v>302</v>
      </c>
      <c r="D364" s="31" t="s">
        <v>303</v>
      </c>
      <c r="E364" s="17">
        <f>IFERROR(IF(OR($C364="",$C364="No CAS"),INDEX('[1]DEQ Pollutant List'!$A$7:$A$611,MATCH($D364,'[1]DEQ Pollutant List'!$C$7:$C$611,0)),INDEX('[1]DEQ Pollutant List'!$A$7:$A$611,MATCH($C364,'[1]DEQ Pollutant List'!$B$7:$B$611,0))),"")</f>
        <v>600</v>
      </c>
      <c r="F364" s="32"/>
      <c r="G364" s="33">
        <v>1E-3</v>
      </c>
      <c r="H364" s="42">
        <v>0.01</v>
      </c>
    </row>
    <row r="365" spans="1:10" ht="28.5" x14ac:dyDescent="0.35">
      <c r="A365" s="28"/>
      <c r="B365" s="58" t="s">
        <v>133</v>
      </c>
      <c r="C365" s="30" t="s">
        <v>743</v>
      </c>
      <c r="D365" s="31" t="s">
        <v>744</v>
      </c>
      <c r="E365" s="17">
        <f>IFERROR(IF(OR($C365="",$C365="No CAS"),INDEX('[1]DEQ Pollutant List'!$A$7:$A$611,MATCH($D365,'[1]DEQ Pollutant List'!$C$7:$C$611,0)),INDEX('[1]DEQ Pollutant List'!$A$7:$A$611,MATCH($C365,'[1]DEQ Pollutant List'!$B$7:$B$611,0))),"")</f>
        <v>634</v>
      </c>
      <c r="F365" s="32"/>
      <c r="G365" s="33">
        <v>0.25</v>
      </c>
      <c r="H365" s="42">
        <v>0.5</v>
      </c>
      <c r="J365">
        <v>0.77200000000000002</v>
      </c>
    </row>
    <row r="366" spans="1:10" ht="28.5" x14ac:dyDescent="0.35">
      <c r="A366" s="28"/>
      <c r="B366" s="58" t="s">
        <v>133</v>
      </c>
      <c r="C366" s="30" t="s">
        <v>797</v>
      </c>
      <c r="D366" s="31" t="s">
        <v>105</v>
      </c>
      <c r="E366" s="17" t="str">
        <f>IFERROR(IF(OR($C366="",$C366="No CAS"),INDEX('[1]DEQ Pollutant List'!$A$7:$A$611,MATCH($D366,'[1]DEQ Pollutant List'!$C$7:$C$611,0)),INDEX('[1]DEQ Pollutant List'!$A$7:$A$611,MATCH($C366,'[1]DEQ Pollutant List'!$B$7:$B$611,0))),"")</f>
        <v/>
      </c>
      <c r="F366" s="32"/>
      <c r="G366" s="33">
        <v>0.1</v>
      </c>
      <c r="H366" s="42">
        <v>0.25</v>
      </c>
      <c r="J366" s="59"/>
    </row>
    <row r="367" spans="1:10" ht="28.5" x14ac:dyDescent="0.35">
      <c r="A367" s="28"/>
      <c r="B367" s="58" t="s">
        <v>133</v>
      </c>
      <c r="C367" s="30" t="s">
        <v>87</v>
      </c>
      <c r="D367" s="31" t="s">
        <v>92</v>
      </c>
      <c r="E367" s="17" t="str">
        <f>IFERROR(IF(OR($C367="",$C367="No CAS"),INDEX('[1]DEQ Pollutant List'!$A$7:$A$611,MATCH($D367,'[1]DEQ Pollutant List'!$C$7:$C$611,0)),INDEX('[1]DEQ Pollutant List'!$A$7:$A$611,MATCH($C367,'[1]DEQ Pollutant List'!$B$7:$B$611,0))),"")</f>
        <v/>
      </c>
      <c r="F367" s="32"/>
      <c r="G367" s="33">
        <v>2.5000000000000001E-2</v>
      </c>
      <c r="H367" s="42">
        <v>0.1</v>
      </c>
    </row>
    <row r="368" spans="1:10" ht="28.5" x14ac:dyDescent="0.35">
      <c r="A368" s="28"/>
      <c r="B368" s="58" t="s">
        <v>133</v>
      </c>
      <c r="C368" s="30" t="s">
        <v>516</v>
      </c>
      <c r="D368" s="31" t="s">
        <v>517</v>
      </c>
      <c r="E368" s="17" t="str">
        <f>IFERROR(IF(OR($C368="",$C368="No CAS"),INDEX('[1]DEQ Pollutant List'!$A$7:$A$611,MATCH($D368,'[1]DEQ Pollutant List'!$C$7:$C$611,0)),INDEX('[1]DEQ Pollutant List'!$A$7:$A$611,MATCH($C368,'[1]DEQ Pollutant List'!$B$7:$B$611,0))),"")</f>
        <v/>
      </c>
      <c r="F368" s="32"/>
      <c r="G368" s="33">
        <v>2.5000000000000001E-2</v>
      </c>
      <c r="H368" s="42">
        <v>0.1</v>
      </c>
    </row>
    <row r="369" spans="1:10" ht="28.5" x14ac:dyDescent="0.35">
      <c r="A369" s="28"/>
      <c r="B369" s="58" t="s">
        <v>133</v>
      </c>
      <c r="C369" s="30" t="s">
        <v>209</v>
      </c>
      <c r="D369" s="31" t="s">
        <v>210</v>
      </c>
      <c r="E369" s="17" t="str">
        <f>IFERROR(IF(OR($C369="",$C369="No CAS"),INDEX('[1]DEQ Pollutant List'!$A$7:$A$611,MATCH($D369,'[1]DEQ Pollutant List'!$C$7:$C$611,0)),INDEX('[1]DEQ Pollutant List'!$A$7:$A$611,MATCH($C369,'[1]DEQ Pollutant List'!$B$7:$B$611,0))),"")</f>
        <v/>
      </c>
      <c r="F369" s="32"/>
      <c r="G369" s="33">
        <v>2.5000000000000001E-2</v>
      </c>
      <c r="H369" s="42">
        <v>0.1</v>
      </c>
    </row>
    <row r="370" spans="1:10" ht="28.5" x14ac:dyDescent="0.35">
      <c r="A370" s="28"/>
      <c r="B370" s="58" t="s">
        <v>133</v>
      </c>
      <c r="C370" s="30" t="s">
        <v>406</v>
      </c>
      <c r="D370" s="31" t="s">
        <v>519</v>
      </c>
      <c r="E370" s="17">
        <f>IFERROR(IF(OR($C370="",$C370="No CAS"),INDEX('[1]DEQ Pollutant List'!$A$7:$A$611,MATCH($D370,'[1]DEQ Pollutant List'!$C$7:$C$611,0)),INDEX('[1]DEQ Pollutant List'!$A$7:$A$611,MATCH($C370,'[1]DEQ Pollutant List'!$B$7:$B$611,0))),"")</f>
        <v>628</v>
      </c>
      <c r="F370" s="32"/>
      <c r="G370" s="33">
        <v>2.5000000000000001E-2</v>
      </c>
      <c r="H370" s="42">
        <v>0.1</v>
      </c>
    </row>
    <row r="371" spans="1:10" ht="28.5" x14ac:dyDescent="0.35">
      <c r="A371" s="28"/>
      <c r="B371" s="58" t="s">
        <v>133</v>
      </c>
      <c r="C371" s="30" t="s">
        <v>579</v>
      </c>
      <c r="D371" s="31" t="s">
        <v>582</v>
      </c>
      <c r="E371" s="17" t="str">
        <f>IFERROR(IF(OR($C371="",$C371="No CAS"),INDEX('[1]DEQ Pollutant List'!$A$7:$A$611,MATCH($D371,'[1]DEQ Pollutant List'!$C$7:$C$611,0)),INDEX('[1]DEQ Pollutant List'!$A$7:$A$611,MATCH($C371,'[1]DEQ Pollutant List'!$B$7:$B$611,0))),"")</f>
        <v/>
      </c>
      <c r="F371" s="32"/>
      <c r="G371" s="33">
        <v>2.5000000000000001E-2</v>
      </c>
      <c r="H371" s="42">
        <v>0.1</v>
      </c>
    </row>
    <row r="372" spans="1:10" ht="28.5" x14ac:dyDescent="0.35">
      <c r="A372" s="28"/>
      <c r="B372" s="58" t="s">
        <v>133</v>
      </c>
      <c r="C372" s="30" t="s">
        <v>278</v>
      </c>
      <c r="D372" s="31" t="s">
        <v>279</v>
      </c>
      <c r="E372" s="17" t="str">
        <f>IFERROR(IF(OR($C372="",$C372="No CAS"),INDEX('[1]DEQ Pollutant List'!$A$7:$A$611,MATCH($D372,'[1]DEQ Pollutant List'!$C$7:$C$611,0)),INDEX('[1]DEQ Pollutant List'!$A$7:$A$611,MATCH($C372,'[1]DEQ Pollutant List'!$B$7:$B$611,0))),"")</f>
        <v/>
      </c>
      <c r="F372" s="32"/>
      <c r="G372" s="33">
        <v>0.01</v>
      </c>
      <c r="H372" s="42">
        <v>2.5000000000000001E-2</v>
      </c>
    </row>
    <row r="373" spans="1:10" ht="28.5" x14ac:dyDescent="0.35">
      <c r="A373" s="28"/>
      <c r="B373" s="58" t="s">
        <v>133</v>
      </c>
      <c r="C373" s="30" t="s">
        <v>484</v>
      </c>
      <c r="D373" s="31" t="s">
        <v>485</v>
      </c>
      <c r="E373" s="17" t="str">
        <f>IFERROR(IF(OR($C373="",$C373="No CAS"),INDEX('[1]DEQ Pollutant List'!$A$7:$A$611,MATCH($D373,'[1]DEQ Pollutant List'!$C$7:$C$611,0)),INDEX('[1]DEQ Pollutant List'!$A$7:$A$611,MATCH($C373,'[1]DEQ Pollutant List'!$B$7:$B$611,0))),"")</f>
        <v/>
      </c>
      <c r="F373" s="32"/>
      <c r="G373" s="33">
        <v>0.01</v>
      </c>
      <c r="H373" s="42">
        <v>2.5000000000000001E-2</v>
      </c>
    </row>
    <row r="374" spans="1:10" ht="28.5" x14ac:dyDescent="0.35">
      <c r="A374" s="28"/>
      <c r="B374" s="58" t="s">
        <v>133</v>
      </c>
      <c r="C374" s="30" t="s">
        <v>27</v>
      </c>
      <c r="D374" s="31" t="s">
        <v>28</v>
      </c>
      <c r="E374" s="17">
        <f>IFERROR(IF(OR($C374="",$C374="No CAS"),INDEX('[1]DEQ Pollutant List'!$A$7:$A$611,MATCH($D374,'[1]DEQ Pollutant List'!$C$7:$C$611,0)),INDEX('[1]DEQ Pollutant List'!$A$7:$A$611,MATCH($C374,'[1]DEQ Pollutant List'!$B$7:$B$611,0))),"")</f>
        <v>229</v>
      </c>
      <c r="F374" s="32"/>
      <c r="G374" s="33">
        <v>0.01</v>
      </c>
      <c r="H374" s="42">
        <v>2.5000000000000001E-2</v>
      </c>
    </row>
    <row r="375" spans="1:10" ht="28.5" x14ac:dyDescent="0.35">
      <c r="A375" s="28"/>
      <c r="B375" s="58" t="s">
        <v>133</v>
      </c>
      <c r="C375" s="30" t="s">
        <v>648</v>
      </c>
      <c r="D375" s="31" t="s">
        <v>649</v>
      </c>
      <c r="E375" s="17" t="str">
        <f>IFERROR(IF(OR($C375="",$C375="No CAS"),INDEX('[1]DEQ Pollutant List'!$A$7:$A$611,MATCH($D375,'[1]DEQ Pollutant List'!$C$7:$C$611,0)),INDEX('[1]DEQ Pollutant List'!$A$7:$A$611,MATCH($C375,'[1]DEQ Pollutant List'!$B$7:$B$611,0))),"")</f>
        <v/>
      </c>
      <c r="F375" s="32"/>
      <c r="G375" s="33">
        <v>1E-3</v>
      </c>
      <c r="H375" s="42">
        <v>0.01</v>
      </c>
    </row>
    <row r="376" spans="1:10" ht="28.5" x14ac:dyDescent="0.35">
      <c r="A376" s="28"/>
      <c r="B376" s="58" t="s">
        <v>133</v>
      </c>
      <c r="C376" s="30" t="s">
        <v>177</v>
      </c>
      <c r="D376" s="31" t="s">
        <v>178</v>
      </c>
      <c r="E376" s="17" t="str">
        <f>IFERROR(IF(OR($C376="",$C376="No CAS"),INDEX('[1]DEQ Pollutant List'!$A$7:$A$611,MATCH($D376,'[1]DEQ Pollutant List'!$C$7:$C$611,0)),INDEX('[1]DEQ Pollutant List'!$A$7:$A$611,MATCH($C376,'[1]DEQ Pollutant List'!$B$7:$B$611,0))),"")</f>
        <v/>
      </c>
      <c r="F376" s="32"/>
      <c r="G376" s="33">
        <v>1E-3</v>
      </c>
      <c r="H376" s="42">
        <v>0.01</v>
      </c>
    </row>
    <row r="377" spans="1:10" ht="28.5" x14ac:dyDescent="0.35">
      <c r="A377" s="28"/>
      <c r="B377" s="58" t="s">
        <v>133</v>
      </c>
      <c r="C377" s="30" t="s">
        <v>292</v>
      </c>
      <c r="D377" s="31" t="s">
        <v>293</v>
      </c>
      <c r="E377" s="17" t="str">
        <f>IFERROR(IF(OR($C377="",$C377="No CAS"),INDEX('[1]DEQ Pollutant List'!$A$7:$A$611,MATCH($D377,'[1]DEQ Pollutant List'!$C$7:$C$611,0)),INDEX('[1]DEQ Pollutant List'!$A$7:$A$611,MATCH($C377,'[1]DEQ Pollutant List'!$B$7:$B$611,0))),"")</f>
        <v/>
      </c>
      <c r="F377" s="32"/>
      <c r="G377" s="33">
        <v>1E-3</v>
      </c>
      <c r="H377" s="42">
        <v>0.01</v>
      </c>
    </row>
    <row r="378" spans="1:10" x14ac:dyDescent="0.35">
      <c r="A378" s="28"/>
      <c r="B378" s="196" t="s">
        <v>220</v>
      </c>
      <c r="C378" s="30" t="s">
        <v>561</v>
      </c>
      <c r="D378" s="31" t="s">
        <v>562</v>
      </c>
      <c r="E378" s="17" t="str">
        <f>IFERROR(IF(OR($C378="",$C378="No CAS"),INDEX('[1]DEQ Pollutant List'!$A$7:$A$611,MATCH($D378,'[1]DEQ Pollutant List'!$C$7:$C$611,0)),INDEX('[1]DEQ Pollutant List'!$A$7:$A$611,MATCH($C378,'[1]DEQ Pollutant List'!$B$7:$B$611,0))),"")</f>
        <v/>
      </c>
      <c r="F378" s="32"/>
      <c r="G378" s="33">
        <v>0.6</v>
      </c>
      <c r="H378" s="42">
        <v>0.7</v>
      </c>
      <c r="J378" t="s">
        <v>1200</v>
      </c>
    </row>
    <row r="379" spans="1:10" x14ac:dyDescent="0.35">
      <c r="A379" s="28"/>
      <c r="B379" s="196" t="s">
        <v>220</v>
      </c>
      <c r="C379" s="30" t="s">
        <v>931</v>
      </c>
      <c r="D379" s="31" t="s">
        <v>932</v>
      </c>
      <c r="E379" s="17" t="str">
        <f>IFERROR(IF(OR($C379="",$C379="No CAS"),INDEX('[1]DEQ Pollutant List'!$A$7:$A$611,MATCH($D379,'[1]DEQ Pollutant List'!$C$7:$C$611,0)),INDEX('[1]DEQ Pollutant List'!$A$7:$A$611,MATCH($C379,'[1]DEQ Pollutant List'!$B$7:$B$611,0))),"")</f>
        <v/>
      </c>
      <c r="F379" s="32"/>
      <c r="G379" s="33">
        <v>0.1</v>
      </c>
      <c r="H379" s="42">
        <v>0.2</v>
      </c>
    </row>
    <row r="380" spans="1:10" x14ac:dyDescent="0.35">
      <c r="A380" s="28"/>
      <c r="B380" s="196" t="s">
        <v>220</v>
      </c>
      <c r="C380" s="30" t="s">
        <v>221</v>
      </c>
      <c r="D380" s="31" t="s">
        <v>222</v>
      </c>
      <c r="E380" s="17" t="str">
        <f>IFERROR(IF(OR($C380="",$C380="No CAS"),INDEX('[1]DEQ Pollutant List'!$A$7:$A$611,MATCH($D380,'[1]DEQ Pollutant List'!$C$7:$C$611,0)),INDEX('[1]DEQ Pollutant List'!$A$7:$A$611,MATCH($C380,'[1]DEQ Pollutant List'!$B$7:$B$611,0))),"")</f>
        <v/>
      </c>
      <c r="F380" s="32"/>
      <c r="G380" s="33">
        <v>0.03</v>
      </c>
      <c r="H380" s="42">
        <v>0.05</v>
      </c>
    </row>
    <row r="381" spans="1:10" x14ac:dyDescent="0.35">
      <c r="A381" s="28"/>
      <c r="B381" s="196" t="s">
        <v>220</v>
      </c>
      <c r="C381" s="30" t="s">
        <v>223</v>
      </c>
      <c r="D381" s="31" t="s">
        <v>224</v>
      </c>
      <c r="E381" s="17" t="str">
        <f>IFERROR(IF(OR($C381="",$C381="No CAS"),INDEX('[1]DEQ Pollutant List'!$A$7:$A$611,MATCH($D381,'[1]DEQ Pollutant List'!$C$7:$C$611,0)),INDEX('[1]DEQ Pollutant List'!$A$7:$A$611,MATCH($C381,'[1]DEQ Pollutant List'!$B$7:$B$611,0))),"")</f>
        <v/>
      </c>
      <c r="F381" s="32"/>
      <c r="G381" s="33">
        <v>0.01</v>
      </c>
      <c r="H381" s="42">
        <v>0.03</v>
      </c>
    </row>
    <row r="382" spans="1:10" x14ac:dyDescent="0.35">
      <c r="A382" s="28"/>
      <c r="B382" s="196" t="s">
        <v>220</v>
      </c>
      <c r="C382" s="30" t="s">
        <v>924</v>
      </c>
      <c r="D382" s="31" t="s">
        <v>925</v>
      </c>
      <c r="E382" s="17" t="str">
        <f>IFERROR(IF(OR($C382="",$C382="No CAS"),INDEX('[1]DEQ Pollutant List'!$A$7:$A$611,MATCH($D382,'[1]DEQ Pollutant List'!$C$7:$C$611,0)),INDEX('[1]DEQ Pollutant List'!$A$7:$A$611,MATCH($C382,'[1]DEQ Pollutant List'!$B$7:$B$611,0))),"")</f>
        <v/>
      </c>
      <c r="F382" s="32"/>
      <c r="G382" s="33">
        <v>0.01</v>
      </c>
      <c r="H382" s="42">
        <v>0.03</v>
      </c>
    </row>
    <row r="383" spans="1:10" x14ac:dyDescent="0.35">
      <c r="A383" s="28"/>
      <c r="B383" s="196" t="s">
        <v>220</v>
      </c>
      <c r="C383" s="30" t="s">
        <v>312</v>
      </c>
      <c r="D383" s="31" t="s">
        <v>313</v>
      </c>
      <c r="E383" s="17" t="str">
        <f>IFERROR(IF(OR($C383="",$C383="No CAS"),INDEX('[1]DEQ Pollutant List'!$A$7:$A$611,MATCH($D383,'[1]DEQ Pollutant List'!$C$7:$C$611,0)),INDEX('[1]DEQ Pollutant List'!$A$7:$A$611,MATCH($C383,'[1]DEQ Pollutant List'!$B$7:$B$611,0))),"")</f>
        <v/>
      </c>
      <c r="F383" s="32"/>
      <c r="G383" s="33">
        <v>0.01</v>
      </c>
      <c r="H383" s="42">
        <v>0.03</v>
      </c>
    </row>
    <row r="384" spans="1:10" x14ac:dyDescent="0.35">
      <c r="A384" s="28"/>
      <c r="B384" s="29" t="s">
        <v>174</v>
      </c>
      <c r="C384" s="30" t="s">
        <v>1222</v>
      </c>
      <c r="D384" s="31" t="s">
        <v>176</v>
      </c>
      <c r="E384" s="17" t="str">
        <f>IFERROR(IF(OR($C384="",$C384="No CAS"),INDEX('[1]DEQ Pollutant List'!$A$7:$A$611,MATCH($D384,'[1]DEQ Pollutant List'!$C$7:$C$611,0)),INDEX('[1]DEQ Pollutant List'!$A$7:$A$611,MATCH($C384,'[1]DEQ Pollutant List'!$B$7:$B$611,0))),"")</f>
        <v/>
      </c>
      <c r="F384" s="32"/>
      <c r="G384" s="33">
        <v>0.01</v>
      </c>
      <c r="H384" s="42">
        <v>0.05</v>
      </c>
    </row>
    <row r="385" spans="1:10" x14ac:dyDescent="0.35">
      <c r="A385" s="28"/>
      <c r="B385" s="29" t="s">
        <v>174</v>
      </c>
      <c r="C385" s="30" t="s">
        <v>22</v>
      </c>
      <c r="D385" s="31" t="s">
        <v>23</v>
      </c>
      <c r="E385" s="17" t="str">
        <f>IFERROR(IF(OR($C385="",$C385="No CAS"),INDEX('[1]DEQ Pollutant List'!$A$7:$A$611,MATCH($D385,'[1]DEQ Pollutant List'!$C$7:$C$611,0)),INDEX('[1]DEQ Pollutant List'!$A$7:$A$611,MATCH($C385,'[1]DEQ Pollutant List'!$B$7:$B$611,0))),"")</f>
        <v/>
      </c>
      <c r="F385" s="32"/>
      <c r="G385" s="33">
        <v>0.03</v>
      </c>
      <c r="H385" s="42">
        <v>7.0000000000000007E-2</v>
      </c>
    </row>
    <row r="386" spans="1:10" x14ac:dyDescent="0.35">
      <c r="A386" s="28"/>
      <c r="B386" s="29" t="s">
        <v>174</v>
      </c>
      <c r="C386" s="30" t="s">
        <v>1223</v>
      </c>
      <c r="D386" s="31" t="s">
        <v>315</v>
      </c>
      <c r="E386" s="17" t="str">
        <f>IFERROR(IF(OR($C386="",$C386="No CAS"),INDEX('[1]DEQ Pollutant List'!$A$7:$A$611,MATCH($D386,'[1]DEQ Pollutant List'!$C$7:$C$611,0)),INDEX('[1]DEQ Pollutant List'!$A$7:$A$611,MATCH($C386,'[1]DEQ Pollutant List'!$B$7:$B$611,0))),"")</f>
        <v/>
      </c>
      <c r="F386" s="32"/>
      <c r="G386" s="33">
        <v>0.03</v>
      </c>
      <c r="H386" s="42">
        <v>7.0000000000000007E-2</v>
      </c>
    </row>
    <row r="387" spans="1:10" x14ac:dyDescent="0.35">
      <c r="A387" s="28"/>
      <c r="B387" s="29" t="s">
        <v>174</v>
      </c>
      <c r="C387" s="30" t="s">
        <v>1224</v>
      </c>
      <c r="D387" s="31" t="s">
        <v>481</v>
      </c>
      <c r="E387" s="17" t="str">
        <f>IFERROR(IF(OR($C387="",$C387="No CAS"),INDEX('[1]DEQ Pollutant List'!$A$7:$A$611,MATCH($D387,'[1]DEQ Pollutant List'!$C$7:$C$611,0)),INDEX('[1]DEQ Pollutant List'!$A$7:$A$611,MATCH($C387,'[1]DEQ Pollutant List'!$B$7:$B$611,0))),"")</f>
        <v/>
      </c>
      <c r="F387" s="32"/>
      <c r="G387" s="33">
        <v>0.01</v>
      </c>
      <c r="H387" s="42">
        <v>0.05</v>
      </c>
    </row>
    <row r="388" spans="1:10" x14ac:dyDescent="0.35">
      <c r="A388" s="28"/>
      <c r="B388" s="196" t="s">
        <v>150</v>
      </c>
      <c r="C388" s="30" t="s">
        <v>579</v>
      </c>
      <c r="D388" s="31" t="s">
        <v>580</v>
      </c>
      <c r="E388" s="17" t="str">
        <f>IFERROR(IF(OR($C388="",$C388="No CAS"),INDEX('[1]DEQ Pollutant List'!$A$7:$A$611,MATCH($D388,'[1]DEQ Pollutant List'!$C$7:$C$611,0)),INDEX('[1]DEQ Pollutant List'!$A$7:$A$611,MATCH($C388,'[1]DEQ Pollutant List'!$B$7:$B$611,0))),"")</f>
        <v/>
      </c>
      <c r="F388" s="32"/>
      <c r="G388" s="33">
        <v>0.3</v>
      </c>
      <c r="H388" s="42">
        <v>0.4</v>
      </c>
      <c r="J388" t="s">
        <v>1225</v>
      </c>
    </row>
    <row r="389" spans="1:10" x14ac:dyDescent="0.35">
      <c r="A389" s="28"/>
      <c r="B389" s="196" t="s">
        <v>150</v>
      </c>
      <c r="C389" s="30" t="s">
        <v>1226</v>
      </c>
      <c r="D389" s="31" t="s">
        <v>944</v>
      </c>
      <c r="E389" s="17" t="str">
        <f>IFERROR(IF(OR($C389="",$C389="No CAS"),INDEX('[1]DEQ Pollutant List'!$A$7:$A$611,MATCH($D389,'[1]DEQ Pollutant List'!$C$7:$C$611,0)),INDEX('[1]DEQ Pollutant List'!$A$7:$A$611,MATCH($C389,'[1]DEQ Pollutant List'!$B$7:$B$611,0))),"")</f>
        <v/>
      </c>
      <c r="F389" s="32"/>
      <c r="G389" s="33">
        <v>0.2</v>
      </c>
      <c r="H389" s="42">
        <v>0.3</v>
      </c>
    </row>
    <row r="390" spans="1:10" x14ac:dyDescent="0.35">
      <c r="A390" s="28"/>
      <c r="B390" s="196" t="s">
        <v>150</v>
      </c>
      <c r="C390" s="30" t="s">
        <v>371</v>
      </c>
      <c r="D390" s="31" t="s">
        <v>372</v>
      </c>
      <c r="E390" s="17" t="str">
        <f>IFERROR(IF(OR($C390="",$C390="No CAS"),INDEX('[1]DEQ Pollutant List'!$A$7:$A$611,MATCH($D390,'[1]DEQ Pollutant List'!$C$7:$C$611,0)),INDEX('[1]DEQ Pollutant List'!$A$7:$A$611,MATCH($C390,'[1]DEQ Pollutant List'!$B$7:$B$611,0))),"")</f>
        <v/>
      </c>
      <c r="F390" s="32"/>
      <c r="G390" s="33">
        <v>0.1</v>
      </c>
      <c r="H390" s="42">
        <v>0.2</v>
      </c>
    </row>
    <row r="391" spans="1:10" x14ac:dyDescent="0.35">
      <c r="A391" s="28"/>
      <c r="B391" s="196" t="s">
        <v>150</v>
      </c>
      <c r="C391" s="30" t="s">
        <v>508</v>
      </c>
      <c r="D391" s="31" t="s">
        <v>509</v>
      </c>
      <c r="E391" s="17" t="str">
        <f>IFERROR(IF(OR($C391="",$C391="No CAS"),INDEX('[1]DEQ Pollutant List'!$A$7:$A$611,MATCH($D391,'[1]DEQ Pollutant List'!$C$7:$C$611,0)),INDEX('[1]DEQ Pollutant List'!$A$7:$A$611,MATCH($C391,'[1]DEQ Pollutant List'!$B$7:$B$611,0))),"")</f>
        <v/>
      </c>
      <c r="F391" s="32"/>
      <c r="G391" s="33">
        <v>0.05</v>
      </c>
      <c r="H391" s="42">
        <v>0.1</v>
      </c>
    </row>
    <row r="392" spans="1:10" x14ac:dyDescent="0.35">
      <c r="A392" s="28"/>
      <c r="B392" s="196" t="s">
        <v>150</v>
      </c>
      <c r="C392" s="30" t="s">
        <v>148</v>
      </c>
      <c r="D392" s="31" t="s">
        <v>151</v>
      </c>
      <c r="E392" s="17" t="str">
        <f>IFERROR(IF(OR($C392="",$C392="No CAS"),INDEX('[1]DEQ Pollutant List'!$A$7:$A$611,MATCH($D392,'[1]DEQ Pollutant List'!$C$7:$C$611,0)),INDEX('[1]DEQ Pollutant List'!$A$7:$A$611,MATCH($C392,'[1]DEQ Pollutant List'!$B$7:$B$611,0))),"")</f>
        <v/>
      </c>
      <c r="F392" s="32"/>
      <c r="G392" s="33">
        <v>0.05</v>
      </c>
      <c r="H392" s="42">
        <v>0.1</v>
      </c>
    </row>
    <row r="393" spans="1:10" x14ac:dyDescent="0.35">
      <c r="A393" s="28"/>
      <c r="B393" s="196" t="s">
        <v>150</v>
      </c>
      <c r="C393" s="30" t="s">
        <v>1227</v>
      </c>
      <c r="D393" s="31" t="s">
        <v>708</v>
      </c>
      <c r="E393" s="17" t="str">
        <f>IFERROR(IF(OR($C393="",$C393="No CAS"),INDEX('[1]DEQ Pollutant List'!$A$7:$A$611,MATCH($D393,'[1]DEQ Pollutant List'!$C$7:$C$611,0)),INDEX('[1]DEQ Pollutant List'!$A$7:$A$611,MATCH($C393,'[1]DEQ Pollutant List'!$B$7:$B$611,0))),"")</f>
        <v/>
      </c>
      <c r="F393" s="32"/>
      <c r="G393" s="33">
        <v>0.03</v>
      </c>
      <c r="H393" s="42">
        <v>0.05</v>
      </c>
    </row>
    <row r="394" spans="1:10" x14ac:dyDescent="0.35">
      <c r="A394" s="28"/>
      <c r="B394" s="196" t="s">
        <v>150</v>
      </c>
      <c r="C394" s="30" t="s">
        <v>510</v>
      </c>
      <c r="D394" s="31" t="s">
        <v>511</v>
      </c>
      <c r="E394" s="17" t="str">
        <f>IFERROR(IF(OR($C394="",$C394="No CAS"),INDEX('[1]DEQ Pollutant List'!$A$7:$A$611,MATCH($D394,'[1]DEQ Pollutant List'!$C$7:$C$611,0)),INDEX('[1]DEQ Pollutant List'!$A$7:$A$611,MATCH($C394,'[1]DEQ Pollutant List'!$B$7:$B$611,0))),"")</f>
        <v/>
      </c>
      <c r="F394" s="32"/>
      <c r="G394" s="33">
        <v>0.03</v>
      </c>
      <c r="H394" s="42">
        <v>0.05</v>
      </c>
    </row>
    <row r="395" spans="1:10" x14ac:dyDescent="0.35">
      <c r="A395" s="28"/>
      <c r="B395" s="196" t="s">
        <v>150</v>
      </c>
      <c r="C395" s="30" t="s">
        <v>1228</v>
      </c>
      <c r="D395" s="31" t="s">
        <v>500</v>
      </c>
      <c r="E395" s="17" t="str">
        <f>IFERROR(IF(OR($C395="",$C395="No CAS"),INDEX('[1]DEQ Pollutant List'!$A$7:$A$611,MATCH($D395,'[1]DEQ Pollutant List'!$C$7:$C$611,0)),INDEX('[1]DEQ Pollutant List'!$A$7:$A$611,MATCH($C395,'[1]DEQ Pollutant List'!$B$7:$B$611,0))),"")</f>
        <v/>
      </c>
      <c r="F395" s="32"/>
      <c r="G395" s="33">
        <v>0.01</v>
      </c>
      <c r="H395" s="42">
        <v>0.03</v>
      </c>
    </row>
    <row r="396" spans="1:10" x14ac:dyDescent="0.35">
      <c r="A396" s="28"/>
      <c r="B396" s="196" t="s">
        <v>150</v>
      </c>
      <c r="C396" s="30" t="s">
        <v>521</v>
      </c>
      <c r="D396" s="31" t="s">
        <v>522</v>
      </c>
      <c r="E396" s="17" t="str">
        <f>IFERROR(IF(OR($C396="",$C396="No CAS"),INDEX('[1]DEQ Pollutant List'!$A$7:$A$611,MATCH($D396,'[1]DEQ Pollutant List'!$C$7:$C$611,0)),INDEX('[1]DEQ Pollutant List'!$A$7:$A$611,MATCH($C396,'[1]DEQ Pollutant List'!$B$7:$B$611,0))),"")</f>
        <v/>
      </c>
      <c r="F396" s="32"/>
      <c r="G396" s="33">
        <v>0.01</v>
      </c>
      <c r="H396" s="42">
        <v>0.03</v>
      </c>
    </row>
    <row r="397" spans="1:10" x14ac:dyDescent="0.35">
      <c r="A397" s="28"/>
      <c r="B397" s="196" t="s">
        <v>150</v>
      </c>
      <c r="C397" s="30" t="s">
        <v>494</v>
      </c>
      <c r="D397" s="31" t="s">
        <v>495</v>
      </c>
      <c r="E397" s="17" t="str">
        <f>IFERROR(IF(OR($C397="",$C397="No CAS"),INDEX('[1]DEQ Pollutant List'!$A$7:$A$611,MATCH($D397,'[1]DEQ Pollutant List'!$C$7:$C$611,0)),INDEX('[1]DEQ Pollutant List'!$A$7:$A$611,MATCH($C397,'[1]DEQ Pollutant List'!$B$7:$B$611,0))),"")</f>
        <v/>
      </c>
      <c r="F397" s="32"/>
      <c r="G397" s="33" t="s">
        <v>101</v>
      </c>
      <c r="H397" s="42"/>
    </row>
    <row r="398" spans="1:10" x14ac:dyDescent="0.35">
      <c r="A398" s="28"/>
      <c r="B398" s="196" t="s">
        <v>741</v>
      </c>
      <c r="C398" s="30" t="s">
        <v>728</v>
      </c>
      <c r="D398" s="196" t="s">
        <v>742</v>
      </c>
      <c r="E398" s="17">
        <f>IFERROR(IF(OR($C398="",$C398="No CAS"),INDEX('[1]DEQ Pollutant List'!$A$7:$A$611,MATCH($D398,'[1]DEQ Pollutant List'!$C$7:$C$611,0)),INDEX('[1]DEQ Pollutant List'!$A$7:$A$611,MATCH($C398,'[1]DEQ Pollutant List'!$B$7:$B$611,0))),"")</f>
        <v>302</v>
      </c>
      <c r="F398" s="32"/>
      <c r="G398" s="33">
        <v>0.5</v>
      </c>
      <c r="H398" s="42">
        <v>1</v>
      </c>
      <c r="J398">
        <v>0.78</v>
      </c>
    </row>
    <row r="399" spans="1:10" x14ac:dyDescent="0.35">
      <c r="A399" s="28"/>
      <c r="B399" s="196" t="s">
        <v>741</v>
      </c>
      <c r="C399" s="30" t="s">
        <v>871</v>
      </c>
      <c r="D399" s="31" t="s">
        <v>59</v>
      </c>
      <c r="E399" s="17" t="str">
        <f>IFERROR(IF(OR($C399="",$C399="No CAS"),INDEX('[1]DEQ Pollutant List'!$A$7:$A$611,MATCH($D399,'[1]DEQ Pollutant List'!$C$7:$C$611,0)),INDEX('[1]DEQ Pollutant List'!$A$7:$A$611,MATCH($C399,'[1]DEQ Pollutant List'!$B$7:$B$611,0))),"")</f>
        <v/>
      </c>
      <c r="F399" s="32"/>
      <c r="G399" s="33">
        <v>0</v>
      </c>
      <c r="H399" s="42">
        <v>0.1</v>
      </c>
    </row>
    <row r="400" spans="1:10" x14ac:dyDescent="0.35">
      <c r="A400" s="28"/>
      <c r="B400" s="196" t="s">
        <v>887</v>
      </c>
      <c r="C400" s="30" t="s">
        <v>1155</v>
      </c>
      <c r="D400" s="31" t="s">
        <v>59</v>
      </c>
      <c r="E400" s="17" t="str">
        <f>IFERROR(IF(OR($C400="",$C400="No CAS"),INDEX('[1]DEQ Pollutant List'!$A$7:$A$611,MATCH($D400,'[1]DEQ Pollutant List'!$C$7:$C$611,0)),INDEX('[1]DEQ Pollutant List'!$A$7:$A$611,MATCH($C400,'[1]DEQ Pollutant List'!$B$7:$B$611,0))),"")</f>
        <v/>
      </c>
      <c r="F400" s="32"/>
      <c r="G400" s="33" t="s">
        <v>947</v>
      </c>
      <c r="H400" s="42"/>
      <c r="I400">
        <v>1.04</v>
      </c>
      <c r="J400" t="s">
        <v>1229</v>
      </c>
    </row>
    <row r="401" spans="1:10" x14ac:dyDescent="0.35">
      <c r="A401" s="28"/>
      <c r="B401" s="196" t="s">
        <v>887</v>
      </c>
      <c r="C401" s="30" t="s">
        <v>1064</v>
      </c>
      <c r="D401" s="31" t="s">
        <v>1065</v>
      </c>
      <c r="E401" s="17" t="str">
        <f>IFERROR(IF(OR($C401="",$C401="No CAS"),INDEX('[1]DEQ Pollutant List'!$A$7:$A$611,MATCH($D401,'[1]DEQ Pollutant List'!$C$7:$C$611,0)),INDEX('[1]DEQ Pollutant List'!$A$7:$A$611,MATCH($C401,'[1]DEQ Pollutant List'!$B$7:$B$611,0))),"")</f>
        <v/>
      </c>
      <c r="F401" s="32"/>
      <c r="G401" s="33" t="s">
        <v>1080</v>
      </c>
      <c r="H401" s="42"/>
    </row>
    <row r="402" spans="1:10" x14ac:dyDescent="0.35">
      <c r="A402" s="28"/>
      <c r="B402" s="196" t="s">
        <v>887</v>
      </c>
      <c r="C402" s="30" t="s">
        <v>1064</v>
      </c>
      <c r="D402" s="31" t="s">
        <v>1066</v>
      </c>
      <c r="E402" s="17" t="str">
        <f>IFERROR(IF(OR($C402="",$C402="No CAS"),INDEX('[1]DEQ Pollutant List'!$A$7:$A$611,MATCH($D402,'[1]DEQ Pollutant List'!$C$7:$C$611,0)),INDEX('[1]DEQ Pollutant List'!$A$7:$A$611,MATCH($C402,'[1]DEQ Pollutant List'!$B$7:$B$611,0))),"")</f>
        <v/>
      </c>
      <c r="F402" s="32"/>
      <c r="G402" s="33" t="s">
        <v>101</v>
      </c>
      <c r="H402" s="42"/>
    </row>
    <row r="403" spans="1:10" x14ac:dyDescent="0.35">
      <c r="A403" s="28"/>
      <c r="B403" s="29" t="s">
        <v>141</v>
      </c>
      <c r="C403" s="30" t="s">
        <v>703</v>
      </c>
      <c r="D403" s="31" t="s">
        <v>704</v>
      </c>
      <c r="E403" s="17" t="str">
        <f>IFERROR(IF(OR($C403="",$C403="No CAS"),INDEX('[1]DEQ Pollutant List'!$A$7:$A$611,MATCH($D403,'[1]DEQ Pollutant List'!$C$7:$C$611,0)),INDEX('[1]DEQ Pollutant List'!$A$7:$A$611,MATCH($C403,'[1]DEQ Pollutant List'!$B$7:$B$611,0))),"")</f>
        <v/>
      </c>
      <c r="F403" s="32"/>
      <c r="G403" s="33">
        <v>0.4</v>
      </c>
      <c r="H403" s="42">
        <v>0.5</v>
      </c>
      <c r="J403" t="s">
        <v>1230</v>
      </c>
    </row>
    <row r="404" spans="1:10" x14ac:dyDescent="0.35">
      <c r="A404" s="28"/>
      <c r="B404" s="29" t="s">
        <v>141</v>
      </c>
      <c r="C404" s="30" t="s">
        <v>728</v>
      </c>
      <c r="D404" s="31" t="s">
        <v>1231</v>
      </c>
      <c r="E404" s="17">
        <f>IFERROR(IF(OR($C404="",$C404="No CAS"),INDEX('[1]DEQ Pollutant List'!$A$7:$A$611,MATCH($D404,'[1]DEQ Pollutant List'!$C$7:$C$611,0)),INDEX('[1]DEQ Pollutant List'!$A$7:$A$611,MATCH($C404,'[1]DEQ Pollutant List'!$B$7:$B$611,0))),"")</f>
        <v>302</v>
      </c>
      <c r="F404" s="32"/>
      <c r="G404" s="33">
        <v>0.2</v>
      </c>
      <c r="H404" s="42">
        <v>0.3</v>
      </c>
    </row>
    <row r="405" spans="1:10" x14ac:dyDescent="0.35">
      <c r="A405" s="28"/>
      <c r="B405" s="29" t="s">
        <v>141</v>
      </c>
      <c r="C405" s="30" t="s">
        <v>579</v>
      </c>
      <c r="D405" s="31" t="s">
        <v>581</v>
      </c>
      <c r="E405" s="17" t="str">
        <f>IFERROR(IF(OR($C405="",$C405="No CAS"),INDEX('[1]DEQ Pollutant List'!$A$7:$A$611,MATCH($D405,'[1]DEQ Pollutant List'!$C$7:$C$611,0)),INDEX('[1]DEQ Pollutant List'!$A$7:$A$611,MATCH($C405,'[1]DEQ Pollutant List'!$B$7:$B$611,0))),"")</f>
        <v/>
      </c>
      <c r="F405" s="32"/>
      <c r="G405" s="33">
        <v>0.1</v>
      </c>
      <c r="H405" s="42">
        <v>0.2</v>
      </c>
    </row>
    <row r="406" spans="1:10" x14ac:dyDescent="0.35">
      <c r="A406" s="28"/>
      <c r="B406" s="29" t="s">
        <v>141</v>
      </c>
      <c r="C406" s="30" t="s">
        <v>139</v>
      </c>
      <c r="D406" s="31" t="s">
        <v>142</v>
      </c>
      <c r="E406" s="17" t="str">
        <f>IFERROR(IF(OR($C406="",$C406="No CAS"),INDEX('[1]DEQ Pollutant List'!$A$7:$A$611,MATCH($D406,'[1]DEQ Pollutant List'!$C$7:$C$611,0)),INDEX('[1]DEQ Pollutant List'!$A$7:$A$611,MATCH($C406,'[1]DEQ Pollutant List'!$B$7:$B$611,0))),"")</f>
        <v/>
      </c>
      <c r="F406" s="32"/>
      <c r="G406" s="33">
        <v>0.03</v>
      </c>
      <c r="H406" s="42">
        <v>0.05</v>
      </c>
    </row>
    <row r="407" spans="1:10" x14ac:dyDescent="0.35">
      <c r="A407" s="28"/>
      <c r="B407" s="29" t="s">
        <v>141</v>
      </c>
      <c r="C407" s="30" t="s">
        <v>492</v>
      </c>
      <c r="D407" s="31" t="s">
        <v>493</v>
      </c>
      <c r="E407" s="17" t="str">
        <f>IFERROR(IF(OR($C407="",$C407="No CAS"),INDEX('[1]DEQ Pollutant List'!$A$7:$A$611,MATCH($D407,'[1]DEQ Pollutant List'!$C$7:$C$611,0)),INDEX('[1]DEQ Pollutant List'!$A$7:$A$611,MATCH($C407,'[1]DEQ Pollutant List'!$B$7:$B$611,0))),"")</f>
        <v/>
      </c>
      <c r="F407" s="32"/>
      <c r="G407" s="33">
        <v>0.01</v>
      </c>
      <c r="H407" s="42">
        <v>0.03</v>
      </c>
    </row>
    <row r="408" spans="1:10" x14ac:dyDescent="0.35">
      <c r="A408" s="28"/>
      <c r="B408" s="29" t="s">
        <v>141</v>
      </c>
      <c r="C408" s="30" t="s">
        <v>336</v>
      </c>
      <c r="D408" s="31" t="s">
        <v>338</v>
      </c>
      <c r="E408" s="17">
        <f>IFERROR(IF(OR($C408="",$C408="No CAS"),INDEX('[1]DEQ Pollutant List'!$A$7:$A$611,MATCH($D408,'[1]DEQ Pollutant List'!$C$7:$C$611,0)),INDEX('[1]DEQ Pollutant List'!$A$7:$A$611,MATCH($C408,'[1]DEQ Pollutant List'!$B$7:$B$611,0))),"")</f>
        <v>289</v>
      </c>
      <c r="F408" s="32"/>
      <c r="G408" s="33" t="s">
        <v>101</v>
      </c>
      <c r="H408" s="42"/>
    </row>
    <row r="409" spans="1:10" x14ac:dyDescent="0.35">
      <c r="A409" s="28"/>
      <c r="B409" s="29" t="s">
        <v>408</v>
      </c>
      <c r="C409" s="30" t="s">
        <v>1232</v>
      </c>
      <c r="D409" s="47" t="s">
        <v>1059</v>
      </c>
      <c r="E409" s="17" t="str">
        <f>IFERROR(IF(OR($C409="",$C409="No CAS"),INDEX('[1]DEQ Pollutant List'!$A$7:$A$611,MATCH($D409,'[1]DEQ Pollutant List'!$C$7:$C$611,0)),INDEX('[1]DEQ Pollutant List'!$A$7:$A$611,MATCH($C409,'[1]DEQ Pollutant List'!$B$7:$B$611,0))),"")</f>
        <v/>
      </c>
      <c r="F409" s="32"/>
      <c r="G409" s="33">
        <v>0.1</v>
      </c>
      <c r="H409" s="42">
        <v>0.99</v>
      </c>
      <c r="J409" t="s">
        <v>1233</v>
      </c>
    </row>
    <row r="410" spans="1:10" x14ac:dyDescent="0.35">
      <c r="A410" s="28"/>
      <c r="B410" s="29" t="s">
        <v>408</v>
      </c>
      <c r="C410" s="30" t="s">
        <v>409</v>
      </c>
      <c r="D410" s="31" t="s">
        <v>410</v>
      </c>
      <c r="E410" s="17" t="str">
        <f>IFERROR(IF(OR($C410="",$C410="No CAS"),INDEX('[1]DEQ Pollutant List'!$A$7:$A$611,MATCH($D410,'[1]DEQ Pollutant List'!$C$7:$C$611,0)),INDEX('[1]DEQ Pollutant List'!$A$7:$A$611,MATCH($C410,'[1]DEQ Pollutant List'!$B$7:$B$611,0))),"")</f>
        <v/>
      </c>
      <c r="F410" s="32"/>
      <c r="G410" s="33">
        <v>0.15</v>
      </c>
      <c r="H410" s="42">
        <v>0.5</v>
      </c>
    </row>
    <row r="411" spans="1:10" x14ac:dyDescent="0.35">
      <c r="A411" s="28"/>
      <c r="B411" s="29" t="s">
        <v>408</v>
      </c>
      <c r="C411" s="30" t="s">
        <v>1234</v>
      </c>
      <c r="D411" s="31" t="s">
        <v>1061</v>
      </c>
      <c r="E411" s="17" t="str">
        <f>IFERROR(IF(OR($C411="",$C411="No CAS"),INDEX('[1]DEQ Pollutant List'!$A$7:$A$611,MATCH($D411,'[1]DEQ Pollutant List'!$C$7:$C$611,0)),INDEX('[1]DEQ Pollutant List'!$A$7:$A$611,MATCH($C411,'[1]DEQ Pollutant List'!$B$7:$B$611,0))),"")</f>
        <v/>
      </c>
      <c r="F411" s="32"/>
      <c r="G411" s="33" t="s">
        <v>1075</v>
      </c>
      <c r="H411" s="42"/>
    </row>
    <row r="412" spans="1:10" x14ac:dyDescent="0.35">
      <c r="A412" s="28"/>
      <c r="B412" s="29" t="s">
        <v>408</v>
      </c>
      <c r="C412" s="30" t="s">
        <v>1235</v>
      </c>
      <c r="D412" s="31" t="s">
        <v>1055</v>
      </c>
      <c r="E412" s="17" t="str">
        <f>IFERROR(IF(OR($C412="",$C412="No CAS"),INDEX('[1]DEQ Pollutant List'!$A$7:$A$611,MATCH($D412,'[1]DEQ Pollutant List'!$C$7:$C$611,0)),INDEX('[1]DEQ Pollutant List'!$A$7:$A$611,MATCH($C412,'[1]DEQ Pollutant List'!$B$7:$B$611,0))),"")</f>
        <v/>
      </c>
      <c r="F412" s="32"/>
      <c r="G412" s="33" t="s">
        <v>804</v>
      </c>
      <c r="H412" s="42"/>
    </row>
    <row r="413" spans="1:10" x14ac:dyDescent="0.35">
      <c r="A413" s="28"/>
      <c r="B413" s="196" t="s">
        <v>83</v>
      </c>
      <c r="C413" s="30" t="s">
        <v>475</v>
      </c>
      <c r="D413" s="31" t="s">
        <v>477</v>
      </c>
      <c r="E413" s="17" t="str">
        <f>IFERROR(IF(OR($C413="",$C413="No CAS"),INDEX('[1]DEQ Pollutant List'!$A$7:$A$611,MATCH($D413,'[1]DEQ Pollutant List'!$C$7:$C$611,0)),INDEX('[1]DEQ Pollutant List'!$A$7:$A$611,MATCH($C413,'[1]DEQ Pollutant List'!$B$7:$B$611,0))),"")</f>
        <v/>
      </c>
      <c r="F413" s="32"/>
      <c r="G413" s="33">
        <v>0.40281600000000001</v>
      </c>
      <c r="H413" s="42">
        <v>0.41959999999999997</v>
      </c>
      <c r="J413">
        <v>0.78</v>
      </c>
    </row>
    <row r="414" spans="1:10" x14ac:dyDescent="0.35">
      <c r="A414" s="28"/>
      <c r="B414" s="196" t="s">
        <v>83</v>
      </c>
      <c r="C414" s="30" t="s">
        <v>703</v>
      </c>
      <c r="D414" s="31" t="s">
        <v>706</v>
      </c>
      <c r="E414" s="17" t="str">
        <f>IFERROR(IF(OR($C414="",$C414="No CAS"),INDEX('[1]DEQ Pollutant List'!$A$7:$A$611,MATCH($D414,'[1]DEQ Pollutant List'!$C$7:$C$611,0)),INDEX('[1]DEQ Pollutant List'!$A$7:$A$611,MATCH($C414,'[1]DEQ Pollutant List'!$B$7:$B$611,0))),"")</f>
        <v/>
      </c>
      <c r="F414" s="32"/>
      <c r="G414" s="33">
        <v>0.3</v>
      </c>
      <c r="H414" s="42">
        <v>0.5</v>
      </c>
    </row>
    <row r="415" spans="1:10" x14ac:dyDescent="0.35">
      <c r="A415" s="28"/>
      <c r="B415" s="196" t="s">
        <v>83</v>
      </c>
      <c r="C415" s="30" t="s">
        <v>1236</v>
      </c>
      <c r="D415" s="31" t="s">
        <v>373</v>
      </c>
      <c r="E415" s="17" t="str">
        <f>IFERROR(IF(OR($C415="",$C415="No CAS"),INDEX('[1]DEQ Pollutant List'!$A$7:$A$611,MATCH($D415,'[1]DEQ Pollutant List'!$C$7:$C$611,0)),INDEX('[1]DEQ Pollutant List'!$A$7:$A$611,MATCH($C415,'[1]DEQ Pollutant List'!$B$7:$B$611,0))),"")</f>
        <v/>
      </c>
      <c r="F415" s="32"/>
      <c r="G415" s="33">
        <v>0.10489999999999999</v>
      </c>
      <c r="H415" s="42">
        <v>0.18881999999999999</v>
      </c>
    </row>
    <row r="416" spans="1:10" x14ac:dyDescent="0.35">
      <c r="A416" s="28"/>
      <c r="B416" s="196" t="s">
        <v>83</v>
      </c>
      <c r="C416" s="30" t="s">
        <v>593</v>
      </c>
      <c r="D416" s="31" t="s">
        <v>595</v>
      </c>
      <c r="E416" s="17" t="str">
        <f>IFERROR(IF(OR($C416="",$C416="No CAS"),INDEX('[1]DEQ Pollutant List'!$A$7:$A$611,MATCH($D416,'[1]DEQ Pollutant List'!$C$7:$C$611,0)),INDEX('[1]DEQ Pollutant List'!$A$7:$A$611,MATCH($C416,'[1]DEQ Pollutant List'!$B$7:$B$611,0))),"")</f>
        <v/>
      </c>
      <c r="F416" s="32"/>
      <c r="G416" s="33" t="s">
        <v>630</v>
      </c>
      <c r="H416" s="42"/>
    </row>
    <row r="417" spans="1:11" x14ac:dyDescent="0.35">
      <c r="A417" s="28"/>
      <c r="B417" s="196" t="s">
        <v>83</v>
      </c>
      <c r="C417" s="30" t="s">
        <v>84</v>
      </c>
      <c r="D417" s="31" t="s">
        <v>85</v>
      </c>
      <c r="E417" s="17" t="str">
        <f>IFERROR(IF(OR($C417="",$C417="No CAS"),INDEX('[1]DEQ Pollutant List'!$A$7:$A$611,MATCH($D417,'[1]DEQ Pollutant List'!$C$7:$C$611,0)),INDEX('[1]DEQ Pollutant List'!$A$7:$A$611,MATCH($C417,'[1]DEQ Pollutant List'!$B$7:$B$611,0))),"")</f>
        <v/>
      </c>
      <c r="F417" s="32"/>
      <c r="G417" s="33" t="s">
        <v>118</v>
      </c>
      <c r="H417" s="42"/>
    </row>
    <row r="418" spans="1:11" x14ac:dyDescent="0.35">
      <c r="A418" s="28"/>
      <c r="B418" s="196" t="s">
        <v>83</v>
      </c>
      <c r="C418" s="30" t="s">
        <v>1137</v>
      </c>
      <c r="D418" s="31" t="s">
        <v>303</v>
      </c>
      <c r="E418" s="17" t="str">
        <f>IFERROR(IF(OR($C418="",$C418="No CAS"),INDEX('[1]DEQ Pollutant List'!$A$7:$A$611,MATCH($D418,'[1]DEQ Pollutant List'!$C$7:$C$611,0)),INDEX('[1]DEQ Pollutant List'!$A$7:$A$611,MATCH($C418,'[1]DEQ Pollutant List'!$B$7:$B$611,0))),"")</f>
        <v/>
      </c>
      <c r="F418" s="32"/>
      <c r="G418" s="33">
        <v>4.1960000000000001E-3</v>
      </c>
      <c r="H418" s="42">
        <v>1.6784E-2</v>
      </c>
    </row>
    <row r="419" spans="1:11" x14ac:dyDescent="0.35">
      <c r="A419" s="28"/>
      <c r="B419" s="196" t="s">
        <v>83</v>
      </c>
      <c r="C419" s="30" t="s">
        <v>1237</v>
      </c>
      <c r="D419" s="31" t="s">
        <v>270</v>
      </c>
      <c r="E419" s="17" t="str">
        <f>IFERROR(IF(OR($C419="",$C419="No CAS"),INDEX('[1]DEQ Pollutant List'!$A$7:$A$611,MATCH($D419,'[1]DEQ Pollutant List'!$C$7:$C$611,0)),INDEX('[1]DEQ Pollutant List'!$A$7:$A$611,MATCH($C419,'[1]DEQ Pollutant List'!$B$7:$B$611,0))),"")</f>
        <v/>
      </c>
      <c r="F419" s="32"/>
      <c r="G419" s="33" t="s">
        <v>319</v>
      </c>
      <c r="H419" s="42"/>
    </row>
    <row r="420" spans="1:11" x14ac:dyDescent="0.35">
      <c r="A420" s="28"/>
      <c r="B420" s="196" t="s">
        <v>83</v>
      </c>
      <c r="C420" s="30" t="s">
        <v>38</v>
      </c>
      <c r="D420" s="31" t="s">
        <v>328</v>
      </c>
      <c r="E420" s="17" t="str">
        <f>IFERROR(IF(OR($C420="",$C420="No CAS"),INDEX('[1]DEQ Pollutant List'!$A$7:$A$611,MATCH($D420,'[1]DEQ Pollutant List'!$C$7:$C$611,0)),INDEX('[1]DEQ Pollutant List'!$A$7:$A$611,MATCH($C420,'[1]DEQ Pollutant List'!$B$7:$B$611,0))),"")</f>
        <v/>
      </c>
      <c r="F420" s="32"/>
      <c r="G420" s="33" t="s">
        <v>319</v>
      </c>
      <c r="H420" s="42"/>
    </row>
    <row r="421" spans="1:11" x14ac:dyDescent="0.35">
      <c r="A421" s="28"/>
      <c r="B421" s="196" t="s">
        <v>83</v>
      </c>
      <c r="C421" s="30" t="s">
        <v>1238</v>
      </c>
      <c r="D421" s="31" t="s">
        <v>972</v>
      </c>
      <c r="E421" s="17" t="str">
        <f>IFERROR(IF(OR($C421="",$C421="No CAS"),INDEX('[1]DEQ Pollutant List'!$A$7:$A$611,MATCH($D421,'[1]DEQ Pollutant List'!$C$7:$C$611,0)),INDEX('[1]DEQ Pollutant List'!$A$7:$A$611,MATCH($C421,'[1]DEQ Pollutant List'!$B$7:$B$611,0))),"")</f>
        <v/>
      </c>
      <c r="F421" s="32"/>
      <c r="G421" s="33" t="s">
        <v>1012</v>
      </c>
      <c r="H421" s="42"/>
    </row>
    <row r="422" spans="1:11" x14ac:dyDescent="0.35">
      <c r="A422" s="28"/>
      <c r="B422" s="29" t="s">
        <v>377</v>
      </c>
      <c r="C422" s="30" t="s">
        <v>1239</v>
      </c>
      <c r="D422" s="31" t="s">
        <v>378</v>
      </c>
      <c r="E422" s="17" t="str">
        <f>IFERROR(IF(OR($C422="",$C422="No CAS"),INDEX('[1]DEQ Pollutant List'!$A$7:$A$611,MATCH($D422,'[1]DEQ Pollutant List'!$C$7:$C$611,0)),INDEX('[1]DEQ Pollutant List'!$A$7:$A$611,MATCH($C422,'[1]DEQ Pollutant List'!$B$7:$B$611,0))),"")</f>
        <v/>
      </c>
      <c r="F422" s="32"/>
      <c r="G422" s="33" t="s">
        <v>219</v>
      </c>
      <c r="H422" s="42" t="s">
        <v>804</v>
      </c>
      <c r="K422" t="s">
        <v>1240</v>
      </c>
    </row>
    <row r="423" spans="1:11" x14ac:dyDescent="0.35">
      <c r="A423" s="28"/>
      <c r="B423" s="29" t="s">
        <v>377</v>
      </c>
      <c r="C423" s="30" t="s">
        <v>531</v>
      </c>
      <c r="D423" s="31" t="s">
        <v>534</v>
      </c>
      <c r="E423" s="17" t="str">
        <f>IFERROR(IF(OR($C423="",$C423="No CAS"),INDEX('[1]DEQ Pollutant List'!$A$7:$A$611,MATCH($D423,'[1]DEQ Pollutant List'!$C$7:$C$611,0)),INDEX('[1]DEQ Pollutant List'!$A$7:$A$611,MATCH($C423,'[1]DEQ Pollutant List'!$B$7:$B$611,0))),"")</f>
        <v/>
      </c>
      <c r="F423" s="32"/>
      <c r="G423" s="33" t="s">
        <v>578</v>
      </c>
      <c r="H423" s="42" t="s">
        <v>122</v>
      </c>
    </row>
    <row r="424" spans="1:11" x14ac:dyDescent="0.35">
      <c r="A424" s="28"/>
      <c r="B424" s="29" t="s">
        <v>1088</v>
      </c>
      <c r="C424" s="30"/>
      <c r="D424" s="31" t="s">
        <v>1089</v>
      </c>
      <c r="E424" s="17" t="str">
        <f>IFERROR(IF(OR($C424="",$C424="No CAS"),INDEX('[1]DEQ Pollutant List'!$A$7:$A$611,MATCH($D424,'[1]DEQ Pollutant List'!$C$7:$C$611,0)),INDEX('[1]DEQ Pollutant List'!$A$7:$A$611,MATCH($C424,'[1]DEQ Pollutant List'!$B$7:$B$611,0))),"")</f>
        <v/>
      </c>
      <c r="F424" s="32"/>
      <c r="G424" s="33"/>
      <c r="H424" s="42"/>
      <c r="K424" t="s">
        <v>1241</v>
      </c>
    </row>
    <row r="425" spans="1:11" x14ac:dyDescent="0.35">
      <c r="A425" s="28"/>
      <c r="B425" s="29" t="s">
        <v>350</v>
      </c>
      <c r="C425" s="30" t="s">
        <v>1167</v>
      </c>
      <c r="D425" s="31" t="s">
        <v>318</v>
      </c>
      <c r="E425" s="17" t="str">
        <f>IFERROR(IF(OR($C425="",$C425="No CAS"),INDEX('[1]DEQ Pollutant List'!$A$7:$A$611,MATCH($D425,'[1]DEQ Pollutant List'!$C$7:$C$611,0)),INDEX('[1]DEQ Pollutant List'!$A$7:$A$611,MATCH($C425,'[1]DEQ Pollutant List'!$B$7:$B$611,0))),"")</f>
        <v/>
      </c>
      <c r="F425" s="32"/>
      <c r="G425" s="33">
        <v>0.1</v>
      </c>
      <c r="H425" s="42">
        <v>0.25</v>
      </c>
      <c r="K425" t="s">
        <v>1242</v>
      </c>
    </row>
    <row r="426" spans="1:11" x14ac:dyDescent="0.35">
      <c r="A426" s="28"/>
      <c r="B426" s="29" t="s">
        <v>317</v>
      </c>
      <c r="C426" s="30" t="s">
        <v>38</v>
      </c>
      <c r="D426" s="31" t="s">
        <v>318</v>
      </c>
      <c r="E426" s="17" t="str">
        <f>IFERROR(IF(OR($C426="",$C426="No CAS"),INDEX('[1]DEQ Pollutant List'!$A$7:$A$611,MATCH($D426,'[1]DEQ Pollutant List'!$C$7:$C$611,0)),INDEX('[1]DEQ Pollutant List'!$A$7:$A$611,MATCH($C426,'[1]DEQ Pollutant List'!$B$7:$B$611,0))),"")</f>
        <v/>
      </c>
      <c r="F426" s="32"/>
      <c r="G426" s="33">
        <v>2.5000000000000001E-2</v>
      </c>
      <c r="H426" s="42">
        <v>0.1</v>
      </c>
      <c r="K426" t="s">
        <v>1243</v>
      </c>
    </row>
    <row r="427" spans="1:11" x14ac:dyDescent="0.35">
      <c r="A427" s="28"/>
      <c r="B427" s="29" t="s">
        <v>320</v>
      </c>
      <c r="C427" s="30" t="s">
        <v>38</v>
      </c>
      <c r="D427" s="31" t="s">
        <v>318</v>
      </c>
      <c r="E427" s="17" t="str">
        <f>IFERROR(IF(OR($C427="",$C427="No CAS"),INDEX('[1]DEQ Pollutant List'!$A$7:$A$611,MATCH($D427,'[1]DEQ Pollutant List'!$C$7:$C$611,0)),INDEX('[1]DEQ Pollutant List'!$A$7:$A$611,MATCH($C427,'[1]DEQ Pollutant List'!$B$7:$B$611,0))),"")</f>
        <v/>
      </c>
      <c r="F427" s="32"/>
      <c r="G427" s="33">
        <v>0.1</v>
      </c>
      <c r="H427" s="42">
        <v>0.25</v>
      </c>
      <c r="K427" t="s">
        <v>1244</v>
      </c>
    </row>
    <row r="428" spans="1:11" x14ac:dyDescent="0.35">
      <c r="A428" s="28"/>
      <c r="B428" s="29" t="s">
        <v>321</v>
      </c>
      <c r="C428" s="30" t="s">
        <v>38</v>
      </c>
      <c r="D428" s="31" t="s">
        <v>318</v>
      </c>
      <c r="E428" s="17" t="str">
        <f>IFERROR(IF(OR($C428="",$C428="No CAS"),INDEX('[1]DEQ Pollutant List'!$A$7:$A$611,MATCH($D428,'[1]DEQ Pollutant List'!$C$7:$C$611,0)),INDEX('[1]DEQ Pollutant List'!$A$7:$A$611,MATCH($C428,'[1]DEQ Pollutant List'!$B$7:$B$611,0))),"")</f>
        <v/>
      </c>
      <c r="F428" s="32"/>
      <c r="G428" s="33">
        <v>0.1</v>
      </c>
      <c r="H428" s="42">
        <v>0.25</v>
      </c>
      <c r="K428" t="s">
        <v>1245</v>
      </c>
    </row>
    <row r="429" spans="1:11" x14ac:dyDescent="0.35">
      <c r="A429" s="28"/>
      <c r="B429" s="29" t="s">
        <v>146</v>
      </c>
      <c r="C429" s="30" t="s">
        <v>659</v>
      </c>
      <c r="D429" s="31" t="s">
        <v>660</v>
      </c>
      <c r="E429" s="17" t="str">
        <f>IFERROR(IF(OR($C429="",$C429="No CAS"),INDEX('[1]DEQ Pollutant List'!$A$7:$A$611,MATCH($D429,'[1]DEQ Pollutant List'!$C$7:$C$611,0)),INDEX('[1]DEQ Pollutant List'!$A$7:$A$611,MATCH($C429,'[1]DEQ Pollutant List'!$B$7:$B$611,0))),"")</f>
        <v/>
      </c>
      <c r="F429" s="32"/>
      <c r="G429" s="33">
        <v>0.14000000000000001</v>
      </c>
      <c r="H429" s="42"/>
      <c r="I429">
        <v>1.1639999999999999</v>
      </c>
    </row>
    <row r="430" spans="1:11" x14ac:dyDescent="0.35">
      <c r="A430" s="28"/>
      <c r="B430" s="29" t="s">
        <v>146</v>
      </c>
      <c r="C430" s="30" t="s">
        <v>928</v>
      </c>
      <c r="D430" s="31" t="s">
        <v>930</v>
      </c>
      <c r="E430" s="17" t="str">
        <f>IFERROR(IF(OR($C430="",$C430="No CAS"),INDEX('[1]DEQ Pollutant List'!$A$7:$A$611,MATCH($D430,'[1]DEQ Pollutant List'!$C$7:$C$611,0)),INDEX('[1]DEQ Pollutant List'!$A$7:$A$611,MATCH($C430,'[1]DEQ Pollutant List'!$B$7:$B$611,0))),"")</f>
        <v/>
      </c>
      <c r="F430" s="32"/>
      <c r="G430" s="33">
        <v>7.0000000000000007E-2</v>
      </c>
      <c r="H430" s="42"/>
    </row>
    <row r="431" spans="1:11" x14ac:dyDescent="0.35">
      <c r="A431" s="28"/>
      <c r="B431" s="29" t="s">
        <v>146</v>
      </c>
      <c r="C431" s="30" t="s">
        <v>627</v>
      </c>
      <c r="D431" s="31" t="s">
        <v>644</v>
      </c>
      <c r="E431" s="17" t="str">
        <f>IFERROR(IF(OR($C431="",$C431="No CAS"),INDEX('[1]DEQ Pollutant List'!$A$7:$A$611,MATCH($D431,'[1]DEQ Pollutant List'!$C$7:$C$611,0)),INDEX('[1]DEQ Pollutant List'!$A$7:$A$611,MATCH($C431,'[1]DEQ Pollutant List'!$B$7:$B$611,0))),"")</f>
        <v/>
      </c>
      <c r="F431" s="32"/>
      <c r="G431" s="33">
        <v>0.04</v>
      </c>
      <c r="H431" s="42"/>
    </row>
    <row r="432" spans="1:11" x14ac:dyDescent="0.35">
      <c r="A432" s="28"/>
      <c r="B432" s="29" t="s">
        <v>146</v>
      </c>
      <c r="C432" s="30" t="s">
        <v>209</v>
      </c>
      <c r="D432" s="31" t="s">
        <v>218</v>
      </c>
      <c r="E432" s="17" t="str">
        <f>IFERROR(IF(OR($C432="",$C432="No CAS"),INDEX('[1]DEQ Pollutant List'!$A$7:$A$611,MATCH($D432,'[1]DEQ Pollutant List'!$C$7:$C$611,0)),INDEX('[1]DEQ Pollutant List'!$A$7:$A$611,MATCH($C432,'[1]DEQ Pollutant List'!$B$7:$B$611,0))),"")</f>
        <v/>
      </c>
      <c r="F432" s="32"/>
      <c r="G432" s="33">
        <v>0.04</v>
      </c>
      <c r="H432" s="42"/>
    </row>
    <row r="433" spans="1:11" x14ac:dyDescent="0.35">
      <c r="A433" s="28"/>
      <c r="B433" s="29" t="s">
        <v>146</v>
      </c>
      <c r="C433" s="30" t="s">
        <v>743</v>
      </c>
      <c r="D433" s="31" t="s">
        <v>744</v>
      </c>
      <c r="E433" s="17">
        <f>IFERROR(IF(OR($C433="",$C433="No CAS"),INDEX('[1]DEQ Pollutant List'!$A$7:$A$611,MATCH($D433,'[1]DEQ Pollutant List'!$C$7:$C$611,0)),INDEX('[1]DEQ Pollutant List'!$A$7:$A$611,MATCH($C433,'[1]DEQ Pollutant List'!$B$7:$B$611,0))),"")</f>
        <v>634</v>
      </c>
      <c r="F433" s="32"/>
      <c r="G433" s="33">
        <v>0.03</v>
      </c>
      <c r="H433" s="42"/>
    </row>
    <row r="434" spans="1:11" x14ac:dyDescent="0.35">
      <c r="A434" s="28"/>
      <c r="B434" s="29" t="s">
        <v>146</v>
      </c>
      <c r="C434" s="30" t="s">
        <v>728</v>
      </c>
      <c r="D434" s="31" t="s">
        <v>731</v>
      </c>
      <c r="E434" s="17">
        <f>IFERROR(IF(OR($C434="",$C434="No CAS"),INDEX('[1]DEQ Pollutant List'!$A$7:$A$611,MATCH($D434,'[1]DEQ Pollutant List'!$C$7:$C$611,0)),INDEX('[1]DEQ Pollutant List'!$A$7:$A$611,MATCH($C434,'[1]DEQ Pollutant List'!$B$7:$B$611,0))),"")</f>
        <v>302</v>
      </c>
      <c r="F434" s="32"/>
      <c r="G434" s="33">
        <v>0.02</v>
      </c>
      <c r="H434" s="42"/>
    </row>
    <row r="435" spans="1:11" x14ac:dyDescent="0.35">
      <c r="A435" s="28"/>
      <c r="B435" s="29" t="s">
        <v>146</v>
      </c>
      <c r="C435" s="30" t="s">
        <v>302</v>
      </c>
      <c r="D435" s="31" t="s">
        <v>303</v>
      </c>
      <c r="E435" s="17">
        <f>IFERROR(IF(OR($C435="",$C435="No CAS"),INDEX('[1]DEQ Pollutant List'!$A$7:$A$611,MATCH($D435,'[1]DEQ Pollutant List'!$C$7:$C$611,0)),INDEX('[1]DEQ Pollutant List'!$A$7:$A$611,MATCH($C435,'[1]DEQ Pollutant List'!$B$7:$B$611,0))),"")</f>
        <v>600</v>
      </c>
      <c r="F435" s="32"/>
      <c r="G435" s="33">
        <v>0.02</v>
      </c>
      <c r="H435" s="42"/>
    </row>
    <row r="436" spans="1:11" x14ac:dyDescent="0.35">
      <c r="A436" s="28"/>
      <c r="B436" s="29" t="s">
        <v>146</v>
      </c>
      <c r="C436" s="30" t="s">
        <v>144</v>
      </c>
      <c r="D436" s="31" t="s">
        <v>147</v>
      </c>
      <c r="E436" s="17" t="str">
        <f>IFERROR(IF(OR($C436="",$C436="No CAS"),INDEX('[1]DEQ Pollutant List'!$A$7:$A$611,MATCH($D436,'[1]DEQ Pollutant List'!$C$7:$C$611,0)),INDEX('[1]DEQ Pollutant List'!$A$7:$A$611,MATCH($C436,'[1]DEQ Pollutant List'!$B$7:$B$611,0))),"")</f>
        <v/>
      </c>
      <c r="F436" s="32"/>
      <c r="G436" s="33">
        <v>0.01</v>
      </c>
      <c r="H436" s="42"/>
    </row>
    <row r="437" spans="1:11" x14ac:dyDescent="0.35">
      <c r="A437" s="28"/>
      <c r="B437" s="29" t="s">
        <v>26</v>
      </c>
      <c r="C437" s="30" t="s">
        <v>689</v>
      </c>
      <c r="D437" s="31" t="s">
        <v>690</v>
      </c>
      <c r="E437" s="17" t="str">
        <f>IFERROR(IF(OR($C437="",$C437="No CAS"),INDEX('[1]DEQ Pollutant List'!$A$7:$A$611,MATCH($D437,'[1]DEQ Pollutant List'!$C$7:$C$611,0)),INDEX('[1]DEQ Pollutant List'!$A$7:$A$611,MATCH($C437,'[1]DEQ Pollutant List'!$B$7:$B$611,0))),"")</f>
        <v/>
      </c>
      <c r="F437" s="32"/>
      <c r="G437" s="33">
        <v>0.3</v>
      </c>
      <c r="H437" s="42"/>
      <c r="I437">
        <v>1.2929999999999999</v>
      </c>
    </row>
    <row r="438" spans="1:11" x14ac:dyDescent="0.35">
      <c r="A438" s="28"/>
      <c r="B438" s="29" t="s">
        <v>26</v>
      </c>
      <c r="C438" s="30" t="s">
        <v>406</v>
      </c>
      <c r="D438" s="31" t="s">
        <v>1246</v>
      </c>
      <c r="E438" s="17">
        <f>IFERROR(IF(OR($C438="",$C438="No CAS"),INDEX('[1]DEQ Pollutant List'!$A$7:$A$611,MATCH($D438,'[1]DEQ Pollutant List'!$C$7:$C$611,0)),INDEX('[1]DEQ Pollutant List'!$A$7:$A$611,MATCH($C438,'[1]DEQ Pollutant List'!$B$7:$B$611,0))),"")</f>
        <v>628</v>
      </c>
      <c r="F438" s="32"/>
      <c r="G438" s="33">
        <v>0.17</v>
      </c>
      <c r="H438" s="42"/>
    </row>
    <row r="439" spans="1:11" x14ac:dyDescent="0.35">
      <c r="A439" s="28"/>
      <c r="B439" s="29" t="s">
        <v>26</v>
      </c>
      <c r="C439" s="30" t="s">
        <v>27</v>
      </c>
      <c r="D439" s="31" t="s">
        <v>30</v>
      </c>
      <c r="E439" s="17">
        <f>IFERROR(IF(OR($C439="",$C439="No CAS"),INDEX('[1]DEQ Pollutant List'!$A$7:$A$611,MATCH($D439,'[1]DEQ Pollutant List'!$C$7:$C$611,0)),INDEX('[1]DEQ Pollutant List'!$A$7:$A$611,MATCH($C439,'[1]DEQ Pollutant List'!$B$7:$B$611,0))),"")</f>
        <v>229</v>
      </c>
      <c r="F439" s="32"/>
      <c r="G439" s="33">
        <v>0.03</v>
      </c>
      <c r="H439" s="42"/>
    </row>
    <row r="440" spans="1:11" x14ac:dyDescent="0.35">
      <c r="A440" s="28"/>
      <c r="B440" s="29" t="s">
        <v>26</v>
      </c>
      <c r="C440" s="30" t="s">
        <v>858</v>
      </c>
      <c r="D440" s="31" t="s">
        <v>859</v>
      </c>
      <c r="E440" s="17">
        <f>IFERROR(IF(OR($C440="",$C440="No CAS"),INDEX('[1]DEQ Pollutant List'!$A$7:$A$611,MATCH($D440,'[1]DEQ Pollutant List'!$C$7:$C$611,0)),INDEX('[1]DEQ Pollutant List'!$A$7:$A$611,MATCH($C440,'[1]DEQ Pollutant List'!$B$7:$B$611,0))),"")</f>
        <v>78</v>
      </c>
      <c r="F440" s="32"/>
      <c r="G440" s="33">
        <v>0.03</v>
      </c>
      <c r="H440" s="42"/>
    </row>
    <row r="441" spans="1:11" x14ac:dyDescent="0.35">
      <c r="A441" s="28"/>
      <c r="B441" s="29" t="s">
        <v>411</v>
      </c>
      <c r="C441" s="30" t="s">
        <v>1247</v>
      </c>
      <c r="D441" s="31" t="s">
        <v>413</v>
      </c>
      <c r="E441" s="17" t="str">
        <f>IFERROR(IF(OR($C441="",$C441="No CAS"),INDEX('[1]DEQ Pollutant List'!$A$7:$A$611,MATCH($D441,'[1]DEQ Pollutant List'!$C$7:$C$611,0)),INDEX('[1]DEQ Pollutant List'!$A$7:$A$611,MATCH($C441,'[1]DEQ Pollutant List'!$B$7:$B$611,0))),"")</f>
        <v/>
      </c>
      <c r="F441" s="32"/>
      <c r="G441" s="33">
        <v>0.94825099999999996</v>
      </c>
      <c r="H441" s="42"/>
      <c r="I441">
        <v>0.91</v>
      </c>
    </row>
    <row r="442" spans="1:11" x14ac:dyDescent="0.35">
      <c r="A442" s="28"/>
      <c r="B442" s="29" t="s">
        <v>411</v>
      </c>
      <c r="C442" s="30" t="s">
        <v>1248</v>
      </c>
      <c r="D442" s="31" t="s">
        <v>418</v>
      </c>
      <c r="E442" s="17" t="str">
        <f>IFERROR(IF(OR($C442="",$C442="No CAS"),INDEX('[1]DEQ Pollutant List'!$A$7:$A$611,MATCH($D442,'[1]DEQ Pollutant List'!$C$7:$C$611,0)),INDEX('[1]DEQ Pollutant List'!$A$7:$A$611,MATCH($C442,'[1]DEQ Pollutant List'!$B$7:$B$611,0))),"")</f>
        <v/>
      </c>
      <c r="F442" s="32"/>
      <c r="G442" s="33">
        <v>0.05</v>
      </c>
      <c r="H442" s="42"/>
    </row>
    <row r="443" spans="1:11" x14ac:dyDescent="0.35">
      <c r="A443" s="28"/>
      <c r="B443" s="29" t="s">
        <v>256</v>
      </c>
      <c r="C443" s="30" t="s">
        <v>257</v>
      </c>
      <c r="D443" s="31" t="s">
        <v>258</v>
      </c>
      <c r="E443" s="17" t="str">
        <f>IFERROR(IF(OR($C443="",$C443="No CAS"),INDEX('[1]DEQ Pollutant List'!$A$7:$A$611,MATCH($D443,'[1]DEQ Pollutant List'!$C$7:$C$611,0)),INDEX('[1]DEQ Pollutant List'!$A$7:$A$611,MATCH($C443,'[1]DEQ Pollutant List'!$B$7:$B$611,0))),"")</f>
        <v/>
      </c>
      <c r="F443" s="32"/>
      <c r="G443" s="33">
        <v>0.5</v>
      </c>
      <c r="H443" s="42">
        <v>0.61</v>
      </c>
      <c r="J443" t="s">
        <v>1249</v>
      </c>
    </row>
    <row r="444" spans="1:11" x14ac:dyDescent="0.35">
      <c r="A444" s="28"/>
      <c r="B444" s="29" t="s">
        <v>256</v>
      </c>
      <c r="C444" s="30" t="s">
        <v>590</v>
      </c>
      <c r="D444" s="31" t="s">
        <v>591</v>
      </c>
      <c r="E444" s="17" t="str">
        <f>IFERROR(IF(OR($C444="",$C444="No CAS"),INDEX('[1]DEQ Pollutant List'!$A$7:$A$611,MATCH($D444,'[1]DEQ Pollutant List'!$C$7:$C$611,0)),INDEX('[1]DEQ Pollutant List'!$A$7:$A$611,MATCH($C444,'[1]DEQ Pollutant List'!$B$7:$B$611,0))),"")</f>
        <v/>
      </c>
      <c r="F444" s="32"/>
      <c r="G444" s="33">
        <v>9.9999999999999995E-7</v>
      </c>
      <c r="H444" s="42">
        <v>0.01</v>
      </c>
    </row>
    <row r="445" spans="1:11" x14ac:dyDescent="0.35">
      <c r="A445" s="28"/>
      <c r="B445" s="196" t="s">
        <v>841</v>
      </c>
      <c r="C445" s="30" t="s">
        <v>842</v>
      </c>
      <c r="D445" s="31" t="s">
        <v>843</v>
      </c>
      <c r="E445" s="17" t="str">
        <f>IFERROR(IF(OR($C445="",$C445="No CAS"),INDEX('[1]DEQ Pollutant List'!$A$7:$A$611,MATCH($D445,'[1]DEQ Pollutant List'!$C$7:$C$611,0)),INDEX('[1]DEQ Pollutant List'!$A$7:$A$611,MATCH($C445,'[1]DEQ Pollutant List'!$B$7:$B$611,0))),"")</f>
        <v/>
      </c>
      <c r="F445" s="32"/>
      <c r="G445" s="33">
        <v>0.1</v>
      </c>
      <c r="H445" s="42">
        <v>0.3</v>
      </c>
      <c r="I445" t="s">
        <v>844</v>
      </c>
    </row>
    <row r="446" spans="1:11" x14ac:dyDescent="0.35">
      <c r="A446" s="28"/>
      <c r="B446" s="29" t="s">
        <v>676</v>
      </c>
      <c r="C446" s="30" t="s">
        <v>677</v>
      </c>
      <c r="D446" s="31" t="s">
        <v>678</v>
      </c>
      <c r="E446" s="17" t="str">
        <f>IFERROR(IF(OR($C446="",$C446="No CAS"),INDEX('[1]DEQ Pollutant List'!$A$7:$A$611,MATCH($D446,'[1]DEQ Pollutant List'!$C$7:$C$611,0)),INDEX('[1]DEQ Pollutant List'!$A$7:$A$611,MATCH($C446,'[1]DEQ Pollutant List'!$B$7:$B$611,0))),"")</f>
        <v/>
      </c>
      <c r="F446" s="32"/>
      <c r="G446" s="33">
        <v>0.7</v>
      </c>
      <c r="H446" s="42">
        <v>0.99</v>
      </c>
      <c r="K446" t="s">
        <v>1250</v>
      </c>
    </row>
    <row r="447" spans="1:11" x14ac:dyDescent="0.35">
      <c r="A447" s="28"/>
      <c r="B447" s="196" t="s">
        <v>201</v>
      </c>
      <c r="C447" s="30" t="s">
        <v>237</v>
      </c>
      <c r="D447" s="31" t="s">
        <v>1251</v>
      </c>
      <c r="E447" s="17">
        <f>IFERROR(IF(OR($C447="",$C447="No CAS"),INDEX('[1]DEQ Pollutant List'!$A$7:$A$611,MATCH($D447,'[1]DEQ Pollutant List'!$C$7:$C$611,0)),INDEX('[1]DEQ Pollutant List'!$A$7:$A$611,MATCH($C447,'[1]DEQ Pollutant List'!$B$7:$B$611,0))),"")</f>
        <v>234</v>
      </c>
      <c r="F447" s="32"/>
      <c r="G447" s="33">
        <v>0.9</v>
      </c>
      <c r="H447" s="42">
        <v>0.95</v>
      </c>
      <c r="J447" t="s">
        <v>1252</v>
      </c>
    </row>
    <row r="448" spans="1:11" x14ac:dyDescent="0.35">
      <c r="A448" s="28"/>
      <c r="B448" s="196" t="s">
        <v>201</v>
      </c>
      <c r="C448" s="30" t="s">
        <v>202</v>
      </c>
      <c r="D448" s="31" t="s">
        <v>203</v>
      </c>
      <c r="E448" s="17" t="str">
        <f>IFERROR(IF(OR($C448="",$C448="No CAS"),INDEX('[1]DEQ Pollutant List'!$A$7:$A$611,MATCH($D448,'[1]DEQ Pollutant List'!$C$7:$C$611,0)),INDEX('[1]DEQ Pollutant List'!$A$7:$A$611,MATCH($C448,'[1]DEQ Pollutant List'!$B$7:$B$611,0))),"")</f>
        <v/>
      </c>
      <c r="F448" s="32"/>
      <c r="G448" s="33">
        <v>0</v>
      </c>
      <c r="H448" s="42">
        <v>0.01</v>
      </c>
    </row>
    <row r="449" spans="1:11" x14ac:dyDescent="0.35">
      <c r="A449" s="28"/>
      <c r="B449" s="196" t="s">
        <v>47</v>
      </c>
      <c r="C449" s="30" t="s">
        <v>1253</v>
      </c>
      <c r="D449" s="31" t="s">
        <v>49</v>
      </c>
      <c r="E449" s="17" t="str">
        <f>IFERROR(IF(OR($C449="",$C449="No CAS"),INDEX('[1]DEQ Pollutant List'!$A$7:$A$611,MATCH($D449,'[1]DEQ Pollutant List'!$C$7:$C$611,0)),INDEX('[1]DEQ Pollutant List'!$A$7:$A$611,MATCH($C449,'[1]DEQ Pollutant List'!$B$7:$B$611,0))),"")</f>
        <v/>
      </c>
      <c r="F449" s="32"/>
      <c r="G449" s="33">
        <v>0.1</v>
      </c>
      <c r="H449" s="42">
        <v>0.16</v>
      </c>
      <c r="J449" t="s">
        <v>1254</v>
      </c>
    </row>
    <row r="450" spans="1:11" x14ac:dyDescent="0.35">
      <c r="A450" s="28"/>
      <c r="B450" s="196" t="s">
        <v>47</v>
      </c>
      <c r="C450" s="30" t="s">
        <v>1255</v>
      </c>
      <c r="D450" s="31" t="s">
        <v>1256</v>
      </c>
      <c r="E450" s="17" t="str">
        <f>IFERROR(IF(OR($C450="",$C450="No CAS"),INDEX('[1]DEQ Pollutant List'!$A$7:$A$611,MATCH($D450,'[1]DEQ Pollutant List'!$C$7:$C$611,0)),INDEX('[1]DEQ Pollutant List'!$A$7:$A$611,MATCH($C450,'[1]DEQ Pollutant List'!$B$7:$B$611,0))),"")</f>
        <v/>
      </c>
      <c r="F450" s="32"/>
      <c r="G450" s="33">
        <v>3.0000000000000001E-3</v>
      </c>
      <c r="H450" s="42">
        <v>0.05</v>
      </c>
    </row>
    <row r="451" spans="1:11" x14ac:dyDescent="0.35">
      <c r="A451" s="28"/>
      <c r="B451" s="196" t="s">
        <v>47</v>
      </c>
      <c r="C451" s="30" t="s">
        <v>1257</v>
      </c>
      <c r="D451" s="31" t="s">
        <v>59</v>
      </c>
      <c r="E451" s="17" t="str">
        <f>IFERROR(IF(OR($C451="",$C451="No CAS"),INDEX('[1]DEQ Pollutant List'!$A$7:$A$611,MATCH($D451,'[1]DEQ Pollutant List'!$C$7:$C$611,0)),INDEX('[1]DEQ Pollutant List'!$A$7:$A$611,MATCH($C451,'[1]DEQ Pollutant List'!$B$7:$B$611,0))),"")</f>
        <v/>
      </c>
      <c r="F451" s="32"/>
      <c r="G451" s="33">
        <v>0.8</v>
      </c>
      <c r="H451" s="42">
        <v>89.7</v>
      </c>
    </row>
    <row r="452" spans="1:11" x14ac:dyDescent="0.35">
      <c r="A452" s="28"/>
      <c r="B452" s="29" t="s">
        <v>351</v>
      </c>
      <c r="C452" s="30" t="s">
        <v>1167</v>
      </c>
      <c r="D452" s="31" t="s">
        <v>39</v>
      </c>
      <c r="E452" s="17" t="str">
        <f>IFERROR(IF(OR($C452="",$C452="No CAS"),INDEX('[1]DEQ Pollutant List'!$A$7:$A$611,MATCH($D452,'[1]DEQ Pollutant List'!$C$7:$C$611,0)),INDEX('[1]DEQ Pollutant List'!$A$7:$A$611,MATCH($C452,'[1]DEQ Pollutant List'!$B$7:$B$611,0))),"")</f>
        <v/>
      </c>
      <c r="F452" s="32"/>
      <c r="G452" s="33">
        <v>0.1</v>
      </c>
      <c r="H452" s="42">
        <v>0.25</v>
      </c>
      <c r="K452" t="s">
        <v>1245</v>
      </c>
    </row>
    <row r="453" spans="1:11" x14ac:dyDescent="0.35">
      <c r="A453" s="28"/>
      <c r="B453" s="29" t="s">
        <v>349</v>
      </c>
      <c r="C453" s="30" t="s">
        <v>1167</v>
      </c>
      <c r="D453" s="31" t="s">
        <v>39</v>
      </c>
      <c r="E453" s="17" t="str">
        <f>IFERROR(IF(OR($C453="",$C453="No CAS"),INDEX('[1]DEQ Pollutant List'!$A$7:$A$611,MATCH($D453,'[1]DEQ Pollutant List'!$C$7:$C$611,0)),INDEX('[1]DEQ Pollutant List'!$A$7:$A$611,MATCH($C453,'[1]DEQ Pollutant List'!$B$7:$B$611,0))),"")</f>
        <v/>
      </c>
      <c r="F453" s="32"/>
      <c r="G453" s="33">
        <v>0.1</v>
      </c>
      <c r="H453" s="42">
        <v>0.25</v>
      </c>
      <c r="K453" t="s">
        <v>1244</v>
      </c>
    </row>
    <row r="454" spans="1:11" x14ac:dyDescent="0.35">
      <c r="A454" s="28"/>
      <c r="B454" s="29" t="s">
        <v>132</v>
      </c>
      <c r="C454" s="30" t="s">
        <v>1135</v>
      </c>
      <c r="D454" s="31" t="s">
        <v>744</v>
      </c>
      <c r="E454" s="17" t="str">
        <f>IFERROR(IF(OR($C454="",$C454="No CAS"),INDEX('[1]DEQ Pollutant List'!$A$7:$A$611,MATCH($D454,'[1]DEQ Pollutant List'!$C$7:$C$611,0)),INDEX('[1]DEQ Pollutant List'!$A$7:$A$611,MATCH($C454,'[1]DEQ Pollutant List'!$B$7:$B$611,0))),"")</f>
        <v/>
      </c>
      <c r="F454" s="32"/>
      <c r="G454" s="33">
        <v>0.25</v>
      </c>
      <c r="H454" s="42">
        <v>0.5</v>
      </c>
      <c r="J454">
        <v>0.77700000000000002</v>
      </c>
    </row>
    <row r="455" spans="1:11" x14ac:dyDescent="0.35">
      <c r="A455" s="28"/>
      <c r="B455" s="29" t="s">
        <v>132</v>
      </c>
      <c r="C455" s="30" t="s">
        <v>797</v>
      </c>
      <c r="D455" s="31" t="s">
        <v>105</v>
      </c>
      <c r="E455" s="17" t="str">
        <f>IFERROR(IF(OR($C455="",$C455="No CAS"),INDEX('[1]DEQ Pollutant List'!$A$7:$A$611,MATCH($D455,'[1]DEQ Pollutant List'!$C$7:$C$611,0)),INDEX('[1]DEQ Pollutant List'!$A$7:$A$611,MATCH($C455,'[1]DEQ Pollutant List'!$B$7:$B$611,0))),"")</f>
        <v/>
      </c>
      <c r="F455" s="32"/>
      <c r="G455" s="33">
        <v>0.1</v>
      </c>
      <c r="H455" s="42">
        <v>0.25</v>
      </c>
    </row>
    <row r="456" spans="1:11" x14ac:dyDescent="0.35">
      <c r="A456" s="28"/>
      <c r="B456" s="29" t="s">
        <v>132</v>
      </c>
      <c r="C456" s="30" t="s">
        <v>87</v>
      </c>
      <c r="D456" s="31" t="s">
        <v>92</v>
      </c>
      <c r="E456" s="17" t="str">
        <f>IFERROR(IF(OR($C456="",$C456="No CAS"),INDEX('[1]DEQ Pollutant List'!$A$7:$A$611,MATCH($D456,'[1]DEQ Pollutant List'!$C$7:$C$611,0)),INDEX('[1]DEQ Pollutant List'!$A$7:$A$611,MATCH($C456,'[1]DEQ Pollutant List'!$B$7:$B$611,0))),"")</f>
        <v/>
      </c>
      <c r="F456" s="32"/>
      <c r="G456" s="33">
        <v>2.5000000000000001E-2</v>
      </c>
      <c r="H456" s="42">
        <v>0.1</v>
      </c>
    </row>
    <row r="457" spans="1:11" x14ac:dyDescent="0.35">
      <c r="A457" s="28"/>
      <c r="B457" s="29" t="s">
        <v>132</v>
      </c>
      <c r="C457" s="30" t="s">
        <v>209</v>
      </c>
      <c r="D457" s="31" t="s">
        <v>210</v>
      </c>
      <c r="E457" s="17" t="str">
        <f>IFERROR(IF(OR($C457="",$C457="No CAS"),INDEX('[1]DEQ Pollutant List'!$A$7:$A$611,MATCH($D457,'[1]DEQ Pollutant List'!$C$7:$C$611,0)),INDEX('[1]DEQ Pollutant List'!$A$7:$A$611,MATCH($C457,'[1]DEQ Pollutant List'!$B$7:$B$611,0))),"")</f>
        <v/>
      </c>
      <c r="F457" s="32"/>
      <c r="G457" s="33">
        <v>2.5000000000000001E-2</v>
      </c>
      <c r="H457" s="42">
        <v>0.1</v>
      </c>
    </row>
    <row r="458" spans="1:11" x14ac:dyDescent="0.35">
      <c r="A458" s="28"/>
      <c r="B458" s="29" t="s">
        <v>132</v>
      </c>
      <c r="C458" s="30" t="s">
        <v>516</v>
      </c>
      <c r="D458" s="31" t="s">
        <v>517</v>
      </c>
      <c r="E458" s="17" t="str">
        <f>IFERROR(IF(OR($C458="",$C458="No CAS"),INDEX('[1]DEQ Pollutant List'!$A$7:$A$611,MATCH($D458,'[1]DEQ Pollutant List'!$C$7:$C$611,0)),INDEX('[1]DEQ Pollutant List'!$A$7:$A$611,MATCH($C458,'[1]DEQ Pollutant List'!$B$7:$B$611,0))),"")</f>
        <v/>
      </c>
      <c r="F458" s="32"/>
      <c r="G458" s="33">
        <v>2.5000000000000001E-2</v>
      </c>
      <c r="H458" s="42">
        <v>0.1</v>
      </c>
    </row>
    <row r="459" spans="1:11" x14ac:dyDescent="0.35">
      <c r="A459" s="28"/>
      <c r="B459" s="29" t="s">
        <v>132</v>
      </c>
      <c r="C459" s="30" t="s">
        <v>406</v>
      </c>
      <c r="D459" s="31" t="s">
        <v>519</v>
      </c>
      <c r="E459" s="17">
        <f>IFERROR(IF(OR($C459="",$C459="No CAS"),INDEX('[1]DEQ Pollutant List'!$A$7:$A$611,MATCH($D459,'[1]DEQ Pollutant List'!$C$7:$C$611,0)),INDEX('[1]DEQ Pollutant List'!$A$7:$A$611,MATCH($C459,'[1]DEQ Pollutant List'!$B$7:$B$611,0))),"")</f>
        <v>628</v>
      </c>
      <c r="F459" s="32"/>
      <c r="G459" s="33">
        <v>2.5000000000000001E-2</v>
      </c>
      <c r="H459" s="42">
        <v>0.1</v>
      </c>
    </row>
    <row r="460" spans="1:11" x14ac:dyDescent="0.35">
      <c r="A460" s="28"/>
      <c r="B460" s="29" t="s">
        <v>132</v>
      </c>
      <c r="C460" s="30" t="s">
        <v>579</v>
      </c>
      <c r="D460" s="31" t="s">
        <v>582</v>
      </c>
      <c r="E460" s="17" t="str">
        <f>IFERROR(IF(OR($C460="",$C460="No CAS"),INDEX('[1]DEQ Pollutant List'!$A$7:$A$611,MATCH($D460,'[1]DEQ Pollutant List'!$C$7:$C$611,0)),INDEX('[1]DEQ Pollutant List'!$A$7:$A$611,MATCH($C460,'[1]DEQ Pollutant List'!$B$7:$B$611,0))),"")</f>
        <v/>
      </c>
      <c r="F460" s="32"/>
      <c r="G460" s="33">
        <v>2.5000000000000001E-2</v>
      </c>
      <c r="H460" s="42">
        <v>0.1</v>
      </c>
    </row>
    <row r="461" spans="1:11" x14ac:dyDescent="0.35">
      <c r="A461" s="28"/>
      <c r="B461" s="29" t="s">
        <v>132</v>
      </c>
      <c r="C461" s="30" t="s">
        <v>484</v>
      </c>
      <c r="D461" s="31" t="s">
        <v>485</v>
      </c>
      <c r="E461" s="17" t="str">
        <f>IFERROR(IF(OR($C461="",$C461="No CAS"),INDEX('[1]DEQ Pollutant List'!$A$7:$A$611,MATCH($D461,'[1]DEQ Pollutant List'!$C$7:$C$611,0)),INDEX('[1]DEQ Pollutant List'!$A$7:$A$611,MATCH($C461,'[1]DEQ Pollutant List'!$B$7:$B$611,0))),"")</f>
        <v/>
      </c>
      <c r="F461" s="32"/>
      <c r="G461" s="33">
        <v>0.01</v>
      </c>
      <c r="H461" s="42">
        <v>2.5000000000000001E-2</v>
      </c>
    </row>
    <row r="462" spans="1:11" x14ac:dyDescent="0.35">
      <c r="A462" s="28"/>
      <c r="B462" s="29" t="s">
        <v>132</v>
      </c>
      <c r="C462" s="30" t="s">
        <v>38</v>
      </c>
      <c r="D462" s="31" t="s">
        <v>39</v>
      </c>
      <c r="E462" s="17" t="str">
        <f>IFERROR(IF(OR($C462="",$C462="No CAS"),INDEX('[1]DEQ Pollutant List'!$A$7:$A$611,MATCH($D462,'[1]DEQ Pollutant List'!$C$7:$C$611,0)),INDEX('[1]DEQ Pollutant List'!$A$7:$A$611,MATCH($C462,'[1]DEQ Pollutant List'!$B$7:$B$611,0))),"")</f>
        <v/>
      </c>
      <c r="F462" s="32"/>
      <c r="G462" s="33">
        <v>0.01</v>
      </c>
      <c r="H462" s="42">
        <v>2.5000000000000001E-2</v>
      </c>
    </row>
    <row r="463" spans="1:11" x14ac:dyDescent="0.35">
      <c r="A463" s="28"/>
      <c r="B463" s="29" t="s">
        <v>132</v>
      </c>
      <c r="C463" s="30" t="s">
        <v>27</v>
      </c>
      <c r="D463" s="31" t="s">
        <v>28</v>
      </c>
      <c r="E463" s="17">
        <f>IFERROR(IF(OR($C463="",$C463="No CAS"),INDEX('[1]DEQ Pollutant List'!$A$7:$A$611,MATCH($D463,'[1]DEQ Pollutant List'!$C$7:$C$611,0)),INDEX('[1]DEQ Pollutant List'!$A$7:$A$611,MATCH($C463,'[1]DEQ Pollutant List'!$B$7:$B$611,0))),"")</f>
        <v>229</v>
      </c>
      <c r="F463" s="32"/>
      <c r="G463" s="33">
        <v>0.01</v>
      </c>
      <c r="H463" s="42">
        <v>2.5000000000000001E-2</v>
      </c>
    </row>
    <row r="464" spans="1:11" x14ac:dyDescent="0.35">
      <c r="A464" s="28"/>
      <c r="B464" s="29" t="s">
        <v>132</v>
      </c>
      <c r="C464" s="30" t="s">
        <v>292</v>
      </c>
      <c r="D464" s="31" t="s">
        <v>293</v>
      </c>
      <c r="E464" s="17" t="str">
        <f>IFERROR(IF(OR($C464="",$C464="No CAS"),INDEX('[1]DEQ Pollutant List'!$A$7:$A$611,MATCH($D464,'[1]DEQ Pollutant List'!$C$7:$C$611,0)),INDEX('[1]DEQ Pollutant List'!$A$7:$A$611,MATCH($C464,'[1]DEQ Pollutant List'!$B$7:$B$611,0))),"")</f>
        <v/>
      </c>
      <c r="F464" s="32"/>
      <c r="G464" s="33">
        <v>1E-3</v>
      </c>
      <c r="H464" s="42">
        <v>0.01</v>
      </c>
    </row>
    <row r="465" spans="1:11" x14ac:dyDescent="0.35">
      <c r="A465" s="28"/>
      <c r="B465" s="29" t="s">
        <v>132</v>
      </c>
      <c r="C465" s="30" t="s">
        <v>648</v>
      </c>
      <c r="D465" s="31" t="s">
        <v>649</v>
      </c>
      <c r="E465" s="17" t="str">
        <f>IFERROR(IF(OR($C465="",$C465="No CAS"),INDEX('[1]DEQ Pollutant List'!$A$7:$A$611,MATCH($D465,'[1]DEQ Pollutant List'!$C$7:$C$611,0)),INDEX('[1]DEQ Pollutant List'!$A$7:$A$611,MATCH($C465,'[1]DEQ Pollutant List'!$B$7:$B$611,0))),"")</f>
        <v/>
      </c>
      <c r="F465" s="32"/>
      <c r="G465" s="33">
        <v>1E-3</v>
      </c>
      <c r="H465" s="42">
        <v>0.01</v>
      </c>
    </row>
    <row r="466" spans="1:11" x14ac:dyDescent="0.35">
      <c r="A466" s="28"/>
      <c r="B466" s="29" t="s">
        <v>132</v>
      </c>
      <c r="C466" s="30" t="s">
        <v>177</v>
      </c>
      <c r="D466" s="31" t="s">
        <v>178</v>
      </c>
      <c r="E466" s="17" t="str">
        <f>IFERROR(IF(OR($C466="",$C466="No CAS"),INDEX('[1]DEQ Pollutant List'!$A$7:$A$611,MATCH($D466,'[1]DEQ Pollutant List'!$C$7:$C$611,0)),INDEX('[1]DEQ Pollutant List'!$A$7:$A$611,MATCH($C466,'[1]DEQ Pollutant List'!$B$7:$B$611,0))),"")</f>
        <v/>
      </c>
      <c r="F466" s="32"/>
      <c r="G466" s="33">
        <v>1E-3</v>
      </c>
      <c r="H466" s="42">
        <v>0.01</v>
      </c>
    </row>
    <row r="467" spans="1:11" x14ac:dyDescent="0.35">
      <c r="A467" s="28"/>
      <c r="B467" s="29" t="s">
        <v>1021</v>
      </c>
      <c r="C467" s="30" t="s">
        <v>1022</v>
      </c>
      <c r="D467" s="31" t="s">
        <v>1023</v>
      </c>
      <c r="E467" s="17" t="str">
        <f>IFERROR(IF(OR($C467="",$C467="No CAS"),INDEX('[1]DEQ Pollutant List'!$A$7:$A$611,MATCH($D467,'[1]DEQ Pollutant List'!$C$7:$C$611,0)),INDEX('[1]DEQ Pollutant List'!$A$7:$A$611,MATCH($C467,'[1]DEQ Pollutant List'!$B$7:$B$611,0))),"")</f>
        <v/>
      </c>
      <c r="F467" s="32"/>
      <c r="G467" s="33">
        <v>0.7</v>
      </c>
      <c r="H467" s="42">
        <v>0.99</v>
      </c>
      <c r="K467" t="s">
        <v>1258</v>
      </c>
    </row>
    <row r="468" spans="1:11" x14ac:dyDescent="0.35">
      <c r="A468" s="28"/>
      <c r="B468" s="196" t="s">
        <v>739</v>
      </c>
      <c r="C468" s="30" t="s">
        <v>1259</v>
      </c>
      <c r="D468" s="31" t="s">
        <v>737</v>
      </c>
      <c r="E468" s="17" t="str">
        <f>IFERROR(IF(OR($C468="",$C468="No CAS"),INDEX('[1]DEQ Pollutant List'!$A$7:$A$611,MATCH($D468,'[1]DEQ Pollutant List'!$C$7:$C$611,0)),INDEX('[1]DEQ Pollutant List'!$A$7:$A$611,MATCH($C468,'[1]DEQ Pollutant List'!$B$7:$B$611,0))),"")</f>
        <v/>
      </c>
      <c r="F468" s="32"/>
      <c r="G468" s="33">
        <v>0.95</v>
      </c>
      <c r="H468" s="42">
        <v>0.99</v>
      </c>
      <c r="I468">
        <v>7</v>
      </c>
    </row>
    <row r="469" spans="1:11" x14ac:dyDescent="0.35">
      <c r="A469" s="28"/>
      <c r="B469" s="196" t="s">
        <v>739</v>
      </c>
      <c r="C469" s="30" t="s">
        <v>869</v>
      </c>
      <c r="D469" s="31" t="s">
        <v>870</v>
      </c>
      <c r="E469" s="17">
        <f>IFERROR(IF(OR($C469="",$C469="No CAS"),INDEX('[1]DEQ Pollutant List'!$A$7:$A$611,MATCH($D469,'[1]DEQ Pollutant List'!$C$7:$C$611,0)),INDEX('[1]DEQ Pollutant List'!$A$7:$A$611,MATCH($C469,'[1]DEQ Pollutant List'!$B$7:$B$611,0))),"")</f>
        <v>312</v>
      </c>
      <c r="F469" s="32"/>
      <c r="G469" s="33">
        <v>2.5000000000000001E-3</v>
      </c>
      <c r="H469" s="42">
        <v>1.6500000000000001E-2</v>
      </c>
    </row>
    <row r="470" spans="1:11" x14ac:dyDescent="0.35">
      <c r="A470" s="28"/>
      <c r="B470" s="196" t="s">
        <v>739</v>
      </c>
      <c r="C470" s="30" t="s">
        <v>1260</v>
      </c>
      <c r="D470" s="31" t="s">
        <v>753</v>
      </c>
      <c r="E470" s="17" t="str">
        <f>IFERROR(IF(OR($C470="",$C470="No CAS"),INDEX('[1]DEQ Pollutant List'!$A$7:$A$611,MATCH($D470,'[1]DEQ Pollutant List'!$C$7:$C$611,0)),INDEX('[1]DEQ Pollutant List'!$A$7:$A$611,MATCH($C470,'[1]DEQ Pollutant List'!$B$7:$B$611,0))),"")</f>
        <v/>
      </c>
      <c r="F470" s="32"/>
      <c r="G470" s="33" t="s">
        <v>806</v>
      </c>
      <c r="H470" s="42"/>
    </row>
    <row r="471" spans="1:11" x14ac:dyDescent="0.35">
      <c r="A471" s="28"/>
      <c r="B471" s="196" t="s">
        <v>739</v>
      </c>
      <c r="C471" s="30" t="s">
        <v>773</v>
      </c>
      <c r="D471" s="31" t="s">
        <v>774</v>
      </c>
      <c r="E471" s="17" t="str">
        <f>IFERROR(IF(OR($C471="",$C471="No CAS"),INDEX('[1]DEQ Pollutant List'!$A$7:$A$611,MATCH($D471,'[1]DEQ Pollutant List'!$C$7:$C$611,0)),INDEX('[1]DEQ Pollutant List'!$A$7:$A$611,MATCH($C471,'[1]DEQ Pollutant List'!$B$7:$B$611,0))),"")</f>
        <v/>
      </c>
      <c r="F471" s="32"/>
      <c r="G471" s="33">
        <v>1E-4</v>
      </c>
      <c r="H471" s="42">
        <v>1.4999999999999999E-2</v>
      </c>
    </row>
    <row r="472" spans="1:11" x14ac:dyDescent="0.35">
      <c r="A472" s="28"/>
      <c r="B472" s="196" t="s">
        <v>739</v>
      </c>
      <c r="C472" s="30" t="s">
        <v>1261</v>
      </c>
      <c r="D472" s="31" t="s">
        <v>866</v>
      </c>
      <c r="E472" s="17" t="str">
        <f>IFERROR(IF(OR($C472="",$C472="No CAS"),INDEX('[1]DEQ Pollutant List'!$A$7:$A$611,MATCH($D472,'[1]DEQ Pollutant List'!$C$7:$C$611,0)),INDEX('[1]DEQ Pollutant List'!$A$7:$A$611,MATCH($C472,'[1]DEQ Pollutant List'!$B$7:$B$611,0))),"")</f>
        <v/>
      </c>
      <c r="F472" s="32"/>
      <c r="G472" s="33">
        <v>0</v>
      </c>
      <c r="H472" s="42">
        <v>5.0000000000000002E-5</v>
      </c>
    </row>
    <row r="473" spans="1:11" x14ac:dyDescent="0.35">
      <c r="A473" s="28"/>
      <c r="B473" s="196" t="s">
        <v>739</v>
      </c>
      <c r="C473" s="30" t="s">
        <v>771</v>
      </c>
      <c r="D473" s="31" t="s">
        <v>772</v>
      </c>
      <c r="E473" s="17" t="str">
        <f>IFERROR(IF(OR($C473="",$C473="No CAS"),INDEX('[1]DEQ Pollutant List'!$A$7:$A$611,MATCH($D473,'[1]DEQ Pollutant List'!$C$7:$C$611,0)),INDEX('[1]DEQ Pollutant List'!$A$7:$A$611,MATCH($C473,'[1]DEQ Pollutant List'!$B$7:$B$611,0))),"")</f>
        <v/>
      </c>
      <c r="F473" s="32"/>
      <c r="G473" s="33">
        <v>1E-4</v>
      </c>
      <c r="H473" s="42">
        <v>1.0999999999999999E-2</v>
      </c>
    </row>
    <row r="474" spans="1:11" x14ac:dyDescent="0.35">
      <c r="A474" s="28"/>
      <c r="B474" s="196" t="s">
        <v>739</v>
      </c>
      <c r="C474" s="30" t="s">
        <v>911</v>
      </c>
      <c r="D474" s="31" t="s">
        <v>912</v>
      </c>
      <c r="E474" s="17">
        <f>IFERROR(IF(OR($C474="",$C474="No CAS"),INDEX('[1]DEQ Pollutant List'!$A$7:$A$611,MATCH($D474,'[1]DEQ Pollutant List'!$C$7:$C$611,0)),INDEX('[1]DEQ Pollutant List'!$A$7:$A$611,MATCH($C474,'[1]DEQ Pollutant List'!$B$7:$B$611,0))),"")</f>
        <v>620</v>
      </c>
      <c r="F474" s="32"/>
      <c r="G474" s="33">
        <v>0</v>
      </c>
      <c r="H474" s="42">
        <v>3.5000000000000001E-3</v>
      </c>
    </row>
    <row r="475" spans="1:11" x14ac:dyDescent="0.35">
      <c r="A475" s="28"/>
      <c r="B475" s="196" t="s">
        <v>739</v>
      </c>
      <c r="C475" s="30" t="s">
        <v>1262</v>
      </c>
      <c r="D475" s="31" t="s">
        <v>845</v>
      </c>
      <c r="E475" s="17" t="str">
        <f>IFERROR(IF(OR($C475="",$C475="No CAS"),INDEX('[1]DEQ Pollutant List'!$A$7:$A$611,MATCH($D475,'[1]DEQ Pollutant List'!$C$7:$C$611,0)),INDEX('[1]DEQ Pollutant List'!$A$7:$A$611,MATCH($C475,'[1]DEQ Pollutant List'!$B$7:$B$611,0))),"")</f>
        <v/>
      </c>
      <c r="F475" s="32"/>
      <c r="G475" s="33" t="s">
        <v>905</v>
      </c>
      <c r="H475" s="42"/>
    </row>
    <row r="476" spans="1:11" x14ac:dyDescent="0.35">
      <c r="A476" s="28"/>
      <c r="B476" s="196" t="s">
        <v>739</v>
      </c>
      <c r="C476" s="30" t="s">
        <v>839</v>
      </c>
      <c r="D476" s="31" t="s">
        <v>840</v>
      </c>
      <c r="E476" s="17" t="str">
        <f>IFERROR(IF(OR($C476="",$C476="No CAS"),INDEX('[1]DEQ Pollutant List'!$A$7:$A$611,MATCH($D476,'[1]DEQ Pollutant List'!$C$7:$C$611,0)),INDEX('[1]DEQ Pollutant List'!$A$7:$A$611,MATCH($C476,'[1]DEQ Pollutant List'!$B$7:$B$611,0))),"")</f>
        <v/>
      </c>
      <c r="F476" s="32"/>
      <c r="G476" s="33">
        <v>0</v>
      </c>
      <c r="H476" s="42">
        <v>3.5E-4</v>
      </c>
    </row>
    <row r="477" spans="1:11" ht="28.5" x14ac:dyDescent="0.35">
      <c r="A477" s="28"/>
      <c r="B477" s="58" t="s">
        <v>57</v>
      </c>
      <c r="C477" s="30" t="s">
        <v>743</v>
      </c>
      <c r="D477" s="31" t="s">
        <v>744</v>
      </c>
      <c r="E477" s="17">
        <f>IFERROR(IF(OR($C477="",$C477="No CAS"),INDEX('[1]DEQ Pollutant List'!$A$7:$A$611,MATCH($D477,'[1]DEQ Pollutant List'!$C$7:$C$611,0)),INDEX('[1]DEQ Pollutant List'!$A$7:$A$611,MATCH($C477,'[1]DEQ Pollutant List'!$B$7:$B$611,0))),"")</f>
        <v>634</v>
      </c>
      <c r="F477" s="32"/>
      <c r="G477" s="33">
        <v>0.36</v>
      </c>
      <c r="H477" s="42"/>
      <c r="I477">
        <v>0.77600000000000002</v>
      </c>
    </row>
    <row r="478" spans="1:11" ht="28.5" x14ac:dyDescent="0.35">
      <c r="A478" s="28"/>
      <c r="B478" s="58" t="s">
        <v>57</v>
      </c>
      <c r="C478" s="30" t="s">
        <v>797</v>
      </c>
      <c r="D478" s="31" t="s">
        <v>105</v>
      </c>
      <c r="E478" s="17" t="str">
        <f>IFERROR(IF(OR($C478="",$C478="No CAS"),INDEX('[1]DEQ Pollutant List'!$A$7:$A$611,MATCH($D478,'[1]DEQ Pollutant List'!$C$7:$C$611,0)),INDEX('[1]DEQ Pollutant List'!$A$7:$A$611,MATCH($C478,'[1]DEQ Pollutant List'!$B$7:$B$611,0))),"")</f>
        <v/>
      </c>
      <c r="F478" s="32"/>
      <c r="G478" s="33">
        <v>0.18</v>
      </c>
      <c r="H478" s="42"/>
    </row>
    <row r="479" spans="1:11" ht="28.5" x14ac:dyDescent="0.35">
      <c r="A479" s="28"/>
      <c r="B479" s="58" t="s">
        <v>57</v>
      </c>
      <c r="C479" s="30" t="s">
        <v>87</v>
      </c>
      <c r="D479" s="31" t="s">
        <v>92</v>
      </c>
      <c r="E479" s="17" t="str">
        <f>IFERROR(IF(OR($C479="",$C479="No CAS"),INDEX('[1]DEQ Pollutant List'!$A$7:$A$611,MATCH($D479,'[1]DEQ Pollutant List'!$C$7:$C$611,0)),INDEX('[1]DEQ Pollutant List'!$A$7:$A$611,MATCH($C479,'[1]DEQ Pollutant List'!$B$7:$B$611,0))),"")</f>
        <v/>
      </c>
      <c r="F479" s="32"/>
      <c r="G479" s="33">
        <v>8.3000000000000004E-2</v>
      </c>
      <c r="H479" s="42"/>
    </row>
    <row r="480" spans="1:11" ht="28.5" x14ac:dyDescent="0.35">
      <c r="A480" s="28"/>
      <c r="B480" s="58" t="s">
        <v>57</v>
      </c>
      <c r="C480" s="30" t="s">
        <v>38</v>
      </c>
      <c r="D480" s="31" t="s">
        <v>39</v>
      </c>
      <c r="E480" s="17" t="str">
        <f>IFERROR(IF(OR($C480="",$C480="No CAS"),INDEX('[1]DEQ Pollutant List'!$A$7:$A$611,MATCH($D480,'[1]DEQ Pollutant List'!$C$7:$C$611,0)),INDEX('[1]DEQ Pollutant List'!$A$7:$A$611,MATCH($C480,'[1]DEQ Pollutant List'!$B$7:$B$611,0))),"")</f>
        <v/>
      </c>
      <c r="F480" s="32"/>
      <c r="G480" s="33">
        <v>5.8999999999999997E-2</v>
      </c>
      <c r="H480" s="42"/>
    </row>
    <row r="481" spans="1:11" ht="28.5" x14ac:dyDescent="0.35">
      <c r="A481" s="28"/>
      <c r="B481" s="58" t="s">
        <v>57</v>
      </c>
      <c r="C481" s="30" t="s">
        <v>1182</v>
      </c>
      <c r="D481" s="31" t="s">
        <v>582</v>
      </c>
      <c r="E481" s="17" t="str">
        <f>IFERROR(IF(OR($C481="",$C481="No CAS"),INDEX('[1]DEQ Pollutant List'!$A$7:$A$611,MATCH($D481,'[1]DEQ Pollutant List'!$C$7:$C$611,0)),INDEX('[1]DEQ Pollutant List'!$A$7:$A$611,MATCH($C481,'[1]DEQ Pollutant List'!$B$7:$B$611,0))),"")</f>
        <v/>
      </c>
      <c r="F481" s="32"/>
      <c r="G481" s="33">
        <v>5.6000000000000001E-2</v>
      </c>
      <c r="H481" s="42"/>
    </row>
    <row r="482" spans="1:11" ht="28.5" x14ac:dyDescent="0.35">
      <c r="A482" s="28"/>
      <c r="B482" s="58" t="s">
        <v>57</v>
      </c>
      <c r="C482" s="30" t="s">
        <v>406</v>
      </c>
      <c r="D482" s="31" t="s">
        <v>519</v>
      </c>
      <c r="E482" s="17">
        <f>IFERROR(IF(OR($C482="",$C482="No CAS"),INDEX('[1]DEQ Pollutant List'!$A$7:$A$611,MATCH($D482,'[1]DEQ Pollutant List'!$C$7:$C$611,0)),INDEX('[1]DEQ Pollutant List'!$A$7:$A$611,MATCH($C482,'[1]DEQ Pollutant List'!$B$7:$B$611,0))),"")</f>
        <v>628</v>
      </c>
      <c r="F482" s="32"/>
      <c r="G482" s="33">
        <v>5.0999999999999997E-2</v>
      </c>
      <c r="H482" s="42"/>
    </row>
    <row r="483" spans="1:11" ht="28.5" x14ac:dyDescent="0.35">
      <c r="A483" s="28"/>
      <c r="B483" s="58" t="s">
        <v>57</v>
      </c>
      <c r="C483" s="30" t="s">
        <v>561</v>
      </c>
      <c r="D483" s="31" t="s">
        <v>565</v>
      </c>
      <c r="E483" s="17" t="str">
        <f>IFERROR(IF(OR($C483="",$C483="No CAS"),INDEX('[1]DEQ Pollutant List'!$A$7:$A$611,MATCH($D483,'[1]DEQ Pollutant List'!$C$7:$C$611,0)),INDEX('[1]DEQ Pollutant List'!$A$7:$A$611,MATCH($C483,'[1]DEQ Pollutant List'!$B$7:$B$611,0))),"")</f>
        <v/>
      </c>
      <c r="F483" s="32"/>
      <c r="G483" s="33">
        <v>2.1000000000000001E-2</v>
      </c>
      <c r="H483" s="42"/>
    </row>
    <row r="484" spans="1:11" ht="28.5" x14ac:dyDescent="0.35">
      <c r="A484" s="28"/>
      <c r="B484" s="58" t="s">
        <v>57</v>
      </c>
      <c r="C484" s="30" t="s">
        <v>209</v>
      </c>
      <c r="D484" s="31" t="s">
        <v>210</v>
      </c>
      <c r="E484" s="17" t="str">
        <f>IFERROR(IF(OR($C484="",$C484="No CAS"),INDEX('[1]DEQ Pollutant List'!$A$7:$A$611,MATCH($D484,'[1]DEQ Pollutant List'!$C$7:$C$611,0)),INDEX('[1]DEQ Pollutant List'!$A$7:$A$611,MATCH($C484,'[1]DEQ Pollutant List'!$B$7:$B$611,0))),"")</f>
        <v/>
      </c>
      <c r="F484" s="32"/>
      <c r="G484" s="33">
        <v>1.4999999999999999E-2</v>
      </c>
      <c r="H484" s="42"/>
    </row>
    <row r="485" spans="1:11" ht="28.5" x14ac:dyDescent="0.35">
      <c r="A485" s="28"/>
      <c r="B485" s="58" t="s">
        <v>57</v>
      </c>
      <c r="C485" s="30" t="s">
        <v>27</v>
      </c>
      <c r="D485" s="31" t="s">
        <v>28</v>
      </c>
      <c r="E485" s="17">
        <f>IFERROR(IF(OR($C485="",$C485="No CAS"),INDEX('[1]DEQ Pollutant List'!$A$7:$A$611,MATCH($D485,'[1]DEQ Pollutant List'!$C$7:$C$611,0)),INDEX('[1]DEQ Pollutant List'!$A$7:$A$611,MATCH($C485,'[1]DEQ Pollutant List'!$B$7:$B$611,0))),"")</f>
        <v>229</v>
      </c>
      <c r="F485" s="32"/>
      <c r="G485" s="33">
        <v>1.2E-2</v>
      </c>
      <c r="H485" s="42"/>
    </row>
    <row r="486" spans="1:11" ht="28.5" x14ac:dyDescent="0.35">
      <c r="A486" s="28"/>
      <c r="B486" s="58" t="s">
        <v>57</v>
      </c>
      <c r="C486" s="30" t="s">
        <v>648</v>
      </c>
      <c r="D486" s="31" t="s">
        <v>649</v>
      </c>
      <c r="E486" s="17" t="str">
        <f>IFERROR(IF(OR($C486="",$C486="No CAS"),INDEX('[1]DEQ Pollutant List'!$A$7:$A$611,MATCH($D486,'[1]DEQ Pollutant List'!$C$7:$C$611,0)),INDEX('[1]DEQ Pollutant List'!$A$7:$A$611,MATCH($C486,'[1]DEQ Pollutant List'!$B$7:$B$611,0))),"")</f>
        <v/>
      </c>
      <c r="F486" s="32"/>
      <c r="G486" s="33">
        <v>4.0000000000000001E-3</v>
      </c>
      <c r="H486" s="42"/>
    </row>
    <row r="487" spans="1:11" x14ac:dyDescent="0.35">
      <c r="A487" s="28"/>
      <c r="B487" s="29" t="s">
        <v>826</v>
      </c>
      <c r="C487" s="30" t="s">
        <v>823</v>
      </c>
      <c r="D487" s="31" t="s">
        <v>824</v>
      </c>
      <c r="E487" s="17" t="str">
        <f>IFERROR(IF(OR($C487="",$C487="No CAS"),INDEX('[1]DEQ Pollutant List'!$A$7:$A$611,MATCH($D487,'[1]DEQ Pollutant List'!$C$7:$C$611,0)),INDEX('[1]DEQ Pollutant List'!$A$7:$A$611,MATCH($C487,'[1]DEQ Pollutant List'!$B$7:$B$611,0))),"")</f>
        <v/>
      </c>
      <c r="F487" s="32"/>
      <c r="G487" s="33">
        <v>0.15</v>
      </c>
      <c r="H487" s="42">
        <v>0.4</v>
      </c>
      <c r="I487" t="s">
        <v>825</v>
      </c>
      <c r="K487" t="s">
        <v>1263</v>
      </c>
    </row>
    <row r="488" spans="1:11" x14ac:dyDescent="0.35">
      <c r="A488" s="28"/>
      <c r="B488" s="196" t="s">
        <v>822</v>
      </c>
      <c r="C488" s="30" t="s">
        <v>823</v>
      </c>
      <c r="D488" s="31" t="s">
        <v>824</v>
      </c>
      <c r="E488" s="17"/>
      <c r="F488" s="32"/>
      <c r="G488" s="33">
        <v>0.15</v>
      </c>
      <c r="H488" s="42">
        <v>0.4</v>
      </c>
      <c r="I488" t="s">
        <v>825</v>
      </c>
    </row>
    <row r="489" spans="1:11" x14ac:dyDescent="0.35">
      <c r="A489" s="28"/>
      <c r="B489" s="29" t="s">
        <v>86</v>
      </c>
      <c r="C489" s="30" t="s">
        <v>816</v>
      </c>
      <c r="D489" s="31" t="s">
        <v>817</v>
      </c>
      <c r="E489" s="17"/>
      <c r="F489" s="32"/>
      <c r="G489" s="33">
        <v>0.6</v>
      </c>
      <c r="H489" s="42">
        <v>0.8</v>
      </c>
      <c r="J489" t="s">
        <v>1264</v>
      </c>
    </row>
    <row r="490" spans="1:11" x14ac:dyDescent="0.35">
      <c r="A490" s="28"/>
      <c r="B490" s="29" t="s">
        <v>86</v>
      </c>
      <c r="C490" s="30" t="s">
        <v>87</v>
      </c>
      <c r="D490" s="31" t="s">
        <v>86</v>
      </c>
      <c r="E490" s="17"/>
      <c r="F490" s="32"/>
      <c r="G490" s="33">
        <v>0.2</v>
      </c>
      <c r="H490" s="42">
        <v>0.4</v>
      </c>
    </row>
    <row r="491" spans="1:11" ht="42.5" x14ac:dyDescent="0.35">
      <c r="A491" s="28"/>
      <c r="B491" s="58" t="s">
        <v>601</v>
      </c>
      <c r="C491" s="30" t="s">
        <v>602</v>
      </c>
      <c r="D491" s="31" t="s">
        <v>603</v>
      </c>
      <c r="E491" s="17"/>
      <c r="F491" s="32"/>
      <c r="G491" s="33" t="s">
        <v>636</v>
      </c>
      <c r="H491" s="42"/>
    </row>
    <row r="492" spans="1:11" ht="42.5" x14ac:dyDescent="0.35">
      <c r="A492" s="28"/>
      <c r="B492" s="58" t="s">
        <v>601</v>
      </c>
      <c r="C492" s="30" t="s">
        <v>1062</v>
      </c>
      <c r="D492" s="31" t="s">
        <v>1063</v>
      </c>
      <c r="E492" s="17"/>
      <c r="F492" s="32"/>
      <c r="G492" s="33" t="s">
        <v>101</v>
      </c>
      <c r="H492" s="42"/>
    </row>
    <row r="493" spans="1:11" x14ac:dyDescent="0.35">
      <c r="A493" s="28"/>
      <c r="B493" s="58" t="s">
        <v>247</v>
      </c>
      <c r="C493" s="30" t="s">
        <v>245</v>
      </c>
      <c r="D493" s="31" t="s">
        <v>248</v>
      </c>
      <c r="E493" s="17"/>
      <c r="F493" s="32"/>
      <c r="G493" s="33">
        <v>1E-3</v>
      </c>
      <c r="H493" s="42" t="s">
        <v>249</v>
      </c>
      <c r="J493">
        <v>0.873</v>
      </c>
    </row>
    <row r="494" spans="1:11" x14ac:dyDescent="0.35">
      <c r="A494" s="28"/>
      <c r="B494" s="58" t="s">
        <v>247</v>
      </c>
      <c r="C494" s="30" t="s">
        <v>680</v>
      </c>
      <c r="D494" s="31" t="s">
        <v>681</v>
      </c>
      <c r="E494" s="17"/>
      <c r="F494" s="32"/>
      <c r="G494" s="33">
        <v>1E-3</v>
      </c>
      <c r="H494" s="42" t="s">
        <v>101</v>
      </c>
    </row>
    <row r="495" spans="1:11" x14ac:dyDescent="0.35">
      <c r="A495" s="28"/>
      <c r="B495" s="29" t="s">
        <v>767</v>
      </c>
      <c r="C495" s="30" t="s">
        <v>1265</v>
      </c>
      <c r="D495" s="31" t="s">
        <v>767</v>
      </c>
      <c r="E495" s="17"/>
      <c r="F495" s="32"/>
      <c r="G495" s="33">
        <v>0.995</v>
      </c>
      <c r="H495" s="42">
        <v>1</v>
      </c>
      <c r="K495" t="s">
        <v>1266</v>
      </c>
    </row>
    <row r="496" spans="1:11" x14ac:dyDescent="0.35">
      <c r="A496" s="28"/>
      <c r="B496" s="29" t="s">
        <v>104</v>
      </c>
      <c r="C496" s="30" t="s">
        <v>743</v>
      </c>
      <c r="D496" s="31" t="s">
        <v>744</v>
      </c>
      <c r="E496" s="17"/>
      <c r="F496" s="32"/>
      <c r="G496" s="33">
        <v>0.25</v>
      </c>
      <c r="H496" s="42">
        <v>0.5</v>
      </c>
      <c r="J496">
        <v>0.82599999999999996</v>
      </c>
    </row>
    <row r="497" spans="1:9" x14ac:dyDescent="0.35">
      <c r="A497" s="28"/>
      <c r="B497" s="29" t="s">
        <v>104</v>
      </c>
      <c r="C497" s="30" t="s">
        <v>797</v>
      </c>
      <c r="D497" s="31" t="s">
        <v>105</v>
      </c>
      <c r="E497" s="17"/>
      <c r="F497" s="32"/>
      <c r="G497" s="33">
        <v>0.1</v>
      </c>
      <c r="H497" s="42">
        <v>0.25</v>
      </c>
    </row>
    <row r="498" spans="1:9" x14ac:dyDescent="0.35">
      <c r="A498" s="28"/>
      <c r="B498" s="29" t="s">
        <v>104</v>
      </c>
      <c r="C498" s="30" t="s">
        <v>384</v>
      </c>
      <c r="D498" s="31" t="s">
        <v>387</v>
      </c>
      <c r="E498" s="17"/>
      <c r="F498" s="32"/>
      <c r="G498" s="33">
        <v>0.1</v>
      </c>
      <c r="H498" s="42">
        <v>0.25</v>
      </c>
    </row>
    <row r="499" spans="1:9" x14ac:dyDescent="0.35">
      <c r="A499" s="28"/>
      <c r="B499" s="29" t="s">
        <v>104</v>
      </c>
      <c r="C499" s="30" t="s">
        <v>209</v>
      </c>
      <c r="D499" s="31" t="s">
        <v>210</v>
      </c>
      <c r="E499" s="17"/>
      <c r="F499" s="32"/>
      <c r="G499" s="33">
        <v>2.5000000000000001E-2</v>
      </c>
      <c r="H499" s="42">
        <v>0.1</v>
      </c>
    </row>
    <row r="500" spans="1:9" x14ac:dyDescent="0.35">
      <c r="A500" s="28"/>
      <c r="B500" s="29" t="s">
        <v>104</v>
      </c>
      <c r="C500" s="30" t="s">
        <v>87</v>
      </c>
      <c r="D500" s="31" t="s">
        <v>92</v>
      </c>
      <c r="E500" s="17"/>
      <c r="F500" s="32"/>
      <c r="G500" s="33">
        <v>2.5000000000000001E-2</v>
      </c>
      <c r="H500" s="42">
        <v>0.1</v>
      </c>
    </row>
    <row r="501" spans="1:9" x14ac:dyDescent="0.35">
      <c r="A501" s="28"/>
      <c r="B501" s="29" t="s">
        <v>104</v>
      </c>
      <c r="C501" s="30" t="s">
        <v>648</v>
      </c>
      <c r="D501" s="31" t="s">
        <v>649</v>
      </c>
      <c r="E501" s="17"/>
      <c r="F501" s="32"/>
      <c r="G501" s="33">
        <v>2.5000000000000001E-2</v>
      </c>
      <c r="H501" s="42">
        <v>0.1</v>
      </c>
    </row>
    <row r="502" spans="1:9" x14ac:dyDescent="0.35">
      <c r="A502" s="28"/>
      <c r="B502" s="29" t="s">
        <v>104</v>
      </c>
      <c r="C502" s="30" t="s">
        <v>561</v>
      </c>
      <c r="D502" s="31" t="s">
        <v>564</v>
      </c>
      <c r="E502" s="17"/>
      <c r="F502" s="32"/>
      <c r="G502" s="33">
        <v>2.5000000000000001E-2</v>
      </c>
      <c r="H502" s="42">
        <v>0.1</v>
      </c>
    </row>
    <row r="503" spans="1:9" x14ac:dyDescent="0.35">
      <c r="A503" s="28"/>
      <c r="B503" s="29" t="s">
        <v>104</v>
      </c>
      <c r="C503" s="30" t="s">
        <v>516</v>
      </c>
      <c r="D503" s="31" t="s">
        <v>518</v>
      </c>
      <c r="E503" s="17"/>
      <c r="F503" s="32"/>
      <c r="G503" s="33">
        <v>0.01</v>
      </c>
      <c r="H503" s="42">
        <v>2.5000000000000001E-2</v>
      </c>
    </row>
    <row r="504" spans="1:9" x14ac:dyDescent="0.35">
      <c r="A504" s="28"/>
      <c r="B504" s="29" t="s">
        <v>104</v>
      </c>
      <c r="C504" s="30" t="s">
        <v>1095</v>
      </c>
      <c r="D504" s="31" t="s">
        <v>1096</v>
      </c>
      <c r="E504" s="17"/>
      <c r="F504" s="32"/>
      <c r="G504" s="33">
        <v>0.01</v>
      </c>
      <c r="H504" s="42">
        <v>2.5000000000000001E-2</v>
      </c>
    </row>
    <row r="505" spans="1:9" x14ac:dyDescent="0.35">
      <c r="A505" s="28"/>
      <c r="B505" s="29" t="s">
        <v>104</v>
      </c>
      <c r="C505" s="30" t="s">
        <v>1267</v>
      </c>
      <c r="D505" s="31" t="s">
        <v>293</v>
      </c>
      <c r="E505" s="17"/>
      <c r="F505" s="32"/>
      <c r="G505" s="33">
        <v>1E-3</v>
      </c>
      <c r="H505" s="42">
        <v>0.01</v>
      </c>
    </row>
    <row r="506" spans="1:9" x14ac:dyDescent="0.35">
      <c r="A506" s="28"/>
      <c r="B506" s="29" t="s">
        <v>104</v>
      </c>
      <c r="C506" s="30" t="s">
        <v>27</v>
      </c>
      <c r="D506" s="31" t="s">
        <v>28</v>
      </c>
      <c r="E506" s="17"/>
      <c r="F506" s="32"/>
      <c r="G506" s="33">
        <v>1E-3</v>
      </c>
      <c r="H506" s="42">
        <v>0.01</v>
      </c>
    </row>
    <row r="507" spans="1:9" x14ac:dyDescent="0.35">
      <c r="A507" s="28"/>
      <c r="B507" s="29" t="s">
        <v>50</v>
      </c>
      <c r="C507" s="30" t="s">
        <v>733</v>
      </c>
      <c r="D507" s="31" t="s">
        <v>737</v>
      </c>
      <c r="E507" s="17"/>
      <c r="F507" s="32"/>
      <c r="G507" s="33" t="s">
        <v>799</v>
      </c>
      <c r="H507" s="42"/>
      <c r="I507">
        <v>7</v>
      </c>
    </row>
    <row r="508" spans="1:9" x14ac:dyDescent="0.35">
      <c r="A508" s="28"/>
      <c r="B508" s="29" t="s">
        <v>50</v>
      </c>
      <c r="C508" s="30" t="s">
        <v>1268</v>
      </c>
      <c r="D508" s="31" t="s">
        <v>877</v>
      </c>
      <c r="E508" s="17"/>
      <c r="F508" s="32"/>
      <c r="G508" s="33">
        <v>0</v>
      </c>
      <c r="H508" s="42">
        <v>0.35</v>
      </c>
    </row>
    <row r="509" spans="1:9" x14ac:dyDescent="0.35">
      <c r="A509" s="28"/>
      <c r="B509" s="29" t="s">
        <v>50</v>
      </c>
      <c r="C509" s="30" t="s">
        <v>773</v>
      </c>
      <c r="D509" s="31" t="s">
        <v>776</v>
      </c>
      <c r="E509" s="17"/>
      <c r="F509" s="32"/>
      <c r="G509" s="33" t="s">
        <v>812</v>
      </c>
      <c r="H509" s="42"/>
    </row>
    <row r="510" spans="1:9" x14ac:dyDescent="0.35">
      <c r="A510" s="28"/>
      <c r="B510" s="29" t="s">
        <v>50</v>
      </c>
      <c r="C510" s="30" t="s">
        <v>1269</v>
      </c>
      <c r="D510" s="31" t="s">
        <v>870</v>
      </c>
      <c r="E510" s="17"/>
      <c r="F510" s="32"/>
      <c r="G510" s="33" t="s">
        <v>803</v>
      </c>
      <c r="H510" s="42"/>
    </row>
    <row r="511" spans="1:9" x14ac:dyDescent="0.35">
      <c r="A511" s="28"/>
      <c r="B511" s="29" t="s">
        <v>50</v>
      </c>
      <c r="C511" s="30" t="s">
        <v>911</v>
      </c>
      <c r="D511" s="31" t="s">
        <v>912</v>
      </c>
      <c r="E511" s="17"/>
      <c r="F511" s="32"/>
      <c r="G511" s="33" t="s">
        <v>813</v>
      </c>
      <c r="H511" s="42"/>
    </row>
    <row r="512" spans="1:9" x14ac:dyDescent="0.35">
      <c r="A512" s="28"/>
      <c r="B512" s="29" t="s">
        <v>50</v>
      </c>
      <c r="C512" s="30" t="s">
        <v>1260</v>
      </c>
      <c r="D512" s="31" t="s">
        <v>755</v>
      </c>
      <c r="E512" s="17"/>
      <c r="F512" s="32"/>
      <c r="G512" s="33" t="s">
        <v>807</v>
      </c>
      <c r="H512" s="42"/>
    </row>
    <row r="513" spans="1:11" x14ac:dyDescent="0.35">
      <c r="A513" s="28"/>
      <c r="B513" s="29" t="s">
        <v>50</v>
      </c>
      <c r="C513" s="30" t="s">
        <v>899</v>
      </c>
      <c r="D513" s="31" t="s">
        <v>900</v>
      </c>
      <c r="E513" s="17"/>
      <c r="F513" s="32"/>
      <c r="G513" s="33" t="s">
        <v>813</v>
      </c>
      <c r="H513" s="42"/>
    </row>
    <row r="514" spans="1:11" x14ac:dyDescent="0.35">
      <c r="A514" s="28"/>
      <c r="B514" s="29" t="s">
        <v>50</v>
      </c>
      <c r="C514" s="30" t="s">
        <v>745</v>
      </c>
      <c r="D514" s="31" t="s">
        <v>747</v>
      </c>
      <c r="E514" s="17"/>
      <c r="F514" s="32"/>
      <c r="G514" s="33" t="s">
        <v>804</v>
      </c>
      <c r="H514" s="42"/>
    </row>
    <row r="515" spans="1:11" x14ac:dyDescent="0.35">
      <c r="A515" s="28"/>
      <c r="B515" s="29" t="s">
        <v>50</v>
      </c>
      <c r="C515" s="30" t="s">
        <v>763</v>
      </c>
      <c r="D515" s="31" t="s">
        <v>766</v>
      </c>
      <c r="E515" s="17"/>
      <c r="F515" s="32"/>
      <c r="G515" s="33" t="s">
        <v>810</v>
      </c>
      <c r="H515" s="42"/>
    </row>
    <row r="516" spans="1:11" x14ac:dyDescent="0.35">
      <c r="A516" s="28"/>
      <c r="B516" s="29" t="s">
        <v>50</v>
      </c>
      <c r="C516" s="30" t="s">
        <v>1270</v>
      </c>
      <c r="D516" s="31" t="s">
        <v>903</v>
      </c>
      <c r="E516" s="17"/>
      <c r="F516" s="32"/>
      <c r="G516" s="33" t="s">
        <v>122</v>
      </c>
      <c r="H516" s="42"/>
    </row>
    <row r="517" spans="1:11" x14ac:dyDescent="0.35">
      <c r="A517" s="28"/>
      <c r="B517" s="29" t="s">
        <v>50</v>
      </c>
      <c r="C517" s="30" t="s">
        <v>1271</v>
      </c>
      <c r="D517" s="31" t="s">
        <v>863</v>
      </c>
      <c r="E517" s="17"/>
      <c r="F517" s="32"/>
      <c r="G517" s="33">
        <v>0</v>
      </c>
      <c r="H517" s="42">
        <v>0.02</v>
      </c>
    </row>
    <row r="518" spans="1:11" x14ac:dyDescent="0.35">
      <c r="A518" s="28"/>
      <c r="B518" s="29" t="s">
        <v>50</v>
      </c>
      <c r="C518" s="30" t="s">
        <v>1272</v>
      </c>
      <c r="D518" s="31" t="s">
        <v>762</v>
      </c>
      <c r="E518" s="17"/>
      <c r="F518" s="32"/>
      <c r="G518" s="33" t="s">
        <v>807</v>
      </c>
      <c r="H518" s="42"/>
    </row>
    <row r="519" spans="1:11" x14ac:dyDescent="0.35">
      <c r="A519" s="28"/>
      <c r="B519" s="29" t="s">
        <v>50</v>
      </c>
      <c r="C519" s="30" t="s">
        <v>1273</v>
      </c>
      <c r="D519" s="31" t="s">
        <v>749</v>
      </c>
      <c r="E519" s="17"/>
      <c r="F519" s="32"/>
      <c r="G519" s="33" t="s">
        <v>805</v>
      </c>
      <c r="H519" s="42"/>
    </row>
    <row r="520" spans="1:11" x14ac:dyDescent="0.35">
      <c r="A520" s="28"/>
      <c r="B520" s="29" t="s">
        <v>50</v>
      </c>
      <c r="C520" s="30" t="s">
        <v>839</v>
      </c>
      <c r="D520" s="31" t="s">
        <v>840</v>
      </c>
      <c r="E520" s="17"/>
      <c r="F520" s="32"/>
      <c r="G520" s="33" t="s">
        <v>44</v>
      </c>
      <c r="H520" s="42"/>
    </row>
    <row r="521" spans="1:11" x14ac:dyDescent="0.35">
      <c r="A521" s="28"/>
      <c r="B521" s="29" t="s">
        <v>50</v>
      </c>
      <c r="C521" s="30" t="s">
        <v>1274</v>
      </c>
      <c r="D521" s="31" t="s">
        <v>52</v>
      </c>
      <c r="E521" s="17"/>
      <c r="F521" s="32"/>
      <c r="G521" s="33" t="s">
        <v>44</v>
      </c>
      <c r="H521" s="42"/>
    </row>
    <row r="522" spans="1:11" x14ac:dyDescent="0.35">
      <c r="A522" s="28"/>
      <c r="B522" s="29" t="s">
        <v>50</v>
      </c>
      <c r="C522" s="30" t="s">
        <v>1275</v>
      </c>
      <c r="D522" s="31" t="s">
        <v>760</v>
      </c>
      <c r="E522" s="17"/>
      <c r="F522" s="32"/>
      <c r="G522" s="33" t="s">
        <v>809</v>
      </c>
      <c r="H522" s="42"/>
    </row>
    <row r="523" spans="1:11" x14ac:dyDescent="0.35">
      <c r="A523" s="28"/>
      <c r="B523" s="29" t="s">
        <v>50</v>
      </c>
      <c r="C523" s="30" t="s">
        <v>1276</v>
      </c>
      <c r="D523" s="31" t="s">
        <v>757</v>
      </c>
      <c r="E523" s="17"/>
      <c r="F523" s="32"/>
      <c r="G523" s="33" t="s">
        <v>808</v>
      </c>
      <c r="H523" s="42"/>
    </row>
    <row r="524" spans="1:11" x14ac:dyDescent="0.35">
      <c r="A524" s="28"/>
      <c r="B524" s="29" t="s">
        <v>50</v>
      </c>
      <c r="C524" s="30" t="s">
        <v>1277</v>
      </c>
      <c r="D524" s="31" t="s">
        <v>770</v>
      </c>
      <c r="E524" s="17"/>
      <c r="F524" s="32"/>
      <c r="G524" s="33" t="s">
        <v>811</v>
      </c>
      <c r="H524" s="42"/>
    </row>
    <row r="525" spans="1:11" x14ac:dyDescent="0.35">
      <c r="A525" s="28"/>
      <c r="B525" s="196" t="s">
        <v>80</v>
      </c>
      <c r="C525" s="30" t="s">
        <v>1278</v>
      </c>
      <c r="D525" s="31" t="s">
        <v>82</v>
      </c>
      <c r="E525" s="17"/>
      <c r="F525" s="32"/>
      <c r="G525" s="33">
        <v>0.15</v>
      </c>
      <c r="H525" s="42">
        <v>0.4</v>
      </c>
      <c r="I525" t="s">
        <v>20</v>
      </c>
      <c r="K525" t="s">
        <v>1279</v>
      </c>
    </row>
    <row r="526" spans="1:11" x14ac:dyDescent="0.35">
      <c r="A526" s="28"/>
      <c r="B526" s="29" t="s">
        <v>43</v>
      </c>
      <c r="C526" s="30" t="s">
        <v>743</v>
      </c>
      <c r="D526" s="31" t="s">
        <v>744</v>
      </c>
      <c r="E526" s="17"/>
      <c r="F526" s="32"/>
      <c r="G526" s="33">
        <v>0.25</v>
      </c>
      <c r="H526" s="42"/>
      <c r="I526">
        <v>0.80300000000000005</v>
      </c>
    </row>
    <row r="527" spans="1:11" x14ac:dyDescent="0.35">
      <c r="A527" s="28"/>
      <c r="B527" s="29" t="s">
        <v>43</v>
      </c>
      <c r="C527" s="30" t="s">
        <v>797</v>
      </c>
      <c r="D527" s="31" t="s">
        <v>105</v>
      </c>
      <c r="E527" s="17"/>
      <c r="F527" s="32"/>
      <c r="G527" s="33">
        <v>0.2</v>
      </c>
      <c r="H527" s="42"/>
    </row>
    <row r="528" spans="1:11" x14ac:dyDescent="0.35">
      <c r="A528" s="28"/>
      <c r="B528" s="29" t="s">
        <v>43</v>
      </c>
      <c r="C528" s="30" t="s">
        <v>87</v>
      </c>
      <c r="D528" s="31" t="s">
        <v>92</v>
      </c>
      <c r="E528" s="17"/>
      <c r="F528" s="32"/>
      <c r="G528" s="33">
        <v>9.6000000000000002E-2</v>
      </c>
      <c r="H528" s="42"/>
    </row>
    <row r="529" spans="1:11" x14ac:dyDescent="0.35">
      <c r="A529" s="28"/>
      <c r="B529" s="29" t="s">
        <v>43</v>
      </c>
      <c r="C529" s="30" t="s">
        <v>38</v>
      </c>
      <c r="D529" s="31" t="s">
        <v>39</v>
      </c>
      <c r="E529" s="17"/>
      <c r="F529" s="32"/>
      <c r="G529" s="33">
        <v>9.1999999999999998E-2</v>
      </c>
      <c r="H529" s="42"/>
    </row>
    <row r="530" spans="1:11" x14ac:dyDescent="0.35">
      <c r="A530" s="28"/>
      <c r="B530" s="29" t="s">
        <v>43</v>
      </c>
      <c r="C530" s="30" t="s">
        <v>561</v>
      </c>
      <c r="D530" s="31" t="s">
        <v>565</v>
      </c>
      <c r="E530" s="17"/>
      <c r="F530" s="32"/>
      <c r="G530" s="33">
        <v>8.8999999999999996E-2</v>
      </c>
      <c r="H530" s="42"/>
    </row>
    <row r="531" spans="1:11" x14ac:dyDescent="0.35">
      <c r="A531" s="28"/>
      <c r="B531" s="29" t="s">
        <v>43</v>
      </c>
      <c r="C531" s="30" t="s">
        <v>406</v>
      </c>
      <c r="D531" s="31" t="s">
        <v>474</v>
      </c>
      <c r="E531" s="17"/>
      <c r="F531" s="32"/>
      <c r="G531" s="33">
        <v>4.1000000000000002E-2</v>
      </c>
      <c r="H531" s="42"/>
    </row>
    <row r="532" spans="1:11" x14ac:dyDescent="0.35">
      <c r="A532" s="28"/>
      <c r="B532" s="29" t="s">
        <v>43</v>
      </c>
      <c r="C532" s="30" t="s">
        <v>384</v>
      </c>
      <c r="D532" s="31" t="s">
        <v>386</v>
      </c>
      <c r="E532" s="17"/>
      <c r="F532" s="32"/>
      <c r="G532" s="33">
        <v>0.04</v>
      </c>
      <c r="H532" s="42"/>
    </row>
    <row r="533" spans="1:11" x14ac:dyDescent="0.35">
      <c r="A533" s="28"/>
      <c r="B533" s="29" t="s">
        <v>43</v>
      </c>
      <c r="C533" s="30" t="s">
        <v>579</v>
      </c>
      <c r="D533" s="31" t="s">
        <v>582</v>
      </c>
      <c r="E533" s="17"/>
      <c r="F533" s="32"/>
      <c r="G533" s="33">
        <v>3.5000000000000003E-2</v>
      </c>
      <c r="H533" s="42"/>
    </row>
    <row r="534" spans="1:11" x14ac:dyDescent="0.35">
      <c r="A534" s="28"/>
      <c r="B534" s="29" t="s">
        <v>43</v>
      </c>
      <c r="C534" s="30" t="s">
        <v>35</v>
      </c>
      <c r="D534" s="31" t="s">
        <v>287</v>
      </c>
      <c r="E534" s="17"/>
      <c r="F534" s="32"/>
      <c r="G534" s="33">
        <v>1.0999999999999999E-2</v>
      </c>
      <c r="H534" s="42"/>
    </row>
    <row r="535" spans="1:11" x14ac:dyDescent="0.35">
      <c r="A535" s="28"/>
      <c r="B535" s="29" t="s">
        <v>43</v>
      </c>
      <c r="C535" s="30" t="s">
        <v>27</v>
      </c>
      <c r="D535" s="31" t="s">
        <v>28</v>
      </c>
      <c r="E535" s="17"/>
      <c r="F535" s="32"/>
      <c r="G535" s="33">
        <v>0.01</v>
      </c>
      <c r="H535" s="42"/>
    </row>
    <row r="536" spans="1:11" x14ac:dyDescent="0.35">
      <c r="A536" s="28"/>
      <c r="B536" s="29" t="s">
        <v>43</v>
      </c>
      <c r="C536" s="30" t="s">
        <v>1280</v>
      </c>
      <c r="D536" s="31" t="s">
        <v>1010</v>
      </c>
      <c r="E536" s="17"/>
      <c r="F536" s="32"/>
      <c r="G536" s="33">
        <v>1E-3</v>
      </c>
      <c r="H536" s="42"/>
    </row>
    <row r="537" spans="1:11" x14ac:dyDescent="0.35">
      <c r="A537" s="28"/>
      <c r="B537" s="29" t="s">
        <v>98</v>
      </c>
      <c r="C537" s="30" t="s">
        <v>1135</v>
      </c>
      <c r="D537" s="31" t="s">
        <v>744</v>
      </c>
      <c r="E537" s="17"/>
      <c r="F537" s="32"/>
      <c r="G537" s="33">
        <v>0.2</v>
      </c>
      <c r="H537" s="42">
        <v>0.4</v>
      </c>
      <c r="I537" t="s">
        <v>765</v>
      </c>
    </row>
    <row r="538" spans="1:11" x14ac:dyDescent="0.35">
      <c r="A538" s="28"/>
      <c r="B538" s="29" t="s">
        <v>98</v>
      </c>
      <c r="C538" s="30" t="s">
        <v>87</v>
      </c>
      <c r="D538" s="31" t="s">
        <v>86</v>
      </c>
      <c r="E538" s="17"/>
      <c r="F538" s="32"/>
      <c r="G538" s="33">
        <v>0.2</v>
      </c>
      <c r="H538" s="42">
        <v>0.4</v>
      </c>
    </row>
    <row r="539" spans="1:11" x14ac:dyDescent="0.35">
      <c r="A539" s="28"/>
      <c r="B539" s="29" t="s">
        <v>98</v>
      </c>
      <c r="C539" s="30" t="s">
        <v>579</v>
      </c>
      <c r="D539" s="31" t="s">
        <v>588</v>
      </c>
      <c r="E539" s="17"/>
      <c r="F539" s="32"/>
      <c r="G539" s="33">
        <v>0.1</v>
      </c>
      <c r="H539" s="42">
        <v>0.2</v>
      </c>
    </row>
    <row r="540" spans="1:11" x14ac:dyDescent="0.35">
      <c r="A540" s="28"/>
      <c r="B540" s="29" t="s">
        <v>98</v>
      </c>
      <c r="C540" s="30" t="s">
        <v>371</v>
      </c>
      <c r="D540" s="31" t="s">
        <v>373</v>
      </c>
      <c r="E540" s="17"/>
      <c r="F540" s="32"/>
      <c r="G540" s="33">
        <v>2.5000000000000001E-2</v>
      </c>
      <c r="H540" s="42">
        <v>0.1</v>
      </c>
    </row>
    <row r="541" spans="1:11" x14ac:dyDescent="0.35">
      <c r="A541" s="28"/>
      <c r="B541" s="29" t="s">
        <v>98</v>
      </c>
      <c r="C541" s="30" t="s">
        <v>1154</v>
      </c>
      <c r="D541" s="31" t="s">
        <v>105</v>
      </c>
      <c r="E541" s="17"/>
      <c r="F541" s="32"/>
      <c r="G541" s="33">
        <v>2.5000000000000001E-2</v>
      </c>
      <c r="H541" s="42">
        <v>0.1</v>
      </c>
    </row>
    <row r="542" spans="1:11" x14ac:dyDescent="0.35">
      <c r="A542" s="28"/>
      <c r="B542" s="29" t="s">
        <v>98</v>
      </c>
      <c r="C542" s="30" t="s">
        <v>148</v>
      </c>
      <c r="D542" s="31" t="s">
        <v>149</v>
      </c>
      <c r="E542" s="17"/>
      <c r="F542" s="32"/>
      <c r="G542" s="33">
        <v>0.01</v>
      </c>
      <c r="H542" s="42">
        <v>2.5000000000000001E-2</v>
      </c>
    </row>
    <row r="543" spans="1:11" x14ac:dyDescent="0.35">
      <c r="A543" s="28"/>
      <c r="B543" s="29" t="s">
        <v>98</v>
      </c>
      <c r="C543" s="30"/>
      <c r="D543" s="31" t="s">
        <v>1094</v>
      </c>
      <c r="E543" s="17"/>
      <c r="F543" s="32"/>
      <c r="G543" s="33">
        <v>2.5000000000000001E-2</v>
      </c>
      <c r="H543" s="42">
        <v>0.1</v>
      </c>
    </row>
    <row r="544" spans="1:11" x14ac:dyDescent="0.35">
      <c r="A544" s="28"/>
      <c r="B544" s="196" t="s">
        <v>186</v>
      </c>
      <c r="C544" s="30" t="s">
        <v>996</v>
      </c>
      <c r="D544" s="31" t="s">
        <v>997</v>
      </c>
      <c r="E544" s="17"/>
      <c r="F544" s="32"/>
      <c r="G544" s="33">
        <v>0.15</v>
      </c>
      <c r="H544" s="42">
        <v>0.4</v>
      </c>
      <c r="K544" t="s">
        <v>1281</v>
      </c>
    </row>
    <row r="545" spans="1:11" x14ac:dyDescent="0.35">
      <c r="A545" s="28"/>
      <c r="B545" s="196" t="s">
        <v>186</v>
      </c>
      <c r="C545" s="30" t="s">
        <v>232</v>
      </c>
      <c r="D545" s="31" t="s">
        <v>233</v>
      </c>
      <c r="E545" s="17"/>
      <c r="F545" s="32"/>
      <c r="G545" s="33">
        <v>0.1</v>
      </c>
      <c r="H545" s="42">
        <v>0.3</v>
      </c>
    </row>
    <row r="546" spans="1:11" x14ac:dyDescent="0.35">
      <c r="A546" s="28"/>
      <c r="B546" s="196" t="s">
        <v>186</v>
      </c>
      <c r="C546" s="30" t="s">
        <v>1282</v>
      </c>
      <c r="D546" s="31" t="s">
        <v>359</v>
      </c>
      <c r="E546" s="17"/>
      <c r="F546" s="32"/>
      <c r="G546" s="33">
        <v>7.0000000000000007E-2</v>
      </c>
      <c r="H546" s="42">
        <v>0.13</v>
      </c>
    </row>
    <row r="547" spans="1:11" x14ac:dyDescent="0.35">
      <c r="A547" s="28"/>
      <c r="B547" s="196" t="s">
        <v>186</v>
      </c>
      <c r="C547" s="30" t="s">
        <v>184</v>
      </c>
      <c r="D547" s="31" t="s">
        <v>185</v>
      </c>
      <c r="E547" s="17"/>
      <c r="F547" s="32"/>
      <c r="G547" s="33">
        <v>0.05</v>
      </c>
      <c r="H547" s="42">
        <v>0.1</v>
      </c>
    </row>
    <row r="548" spans="1:11" x14ac:dyDescent="0.35">
      <c r="A548" s="28"/>
      <c r="B548" s="196" t="s">
        <v>186</v>
      </c>
      <c r="C548" s="30" t="s">
        <v>816</v>
      </c>
      <c r="D548" s="31" t="s">
        <v>817</v>
      </c>
      <c r="E548" s="17"/>
      <c r="F548" s="32"/>
      <c r="G548" s="33">
        <v>0.03</v>
      </c>
      <c r="H548" s="42">
        <v>7.0000000000000007E-2</v>
      </c>
    </row>
    <row r="549" spans="1:11" x14ac:dyDescent="0.35">
      <c r="A549" s="28"/>
      <c r="B549" s="196" t="s">
        <v>186</v>
      </c>
      <c r="C549" s="30" t="s">
        <v>1154</v>
      </c>
      <c r="D549" s="31" t="s">
        <v>105</v>
      </c>
      <c r="E549" s="17"/>
      <c r="F549" s="32"/>
      <c r="G549" s="33">
        <v>0.01</v>
      </c>
      <c r="H549" s="42">
        <v>0.05</v>
      </c>
    </row>
    <row r="550" spans="1:11" x14ac:dyDescent="0.35">
      <c r="A550" s="28"/>
      <c r="B550" s="196" t="s">
        <v>21</v>
      </c>
      <c r="C550" s="30" t="s">
        <v>725</v>
      </c>
      <c r="D550" s="31" t="s">
        <v>726</v>
      </c>
      <c r="E550" s="17"/>
      <c r="F550" s="32"/>
      <c r="G550" s="33">
        <v>7.0000000000000007E-2</v>
      </c>
      <c r="H550" s="42">
        <v>0.13</v>
      </c>
    </row>
    <row r="551" spans="1:11" x14ac:dyDescent="0.35">
      <c r="A551" s="28"/>
      <c r="B551" s="196" t="s">
        <v>21</v>
      </c>
      <c r="C551" s="30" t="s">
        <v>1283</v>
      </c>
      <c r="D551" s="31" t="s">
        <v>23</v>
      </c>
      <c r="E551" s="17"/>
      <c r="F551" s="32"/>
      <c r="G551" s="33">
        <v>0.01</v>
      </c>
      <c r="H551" s="42">
        <v>0.05</v>
      </c>
      <c r="I551" t="s">
        <v>24</v>
      </c>
      <c r="K551" t="s">
        <v>1284</v>
      </c>
    </row>
    <row r="552" spans="1:11" x14ac:dyDescent="0.35">
      <c r="A552" s="28"/>
      <c r="B552" s="196" t="s">
        <v>21</v>
      </c>
      <c r="C552" s="30" t="s">
        <v>714</v>
      </c>
      <c r="D552" s="31" t="s">
        <v>715</v>
      </c>
      <c r="E552" s="17"/>
      <c r="F552" s="32"/>
      <c r="G552" s="33">
        <v>0.01</v>
      </c>
      <c r="H552" s="42">
        <v>0.05</v>
      </c>
    </row>
    <row r="553" spans="1:11" x14ac:dyDescent="0.35">
      <c r="A553" s="28"/>
      <c r="B553" s="196" t="s">
        <v>225</v>
      </c>
      <c r="C553" s="30" t="s">
        <v>650</v>
      </c>
      <c r="D553" s="31" t="s">
        <v>651</v>
      </c>
      <c r="E553" s="17"/>
      <c r="F553" s="32"/>
      <c r="G553" s="33">
        <v>0.5</v>
      </c>
      <c r="H553" s="42">
        <v>0.6</v>
      </c>
      <c r="J553" t="s">
        <v>1285</v>
      </c>
    </row>
    <row r="554" spans="1:11" x14ac:dyDescent="0.35">
      <c r="A554" s="28"/>
      <c r="B554" s="196" t="s">
        <v>225</v>
      </c>
      <c r="C554" s="30" t="s">
        <v>363</v>
      </c>
      <c r="D554" s="31" t="s">
        <v>364</v>
      </c>
      <c r="E554" s="17"/>
      <c r="F554" s="32"/>
      <c r="G554" s="33">
        <v>0.05</v>
      </c>
      <c r="H554" s="42">
        <v>0.1</v>
      </c>
    </row>
    <row r="555" spans="1:11" x14ac:dyDescent="0.35">
      <c r="A555" s="28"/>
      <c r="B555" s="196" t="s">
        <v>225</v>
      </c>
      <c r="C555" s="30" t="s">
        <v>223</v>
      </c>
      <c r="D555" s="31" t="s">
        <v>226</v>
      </c>
      <c r="E555" s="17"/>
      <c r="F555" s="32"/>
      <c r="G555" s="33">
        <v>0.03</v>
      </c>
      <c r="H555" s="42">
        <v>0.05</v>
      </c>
    </row>
    <row r="556" spans="1:11" x14ac:dyDescent="0.35">
      <c r="A556" s="28"/>
      <c r="B556" s="196" t="s">
        <v>225</v>
      </c>
      <c r="C556" s="30" t="s">
        <v>1170</v>
      </c>
      <c r="D556" s="31" t="s">
        <v>1199</v>
      </c>
      <c r="E556" s="17"/>
      <c r="F556" s="32"/>
      <c r="G556" s="33" t="s">
        <v>25</v>
      </c>
      <c r="H556" s="42"/>
    </row>
    <row r="557" spans="1:11" x14ac:dyDescent="0.35">
      <c r="A557" s="28"/>
      <c r="B557" s="196" t="s">
        <v>72</v>
      </c>
      <c r="C557" s="196" t="s">
        <v>67</v>
      </c>
      <c r="D557" s="31" t="s">
        <v>73</v>
      </c>
      <c r="E557" s="17"/>
      <c r="F557" s="32"/>
      <c r="G557" s="33">
        <v>0.01</v>
      </c>
      <c r="H557" s="42">
        <v>0.05</v>
      </c>
      <c r="J557">
        <v>1.077</v>
      </c>
    </row>
    <row r="558" spans="1:11" x14ac:dyDescent="0.35">
      <c r="A558" s="28"/>
      <c r="B558" s="196" t="s">
        <v>72</v>
      </c>
      <c r="C558" s="30" t="s">
        <v>38</v>
      </c>
      <c r="D558" s="31" t="s">
        <v>329</v>
      </c>
      <c r="E558" s="17"/>
      <c r="F558" s="32"/>
      <c r="G558" s="33">
        <v>0.01</v>
      </c>
      <c r="H558" s="42">
        <v>0.05</v>
      </c>
    </row>
    <row r="559" spans="1:11" x14ac:dyDescent="0.35">
      <c r="A559" s="28"/>
      <c r="B559" s="196" t="s">
        <v>72</v>
      </c>
      <c r="C559" s="30" t="s">
        <v>292</v>
      </c>
      <c r="D559" s="31" t="s">
        <v>293</v>
      </c>
      <c r="E559" s="17"/>
      <c r="F559" s="32"/>
      <c r="G559" s="33">
        <v>1E-3</v>
      </c>
      <c r="H559" s="42">
        <v>0.01</v>
      </c>
    </row>
    <row r="560" spans="1:11" x14ac:dyDescent="0.35">
      <c r="A560" s="28"/>
      <c r="B560" s="196" t="s">
        <v>72</v>
      </c>
      <c r="C560" s="30"/>
      <c r="D560" s="31" t="s">
        <v>1094</v>
      </c>
      <c r="E560" s="17"/>
      <c r="F560" s="32"/>
      <c r="G560" s="33">
        <v>0.89</v>
      </c>
      <c r="H560" s="42">
        <v>0.93</v>
      </c>
    </row>
    <row r="561" spans="1:11" x14ac:dyDescent="0.35">
      <c r="A561" s="28"/>
      <c r="B561" s="29" t="s">
        <v>856</v>
      </c>
      <c r="C561" s="30" t="s">
        <v>1022</v>
      </c>
      <c r="D561" s="31" t="s">
        <v>1023</v>
      </c>
      <c r="E561" s="17"/>
      <c r="F561" s="32"/>
      <c r="G561" s="33">
        <v>0.7</v>
      </c>
      <c r="H561" s="42">
        <v>0.99</v>
      </c>
      <c r="K561" t="s">
        <v>1286</v>
      </c>
    </row>
    <row r="562" spans="1:11" x14ac:dyDescent="0.35">
      <c r="A562" s="28"/>
      <c r="B562" s="29" t="s">
        <v>856</v>
      </c>
      <c r="C562" s="30" t="s">
        <v>853</v>
      </c>
      <c r="D562" s="31" t="s">
        <v>857</v>
      </c>
      <c r="E562" s="17"/>
      <c r="F562" s="32"/>
      <c r="G562" s="33">
        <v>0.01</v>
      </c>
      <c r="H562" s="42" t="s">
        <v>807</v>
      </c>
    </row>
    <row r="563" spans="1:11" x14ac:dyDescent="0.35">
      <c r="A563" s="28"/>
      <c r="B563" s="196" t="s">
        <v>267</v>
      </c>
      <c r="C563" s="30" t="s">
        <v>535</v>
      </c>
      <c r="D563" s="31" t="s">
        <v>536</v>
      </c>
      <c r="E563" s="17"/>
      <c r="F563" s="32"/>
      <c r="G563" s="33">
        <v>1E-3</v>
      </c>
      <c r="H563" s="42">
        <v>0.01</v>
      </c>
      <c r="I563" t="s">
        <v>537</v>
      </c>
      <c r="K563" t="s">
        <v>1287</v>
      </c>
    </row>
    <row r="564" spans="1:11" x14ac:dyDescent="0.35">
      <c r="A564" s="28"/>
      <c r="B564" s="196" t="s">
        <v>267</v>
      </c>
      <c r="C564" s="30" t="s">
        <v>1195</v>
      </c>
      <c r="D564" s="31" t="s">
        <v>445</v>
      </c>
      <c r="E564" s="17"/>
      <c r="F564" s="32"/>
      <c r="G564" s="33">
        <v>5.0000000000000001E-3</v>
      </c>
      <c r="H564" s="42">
        <v>1.4999999999999999E-2</v>
      </c>
    </row>
    <row r="565" spans="1:11" x14ac:dyDescent="0.35">
      <c r="A565" s="28"/>
      <c r="B565" s="196" t="s">
        <v>267</v>
      </c>
      <c r="C565" s="30" t="s">
        <v>725</v>
      </c>
      <c r="D565" s="31" t="s">
        <v>726</v>
      </c>
      <c r="E565" s="17"/>
      <c r="F565" s="32"/>
      <c r="G565" s="33">
        <v>0.01</v>
      </c>
      <c r="H565" s="42">
        <v>0.05</v>
      </c>
    </row>
    <row r="566" spans="1:11" x14ac:dyDescent="0.35">
      <c r="A566" s="28"/>
      <c r="B566" s="196" t="s">
        <v>267</v>
      </c>
      <c r="C566" s="30" t="s">
        <v>268</v>
      </c>
      <c r="D566" s="31" t="s">
        <v>23</v>
      </c>
      <c r="E566" s="17"/>
      <c r="F566" s="32"/>
      <c r="G566" s="33">
        <v>0.1</v>
      </c>
      <c r="H566" s="42">
        <v>0.3</v>
      </c>
    </row>
    <row r="567" spans="1:11" x14ac:dyDescent="0.35">
      <c r="A567" s="28"/>
      <c r="B567" s="196" t="s">
        <v>267</v>
      </c>
      <c r="C567" s="30" t="s">
        <v>543</v>
      </c>
      <c r="D567" s="31" t="s">
        <v>544</v>
      </c>
      <c r="E567" s="17"/>
      <c r="F567" s="32"/>
      <c r="G567" s="33">
        <v>0.01</v>
      </c>
      <c r="H567" s="42">
        <v>0.05</v>
      </c>
    </row>
    <row r="568" spans="1:11" x14ac:dyDescent="0.35">
      <c r="A568" s="28"/>
      <c r="B568" s="196" t="s">
        <v>267</v>
      </c>
      <c r="C568" s="30" t="s">
        <v>1288</v>
      </c>
      <c r="D568" s="31" t="s">
        <v>1289</v>
      </c>
      <c r="E568" s="17"/>
      <c r="F568" s="32"/>
      <c r="G568" s="33">
        <v>0.05</v>
      </c>
      <c r="H568" s="42">
        <v>0.1</v>
      </c>
    </row>
    <row r="569" spans="1:11" s="57" customFormat="1" ht="43.5" x14ac:dyDescent="0.35">
      <c r="A569" s="49"/>
      <c r="B569" s="50" t="s">
        <v>106</v>
      </c>
      <c r="C569" s="51" t="s">
        <v>797</v>
      </c>
      <c r="D569" s="60" t="s">
        <v>105</v>
      </c>
      <c r="E569" s="53"/>
      <c r="F569" s="54"/>
      <c r="G569" s="55">
        <v>0.875</v>
      </c>
      <c r="H569" s="56">
        <v>1</v>
      </c>
      <c r="J569" s="61" t="s">
        <v>1290</v>
      </c>
    </row>
    <row r="570" spans="1:11" x14ac:dyDescent="0.35">
      <c r="A570" s="28"/>
      <c r="B570" s="29" t="s">
        <v>106</v>
      </c>
      <c r="C570" s="30" t="s">
        <v>388</v>
      </c>
      <c r="D570" s="31" t="s">
        <v>391</v>
      </c>
      <c r="E570" s="17"/>
      <c r="F570" s="32"/>
      <c r="G570" s="33">
        <v>0</v>
      </c>
      <c r="H570" s="42">
        <v>0.1</v>
      </c>
    </row>
    <row r="571" spans="1:11" x14ac:dyDescent="0.35">
      <c r="A571" s="28"/>
      <c r="B571" s="29" t="s">
        <v>106</v>
      </c>
      <c r="C571" s="30" t="s">
        <v>792</v>
      </c>
      <c r="D571" s="31" t="s">
        <v>793</v>
      </c>
      <c r="E571" s="17"/>
      <c r="F571" s="32"/>
      <c r="G571" s="33">
        <v>0</v>
      </c>
      <c r="H571" s="42">
        <v>7.0000000000000007E-2</v>
      </c>
    </row>
    <row r="572" spans="1:11" x14ac:dyDescent="0.35">
      <c r="A572" s="28"/>
      <c r="B572" s="29" t="s">
        <v>106</v>
      </c>
      <c r="C572" s="30" t="s">
        <v>87</v>
      </c>
      <c r="D572" s="31" t="s">
        <v>86</v>
      </c>
      <c r="E572" s="17"/>
      <c r="F572" s="32"/>
      <c r="G572" s="33">
        <v>0</v>
      </c>
      <c r="H572" s="42">
        <v>2.5000000000000001E-2</v>
      </c>
    </row>
    <row r="573" spans="1:11" x14ac:dyDescent="0.35">
      <c r="A573" s="28"/>
      <c r="B573" s="196" t="s">
        <v>33</v>
      </c>
      <c r="C573" s="30" t="s">
        <v>743</v>
      </c>
      <c r="D573" s="31" t="s">
        <v>744</v>
      </c>
      <c r="E573" s="17"/>
      <c r="F573" s="32"/>
      <c r="G573" s="33">
        <v>0.28000000000000003</v>
      </c>
      <c r="H573" s="42"/>
      <c r="I573">
        <v>0.79700000000000004</v>
      </c>
    </row>
    <row r="574" spans="1:11" x14ac:dyDescent="0.35">
      <c r="A574" s="28"/>
      <c r="B574" s="196" t="s">
        <v>33</v>
      </c>
      <c r="C574" s="30" t="s">
        <v>797</v>
      </c>
      <c r="D574" s="31" t="s">
        <v>105</v>
      </c>
      <c r="E574" s="17"/>
      <c r="F574" s="32"/>
      <c r="G574" s="33">
        <v>0.2</v>
      </c>
      <c r="H574" s="42"/>
    </row>
    <row r="575" spans="1:11" x14ac:dyDescent="0.35">
      <c r="A575" s="28"/>
      <c r="B575" s="196" t="s">
        <v>33</v>
      </c>
      <c r="C575" s="30" t="s">
        <v>38</v>
      </c>
      <c r="D575" s="31" t="s">
        <v>39</v>
      </c>
      <c r="E575" s="17"/>
      <c r="F575" s="32"/>
      <c r="G575" s="33">
        <v>9.9000000000000005E-2</v>
      </c>
      <c r="H575" s="42"/>
    </row>
    <row r="576" spans="1:11" x14ac:dyDescent="0.35">
      <c r="A576" s="28"/>
      <c r="B576" s="196" t="s">
        <v>33</v>
      </c>
      <c r="C576" s="30" t="s">
        <v>87</v>
      </c>
      <c r="D576" s="31" t="s">
        <v>92</v>
      </c>
      <c r="E576" s="17"/>
      <c r="F576" s="32"/>
      <c r="G576" s="33">
        <v>9.2999999999999999E-2</v>
      </c>
      <c r="H576" s="42"/>
    </row>
    <row r="577" spans="1:9" x14ac:dyDescent="0.35">
      <c r="A577" s="28"/>
      <c r="B577" s="196" t="s">
        <v>33</v>
      </c>
      <c r="C577" s="30" t="s">
        <v>579</v>
      </c>
      <c r="D577" s="31" t="s">
        <v>582</v>
      </c>
      <c r="E577" s="17"/>
      <c r="F577" s="32"/>
      <c r="G577" s="33">
        <v>7.3999999999999996E-2</v>
      </c>
      <c r="H577" s="42"/>
    </row>
    <row r="578" spans="1:9" x14ac:dyDescent="0.35">
      <c r="A578" s="28"/>
      <c r="B578" s="196" t="s">
        <v>33</v>
      </c>
      <c r="C578" s="30" t="s">
        <v>561</v>
      </c>
      <c r="D578" s="31" t="s">
        <v>564</v>
      </c>
      <c r="E578" s="17"/>
      <c r="F578" s="32"/>
      <c r="G578" s="33">
        <v>0.04</v>
      </c>
      <c r="H578" s="42"/>
    </row>
    <row r="579" spans="1:9" x14ac:dyDescent="0.35">
      <c r="A579" s="28"/>
      <c r="B579" s="196" t="s">
        <v>33</v>
      </c>
      <c r="C579" s="30" t="s">
        <v>384</v>
      </c>
      <c r="D579" s="31" t="s">
        <v>386</v>
      </c>
      <c r="E579" s="17"/>
      <c r="F579" s="32"/>
      <c r="G579" s="33">
        <v>3.2000000000000001E-2</v>
      </c>
      <c r="H579" s="42"/>
    </row>
    <row r="580" spans="1:9" x14ac:dyDescent="0.35">
      <c r="A580" s="28"/>
      <c r="B580" s="196" t="s">
        <v>33</v>
      </c>
      <c r="C580" s="30" t="s">
        <v>209</v>
      </c>
      <c r="D580" s="31" t="s">
        <v>210</v>
      </c>
      <c r="E580" s="17"/>
      <c r="F580" s="32"/>
      <c r="G580" s="33">
        <v>3.2000000000000001E-2</v>
      </c>
      <c r="H580" s="42"/>
    </row>
    <row r="581" spans="1:9" x14ac:dyDescent="0.35">
      <c r="A581" s="28"/>
      <c r="B581" s="196" t="s">
        <v>33</v>
      </c>
      <c r="C581" s="30" t="s">
        <v>406</v>
      </c>
      <c r="D581" s="31" t="s">
        <v>519</v>
      </c>
      <c r="E581" s="17"/>
      <c r="F581" s="32"/>
      <c r="G581" s="33">
        <v>2.1000000000000001E-2</v>
      </c>
      <c r="H581" s="42"/>
    </row>
    <row r="582" spans="1:9" x14ac:dyDescent="0.35">
      <c r="A582" s="28"/>
      <c r="B582" s="196" t="s">
        <v>33</v>
      </c>
      <c r="C582" s="30" t="s">
        <v>1291</v>
      </c>
      <c r="D582" s="31" t="s">
        <v>1031</v>
      </c>
      <c r="E582" s="17"/>
      <c r="F582" s="32"/>
      <c r="G582" s="33">
        <v>7.0000000000000001E-3</v>
      </c>
      <c r="H582" s="42"/>
    </row>
    <row r="583" spans="1:9" x14ac:dyDescent="0.35">
      <c r="A583" s="28"/>
      <c r="B583" s="196" t="s">
        <v>33</v>
      </c>
      <c r="C583" s="30" t="s">
        <v>27</v>
      </c>
      <c r="D583" s="31" t="s">
        <v>28</v>
      </c>
      <c r="E583" s="17"/>
      <c r="F583" s="32"/>
      <c r="G583" s="33">
        <v>5.0000000000000001E-3</v>
      </c>
      <c r="H583" s="42"/>
    </row>
    <row r="584" spans="1:9" x14ac:dyDescent="0.35">
      <c r="A584" s="28"/>
      <c r="B584" s="196" t="s">
        <v>33</v>
      </c>
      <c r="C584" s="30" t="s">
        <v>292</v>
      </c>
      <c r="D584" s="31" t="s">
        <v>293</v>
      </c>
      <c r="E584" s="17"/>
      <c r="F584" s="32"/>
      <c r="G584" s="33">
        <v>3.0000000000000001E-3</v>
      </c>
      <c r="H584" s="42"/>
    </row>
    <row r="585" spans="1:9" x14ac:dyDescent="0.35">
      <c r="A585" s="28"/>
      <c r="B585" s="196" t="s">
        <v>33</v>
      </c>
      <c r="C585" s="30" t="s">
        <v>177</v>
      </c>
      <c r="D585" s="31" t="s">
        <v>178</v>
      </c>
      <c r="E585" s="17"/>
      <c r="F585" s="32"/>
      <c r="G585" s="33">
        <v>2E-3</v>
      </c>
      <c r="H585" s="42"/>
    </row>
    <row r="586" spans="1:9" x14ac:dyDescent="0.35">
      <c r="A586" s="28"/>
      <c r="B586" s="196" t="s">
        <v>33</v>
      </c>
      <c r="C586" s="30" t="s">
        <v>400</v>
      </c>
      <c r="D586" s="31" t="s">
        <v>401</v>
      </c>
      <c r="E586" s="17"/>
      <c r="F586" s="32"/>
      <c r="G586" s="33">
        <v>2E-3</v>
      </c>
      <c r="H586" s="42"/>
    </row>
    <row r="587" spans="1:9" x14ac:dyDescent="0.35">
      <c r="A587" s="28"/>
      <c r="B587" s="196" t="s">
        <v>56</v>
      </c>
      <c r="C587" s="30" t="s">
        <v>1135</v>
      </c>
      <c r="D587" s="31" t="s">
        <v>744</v>
      </c>
      <c r="E587" s="17"/>
      <c r="F587" s="32"/>
      <c r="G587" s="33">
        <v>0.33</v>
      </c>
      <c r="H587" s="42"/>
      <c r="I587">
        <v>0.754</v>
      </c>
    </row>
    <row r="588" spans="1:9" x14ac:dyDescent="0.35">
      <c r="A588" s="28"/>
      <c r="B588" s="196" t="s">
        <v>56</v>
      </c>
      <c r="C588" s="30" t="s">
        <v>797</v>
      </c>
      <c r="D588" s="31" t="s">
        <v>105</v>
      </c>
      <c r="E588" s="17"/>
      <c r="F588" s="32"/>
      <c r="G588" s="33">
        <v>0.18</v>
      </c>
      <c r="H588" s="42"/>
    </row>
    <row r="589" spans="1:9" x14ac:dyDescent="0.35">
      <c r="A589" s="28"/>
      <c r="B589" s="196" t="s">
        <v>56</v>
      </c>
      <c r="C589" s="30" t="s">
        <v>87</v>
      </c>
      <c r="D589" s="31" t="s">
        <v>92</v>
      </c>
      <c r="E589" s="17"/>
      <c r="F589" s="32"/>
      <c r="G589" s="33">
        <v>8.6999999999999994E-2</v>
      </c>
      <c r="H589" s="42"/>
    </row>
    <row r="590" spans="1:9" x14ac:dyDescent="0.35">
      <c r="A590" s="28"/>
      <c r="B590" s="196" t="s">
        <v>56</v>
      </c>
      <c r="C590" s="30" t="s">
        <v>579</v>
      </c>
      <c r="D590" s="31" t="s">
        <v>582</v>
      </c>
      <c r="E590" s="17"/>
      <c r="F590" s="32"/>
      <c r="G590" s="33">
        <v>7.1999999999999995E-2</v>
      </c>
      <c r="H590" s="42"/>
    </row>
    <row r="591" spans="1:9" x14ac:dyDescent="0.35">
      <c r="A591" s="28"/>
      <c r="B591" s="196" t="s">
        <v>56</v>
      </c>
      <c r="C591" s="30" t="s">
        <v>406</v>
      </c>
      <c r="D591" s="31" t="s">
        <v>474</v>
      </c>
      <c r="E591" s="17"/>
      <c r="F591" s="32"/>
      <c r="G591" s="33">
        <v>5.8999999999999997E-2</v>
      </c>
      <c r="H591" s="42"/>
    </row>
    <row r="592" spans="1:9" x14ac:dyDescent="0.35">
      <c r="A592" s="28"/>
      <c r="B592" s="196" t="s">
        <v>56</v>
      </c>
      <c r="C592" s="30" t="s">
        <v>516</v>
      </c>
      <c r="D592" s="31" t="s">
        <v>517</v>
      </c>
      <c r="E592" s="17"/>
      <c r="F592" s="32"/>
      <c r="G592" s="33">
        <v>4.4999999999999998E-2</v>
      </c>
      <c r="H592" s="42"/>
    </row>
    <row r="593" spans="1:9" x14ac:dyDescent="0.35">
      <c r="A593" s="28"/>
      <c r="B593" s="196" t="s">
        <v>56</v>
      </c>
      <c r="C593" s="30" t="s">
        <v>998</v>
      </c>
      <c r="D593" s="31" t="s">
        <v>1000</v>
      </c>
      <c r="E593" s="17"/>
      <c r="F593" s="32"/>
      <c r="G593" s="33">
        <v>1.9E-2</v>
      </c>
      <c r="H593" s="42"/>
    </row>
    <row r="594" spans="1:9" x14ac:dyDescent="0.35">
      <c r="A594" s="28"/>
      <c r="B594" s="196" t="s">
        <v>56</v>
      </c>
      <c r="C594" s="30" t="s">
        <v>209</v>
      </c>
      <c r="D594" s="31" t="s">
        <v>210</v>
      </c>
      <c r="E594" s="17"/>
      <c r="F594" s="32"/>
      <c r="G594" s="33">
        <v>1.7000000000000001E-2</v>
      </c>
      <c r="H594" s="42"/>
    </row>
    <row r="595" spans="1:9" x14ac:dyDescent="0.35">
      <c r="A595" s="28"/>
      <c r="B595" s="196" t="s">
        <v>56</v>
      </c>
      <c r="C595" s="30" t="s">
        <v>38</v>
      </c>
      <c r="D595" s="31" t="s">
        <v>39</v>
      </c>
      <c r="E595" s="17"/>
      <c r="F595" s="32"/>
      <c r="G595" s="33">
        <v>1.4E-2</v>
      </c>
      <c r="H595" s="42"/>
    </row>
    <row r="596" spans="1:9" x14ac:dyDescent="0.35">
      <c r="A596" s="28"/>
      <c r="B596" s="196" t="s">
        <v>56</v>
      </c>
      <c r="C596" s="30" t="s">
        <v>27</v>
      </c>
      <c r="D596" s="31" t="s">
        <v>28</v>
      </c>
      <c r="E596" s="17"/>
      <c r="F596" s="32"/>
      <c r="G596" s="33">
        <v>1.4E-2</v>
      </c>
      <c r="H596" s="42"/>
    </row>
    <row r="597" spans="1:9" x14ac:dyDescent="0.35">
      <c r="A597" s="28"/>
      <c r="B597" s="196" t="s">
        <v>56</v>
      </c>
      <c r="C597" s="30" t="s">
        <v>354</v>
      </c>
      <c r="D597" s="31" t="s">
        <v>355</v>
      </c>
      <c r="E597" s="17"/>
      <c r="F597" s="32"/>
      <c r="G597" s="33">
        <v>1E-3</v>
      </c>
      <c r="H597" s="42"/>
    </row>
    <row r="598" spans="1:9" x14ac:dyDescent="0.35">
      <c r="A598" s="28"/>
      <c r="B598" s="196" t="s">
        <v>732</v>
      </c>
      <c r="C598" s="30" t="s">
        <v>733</v>
      </c>
      <c r="D598" s="31" t="s">
        <v>734</v>
      </c>
      <c r="E598" s="17"/>
      <c r="F598" s="32"/>
      <c r="G598" s="33">
        <v>0.5</v>
      </c>
      <c r="H598" s="42">
        <v>0.9</v>
      </c>
      <c r="I598" t="s">
        <v>735</v>
      </c>
    </row>
    <row r="599" spans="1:9" x14ac:dyDescent="0.35">
      <c r="A599" s="28"/>
      <c r="B599" s="196" t="s">
        <v>732</v>
      </c>
      <c r="C599" s="30" t="s">
        <v>763</v>
      </c>
      <c r="D599" s="31" t="s">
        <v>764</v>
      </c>
      <c r="E599" s="17"/>
      <c r="F599" s="32"/>
      <c r="G599" s="33">
        <v>0.01</v>
      </c>
      <c r="H599" s="42">
        <v>0.2</v>
      </c>
    </row>
    <row r="600" spans="1:9" x14ac:dyDescent="0.35">
      <c r="A600" s="28"/>
      <c r="B600" s="196" t="s">
        <v>732</v>
      </c>
      <c r="C600" s="30" t="s">
        <v>745</v>
      </c>
      <c r="D600" s="31" t="s">
        <v>746</v>
      </c>
      <c r="E600" s="17"/>
      <c r="F600" s="32"/>
      <c r="G600" s="33">
        <v>5.0000000000000001E-3</v>
      </c>
      <c r="H600" s="42">
        <v>0.1</v>
      </c>
    </row>
    <row r="601" spans="1:9" x14ac:dyDescent="0.35">
      <c r="A601" s="28"/>
      <c r="B601" s="196" t="s">
        <v>732</v>
      </c>
      <c r="C601" s="30" t="s">
        <v>773</v>
      </c>
      <c r="D601" s="31" t="s">
        <v>775</v>
      </c>
      <c r="E601" s="17"/>
      <c r="F601" s="32"/>
      <c r="G601" s="33">
        <v>0.01</v>
      </c>
      <c r="H601" s="42">
        <v>0.05</v>
      </c>
    </row>
    <row r="602" spans="1:9" x14ac:dyDescent="0.35">
      <c r="A602" s="28"/>
      <c r="B602" s="196" t="s">
        <v>732</v>
      </c>
      <c r="C602" s="30" t="s">
        <v>911</v>
      </c>
      <c r="D602" s="31" t="s">
        <v>915</v>
      </c>
      <c r="E602" s="17"/>
      <c r="F602" s="32"/>
      <c r="G602" s="33">
        <v>0.01</v>
      </c>
      <c r="H602" s="42">
        <v>0.05</v>
      </c>
    </row>
    <row r="603" spans="1:9" x14ac:dyDescent="0.35">
      <c r="A603" s="28"/>
      <c r="B603" s="196" t="s">
        <v>732</v>
      </c>
      <c r="C603" s="30" t="s">
        <v>899</v>
      </c>
      <c r="D603" s="31" t="s">
        <v>1292</v>
      </c>
      <c r="E603" s="17"/>
      <c r="F603" s="32"/>
      <c r="G603" s="33">
        <v>0.05</v>
      </c>
      <c r="H603" s="42">
        <v>0.1</v>
      </c>
    </row>
    <row r="604" spans="1:9" x14ac:dyDescent="0.35">
      <c r="A604" s="28"/>
      <c r="B604" s="29" t="s">
        <v>134</v>
      </c>
      <c r="C604" s="30" t="s">
        <v>743</v>
      </c>
      <c r="D604" s="31" t="s">
        <v>744</v>
      </c>
      <c r="E604" s="17"/>
      <c r="F604" s="32"/>
      <c r="G604" s="33">
        <v>0.1</v>
      </c>
      <c r="H604" s="42">
        <v>0.25</v>
      </c>
      <c r="I604">
        <v>0.76100000000000001</v>
      </c>
    </row>
    <row r="605" spans="1:9" x14ac:dyDescent="0.35">
      <c r="A605" s="28"/>
      <c r="B605" s="29" t="s">
        <v>134</v>
      </c>
      <c r="C605" s="30" t="s">
        <v>797</v>
      </c>
      <c r="D605" s="31" t="s">
        <v>105</v>
      </c>
      <c r="E605" s="17"/>
      <c r="F605" s="32"/>
      <c r="G605" s="33">
        <v>0.1</v>
      </c>
      <c r="H605" s="42">
        <v>0.25</v>
      </c>
    </row>
    <row r="606" spans="1:9" x14ac:dyDescent="0.35">
      <c r="A606" s="28"/>
      <c r="B606" s="29" t="s">
        <v>134</v>
      </c>
      <c r="C606" s="30" t="s">
        <v>209</v>
      </c>
      <c r="D606" s="31" t="s">
        <v>210</v>
      </c>
      <c r="E606" s="17"/>
      <c r="F606" s="32"/>
      <c r="G606" s="33">
        <v>0.1</v>
      </c>
      <c r="H606" s="42">
        <v>0.25</v>
      </c>
    </row>
    <row r="607" spans="1:9" x14ac:dyDescent="0.35">
      <c r="A607" s="28"/>
      <c r="B607" s="29" t="s">
        <v>134</v>
      </c>
      <c r="C607" s="30" t="s">
        <v>87</v>
      </c>
      <c r="D607" s="31" t="s">
        <v>92</v>
      </c>
      <c r="E607" s="17"/>
      <c r="F607" s="32"/>
      <c r="G607" s="33">
        <v>2.5000000000000001E-2</v>
      </c>
      <c r="H607" s="42">
        <v>0.1</v>
      </c>
    </row>
    <row r="608" spans="1:9" x14ac:dyDescent="0.35">
      <c r="A608" s="28"/>
      <c r="B608" s="29" t="s">
        <v>134</v>
      </c>
      <c r="C608" s="30" t="s">
        <v>516</v>
      </c>
      <c r="D608" s="31" t="s">
        <v>517</v>
      </c>
      <c r="E608" s="17"/>
      <c r="F608" s="32"/>
      <c r="G608" s="33">
        <v>2.5000000000000001E-2</v>
      </c>
      <c r="H608" s="42">
        <v>0.1</v>
      </c>
    </row>
    <row r="609" spans="1:11" x14ac:dyDescent="0.35">
      <c r="A609" s="28"/>
      <c r="B609" s="29" t="s">
        <v>134</v>
      </c>
      <c r="C609" s="30" t="s">
        <v>406</v>
      </c>
      <c r="D609" s="31" t="s">
        <v>519</v>
      </c>
      <c r="E609" s="17"/>
      <c r="F609" s="32"/>
      <c r="G609" s="33">
        <v>2.5000000000000001E-2</v>
      </c>
      <c r="H609" s="42">
        <v>0.1</v>
      </c>
    </row>
    <row r="610" spans="1:11" x14ac:dyDescent="0.35">
      <c r="A610" s="28"/>
      <c r="B610" s="29" t="s">
        <v>134</v>
      </c>
      <c r="C610" s="30" t="s">
        <v>998</v>
      </c>
      <c r="D610" s="31" t="s">
        <v>999</v>
      </c>
      <c r="E610" s="17"/>
      <c r="F610" s="32"/>
      <c r="G610" s="33">
        <v>2.5000000000000001E-2</v>
      </c>
      <c r="H610" s="42">
        <v>0.1</v>
      </c>
    </row>
    <row r="611" spans="1:11" x14ac:dyDescent="0.35">
      <c r="A611" s="28"/>
      <c r="B611" s="29" t="s">
        <v>134</v>
      </c>
      <c r="C611" s="30" t="s">
        <v>27</v>
      </c>
      <c r="D611" s="31" t="s">
        <v>28</v>
      </c>
      <c r="E611" s="17"/>
      <c r="F611" s="32"/>
      <c r="G611" s="33">
        <v>0.01</v>
      </c>
      <c r="H611" s="42">
        <v>2.5000000000000001E-2</v>
      </c>
    </row>
    <row r="612" spans="1:11" x14ac:dyDescent="0.35">
      <c r="A612" s="28"/>
      <c r="B612" s="29" t="s">
        <v>134</v>
      </c>
      <c r="C612" s="30" t="s">
        <v>579</v>
      </c>
      <c r="D612" s="31" t="s">
        <v>582</v>
      </c>
      <c r="E612" s="17"/>
      <c r="F612" s="32"/>
      <c r="G612" s="33">
        <v>0.01</v>
      </c>
      <c r="H612" s="42">
        <v>2.5000000000000001E-2</v>
      </c>
    </row>
    <row r="613" spans="1:11" x14ac:dyDescent="0.35">
      <c r="A613" s="28"/>
      <c r="B613" s="29" t="s">
        <v>134</v>
      </c>
      <c r="C613" s="30" t="s">
        <v>484</v>
      </c>
      <c r="D613" s="31" t="s">
        <v>485</v>
      </c>
      <c r="E613" s="17"/>
      <c r="F613" s="32"/>
      <c r="G613" s="33">
        <v>0.01</v>
      </c>
      <c r="H613" s="42">
        <v>2.5000000000000001E-2</v>
      </c>
    </row>
    <row r="614" spans="1:11" x14ac:dyDescent="0.35">
      <c r="A614" s="28"/>
      <c r="B614" s="29" t="s">
        <v>134</v>
      </c>
      <c r="C614" s="30" t="s">
        <v>648</v>
      </c>
      <c r="D614" s="31" t="s">
        <v>649</v>
      </c>
      <c r="E614" s="17"/>
      <c r="F614" s="32"/>
      <c r="G614" s="33">
        <v>1E-3</v>
      </c>
      <c r="H614" s="42">
        <v>0.01</v>
      </c>
    </row>
    <row r="615" spans="1:11" x14ac:dyDescent="0.35">
      <c r="A615" s="28"/>
      <c r="B615" s="29" t="s">
        <v>571</v>
      </c>
      <c r="C615" s="30" t="s">
        <v>1153</v>
      </c>
      <c r="D615" s="31" t="s">
        <v>569</v>
      </c>
      <c r="E615" s="17"/>
      <c r="F615" s="32"/>
      <c r="G615" s="33">
        <v>1</v>
      </c>
      <c r="H615" s="42"/>
      <c r="I615" t="s">
        <v>572</v>
      </c>
      <c r="K615" t="s">
        <v>1293</v>
      </c>
    </row>
    <row r="616" spans="1:11" x14ac:dyDescent="0.35">
      <c r="A616" s="28"/>
      <c r="B616" s="29" t="s">
        <v>1032</v>
      </c>
      <c r="C616" s="30" t="s">
        <v>1022</v>
      </c>
      <c r="D616" s="31" t="s">
        <v>1023</v>
      </c>
      <c r="E616" s="17"/>
      <c r="F616" s="32"/>
      <c r="G616" s="33">
        <v>0.7</v>
      </c>
      <c r="H616" s="42">
        <v>0.99</v>
      </c>
      <c r="K616" t="s">
        <v>1294</v>
      </c>
    </row>
    <row r="617" spans="1:11" x14ac:dyDescent="0.35">
      <c r="A617" s="28"/>
      <c r="B617" s="29" t="s">
        <v>250</v>
      </c>
      <c r="C617" s="30" t="s">
        <v>871</v>
      </c>
      <c r="D617" s="31" t="s">
        <v>872</v>
      </c>
      <c r="E617" s="17"/>
      <c r="F617" s="32"/>
      <c r="G617" s="33">
        <v>0.4</v>
      </c>
      <c r="H617" s="42">
        <v>0.7</v>
      </c>
    </row>
    <row r="618" spans="1:11" x14ac:dyDescent="0.35">
      <c r="A618" s="28"/>
      <c r="B618" s="29" t="s">
        <v>250</v>
      </c>
      <c r="C618" s="30" t="s">
        <v>251</v>
      </c>
      <c r="D618" s="31" t="s">
        <v>252</v>
      </c>
      <c r="E618" s="17"/>
      <c r="F618" s="32"/>
      <c r="G618" s="33">
        <v>0.3</v>
      </c>
      <c r="H618" s="42">
        <v>0.6</v>
      </c>
    </row>
    <row r="619" spans="1:11" x14ac:dyDescent="0.35">
      <c r="A619" s="28"/>
      <c r="B619" s="29" t="s">
        <v>758</v>
      </c>
      <c r="C619" s="30" t="s">
        <v>865</v>
      </c>
      <c r="D619" s="31" t="s">
        <v>867</v>
      </c>
      <c r="E619" s="17"/>
      <c r="F619" s="32"/>
      <c r="G619" s="33">
        <v>0.6</v>
      </c>
      <c r="H619" s="42">
        <v>0.7</v>
      </c>
      <c r="I619" t="s">
        <v>801</v>
      </c>
    </row>
    <row r="620" spans="1:11" x14ac:dyDescent="0.35">
      <c r="A620" s="28"/>
      <c r="B620" s="29" t="s">
        <v>758</v>
      </c>
      <c r="C620" s="30" t="s">
        <v>878</v>
      </c>
      <c r="D620" s="31" t="s">
        <v>1295</v>
      </c>
      <c r="E620" s="17"/>
      <c r="F620" s="32"/>
      <c r="G620" s="33">
        <v>0.02</v>
      </c>
      <c r="H620" s="42"/>
    </row>
    <row r="621" spans="1:11" x14ac:dyDescent="0.35">
      <c r="A621" s="28"/>
      <c r="B621" s="29" t="s">
        <v>758</v>
      </c>
      <c r="C621" s="30" t="s">
        <v>880</v>
      </c>
      <c r="D621" s="31" t="s">
        <v>1296</v>
      </c>
      <c r="E621" s="17"/>
      <c r="F621" s="32"/>
      <c r="G621" s="33">
        <v>2E-3</v>
      </c>
      <c r="H621" s="42"/>
    </row>
    <row r="622" spans="1:11" x14ac:dyDescent="0.35">
      <c r="A622" s="28"/>
      <c r="B622" s="29" t="s">
        <v>758</v>
      </c>
      <c r="C622" s="30" t="s">
        <v>780</v>
      </c>
      <c r="D622" s="31" t="s">
        <v>781</v>
      </c>
      <c r="E622" s="17"/>
      <c r="F622" s="32"/>
      <c r="G622" s="33">
        <v>4.0000000000000002E-4</v>
      </c>
      <c r="H622" s="42"/>
    </row>
    <row r="623" spans="1:11" x14ac:dyDescent="0.35">
      <c r="A623" s="28"/>
      <c r="B623" s="29" t="s">
        <v>758</v>
      </c>
      <c r="C623" s="30" t="s">
        <v>759</v>
      </c>
      <c r="D623" s="31" t="s">
        <v>1297</v>
      </c>
      <c r="E623" s="17"/>
      <c r="F623" s="32"/>
      <c r="G623" s="33">
        <v>2E-3</v>
      </c>
      <c r="H623" s="42"/>
    </row>
    <row r="624" spans="1:11" x14ac:dyDescent="0.35">
      <c r="A624" s="28"/>
      <c r="B624" s="29" t="s">
        <v>758</v>
      </c>
      <c r="C624" s="30" t="s">
        <v>965</v>
      </c>
      <c r="D624" s="31" t="s">
        <v>966</v>
      </c>
      <c r="E624" s="17"/>
      <c r="F624" s="32"/>
      <c r="G624" s="33">
        <v>0.1</v>
      </c>
      <c r="H624" s="42">
        <v>0.3</v>
      </c>
    </row>
    <row r="625" spans="1:11" x14ac:dyDescent="0.35">
      <c r="A625" s="28"/>
      <c r="B625" s="29"/>
      <c r="C625" s="30"/>
      <c r="D625" s="31" t="s">
        <v>1298</v>
      </c>
      <c r="E625" s="17"/>
      <c r="F625" s="32"/>
      <c r="G625" s="33">
        <v>0.05</v>
      </c>
      <c r="H625" s="42">
        <v>0.1</v>
      </c>
    </row>
    <row r="626" spans="1:11" x14ac:dyDescent="0.35">
      <c r="A626" s="28"/>
      <c r="B626" s="29" t="s">
        <v>758</v>
      </c>
      <c r="C626" s="30" t="s">
        <v>983</v>
      </c>
      <c r="D626" s="31" t="s">
        <v>984</v>
      </c>
      <c r="E626" s="17"/>
      <c r="F626" s="32"/>
      <c r="G626" s="33"/>
      <c r="H626" s="42"/>
    </row>
    <row r="627" spans="1:11" x14ac:dyDescent="0.35">
      <c r="A627" s="28"/>
      <c r="B627" s="29" t="s">
        <v>758</v>
      </c>
      <c r="C627" s="30" t="s">
        <v>985</v>
      </c>
      <c r="D627" s="31" t="s">
        <v>986</v>
      </c>
      <c r="E627" s="17"/>
      <c r="F627" s="32"/>
      <c r="G627" s="33"/>
      <c r="H627" s="42"/>
    </row>
    <row r="628" spans="1:11" x14ac:dyDescent="0.35">
      <c r="A628" s="28"/>
      <c r="B628" s="29" t="s">
        <v>758</v>
      </c>
      <c r="C628" s="30" t="s">
        <v>987</v>
      </c>
      <c r="D628" s="31" t="s">
        <v>988</v>
      </c>
      <c r="E628" s="17"/>
      <c r="F628" s="32"/>
      <c r="G628" s="33"/>
      <c r="H628" s="42"/>
    </row>
    <row r="629" spans="1:11" x14ac:dyDescent="0.35">
      <c r="A629" s="28"/>
      <c r="B629" s="29" t="s">
        <v>758</v>
      </c>
      <c r="C629" s="30" t="s">
        <v>991</v>
      </c>
      <c r="D629" s="31" t="s">
        <v>992</v>
      </c>
      <c r="E629" s="17"/>
      <c r="F629" s="32"/>
      <c r="G629" s="33"/>
      <c r="H629" s="42"/>
    </row>
    <row r="630" spans="1:11" x14ac:dyDescent="0.35">
      <c r="A630" s="28"/>
      <c r="B630" s="29" t="s">
        <v>758</v>
      </c>
      <c r="C630" s="30" t="s">
        <v>989</v>
      </c>
      <c r="D630" s="31" t="s">
        <v>990</v>
      </c>
      <c r="E630" s="17"/>
      <c r="F630" s="32"/>
      <c r="G630" s="33"/>
      <c r="H630" s="42"/>
    </row>
    <row r="631" spans="1:11" x14ac:dyDescent="0.35">
      <c r="A631" s="28"/>
      <c r="B631" s="29" t="s">
        <v>758</v>
      </c>
      <c r="C631" s="30" t="s">
        <v>973</v>
      </c>
      <c r="D631" s="31" t="s">
        <v>974</v>
      </c>
      <c r="E631" s="17"/>
      <c r="F631" s="32"/>
      <c r="G631" s="33"/>
      <c r="H631" s="42"/>
    </row>
    <row r="632" spans="1:11" x14ac:dyDescent="0.35">
      <c r="A632" s="28"/>
      <c r="B632" s="29" t="s">
        <v>758</v>
      </c>
      <c r="C632" s="30" t="s">
        <v>979</v>
      </c>
      <c r="D632" s="31" t="s">
        <v>980</v>
      </c>
      <c r="E632" s="17"/>
      <c r="F632" s="32"/>
      <c r="G632" s="33"/>
      <c r="H632" s="42"/>
    </row>
    <row r="633" spans="1:11" x14ac:dyDescent="0.35">
      <c r="A633" s="28"/>
      <c r="B633" s="29" t="s">
        <v>758</v>
      </c>
      <c r="C633" s="30" t="s">
        <v>949</v>
      </c>
      <c r="D633" s="31" t="s">
        <v>960</v>
      </c>
      <c r="E633" s="17"/>
      <c r="F633" s="32"/>
      <c r="G633" s="33">
        <v>0.01</v>
      </c>
      <c r="H633" s="42">
        <v>0.05</v>
      </c>
    </row>
    <row r="634" spans="1:11" s="57" customFormat="1" ht="28" x14ac:dyDescent="0.35">
      <c r="A634" s="49"/>
      <c r="B634" s="50" t="s">
        <v>758</v>
      </c>
      <c r="C634" s="51"/>
      <c r="D634" s="52" t="s">
        <v>1093</v>
      </c>
      <c r="E634" s="53"/>
      <c r="F634" s="54"/>
      <c r="G634" s="55"/>
      <c r="H634" s="56"/>
    </row>
    <row r="635" spans="1:11" x14ac:dyDescent="0.35">
      <c r="A635" s="28"/>
      <c r="B635" s="29" t="s">
        <v>1078</v>
      </c>
      <c r="C635" s="30"/>
      <c r="D635" s="31" t="s">
        <v>1079</v>
      </c>
      <c r="E635" s="17"/>
      <c r="F635" s="32"/>
      <c r="G635" s="33"/>
      <c r="H635" s="42"/>
      <c r="K635" t="s">
        <v>1299</v>
      </c>
    </row>
    <row r="636" spans="1:11" s="57" customFormat="1" ht="42" x14ac:dyDescent="0.35">
      <c r="A636" s="49"/>
      <c r="B636" s="62" t="s">
        <v>102</v>
      </c>
      <c r="C636" s="51" t="s">
        <v>797</v>
      </c>
      <c r="D636" s="60" t="s">
        <v>105</v>
      </c>
      <c r="E636" s="53"/>
      <c r="F636" s="54"/>
      <c r="G636" s="55">
        <v>0.1</v>
      </c>
      <c r="H636" s="56">
        <v>0.25</v>
      </c>
      <c r="I636" s="57">
        <v>0.85699999999999998</v>
      </c>
    </row>
    <row r="637" spans="1:11" s="57" customFormat="1" ht="42" x14ac:dyDescent="0.35">
      <c r="A637" s="49"/>
      <c r="B637" s="62" t="s">
        <v>102</v>
      </c>
      <c r="C637" s="51" t="s">
        <v>87</v>
      </c>
      <c r="D637" s="60" t="s">
        <v>92</v>
      </c>
      <c r="E637" s="53"/>
      <c r="F637" s="54"/>
      <c r="G637" s="55">
        <v>2.5000000000000001E-2</v>
      </c>
      <c r="H637" s="56">
        <v>0.1</v>
      </c>
    </row>
    <row r="638" spans="1:11" s="57" customFormat="1" ht="42" x14ac:dyDescent="0.35">
      <c r="A638" s="49"/>
      <c r="B638" s="62" t="s">
        <v>102</v>
      </c>
      <c r="C638" s="51" t="s">
        <v>579</v>
      </c>
      <c r="D638" s="60" t="s">
        <v>582</v>
      </c>
      <c r="E638" s="53"/>
      <c r="F638" s="54"/>
      <c r="G638" s="55">
        <v>2.5000000000000001E-2</v>
      </c>
      <c r="H638" s="56">
        <v>0.1</v>
      </c>
    </row>
    <row r="639" spans="1:11" s="57" customFormat="1" ht="42" x14ac:dyDescent="0.35">
      <c r="A639" s="49"/>
      <c r="B639" s="62" t="s">
        <v>102</v>
      </c>
      <c r="C639" s="51" t="s">
        <v>561</v>
      </c>
      <c r="D639" s="60" t="s">
        <v>564</v>
      </c>
      <c r="E639" s="53"/>
      <c r="F639" s="54"/>
      <c r="G639" s="55">
        <v>2.5000000000000001E-2</v>
      </c>
      <c r="H639" s="56">
        <v>0.1</v>
      </c>
    </row>
    <row r="640" spans="1:11" s="57" customFormat="1" ht="42" x14ac:dyDescent="0.35">
      <c r="A640" s="49"/>
      <c r="B640" s="62" t="s">
        <v>102</v>
      </c>
      <c r="C640" s="51" t="s">
        <v>406</v>
      </c>
      <c r="D640" s="60" t="s">
        <v>523</v>
      </c>
      <c r="E640" s="53"/>
      <c r="F640" s="54"/>
      <c r="G640" s="55">
        <v>2.5000000000000001E-2</v>
      </c>
      <c r="H640" s="56">
        <v>0.1</v>
      </c>
    </row>
    <row r="641" spans="1:11" s="57" customFormat="1" ht="42" x14ac:dyDescent="0.35">
      <c r="A641" s="49"/>
      <c r="B641" s="62" t="s">
        <v>102</v>
      </c>
      <c r="C641" s="51" t="s">
        <v>998</v>
      </c>
      <c r="D641" s="60" t="s">
        <v>999</v>
      </c>
      <c r="E641" s="53"/>
      <c r="F641" s="54"/>
      <c r="G641" s="55">
        <v>2.5000000000000001E-2</v>
      </c>
      <c r="H641" s="56">
        <v>0.1</v>
      </c>
    </row>
    <row r="642" spans="1:11" s="57" customFormat="1" ht="42" x14ac:dyDescent="0.35">
      <c r="A642" s="49"/>
      <c r="B642" s="62" t="s">
        <v>102</v>
      </c>
      <c r="C642" s="51" t="s">
        <v>27</v>
      </c>
      <c r="D642" s="60" t="s">
        <v>28</v>
      </c>
      <c r="E642" s="53"/>
      <c r="F642" s="54"/>
      <c r="G642" s="55">
        <v>0.01</v>
      </c>
      <c r="H642" s="56">
        <v>2.5000000000000001E-2</v>
      </c>
    </row>
    <row r="643" spans="1:11" s="57" customFormat="1" ht="42" x14ac:dyDescent="0.35">
      <c r="A643" s="49"/>
      <c r="B643" s="62" t="s">
        <v>102</v>
      </c>
      <c r="C643" s="51" t="s">
        <v>60</v>
      </c>
      <c r="D643" s="60" t="s">
        <v>933</v>
      </c>
      <c r="E643" s="53"/>
      <c r="F643" s="54"/>
      <c r="G643" s="55">
        <v>1E-3</v>
      </c>
      <c r="H643" s="56">
        <v>0.01</v>
      </c>
    </row>
    <row r="644" spans="1:11" s="57" customFormat="1" ht="42" x14ac:dyDescent="0.35">
      <c r="A644" s="49"/>
      <c r="B644" s="62" t="s">
        <v>102</v>
      </c>
      <c r="C644" s="51" t="s">
        <v>177</v>
      </c>
      <c r="D644" s="60" t="s">
        <v>178</v>
      </c>
      <c r="E644" s="53"/>
      <c r="F644" s="54"/>
      <c r="G644" s="55">
        <v>1E-3</v>
      </c>
      <c r="H644" s="56">
        <v>0.01</v>
      </c>
    </row>
    <row r="645" spans="1:11" s="57" customFormat="1" ht="42" x14ac:dyDescent="0.35">
      <c r="A645" s="49"/>
      <c r="B645" s="62" t="s">
        <v>102</v>
      </c>
      <c r="C645" s="51" t="s">
        <v>460</v>
      </c>
      <c r="D645" s="60" t="s">
        <v>461</v>
      </c>
      <c r="E645" s="53"/>
      <c r="F645" s="54"/>
      <c r="G645" s="55">
        <v>1E-3</v>
      </c>
      <c r="H645" s="56">
        <v>0.01</v>
      </c>
    </row>
    <row r="646" spans="1:11" s="57" customFormat="1" ht="42" x14ac:dyDescent="0.35">
      <c r="A646" s="49"/>
      <c r="B646" s="62" t="s">
        <v>102</v>
      </c>
      <c r="C646" s="51" t="s">
        <v>590</v>
      </c>
      <c r="D646" s="60" t="s">
        <v>632</v>
      </c>
      <c r="E646" s="53"/>
      <c r="F646" s="54"/>
      <c r="G646" s="55">
        <v>1E-3</v>
      </c>
      <c r="H646" s="56">
        <v>0.01</v>
      </c>
    </row>
    <row r="647" spans="1:11" x14ac:dyDescent="0.35">
      <c r="A647" s="28"/>
      <c r="B647" s="29" t="s">
        <v>718</v>
      </c>
      <c r="C647" s="30" t="s">
        <v>1022</v>
      </c>
      <c r="D647" s="31" t="s">
        <v>1023</v>
      </c>
      <c r="E647" s="17"/>
      <c r="F647" s="32"/>
      <c r="G647" s="33">
        <v>0.7</v>
      </c>
      <c r="H647" s="42">
        <v>0.99</v>
      </c>
      <c r="K647" t="s">
        <v>1300</v>
      </c>
    </row>
    <row r="648" spans="1:11" x14ac:dyDescent="0.35">
      <c r="A648" s="28"/>
      <c r="B648" s="29" t="s">
        <v>718</v>
      </c>
      <c r="C648" s="30" t="s">
        <v>719</v>
      </c>
      <c r="D648" s="31" t="s">
        <v>720</v>
      </c>
      <c r="E648" s="17"/>
      <c r="F648" s="32"/>
      <c r="G648" s="33" t="s">
        <v>101</v>
      </c>
      <c r="H648" s="42"/>
    </row>
    <row r="649" spans="1:11" x14ac:dyDescent="0.35">
      <c r="A649" s="28"/>
      <c r="B649" s="29" t="s">
        <v>718</v>
      </c>
      <c r="C649" s="30" t="s">
        <v>1022</v>
      </c>
      <c r="D649" s="31" t="s">
        <v>1037</v>
      </c>
      <c r="E649" s="17"/>
      <c r="F649" s="32"/>
      <c r="G649" s="33" t="s">
        <v>101</v>
      </c>
      <c r="H649" s="42"/>
    </row>
    <row r="650" spans="1:11" x14ac:dyDescent="0.35">
      <c r="A650" s="28"/>
      <c r="B650" s="196" t="s">
        <v>131</v>
      </c>
      <c r="C650" s="30" t="s">
        <v>797</v>
      </c>
      <c r="D650" s="31" t="s">
        <v>105</v>
      </c>
      <c r="E650" s="17"/>
      <c r="F650" s="32"/>
      <c r="G650" s="33">
        <v>0.1</v>
      </c>
      <c r="H650" s="42">
        <v>0.25</v>
      </c>
      <c r="I650">
        <v>0.84899999999999998</v>
      </c>
    </row>
    <row r="651" spans="1:11" x14ac:dyDescent="0.35">
      <c r="A651" s="28"/>
      <c r="B651" s="196" t="s">
        <v>131</v>
      </c>
      <c r="C651" s="30" t="s">
        <v>561</v>
      </c>
      <c r="D651" s="31" t="s">
        <v>564</v>
      </c>
      <c r="E651" s="17"/>
      <c r="F651" s="32"/>
      <c r="G651" s="33">
        <v>0.1</v>
      </c>
      <c r="H651" s="42">
        <v>0.25</v>
      </c>
    </row>
    <row r="652" spans="1:11" x14ac:dyDescent="0.35">
      <c r="A652" s="28"/>
      <c r="B652" s="196" t="s">
        <v>131</v>
      </c>
      <c r="C652" s="30" t="s">
        <v>743</v>
      </c>
      <c r="D652" s="31" t="s">
        <v>744</v>
      </c>
      <c r="E652" s="17"/>
      <c r="F652" s="32"/>
      <c r="G652" s="33">
        <v>0.1</v>
      </c>
      <c r="H652" s="42">
        <v>0.25</v>
      </c>
    </row>
    <row r="653" spans="1:11" x14ac:dyDescent="0.35">
      <c r="A653" s="28"/>
      <c r="B653" s="196" t="s">
        <v>131</v>
      </c>
      <c r="C653" s="30" t="s">
        <v>38</v>
      </c>
      <c r="D653" s="31" t="s">
        <v>39</v>
      </c>
      <c r="E653" s="17"/>
      <c r="F653" s="32"/>
      <c r="G653" s="33">
        <v>0.1</v>
      </c>
      <c r="H653" s="42">
        <v>0.25</v>
      </c>
    </row>
    <row r="654" spans="1:11" x14ac:dyDescent="0.35">
      <c r="A654" s="28"/>
      <c r="B654" s="196" t="s">
        <v>131</v>
      </c>
      <c r="C654" s="30" t="s">
        <v>384</v>
      </c>
      <c r="D654" s="31" t="s">
        <v>386</v>
      </c>
      <c r="E654" s="17"/>
      <c r="F654" s="32"/>
      <c r="G654" s="33">
        <v>0.1</v>
      </c>
      <c r="H654" s="42">
        <v>0.25</v>
      </c>
    </row>
    <row r="655" spans="1:11" x14ac:dyDescent="0.35">
      <c r="A655" s="28"/>
      <c r="B655" s="196" t="s">
        <v>131</v>
      </c>
      <c r="C655" s="30" t="s">
        <v>87</v>
      </c>
      <c r="D655" s="31" t="s">
        <v>92</v>
      </c>
      <c r="E655" s="17"/>
      <c r="F655" s="32"/>
      <c r="G655" s="33">
        <v>2.5000000000000001E-2</v>
      </c>
      <c r="H655" s="42">
        <v>0.1</v>
      </c>
    </row>
    <row r="656" spans="1:11" x14ac:dyDescent="0.35">
      <c r="A656" s="28"/>
      <c r="B656" s="196" t="s">
        <v>131</v>
      </c>
      <c r="C656" s="30" t="s">
        <v>406</v>
      </c>
      <c r="D656" s="31" t="s">
        <v>523</v>
      </c>
      <c r="E656" s="17"/>
      <c r="F656" s="32"/>
      <c r="G656" s="33">
        <v>2.5000000000000001E-2</v>
      </c>
      <c r="H656" s="42">
        <v>0.1</v>
      </c>
    </row>
    <row r="657" spans="1:11" x14ac:dyDescent="0.35">
      <c r="A657" s="28"/>
      <c r="B657" s="196" t="s">
        <v>131</v>
      </c>
      <c r="C657" s="30" t="s">
        <v>209</v>
      </c>
      <c r="D657" s="31" t="s">
        <v>210</v>
      </c>
      <c r="E657" s="17"/>
      <c r="F657" s="32"/>
      <c r="G657" s="33">
        <v>2.5000000000000001E-2</v>
      </c>
      <c r="H657" s="42">
        <v>0.1</v>
      </c>
    </row>
    <row r="658" spans="1:11" x14ac:dyDescent="0.35">
      <c r="A658" s="28"/>
      <c r="B658" s="196" t="s">
        <v>131</v>
      </c>
      <c r="C658" s="30" t="s">
        <v>27</v>
      </c>
      <c r="D658" s="31" t="s">
        <v>28</v>
      </c>
      <c r="E658" s="17"/>
      <c r="F658" s="32"/>
      <c r="G658" s="33">
        <v>1E-3</v>
      </c>
      <c r="H658" s="42">
        <v>0.01</v>
      </c>
    </row>
    <row r="659" spans="1:11" x14ac:dyDescent="0.35">
      <c r="A659" s="28"/>
      <c r="B659" s="196" t="s">
        <v>131</v>
      </c>
      <c r="C659" s="30" t="s">
        <v>648</v>
      </c>
      <c r="D659" s="31" t="s">
        <v>649</v>
      </c>
      <c r="E659" s="17"/>
      <c r="F659" s="32"/>
      <c r="G659" s="33">
        <v>1E-3</v>
      </c>
      <c r="H659" s="42">
        <v>0.01</v>
      </c>
    </row>
    <row r="660" spans="1:11" x14ac:dyDescent="0.35">
      <c r="A660" s="28"/>
      <c r="B660" s="196" t="s">
        <v>34</v>
      </c>
      <c r="C660" s="30" t="s">
        <v>993</v>
      </c>
      <c r="D660" s="31" t="s">
        <v>995</v>
      </c>
      <c r="E660" s="17"/>
      <c r="F660" s="32"/>
      <c r="G660" s="33">
        <v>0.47</v>
      </c>
      <c r="H660" s="42">
        <v>0.53</v>
      </c>
      <c r="J660" t="s">
        <v>1301</v>
      </c>
    </row>
    <row r="661" spans="1:11" x14ac:dyDescent="0.35">
      <c r="A661" s="28"/>
      <c r="B661" s="196" t="s">
        <v>34</v>
      </c>
      <c r="C661" s="30" t="s">
        <v>1302</v>
      </c>
      <c r="D661" s="31" t="s">
        <v>36</v>
      </c>
      <c r="E661" s="17"/>
      <c r="F661" s="32"/>
      <c r="G661" s="33">
        <v>0.28000000000000003</v>
      </c>
      <c r="H661" s="42">
        <v>0.34</v>
      </c>
    </row>
    <row r="662" spans="1:11" x14ac:dyDescent="0.35">
      <c r="A662" s="28"/>
      <c r="B662" s="196" t="s">
        <v>34</v>
      </c>
      <c r="C662" s="30" t="s">
        <v>478</v>
      </c>
      <c r="D662" s="31" t="s">
        <v>479</v>
      </c>
      <c r="E662" s="17"/>
      <c r="F662" s="32"/>
      <c r="G662" s="33">
        <v>0.14000000000000001</v>
      </c>
      <c r="H662" s="42">
        <v>0.2</v>
      </c>
    </row>
    <row r="663" spans="1:11" x14ac:dyDescent="0.35">
      <c r="A663" s="28"/>
      <c r="B663" s="196" t="s">
        <v>34</v>
      </c>
      <c r="C663" s="30"/>
      <c r="D663" s="31" t="s">
        <v>1098</v>
      </c>
      <c r="E663" s="17"/>
      <c r="F663" s="32"/>
      <c r="G663" s="33">
        <v>2.5000000000000001E-4</v>
      </c>
      <c r="H663" s="42"/>
    </row>
    <row r="664" spans="1:11" x14ac:dyDescent="0.35">
      <c r="A664" s="28"/>
      <c r="B664" s="196" t="s">
        <v>1036</v>
      </c>
      <c r="C664" s="30" t="s">
        <v>1022</v>
      </c>
      <c r="D664" s="31" t="s">
        <v>1023</v>
      </c>
      <c r="E664" s="17"/>
      <c r="F664" s="32"/>
      <c r="G664" s="33">
        <v>0.7</v>
      </c>
      <c r="H664" s="42">
        <v>0.99</v>
      </c>
      <c r="K664" t="s">
        <v>1303</v>
      </c>
    </row>
    <row r="665" spans="1:11" x14ac:dyDescent="0.35">
      <c r="A665" s="28"/>
      <c r="B665" s="196" t="s">
        <v>976</v>
      </c>
      <c r="C665" s="30" t="s">
        <v>965</v>
      </c>
      <c r="D665" s="31" t="s">
        <v>967</v>
      </c>
      <c r="E665" s="17"/>
      <c r="F665" s="32"/>
      <c r="G665" s="33">
        <v>0.93</v>
      </c>
      <c r="H665" s="42"/>
      <c r="J665" t="s">
        <v>1304</v>
      </c>
    </row>
    <row r="666" spans="1:11" x14ac:dyDescent="0.35">
      <c r="A666" s="28"/>
      <c r="B666" s="196" t="s">
        <v>611</v>
      </c>
      <c r="C666" s="30" t="s">
        <v>602</v>
      </c>
      <c r="D666" s="31" t="s">
        <v>612</v>
      </c>
      <c r="E666" s="17"/>
      <c r="F666" s="32"/>
      <c r="G666" s="33" t="s">
        <v>637</v>
      </c>
      <c r="H666" s="42"/>
    </row>
    <row r="667" spans="1:11" x14ac:dyDescent="0.35">
      <c r="A667" s="28"/>
      <c r="B667" s="196" t="s">
        <v>611</v>
      </c>
      <c r="C667" s="30" t="s">
        <v>621</v>
      </c>
      <c r="D667" s="31" t="s">
        <v>624</v>
      </c>
      <c r="E667" s="17"/>
      <c r="F667" s="32"/>
      <c r="G667" s="33" t="s">
        <v>640</v>
      </c>
      <c r="H667" s="42"/>
    </row>
    <row r="668" spans="1:11" x14ac:dyDescent="0.35">
      <c r="A668" s="28"/>
      <c r="B668" s="196" t="s">
        <v>611</v>
      </c>
      <c r="C668" s="30" t="s">
        <v>1064</v>
      </c>
      <c r="D668" s="31" t="s">
        <v>1067</v>
      </c>
      <c r="E668" s="17"/>
      <c r="F668" s="32"/>
      <c r="G668" s="33" t="s">
        <v>1085</v>
      </c>
      <c r="H668" s="42"/>
    </row>
    <row r="669" spans="1:11" x14ac:dyDescent="0.35">
      <c r="A669" s="28"/>
      <c r="B669" s="45" t="s">
        <v>1102</v>
      </c>
      <c r="C669" s="30"/>
      <c r="D669" s="31" t="s">
        <v>1103</v>
      </c>
      <c r="E669" s="17"/>
      <c r="F669" s="32"/>
      <c r="G669" s="33"/>
      <c r="H669" s="42"/>
    </row>
    <row r="670" spans="1:11" x14ac:dyDescent="0.35">
      <c r="A670" s="28"/>
      <c r="B670" s="45" t="s">
        <v>158</v>
      </c>
      <c r="C670" s="30" t="s">
        <v>1305</v>
      </c>
      <c r="D670" s="31" t="s">
        <v>168</v>
      </c>
      <c r="E670" s="17"/>
      <c r="F670" s="32"/>
      <c r="G670" s="33">
        <v>0.45</v>
      </c>
      <c r="H670" s="42">
        <v>0.59</v>
      </c>
      <c r="I670" t="s">
        <v>169</v>
      </c>
    </row>
    <row r="671" spans="1:11" x14ac:dyDescent="0.35">
      <c r="A671" s="28"/>
      <c r="B671" s="45" t="s">
        <v>158</v>
      </c>
      <c r="C671" s="30" t="s">
        <v>1040</v>
      </c>
      <c r="D671" s="31" t="s">
        <v>1306</v>
      </c>
      <c r="E671" s="17"/>
      <c r="F671" s="32"/>
      <c r="G671" s="33">
        <v>0.13</v>
      </c>
      <c r="H671" s="42">
        <v>0.2</v>
      </c>
    </row>
    <row r="672" spans="1:11" x14ac:dyDescent="0.35">
      <c r="A672" s="28"/>
      <c r="B672" s="45" t="s">
        <v>158</v>
      </c>
      <c r="C672" s="30" t="s">
        <v>153</v>
      </c>
      <c r="D672" s="31" t="s">
        <v>154</v>
      </c>
      <c r="E672" s="17"/>
      <c r="F672" s="32"/>
      <c r="G672" s="33">
        <v>0.05</v>
      </c>
      <c r="H672" s="42">
        <v>0.15</v>
      </c>
    </row>
    <row r="673" spans="1:9" x14ac:dyDescent="0.35">
      <c r="A673" s="28"/>
      <c r="B673" s="45" t="s">
        <v>158</v>
      </c>
      <c r="C673" s="30" t="s">
        <v>743</v>
      </c>
      <c r="D673" s="31" t="s">
        <v>744</v>
      </c>
      <c r="E673" s="17"/>
      <c r="F673" s="32"/>
      <c r="G673" s="33">
        <v>0.05</v>
      </c>
      <c r="H673" s="42">
        <v>0.2</v>
      </c>
    </row>
    <row r="674" spans="1:9" x14ac:dyDescent="0.35">
      <c r="A674" s="28"/>
      <c r="B674" s="196" t="s">
        <v>289</v>
      </c>
      <c r="C674" s="30" t="s">
        <v>963</v>
      </c>
      <c r="D674" s="31" t="s">
        <v>964</v>
      </c>
      <c r="E674" s="17"/>
      <c r="F674" s="32"/>
      <c r="G674" s="33">
        <v>0.1</v>
      </c>
      <c r="H674" s="42">
        <v>0.25</v>
      </c>
      <c r="I674">
        <v>1.103</v>
      </c>
    </row>
    <row r="675" spans="1:9" x14ac:dyDescent="0.35">
      <c r="A675" s="28"/>
      <c r="B675" s="196" t="s">
        <v>289</v>
      </c>
      <c r="C675" s="30" t="s">
        <v>354</v>
      </c>
      <c r="D675" s="31" t="s">
        <v>355</v>
      </c>
      <c r="E675" s="17"/>
      <c r="F675" s="32"/>
      <c r="G675" s="33">
        <v>1E-3</v>
      </c>
      <c r="H675" s="42">
        <v>0.01</v>
      </c>
    </row>
    <row r="676" spans="1:9" x14ac:dyDescent="0.35">
      <c r="A676" s="28"/>
      <c r="B676" s="196" t="s">
        <v>289</v>
      </c>
      <c r="C676" s="30" t="s">
        <v>290</v>
      </c>
      <c r="D676" s="31" t="s">
        <v>291</v>
      </c>
      <c r="E676" s="17"/>
      <c r="F676" s="32"/>
      <c r="G676" s="33">
        <v>1E-3</v>
      </c>
      <c r="H676" s="42">
        <v>0.01</v>
      </c>
    </row>
    <row r="677" spans="1:9" x14ac:dyDescent="0.35">
      <c r="A677" s="28"/>
      <c r="B677" s="45" t="s">
        <v>109</v>
      </c>
      <c r="C677" s="30" t="s">
        <v>302</v>
      </c>
      <c r="D677" s="31" t="s">
        <v>303</v>
      </c>
      <c r="E677" s="17"/>
      <c r="F677" s="32"/>
      <c r="G677" s="33">
        <v>0.21</v>
      </c>
      <c r="H677" s="42"/>
      <c r="I677">
        <v>0.82099999999999995</v>
      </c>
    </row>
    <row r="678" spans="1:9" x14ac:dyDescent="0.35">
      <c r="A678" s="28"/>
      <c r="B678" s="45" t="s">
        <v>109</v>
      </c>
      <c r="C678" s="30" t="s">
        <v>797</v>
      </c>
      <c r="D678" s="31" t="s">
        <v>105</v>
      </c>
      <c r="E678" s="17"/>
      <c r="F678" s="32"/>
      <c r="G678" s="33">
        <v>0.17</v>
      </c>
      <c r="H678" s="42"/>
    </row>
    <row r="679" spans="1:9" x14ac:dyDescent="0.35">
      <c r="A679" s="28"/>
      <c r="B679" s="45" t="s">
        <v>109</v>
      </c>
      <c r="C679" s="30" t="s">
        <v>1135</v>
      </c>
      <c r="D679" s="31" t="s">
        <v>744</v>
      </c>
      <c r="E679" s="17"/>
      <c r="F679" s="32"/>
      <c r="G679" s="33">
        <v>0.14000000000000001</v>
      </c>
      <c r="H679" s="42"/>
    </row>
    <row r="680" spans="1:9" x14ac:dyDescent="0.35">
      <c r="A680" s="28"/>
      <c r="B680" s="45" t="s">
        <v>109</v>
      </c>
      <c r="C680" s="30" t="s">
        <v>686</v>
      </c>
      <c r="D680" s="31" t="s">
        <v>687</v>
      </c>
      <c r="E680" s="17"/>
      <c r="F680" s="32"/>
      <c r="G680" s="33">
        <v>8.4000000000000005E-2</v>
      </c>
      <c r="H680" s="42"/>
    </row>
    <row r="681" spans="1:9" x14ac:dyDescent="0.35">
      <c r="A681" s="28"/>
      <c r="B681" s="45" t="s">
        <v>109</v>
      </c>
      <c r="C681" s="30" t="s">
        <v>87</v>
      </c>
      <c r="D681" s="31" t="s">
        <v>92</v>
      </c>
      <c r="E681" s="17"/>
      <c r="F681" s="32"/>
      <c r="G681" s="33">
        <v>7.9000000000000001E-2</v>
      </c>
      <c r="H681" s="42"/>
    </row>
    <row r="682" spans="1:9" x14ac:dyDescent="0.35">
      <c r="A682" s="28"/>
      <c r="B682" s="45" t="s">
        <v>109</v>
      </c>
      <c r="C682" s="30" t="s">
        <v>621</v>
      </c>
      <c r="D682" s="31" t="s">
        <v>623</v>
      </c>
      <c r="E682" s="17"/>
      <c r="F682" s="32"/>
      <c r="G682" s="33">
        <v>7.1999999999999995E-2</v>
      </c>
      <c r="H682" s="42"/>
    </row>
    <row r="683" spans="1:9" x14ac:dyDescent="0.35">
      <c r="A683" s="28"/>
      <c r="B683" s="45" t="s">
        <v>109</v>
      </c>
      <c r="C683" s="30" t="s">
        <v>406</v>
      </c>
      <c r="D683" s="31" t="s">
        <v>523</v>
      </c>
      <c r="E683" s="17"/>
      <c r="F683" s="32"/>
      <c r="G683" s="33">
        <v>6.7000000000000004E-2</v>
      </c>
      <c r="H683" s="42"/>
    </row>
    <row r="684" spans="1:9" x14ac:dyDescent="0.35">
      <c r="A684" s="28"/>
      <c r="B684" s="45" t="s">
        <v>109</v>
      </c>
      <c r="C684" s="30" t="s">
        <v>384</v>
      </c>
      <c r="D684" s="31" t="s">
        <v>387</v>
      </c>
      <c r="E684" s="17"/>
      <c r="F684" s="32"/>
      <c r="G684" s="33">
        <v>3.7999999999999999E-2</v>
      </c>
      <c r="H684" s="42"/>
    </row>
    <row r="685" spans="1:9" x14ac:dyDescent="0.35">
      <c r="A685" s="28"/>
      <c r="B685" s="45" t="s">
        <v>109</v>
      </c>
      <c r="C685" s="30" t="s">
        <v>27</v>
      </c>
      <c r="D685" s="31" t="s">
        <v>28</v>
      </c>
      <c r="E685" s="17"/>
      <c r="F685" s="32"/>
      <c r="G685" s="33">
        <v>1.7000000000000001E-2</v>
      </c>
      <c r="H685" s="42"/>
    </row>
    <row r="686" spans="1:9" x14ac:dyDescent="0.35">
      <c r="A686" s="28"/>
      <c r="B686" s="45" t="s">
        <v>109</v>
      </c>
      <c r="C686" s="30" t="s">
        <v>926</v>
      </c>
      <c r="D686" s="31" t="s">
        <v>927</v>
      </c>
      <c r="E686" s="17"/>
      <c r="F686" s="32"/>
      <c r="G686" s="33">
        <v>1E-3</v>
      </c>
      <c r="H686" s="42"/>
    </row>
    <row r="687" spans="1:9" x14ac:dyDescent="0.35">
      <c r="A687" s="28"/>
      <c r="B687" s="45" t="s">
        <v>112</v>
      </c>
      <c r="C687" s="30" t="s">
        <v>743</v>
      </c>
      <c r="D687" s="31" t="s">
        <v>744</v>
      </c>
      <c r="E687" s="17"/>
      <c r="F687" s="32"/>
      <c r="G687" s="33">
        <v>0.27</v>
      </c>
      <c r="H687" s="42"/>
      <c r="I687">
        <v>0.78200000000000003</v>
      </c>
    </row>
    <row r="688" spans="1:9" x14ac:dyDescent="0.35">
      <c r="A688" s="28"/>
      <c r="B688" s="45" t="s">
        <v>112</v>
      </c>
      <c r="C688" s="30" t="s">
        <v>209</v>
      </c>
      <c r="D688" s="31" t="s">
        <v>210</v>
      </c>
      <c r="E688" s="17"/>
      <c r="F688" s="32"/>
      <c r="G688" s="33">
        <v>0.19</v>
      </c>
      <c r="H688" s="42"/>
    </row>
    <row r="689" spans="1:9" x14ac:dyDescent="0.35">
      <c r="A689" s="28"/>
      <c r="B689" s="45" t="s">
        <v>112</v>
      </c>
      <c r="C689" s="30" t="s">
        <v>797</v>
      </c>
      <c r="D689" s="31" t="s">
        <v>105</v>
      </c>
      <c r="E689" s="17"/>
      <c r="F689" s="32"/>
      <c r="G689" s="33">
        <v>0.17</v>
      </c>
      <c r="H689" s="42"/>
    </row>
    <row r="690" spans="1:9" x14ac:dyDescent="0.35">
      <c r="A690" s="28"/>
      <c r="B690" s="45" t="s">
        <v>112</v>
      </c>
      <c r="C690" s="30" t="s">
        <v>87</v>
      </c>
      <c r="D690" s="31" t="s">
        <v>92</v>
      </c>
      <c r="E690" s="17"/>
      <c r="F690" s="32"/>
      <c r="G690" s="33">
        <v>7.9000000000000001E-2</v>
      </c>
      <c r="H690" s="42"/>
    </row>
    <row r="691" spans="1:9" x14ac:dyDescent="0.35">
      <c r="A691" s="28"/>
      <c r="B691" s="45" t="s">
        <v>112</v>
      </c>
      <c r="C691" s="30" t="s">
        <v>406</v>
      </c>
      <c r="D691" s="31" t="s">
        <v>507</v>
      </c>
      <c r="E691" s="17"/>
      <c r="F691" s="32"/>
      <c r="G691" s="33">
        <v>3.5000000000000003E-2</v>
      </c>
      <c r="H691" s="42"/>
    </row>
    <row r="692" spans="1:9" x14ac:dyDescent="0.35">
      <c r="A692" s="28"/>
      <c r="B692" s="45" t="s">
        <v>112</v>
      </c>
      <c r="C692" s="30" t="s">
        <v>38</v>
      </c>
      <c r="D692" s="31" t="s">
        <v>39</v>
      </c>
      <c r="E692" s="17"/>
      <c r="F692" s="32"/>
      <c r="G692" s="33">
        <v>1.7999999999999999E-2</v>
      </c>
      <c r="H692" s="42"/>
    </row>
    <row r="693" spans="1:9" x14ac:dyDescent="0.35">
      <c r="A693" s="28"/>
      <c r="B693" s="45" t="s">
        <v>112</v>
      </c>
      <c r="C693" s="30" t="s">
        <v>827</v>
      </c>
      <c r="D693" s="31" t="s">
        <v>828</v>
      </c>
      <c r="E693" s="17"/>
      <c r="F693" s="32"/>
      <c r="G693" s="33">
        <v>1.4E-2</v>
      </c>
      <c r="H693" s="42"/>
    </row>
    <row r="694" spans="1:9" x14ac:dyDescent="0.35">
      <c r="A694" s="28"/>
      <c r="B694" s="45" t="s">
        <v>112</v>
      </c>
      <c r="C694" s="30" t="s">
        <v>278</v>
      </c>
      <c r="D694" s="31" t="s">
        <v>279</v>
      </c>
      <c r="E694" s="17"/>
      <c r="F694" s="32"/>
      <c r="G694" s="33">
        <v>1.4E-2</v>
      </c>
      <c r="H694" s="42"/>
    </row>
    <row r="695" spans="1:9" x14ac:dyDescent="0.35">
      <c r="A695" s="28"/>
      <c r="B695" s="45" t="s">
        <v>112</v>
      </c>
      <c r="C695" s="30" t="s">
        <v>27</v>
      </c>
      <c r="D695" s="31" t="s">
        <v>28</v>
      </c>
      <c r="E695" s="17"/>
      <c r="F695" s="32"/>
      <c r="G695" s="33">
        <v>8.9999999999999993E-3</v>
      </c>
      <c r="H695" s="42"/>
    </row>
    <row r="696" spans="1:9" x14ac:dyDescent="0.35">
      <c r="A696" s="28"/>
      <c r="B696" s="45" t="s">
        <v>112</v>
      </c>
      <c r="C696" s="30" t="s">
        <v>648</v>
      </c>
      <c r="D696" s="31" t="s">
        <v>649</v>
      </c>
      <c r="E696" s="17"/>
      <c r="F696" s="32"/>
      <c r="G696" s="33">
        <v>5.0000000000000001E-3</v>
      </c>
      <c r="H696" s="42"/>
    </row>
    <row r="697" spans="1:9" x14ac:dyDescent="0.35">
      <c r="A697" s="28"/>
      <c r="B697" s="45" t="s">
        <v>112</v>
      </c>
      <c r="C697" s="30" t="s">
        <v>1280</v>
      </c>
      <c r="D697" s="31" t="s">
        <v>1010</v>
      </c>
      <c r="E697" s="17"/>
      <c r="F697" s="32"/>
      <c r="G697" s="33">
        <v>1E-3</v>
      </c>
      <c r="H697" s="42"/>
    </row>
    <row r="698" spans="1:9" x14ac:dyDescent="0.35">
      <c r="A698" s="28"/>
      <c r="B698" s="45" t="s">
        <v>113</v>
      </c>
      <c r="C698" s="30" t="s">
        <v>1135</v>
      </c>
      <c r="D698" s="31" t="s">
        <v>744</v>
      </c>
      <c r="E698" s="17"/>
      <c r="F698" s="32"/>
      <c r="G698" s="33">
        <v>0.25</v>
      </c>
      <c r="H698" s="42"/>
      <c r="I698">
        <v>0.80400000000000005</v>
      </c>
    </row>
    <row r="699" spans="1:9" x14ac:dyDescent="0.35">
      <c r="A699" s="28"/>
      <c r="B699" s="45" t="s">
        <v>113</v>
      </c>
      <c r="C699" s="30" t="s">
        <v>797</v>
      </c>
      <c r="D699" s="31" t="s">
        <v>105</v>
      </c>
      <c r="E699" s="17"/>
      <c r="F699" s="32"/>
      <c r="G699" s="33">
        <v>0.17</v>
      </c>
      <c r="H699" s="42"/>
    </row>
    <row r="700" spans="1:9" x14ac:dyDescent="0.35">
      <c r="A700" s="28"/>
      <c r="B700" s="45" t="s">
        <v>113</v>
      </c>
      <c r="C700" s="30" t="s">
        <v>209</v>
      </c>
      <c r="D700" s="31" t="s">
        <v>210</v>
      </c>
      <c r="E700" s="17"/>
      <c r="F700" s="32"/>
      <c r="G700" s="33">
        <v>0.17</v>
      </c>
      <c r="H700" s="42"/>
    </row>
    <row r="701" spans="1:9" x14ac:dyDescent="0.35">
      <c r="A701" s="28"/>
      <c r="B701" s="45" t="s">
        <v>113</v>
      </c>
      <c r="C701" s="30" t="s">
        <v>87</v>
      </c>
      <c r="D701" s="31" t="s">
        <v>92</v>
      </c>
      <c r="E701" s="17"/>
      <c r="F701" s="32"/>
      <c r="G701" s="33">
        <v>7.9000000000000001E-2</v>
      </c>
      <c r="H701" s="42"/>
    </row>
    <row r="702" spans="1:9" x14ac:dyDescent="0.35">
      <c r="A702" s="28"/>
      <c r="B702" s="45" t="s">
        <v>113</v>
      </c>
      <c r="C702" s="30" t="s">
        <v>406</v>
      </c>
      <c r="D702" s="31" t="s">
        <v>523</v>
      </c>
      <c r="E702" s="17"/>
      <c r="F702" s="32"/>
      <c r="G702" s="33">
        <v>5.0999999999999997E-2</v>
      </c>
      <c r="H702" s="42"/>
    </row>
    <row r="703" spans="1:9" x14ac:dyDescent="0.35">
      <c r="A703" s="28"/>
      <c r="B703" s="45" t="s">
        <v>113</v>
      </c>
      <c r="C703" s="30" t="s">
        <v>38</v>
      </c>
      <c r="D703" s="31" t="s">
        <v>39</v>
      </c>
      <c r="E703" s="17"/>
      <c r="F703" s="32"/>
      <c r="G703" s="33">
        <v>4.5999999999999999E-2</v>
      </c>
      <c r="H703" s="42"/>
    </row>
    <row r="704" spans="1:9" x14ac:dyDescent="0.35">
      <c r="A704" s="28"/>
      <c r="B704" s="45" t="s">
        <v>113</v>
      </c>
      <c r="C704" s="30" t="s">
        <v>998</v>
      </c>
      <c r="D704" s="31" t="s">
        <v>999</v>
      </c>
      <c r="E704" s="17"/>
      <c r="F704" s="32"/>
      <c r="G704" s="33">
        <v>1.6E-2</v>
      </c>
      <c r="H704" s="42"/>
    </row>
    <row r="705" spans="1:11" x14ac:dyDescent="0.35">
      <c r="A705" s="28"/>
      <c r="B705" s="45" t="s">
        <v>113</v>
      </c>
      <c r="C705" s="30" t="s">
        <v>827</v>
      </c>
      <c r="D705" s="31" t="s">
        <v>828</v>
      </c>
      <c r="E705" s="17"/>
      <c r="F705" s="32"/>
      <c r="G705" s="33">
        <v>1.2999999999999999E-2</v>
      </c>
      <c r="H705" s="42"/>
    </row>
    <row r="706" spans="1:11" x14ac:dyDescent="0.35">
      <c r="A706" s="28"/>
      <c r="B706" s="45" t="s">
        <v>113</v>
      </c>
      <c r="C706" s="30" t="s">
        <v>27</v>
      </c>
      <c r="D706" s="31" t="s">
        <v>28</v>
      </c>
      <c r="E706" s="17"/>
      <c r="F706" s="32"/>
      <c r="G706" s="33">
        <v>1.2E-2</v>
      </c>
      <c r="H706" s="42"/>
    </row>
    <row r="707" spans="1:11" x14ac:dyDescent="0.35">
      <c r="A707" s="28"/>
      <c r="B707" s="45" t="s">
        <v>113</v>
      </c>
      <c r="C707" s="30" t="s">
        <v>586</v>
      </c>
      <c r="D707" s="31" t="s">
        <v>587</v>
      </c>
      <c r="E707" s="17"/>
      <c r="F707" s="32"/>
      <c r="G707" s="33">
        <v>1E-3</v>
      </c>
      <c r="H707" s="42"/>
    </row>
    <row r="708" spans="1:11" s="57" customFormat="1" ht="28" x14ac:dyDescent="0.35">
      <c r="A708" s="49"/>
      <c r="B708" s="63" t="s">
        <v>421</v>
      </c>
      <c r="C708" s="51" t="s">
        <v>1006</v>
      </c>
      <c r="D708" s="52" t="s">
        <v>1007</v>
      </c>
      <c r="E708" s="53"/>
      <c r="F708" s="54"/>
      <c r="G708" s="55">
        <v>1E-4</v>
      </c>
      <c r="H708" s="56" t="s">
        <v>1008</v>
      </c>
      <c r="J708" s="57" t="s">
        <v>1307</v>
      </c>
    </row>
    <row r="709" spans="1:11" x14ac:dyDescent="0.35">
      <c r="A709" s="28"/>
      <c r="B709" s="45" t="s">
        <v>421</v>
      </c>
      <c r="C709" s="30" t="s">
        <v>524</v>
      </c>
      <c r="D709" s="31" t="s">
        <v>525</v>
      </c>
      <c r="E709" s="17"/>
      <c r="F709" s="32"/>
      <c r="G709" s="33" t="s">
        <v>249</v>
      </c>
      <c r="H709" s="42"/>
    </row>
    <row r="710" spans="1:11" x14ac:dyDescent="0.35">
      <c r="A710" s="28"/>
      <c r="B710" s="45" t="s">
        <v>421</v>
      </c>
      <c r="C710" s="30" t="s">
        <v>422</v>
      </c>
      <c r="D710" s="31" t="s">
        <v>423</v>
      </c>
      <c r="E710" s="17"/>
      <c r="F710" s="32"/>
      <c r="G710" s="33">
        <v>0.01</v>
      </c>
      <c r="H710" s="42" t="s">
        <v>122</v>
      </c>
    </row>
    <row r="711" spans="1:11" x14ac:dyDescent="0.35">
      <c r="A711" s="28"/>
      <c r="B711" s="45" t="s">
        <v>836</v>
      </c>
      <c r="C711" s="30" t="s">
        <v>837</v>
      </c>
      <c r="D711" s="31" t="s">
        <v>838</v>
      </c>
      <c r="E711" s="17"/>
      <c r="F711" s="32"/>
      <c r="G711" s="33">
        <v>8.2500000000000004E-2</v>
      </c>
      <c r="H711" s="42"/>
      <c r="J711" t="s">
        <v>1308</v>
      </c>
    </row>
    <row r="712" spans="1:11" x14ac:dyDescent="0.35">
      <c r="A712" s="28"/>
      <c r="B712" s="45" t="s">
        <v>71</v>
      </c>
      <c r="C712" s="30" t="s">
        <v>1309</v>
      </c>
      <c r="D712" s="31" t="s">
        <v>335</v>
      </c>
      <c r="E712" s="17"/>
      <c r="F712" s="32"/>
      <c r="G712" s="33">
        <v>0.25</v>
      </c>
      <c r="H712" s="42"/>
    </row>
    <row r="713" spans="1:11" x14ac:dyDescent="0.35">
      <c r="A713" s="28"/>
      <c r="B713" s="45" t="s">
        <v>71</v>
      </c>
      <c r="C713" s="30" t="s">
        <v>406</v>
      </c>
      <c r="D713" s="31" t="s">
        <v>1246</v>
      </c>
      <c r="E713" s="17"/>
      <c r="F713" s="32"/>
      <c r="G713" s="33">
        <v>0.2</v>
      </c>
      <c r="H713" s="42"/>
    </row>
    <row r="714" spans="1:11" x14ac:dyDescent="0.35">
      <c r="A714" s="28"/>
      <c r="B714" s="45" t="s">
        <v>71</v>
      </c>
      <c r="C714" s="30" t="s">
        <v>27</v>
      </c>
      <c r="D714" s="31" t="s">
        <v>30</v>
      </c>
      <c r="E714" s="17"/>
      <c r="F714" s="32"/>
      <c r="G714" s="33">
        <v>0.04</v>
      </c>
      <c r="H714" s="42"/>
    </row>
    <row r="715" spans="1:11" x14ac:dyDescent="0.35">
      <c r="A715" s="28"/>
      <c r="B715" s="45" t="s">
        <v>71</v>
      </c>
      <c r="C715" s="30" t="s">
        <v>275</v>
      </c>
      <c r="D715" s="31" t="s">
        <v>1310</v>
      </c>
      <c r="E715" s="17"/>
      <c r="F715" s="32"/>
      <c r="G715" s="33">
        <v>0.03</v>
      </c>
      <c r="H715" s="42"/>
    </row>
    <row r="716" spans="1:11" x14ac:dyDescent="0.35">
      <c r="A716" s="28"/>
      <c r="B716" s="45" t="s">
        <v>71</v>
      </c>
      <c r="C716" s="30" t="s">
        <v>674</v>
      </c>
      <c r="D716" s="31" t="s">
        <v>675</v>
      </c>
      <c r="E716" s="17"/>
      <c r="F716" s="32"/>
      <c r="G716" s="33">
        <v>0.02</v>
      </c>
      <c r="H716" s="42"/>
    </row>
    <row r="717" spans="1:11" x14ac:dyDescent="0.35">
      <c r="A717" s="28"/>
      <c r="B717" s="45" t="s">
        <v>604</v>
      </c>
      <c r="C717" s="30" t="s">
        <v>602</v>
      </c>
      <c r="D717" s="31" t="s">
        <v>605</v>
      </c>
      <c r="E717" s="17"/>
      <c r="F717" s="32"/>
      <c r="G717" s="33">
        <v>0.4</v>
      </c>
      <c r="H717" s="42">
        <v>0.8</v>
      </c>
      <c r="I717" t="s">
        <v>606</v>
      </c>
    </row>
    <row r="718" spans="1:11" x14ac:dyDescent="0.35">
      <c r="A718" s="28"/>
      <c r="B718" s="45" t="s">
        <v>604</v>
      </c>
      <c r="C718" s="30" t="s">
        <v>703</v>
      </c>
      <c r="D718" s="31" t="s">
        <v>705</v>
      </c>
      <c r="E718" s="17"/>
      <c r="F718" s="32"/>
      <c r="G718" s="33">
        <v>0.01</v>
      </c>
      <c r="H718" s="42">
        <v>0.25</v>
      </c>
    </row>
    <row r="719" spans="1:11" x14ac:dyDescent="0.35">
      <c r="A719" s="28"/>
      <c r="B719" s="45" t="s">
        <v>604</v>
      </c>
      <c r="C719" s="30" t="s">
        <v>1004</v>
      </c>
      <c r="D719" s="31" t="s">
        <v>1005</v>
      </c>
      <c r="E719" s="17"/>
      <c r="F719" s="32"/>
      <c r="G719" s="33">
        <v>0.01</v>
      </c>
      <c r="H719" s="42">
        <v>0.1</v>
      </c>
    </row>
    <row r="720" spans="1:11" x14ac:dyDescent="0.35">
      <c r="A720" s="28"/>
      <c r="B720" s="45" t="s">
        <v>1042</v>
      </c>
      <c r="C720" s="30" t="s">
        <v>1022</v>
      </c>
      <c r="D720" s="31" t="s">
        <v>1023</v>
      </c>
      <c r="E720" s="17"/>
      <c r="F720" s="32"/>
      <c r="G720" s="33">
        <v>0.7</v>
      </c>
      <c r="H720" s="42">
        <v>0.99</v>
      </c>
      <c r="K720" t="s">
        <v>1311</v>
      </c>
    </row>
    <row r="721" spans="1:9" x14ac:dyDescent="0.35">
      <c r="A721" s="28"/>
      <c r="B721" s="45" t="s">
        <v>449</v>
      </c>
      <c r="C721" s="30" t="s">
        <v>450</v>
      </c>
      <c r="D721" s="31" t="s">
        <v>451</v>
      </c>
      <c r="E721" s="17"/>
      <c r="F721" s="32"/>
      <c r="G721" s="33">
        <v>0.2</v>
      </c>
      <c r="H721" s="42">
        <v>0.4</v>
      </c>
    </row>
    <row r="722" spans="1:9" x14ac:dyDescent="0.35">
      <c r="A722" s="28"/>
      <c r="B722" s="45" t="s">
        <v>449</v>
      </c>
      <c r="C722" s="30" t="s">
        <v>501</v>
      </c>
      <c r="D722" s="31" t="s">
        <v>502</v>
      </c>
      <c r="E722" s="17"/>
      <c r="F722" s="32"/>
      <c r="G722" s="33" t="s">
        <v>122</v>
      </c>
      <c r="H722" s="42"/>
    </row>
    <row r="723" spans="1:9" x14ac:dyDescent="0.35">
      <c r="A723" s="28"/>
      <c r="B723" s="45" t="s">
        <v>449</v>
      </c>
      <c r="C723" s="30" t="s">
        <v>993</v>
      </c>
      <c r="D723" s="31" t="s">
        <v>994</v>
      </c>
      <c r="E723" s="17"/>
      <c r="F723" s="32"/>
      <c r="G723" s="33" t="s">
        <v>101</v>
      </c>
      <c r="H723" s="42"/>
    </row>
    <row r="724" spans="1:9" x14ac:dyDescent="0.35">
      <c r="A724" s="28"/>
      <c r="B724" s="45" t="s">
        <v>114</v>
      </c>
      <c r="C724" s="30" t="s">
        <v>1135</v>
      </c>
      <c r="D724" s="31" t="s">
        <v>744</v>
      </c>
      <c r="E724" s="17"/>
      <c r="F724" s="32"/>
      <c r="G724" s="33">
        <v>0.27</v>
      </c>
      <c r="H724" s="42"/>
      <c r="I724">
        <v>0.79200000000000004</v>
      </c>
    </row>
    <row r="725" spans="1:9" x14ac:dyDescent="0.35">
      <c r="A725" s="28"/>
      <c r="B725" s="45" t="s">
        <v>114</v>
      </c>
      <c r="C725" s="30" t="s">
        <v>797</v>
      </c>
      <c r="D725" s="31" t="s">
        <v>105</v>
      </c>
      <c r="E725" s="17"/>
      <c r="F725" s="32"/>
      <c r="G725" s="33">
        <v>0.17</v>
      </c>
      <c r="H725" s="42"/>
    </row>
    <row r="726" spans="1:9" x14ac:dyDescent="0.35">
      <c r="A726" s="28"/>
      <c r="B726" s="45" t="s">
        <v>114</v>
      </c>
      <c r="C726" s="30" t="s">
        <v>209</v>
      </c>
      <c r="D726" s="31" t="s">
        <v>210</v>
      </c>
      <c r="E726" s="17"/>
      <c r="F726" s="32"/>
      <c r="G726" s="33">
        <v>0.15</v>
      </c>
      <c r="H726" s="42"/>
    </row>
    <row r="727" spans="1:9" x14ac:dyDescent="0.35">
      <c r="A727" s="28"/>
      <c r="B727" s="45" t="s">
        <v>114</v>
      </c>
      <c r="C727" s="30" t="s">
        <v>87</v>
      </c>
      <c r="D727" s="31" t="s">
        <v>92</v>
      </c>
      <c r="E727" s="17"/>
      <c r="F727" s="32"/>
      <c r="G727" s="33">
        <v>8.2000000000000003E-2</v>
      </c>
      <c r="H727" s="42"/>
    </row>
    <row r="728" spans="1:9" x14ac:dyDescent="0.35">
      <c r="A728" s="28"/>
      <c r="B728" s="45" t="s">
        <v>114</v>
      </c>
      <c r="C728" s="30" t="s">
        <v>998</v>
      </c>
      <c r="D728" s="31" t="s">
        <v>999</v>
      </c>
      <c r="E728" s="17"/>
      <c r="F728" s="32"/>
      <c r="G728" s="33">
        <v>5.5E-2</v>
      </c>
      <c r="H728" s="42"/>
    </row>
    <row r="729" spans="1:9" x14ac:dyDescent="0.35">
      <c r="A729" s="28"/>
      <c r="B729" s="45" t="s">
        <v>114</v>
      </c>
      <c r="C729" s="30" t="s">
        <v>406</v>
      </c>
      <c r="D729" s="31" t="s">
        <v>507</v>
      </c>
      <c r="E729" s="17"/>
      <c r="F729" s="32"/>
      <c r="G729" s="33">
        <v>4.8000000000000001E-2</v>
      </c>
      <c r="H729" s="42"/>
    </row>
    <row r="730" spans="1:9" x14ac:dyDescent="0.35">
      <c r="A730" s="28"/>
      <c r="B730" s="45" t="s">
        <v>114</v>
      </c>
      <c r="C730" s="30" t="s">
        <v>27</v>
      </c>
      <c r="D730" s="31" t="s">
        <v>28</v>
      </c>
      <c r="E730" s="17"/>
      <c r="F730" s="32"/>
      <c r="G730" s="33">
        <v>1.2E-2</v>
      </c>
      <c r="H730" s="42"/>
    </row>
    <row r="731" spans="1:9" x14ac:dyDescent="0.35">
      <c r="A731" s="28"/>
      <c r="B731" s="45" t="s">
        <v>114</v>
      </c>
      <c r="C731" s="30" t="s">
        <v>827</v>
      </c>
      <c r="D731" s="31" t="s">
        <v>828</v>
      </c>
      <c r="E731" s="17"/>
      <c r="F731" s="32"/>
      <c r="G731" s="33">
        <v>7.0000000000000001E-3</v>
      </c>
      <c r="H731" s="42"/>
    </row>
    <row r="732" spans="1:9" x14ac:dyDescent="0.35">
      <c r="A732" s="28"/>
      <c r="B732" s="45" t="s">
        <v>114</v>
      </c>
      <c r="C732" s="30" t="s">
        <v>1009</v>
      </c>
      <c r="D732" s="31" t="s">
        <v>1010</v>
      </c>
      <c r="E732" s="17"/>
      <c r="F732" s="32"/>
      <c r="G732" s="33">
        <v>1E-3</v>
      </c>
      <c r="H732" s="42"/>
    </row>
    <row r="733" spans="1:9" x14ac:dyDescent="0.35">
      <c r="A733" s="28"/>
      <c r="B733" s="45" t="s">
        <v>40</v>
      </c>
      <c r="C733" s="30" t="s">
        <v>593</v>
      </c>
      <c r="D733" s="31" t="s">
        <v>594</v>
      </c>
      <c r="E733" s="17"/>
      <c r="F733" s="32"/>
      <c r="G733" s="33">
        <v>0.4</v>
      </c>
      <c r="H733" s="42">
        <v>0.69</v>
      </c>
    </row>
    <row r="734" spans="1:9" x14ac:dyDescent="0.35">
      <c r="A734" s="28"/>
      <c r="B734" s="45" t="s">
        <v>40</v>
      </c>
      <c r="C734" s="30" t="s">
        <v>1312</v>
      </c>
      <c r="D734" s="31" t="s">
        <v>42</v>
      </c>
      <c r="E734" s="17"/>
      <c r="F734" s="32"/>
      <c r="G734" s="33">
        <v>0.01</v>
      </c>
      <c r="H734" s="42">
        <v>0.05</v>
      </c>
    </row>
    <row r="735" spans="1:9" x14ac:dyDescent="0.35">
      <c r="A735" s="28"/>
      <c r="B735" s="45" t="s">
        <v>533</v>
      </c>
      <c r="C735" s="30" t="s">
        <v>531</v>
      </c>
      <c r="D735" s="31" t="s">
        <v>532</v>
      </c>
      <c r="E735" s="17"/>
      <c r="F735" s="32"/>
      <c r="G735" s="33">
        <v>0.01</v>
      </c>
      <c r="H735" s="42">
        <v>0.05</v>
      </c>
      <c r="I735">
        <v>1.0169999999999999</v>
      </c>
    </row>
    <row r="736" spans="1:9" x14ac:dyDescent="0.35">
      <c r="A736" s="28"/>
      <c r="B736" s="45" t="s">
        <v>533</v>
      </c>
      <c r="C736" s="30" t="s">
        <v>1313</v>
      </c>
      <c r="D736" s="31" t="s">
        <v>697</v>
      </c>
      <c r="E736" s="17"/>
      <c r="F736" s="32"/>
      <c r="G736" s="33" t="s">
        <v>25</v>
      </c>
      <c r="H736" s="42"/>
    </row>
    <row r="737" spans="1:11" x14ac:dyDescent="0.35">
      <c r="A737" s="28"/>
      <c r="B737" s="45" t="s">
        <v>533</v>
      </c>
      <c r="C737" s="30" t="s">
        <v>1170</v>
      </c>
      <c r="D737" s="31" t="s">
        <v>710</v>
      </c>
      <c r="E737" s="17"/>
      <c r="F737" s="32"/>
      <c r="G737" s="33" t="s">
        <v>25</v>
      </c>
      <c r="H737" s="42"/>
    </row>
    <row r="738" spans="1:11" x14ac:dyDescent="0.35">
      <c r="A738" s="28"/>
      <c r="B738" s="45" t="s">
        <v>31</v>
      </c>
      <c r="C738" s="30" t="s">
        <v>921</v>
      </c>
      <c r="D738" s="31" t="s">
        <v>923</v>
      </c>
      <c r="E738" s="17"/>
      <c r="F738" s="32"/>
      <c r="G738" s="33" t="s">
        <v>155</v>
      </c>
      <c r="H738" s="42" t="s">
        <v>91</v>
      </c>
      <c r="J738">
        <v>0.79</v>
      </c>
    </row>
    <row r="739" spans="1:11" x14ac:dyDescent="0.35">
      <c r="A739" s="28"/>
      <c r="B739" s="45" t="s">
        <v>31</v>
      </c>
      <c r="C739" s="30" t="s">
        <v>1040</v>
      </c>
      <c r="D739" s="31" t="s">
        <v>1041</v>
      </c>
      <c r="E739" s="17"/>
      <c r="F739" s="32"/>
      <c r="G739" s="33" t="s">
        <v>155</v>
      </c>
      <c r="H739" s="42" t="s">
        <v>91</v>
      </c>
    </row>
    <row r="740" spans="1:11" x14ac:dyDescent="0.35">
      <c r="A740" s="28"/>
      <c r="B740" s="45" t="s">
        <v>31</v>
      </c>
      <c r="C740" s="30" t="s">
        <v>797</v>
      </c>
      <c r="D740" s="31" t="s">
        <v>105</v>
      </c>
      <c r="E740" s="17"/>
      <c r="F740" s="32"/>
      <c r="G740" s="33" t="s">
        <v>155</v>
      </c>
      <c r="H740" s="42" t="s">
        <v>91</v>
      </c>
    </row>
    <row r="741" spans="1:11" x14ac:dyDescent="0.35">
      <c r="A741" s="28"/>
      <c r="B741" s="45" t="s">
        <v>31</v>
      </c>
      <c r="C741" s="30" t="s">
        <v>87</v>
      </c>
      <c r="D741" s="31" t="s">
        <v>86</v>
      </c>
      <c r="E741" s="17"/>
      <c r="F741" s="32"/>
      <c r="G741" s="33" t="s">
        <v>155</v>
      </c>
      <c r="H741" s="42" t="s">
        <v>91</v>
      </c>
    </row>
    <row r="742" spans="1:11" x14ac:dyDescent="0.35">
      <c r="A742" s="28"/>
      <c r="B742" s="45" t="s">
        <v>31</v>
      </c>
      <c r="C742" s="30" t="s">
        <v>275</v>
      </c>
      <c r="D742" s="31" t="s">
        <v>276</v>
      </c>
      <c r="E742" s="17"/>
      <c r="F742" s="32"/>
      <c r="G742" s="33" t="s">
        <v>181</v>
      </c>
      <c r="H742" s="42"/>
    </row>
    <row r="743" spans="1:11" x14ac:dyDescent="0.35">
      <c r="A743" s="28"/>
      <c r="B743" s="45" t="s">
        <v>31</v>
      </c>
      <c r="C743" s="30" t="s">
        <v>261</v>
      </c>
      <c r="D743" s="31" t="s">
        <v>262</v>
      </c>
      <c r="E743" s="17"/>
      <c r="F743" s="32"/>
      <c r="G743" s="33" t="s">
        <v>181</v>
      </c>
      <c r="H743" s="42"/>
    </row>
    <row r="744" spans="1:11" x14ac:dyDescent="0.35">
      <c r="A744" s="28"/>
      <c r="B744" s="45" t="s">
        <v>31</v>
      </c>
      <c r="C744" s="30" t="s">
        <v>209</v>
      </c>
      <c r="D744" s="31" t="s">
        <v>210</v>
      </c>
      <c r="E744" s="17"/>
      <c r="F744" s="32"/>
      <c r="G744" s="33" t="s">
        <v>181</v>
      </c>
      <c r="H744" s="42"/>
    </row>
    <row r="745" spans="1:11" x14ac:dyDescent="0.35">
      <c r="A745" s="28"/>
      <c r="B745" s="45" t="s">
        <v>31</v>
      </c>
      <c r="C745" s="30" t="s">
        <v>273</v>
      </c>
      <c r="D745" s="31" t="s">
        <v>274</v>
      </c>
      <c r="E745" s="17"/>
      <c r="F745" s="32"/>
      <c r="G745" s="33" t="s">
        <v>181</v>
      </c>
      <c r="H745" s="42"/>
    </row>
    <row r="746" spans="1:11" x14ac:dyDescent="0.35">
      <c r="A746" s="28"/>
      <c r="B746" s="45" t="s">
        <v>31</v>
      </c>
      <c r="C746" s="30" t="s">
        <v>701</v>
      </c>
      <c r="D746" s="31" t="s">
        <v>702</v>
      </c>
      <c r="E746" s="17"/>
      <c r="F746" s="32"/>
      <c r="G746" s="33" t="s">
        <v>340</v>
      </c>
      <c r="H746" s="42"/>
    </row>
    <row r="747" spans="1:11" x14ac:dyDescent="0.35">
      <c r="A747" s="28"/>
      <c r="B747" s="45" t="s">
        <v>31</v>
      </c>
      <c r="C747" s="30" t="s">
        <v>406</v>
      </c>
      <c r="D747" s="31" t="s">
        <v>419</v>
      </c>
      <c r="E747" s="17"/>
      <c r="F747" s="32"/>
      <c r="G747" s="33" t="s">
        <v>101</v>
      </c>
      <c r="H747" s="42"/>
    </row>
    <row r="748" spans="1:11" x14ac:dyDescent="0.35">
      <c r="A748" s="28"/>
      <c r="B748" s="45" t="s">
        <v>31</v>
      </c>
      <c r="C748" s="30" t="s">
        <v>1013</v>
      </c>
      <c r="D748" s="31" t="s">
        <v>1014</v>
      </c>
      <c r="E748" s="17"/>
      <c r="F748" s="32"/>
      <c r="G748" s="33" t="s">
        <v>96</v>
      </c>
      <c r="H748" s="42"/>
    </row>
    <row r="749" spans="1:11" x14ac:dyDescent="0.35">
      <c r="A749" s="28"/>
      <c r="B749" s="45" t="s">
        <v>31</v>
      </c>
      <c r="C749" s="30" t="s">
        <v>27</v>
      </c>
      <c r="D749" s="31" t="s">
        <v>28</v>
      </c>
      <c r="E749" s="17"/>
      <c r="F749" s="32"/>
      <c r="G749" s="33" t="s">
        <v>96</v>
      </c>
      <c r="H749" s="42"/>
    </row>
    <row r="750" spans="1:11" x14ac:dyDescent="0.35">
      <c r="A750" s="28"/>
      <c r="B750" s="45" t="s">
        <v>31</v>
      </c>
      <c r="C750" s="30" t="s">
        <v>561</v>
      </c>
      <c r="D750" s="31" t="s">
        <v>563</v>
      </c>
      <c r="E750" s="17"/>
      <c r="F750" s="32"/>
      <c r="G750" s="33" t="s">
        <v>96</v>
      </c>
      <c r="H750" s="42"/>
    </row>
    <row r="751" spans="1:11" x14ac:dyDescent="0.35">
      <c r="A751" s="28"/>
      <c r="B751" s="45" t="s">
        <v>161</v>
      </c>
      <c r="C751" s="30" t="s">
        <v>743</v>
      </c>
      <c r="D751" s="31" t="s">
        <v>744</v>
      </c>
      <c r="E751" s="17"/>
      <c r="F751" s="32"/>
      <c r="G751" s="33">
        <v>0.15</v>
      </c>
      <c r="H751" s="42">
        <v>0.25</v>
      </c>
      <c r="I751" t="s">
        <v>740</v>
      </c>
      <c r="K751" t="s">
        <v>1314</v>
      </c>
    </row>
    <row r="752" spans="1:11" x14ac:dyDescent="0.35">
      <c r="A752" s="28"/>
      <c r="B752" s="45" t="s">
        <v>161</v>
      </c>
      <c r="C752" s="30" t="s">
        <v>184</v>
      </c>
      <c r="D752" s="31" t="s">
        <v>185</v>
      </c>
      <c r="E752" s="17"/>
      <c r="F752" s="32"/>
      <c r="G752" s="33">
        <v>0.15</v>
      </c>
      <c r="H752" s="42">
        <v>0.25</v>
      </c>
    </row>
    <row r="753" spans="1:9" s="57" customFormat="1" ht="28" x14ac:dyDescent="0.35">
      <c r="A753" s="49"/>
      <c r="B753" s="63" t="s">
        <v>161</v>
      </c>
      <c r="C753" s="51" t="s">
        <v>1071</v>
      </c>
      <c r="D753" s="52" t="s">
        <v>1070</v>
      </c>
      <c r="E753" s="53"/>
      <c r="F753" s="54"/>
      <c r="G753" s="55">
        <v>0.15</v>
      </c>
      <c r="H753" s="56">
        <v>0.25</v>
      </c>
    </row>
    <row r="754" spans="1:9" x14ac:dyDescent="0.35">
      <c r="A754" s="28"/>
      <c r="B754" s="45" t="s">
        <v>161</v>
      </c>
      <c r="C754" s="30" t="s">
        <v>816</v>
      </c>
      <c r="D754" s="31" t="s">
        <v>817</v>
      </c>
      <c r="E754" s="17"/>
      <c r="F754" s="32"/>
      <c r="G754" s="33">
        <v>0.1</v>
      </c>
      <c r="H754" s="42">
        <v>0.2</v>
      </c>
    </row>
    <row r="755" spans="1:9" x14ac:dyDescent="0.35">
      <c r="A755" s="28"/>
      <c r="B755" s="45" t="s">
        <v>161</v>
      </c>
      <c r="C755" s="30" t="s">
        <v>162</v>
      </c>
      <c r="D755" s="31" t="s">
        <v>163</v>
      </c>
      <c r="E755" s="17"/>
      <c r="F755" s="32"/>
      <c r="G755" s="33">
        <v>7.0000000000000007E-2</v>
      </c>
      <c r="H755" s="42">
        <v>0.13</v>
      </c>
    </row>
    <row r="756" spans="1:9" x14ac:dyDescent="0.35">
      <c r="A756" s="28"/>
      <c r="B756" s="45" t="s">
        <v>161</v>
      </c>
      <c r="C756" s="30" t="s">
        <v>921</v>
      </c>
      <c r="D756" s="31" t="s">
        <v>922</v>
      </c>
      <c r="E756" s="17"/>
      <c r="F756" s="32"/>
      <c r="G756" s="33">
        <v>0.03</v>
      </c>
      <c r="H756" s="42">
        <v>7.0000000000000007E-2</v>
      </c>
    </row>
    <row r="757" spans="1:9" x14ac:dyDescent="0.35">
      <c r="A757" s="28"/>
      <c r="B757" s="45" t="s">
        <v>161</v>
      </c>
      <c r="C757" s="30" t="s">
        <v>342</v>
      </c>
      <c r="D757" s="31" t="s">
        <v>344</v>
      </c>
      <c r="E757" s="17"/>
      <c r="F757" s="32"/>
      <c r="G757" s="33">
        <v>0.01</v>
      </c>
      <c r="H757" s="42">
        <v>0.05</v>
      </c>
    </row>
    <row r="758" spans="1:9" x14ac:dyDescent="0.35">
      <c r="A758" s="28"/>
      <c r="B758" s="45" t="s">
        <v>161</v>
      </c>
      <c r="C758" s="30" t="s">
        <v>573</v>
      </c>
      <c r="D758" s="31" t="s">
        <v>574</v>
      </c>
      <c r="E758" s="17"/>
      <c r="F758" s="32"/>
      <c r="G758" s="33">
        <v>0.01</v>
      </c>
      <c r="H758" s="42">
        <v>0.03</v>
      </c>
    </row>
    <row r="759" spans="1:9" x14ac:dyDescent="0.35">
      <c r="A759" s="28"/>
      <c r="B759" s="45" t="s">
        <v>161</v>
      </c>
      <c r="C759" s="30" t="s">
        <v>447</v>
      </c>
      <c r="D759" s="31" t="s">
        <v>448</v>
      </c>
      <c r="E759" s="17"/>
      <c r="F759" s="32"/>
      <c r="G759" s="33" t="s">
        <v>215</v>
      </c>
      <c r="H759" s="42"/>
    </row>
    <row r="760" spans="1:9" x14ac:dyDescent="0.35">
      <c r="A760" s="28"/>
      <c r="B760" s="45" t="s">
        <v>143</v>
      </c>
      <c r="C760" s="30" t="s">
        <v>1135</v>
      </c>
      <c r="D760" s="31" t="s">
        <v>744</v>
      </c>
      <c r="E760" s="17"/>
      <c r="F760" s="32"/>
      <c r="G760" s="33">
        <v>0.3</v>
      </c>
      <c r="H760" s="42">
        <v>0.4</v>
      </c>
      <c r="I760">
        <v>0.94499999999999995</v>
      </c>
    </row>
    <row r="761" spans="1:9" x14ac:dyDescent="0.35">
      <c r="A761" s="28"/>
      <c r="B761" s="45" t="s">
        <v>143</v>
      </c>
      <c r="C761" s="30" t="s">
        <v>797</v>
      </c>
      <c r="D761" s="31" t="s">
        <v>105</v>
      </c>
      <c r="E761" s="17"/>
      <c r="F761" s="32"/>
      <c r="G761" s="33">
        <v>0.15</v>
      </c>
      <c r="H761" s="42">
        <v>0.15</v>
      </c>
    </row>
    <row r="762" spans="1:9" x14ac:dyDescent="0.35">
      <c r="A762" s="28"/>
      <c r="B762" s="45" t="s">
        <v>143</v>
      </c>
      <c r="C762" s="30" t="s">
        <v>1040</v>
      </c>
      <c r="D762" s="31" t="s">
        <v>1041</v>
      </c>
      <c r="E762" s="17"/>
      <c r="F762" s="32"/>
      <c r="G762" s="33">
        <v>0.05</v>
      </c>
      <c r="H762" s="42">
        <v>0.1</v>
      </c>
    </row>
    <row r="763" spans="1:9" x14ac:dyDescent="0.35">
      <c r="A763" s="28"/>
      <c r="B763" s="45" t="s">
        <v>143</v>
      </c>
      <c r="C763" s="30" t="s">
        <v>302</v>
      </c>
      <c r="D763" s="31" t="s">
        <v>303</v>
      </c>
      <c r="E763" s="17"/>
      <c r="F763" s="32"/>
      <c r="G763" s="33">
        <v>0.05</v>
      </c>
      <c r="H763" s="42">
        <v>0.1</v>
      </c>
    </row>
    <row r="764" spans="1:9" x14ac:dyDescent="0.35">
      <c r="A764" s="28"/>
      <c r="B764" s="45" t="s">
        <v>143</v>
      </c>
      <c r="C764" s="30" t="s">
        <v>144</v>
      </c>
      <c r="D764" s="31" t="s">
        <v>145</v>
      </c>
      <c r="E764" s="17"/>
      <c r="F764" s="32"/>
      <c r="G764" s="33">
        <v>0.01</v>
      </c>
      <c r="H764" s="42">
        <v>0.05</v>
      </c>
    </row>
    <row r="765" spans="1:9" x14ac:dyDescent="0.35">
      <c r="A765" s="28"/>
      <c r="B765" s="45" t="s">
        <v>143</v>
      </c>
      <c r="C765" s="30" t="s">
        <v>172</v>
      </c>
      <c r="D765" s="31" t="s">
        <v>173</v>
      </c>
      <c r="E765" s="17"/>
      <c r="F765" s="32"/>
      <c r="G765" s="33">
        <v>0.01</v>
      </c>
      <c r="H765" s="42">
        <v>0.05</v>
      </c>
    </row>
    <row r="766" spans="1:9" x14ac:dyDescent="0.35">
      <c r="A766" s="28"/>
      <c r="B766" s="45" t="s">
        <v>143</v>
      </c>
      <c r="C766" s="30" t="s">
        <v>858</v>
      </c>
      <c r="D766" s="31" t="s">
        <v>860</v>
      </c>
      <c r="E766" s="17"/>
      <c r="F766" s="32"/>
      <c r="G766" s="33">
        <v>0.01</v>
      </c>
      <c r="H766" s="42">
        <v>0.05</v>
      </c>
    </row>
    <row r="767" spans="1:9" s="57" customFormat="1" ht="28" x14ac:dyDescent="0.35">
      <c r="A767" s="49"/>
      <c r="B767" s="63" t="s">
        <v>830</v>
      </c>
      <c r="C767" s="51" t="s">
        <v>831</v>
      </c>
      <c r="D767" s="60" t="s">
        <v>832</v>
      </c>
      <c r="E767" s="53"/>
      <c r="F767" s="54"/>
      <c r="G767" s="64" t="s">
        <v>882</v>
      </c>
      <c r="H767" s="56"/>
      <c r="I767" s="57" t="s">
        <v>833</v>
      </c>
    </row>
    <row r="768" spans="1:9" x14ac:dyDescent="0.35">
      <c r="A768" s="28"/>
      <c r="B768" s="45" t="s">
        <v>62</v>
      </c>
      <c r="C768" s="30" t="s">
        <v>1135</v>
      </c>
      <c r="D768" s="31" t="s">
        <v>744</v>
      </c>
      <c r="E768" s="17"/>
      <c r="F768" s="32"/>
      <c r="G768" s="33">
        <v>0.3</v>
      </c>
      <c r="H768" s="42"/>
      <c r="I768">
        <v>0.76600000000000001</v>
      </c>
    </row>
    <row r="769" spans="1:9" x14ac:dyDescent="0.35">
      <c r="A769" s="28"/>
      <c r="B769" s="45" t="s">
        <v>62</v>
      </c>
      <c r="C769" s="30" t="s">
        <v>797</v>
      </c>
      <c r="D769" s="31" t="s">
        <v>105</v>
      </c>
      <c r="E769" s="17"/>
      <c r="F769" s="32"/>
      <c r="G769" s="33">
        <v>0.17</v>
      </c>
      <c r="H769" s="42"/>
    </row>
    <row r="770" spans="1:9" x14ac:dyDescent="0.35">
      <c r="A770" s="28"/>
      <c r="B770" s="45" t="s">
        <v>62</v>
      </c>
      <c r="C770" s="30" t="s">
        <v>209</v>
      </c>
      <c r="D770" s="31" t="s">
        <v>210</v>
      </c>
      <c r="E770" s="17"/>
      <c r="F770" s="32"/>
      <c r="G770" s="33">
        <v>9.6000000000000002E-2</v>
      </c>
      <c r="H770" s="42"/>
    </row>
    <row r="771" spans="1:9" x14ac:dyDescent="0.35">
      <c r="A771" s="28"/>
      <c r="B771" s="45" t="s">
        <v>62</v>
      </c>
      <c r="C771" s="30" t="s">
        <v>87</v>
      </c>
      <c r="D771" s="31" t="s">
        <v>92</v>
      </c>
      <c r="E771" s="17"/>
      <c r="F771" s="32"/>
      <c r="G771" s="33">
        <v>0.08</v>
      </c>
      <c r="H771" s="42"/>
    </row>
    <row r="772" spans="1:9" x14ac:dyDescent="0.35">
      <c r="A772" s="28"/>
      <c r="B772" s="45" t="s">
        <v>62</v>
      </c>
      <c r="C772" s="30" t="s">
        <v>579</v>
      </c>
      <c r="D772" s="31" t="s">
        <v>582</v>
      </c>
      <c r="E772" s="17"/>
      <c r="F772" s="32"/>
      <c r="G772" s="33">
        <v>0.06</v>
      </c>
      <c r="H772" s="42"/>
    </row>
    <row r="773" spans="1:9" x14ac:dyDescent="0.35">
      <c r="A773" s="28"/>
      <c r="B773" s="45" t="s">
        <v>62</v>
      </c>
      <c r="C773" s="30" t="s">
        <v>38</v>
      </c>
      <c r="D773" s="31" t="s">
        <v>324</v>
      </c>
      <c r="E773" s="17"/>
      <c r="F773" s="32"/>
      <c r="G773" s="33">
        <v>2.5999999999999999E-2</v>
      </c>
      <c r="H773" s="42"/>
    </row>
    <row r="774" spans="1:9" x14ac:dyDescent="0.35">
      <c r="A774" s="28"/>
      <c r="B774" s="45" t="s">
        <v>62</v>
      </c>
      <c r="C774" s="30" t="s">
        <v>406</v>
      </c>
      <c r="D774" s="31" t="s">
        <v>523</v>
      </c>
      <c r="E774" s="17"/>
      <c r="F774" s="32"/>
      <c r="G774" s="33">
        <v>2.3E-2</v>
      </c>
      <c r="H774" s="42"/>
    </row>
    <row r="775" spans="1:9" x14ac:dyDescent="0.35">
      <c r="A775" s="28"/>
      <c r="B775" s="45" t="s">
        <v>62</v>
      </c>
      <c r="C775" s="30" t="s">
        <v>298</v>
      </c>
      <c r="D775" s="31" t="s">
        <v>299</v>
      </c>
      <c r="E775" s="17"/>
      <c r="F775" s="32"/>
      <c r="G775" s="33">
        <v>2.1000000000000001E-2</v>
      </c>
      <c r="H775" s="42"/>
    </row>
    <row r="776" spans="1:9" x14ac:dyDescent="0.35">
      <c r="A776" s="28"/>
      <c r="B776" s="45" t="s">
        <v>62</v>
      </c>
      <c r="C776" s="30" t="s">
        <v>648</v>
      </c>
      <c r="D776" s="31" t="s">
        <v>649</v>
      </c>
      <c r="E776" s="17"/>
      <c r="F776" s="32"/>
      <c r="G776" s="33">
        <v>1.9E-2</v>
      </c>
      <c r="H776" s="42"/>
    </row>
    <row r="777" spans="1:9" x14ac:dyDescent="0.35">
      <c r="A777" s="28"/>
      <c r="B777" s="45" t="s">
        <v>62</v>
      </c>
      <c r="C777" s="30" t="s">
        <v>27</v>
      </c>
      <c r="D777" s="31" t="s">
        <v>28</v>
      </c>
      <c r="E777" s="17"/>
      <c r="F777" s="32"/>
      <c r="G777" s="33">
        <v>0.5</v>
      </c>
      <c r="H777" s="42"/>
    </row>
    <row r="778" spans="1:9" x14ac:dyDescent="0.35">
      <c r="A778" s="28"/>
      <c r="B778" s="45" t="s">
        <v>62</v>
      </c>
      <c r="C778" s="30" t="s">
        <v>672</v>
      </c>
      <c r="D778" s="31" t="s">
        <v>673</v>
      </c>
      <c r="E778" s="17"/>
      <c r="F778" s="32"/>
      <c r="G778" s="33">
        <v>1E-3</v>
      </c>
      <c r="H778" s="42"/>
    </row>
    <row r="779" spans="1:9" x14ac:dyDescent="0.35">
      <c r="A779" s="28"/>
      <c r="B779" s="45" t="s">
        <v>62</v>
      </c>
      <c r="C779" s="30" t="s">
        <v>242</v>
      </c>
      <c r="D779" s="31" t="s">
        <v>243</v>
      </c>
      <c r="E779" s="17"/>
      <c r="F779" s="32"/>
      <c r="G779" s="33">
        <v>1E-3</v>
      </c>
      <c r="H779" s="42"/>
    </row>
    <row r="780" spans="1:9" x14ac:dyDescent="0.35">
      <c r="A780" s="28"/>
      <c r="B780" s="45" t="s">
        <v>115</v>
      </c>
      <c r="C780" s="30" t="s">
        <v>743</v>
      </c>
      <c r="D780" s="31" t="s">
        <v>744</v>
      </c>
      <c r="E780" s="17"/>
      <c r="F780" s="32"/>
      <c r="G780" s="33">
        <v>0.26</v>
      </c>
      <c r="H780" s="42"/>
      <c r="I780">
        <v>0.80300000000000005</v>
      </c>
    </row>
    <row r="781" spans="1:9" x14ac:dyDescent="0.35">
      <c r="A781" s="28"/>
      <c r="B781" s="45" t="s">
        <v>115</v>
      </c>
      <c r="C781" s="30" t="s">
        <v>797</v>
      </c>
      <c r="D781" s="31" t="s">
        <v>105</v>
      </c>
      <c r="E781" s="17"/>
      <c r="F781" s="32"/>
      <c r="G781" s="33">
        <v>0.17</v>
      </c>
      <c r="H781" s="42"/>
    </row>
    <row r="782" spans="1:9" x14ac:dyDescent="0.35">
      <c r="A782" s="28"/>
      <c r="B782" s="45" t="s">
        <v>115</v>
      </c>
      <c r="C782" s="30" t="s">
        <v>209</v>
      </c>
      <c r="D782" s="31" t="s">
        <v>210</v>
      </c>
      <c r="E782" s="17"/>
      <c r="F782" s="32"/>
      <c r="G782" s="33">
        <v>0.16</v>
      </c>
      <c r="H782" s="42"/>
    </row>
    <row r="783" spans="1:9" x14ac:dyDescent="0.35">
      <c r="A783" s="28"/>
      <c r="B783" s="45" t="s">
        <v>115</v>
      </c>
      <c r="C783" s="30" t="s">
        <v>87</v>
      </c>
      <c r="D783" s="31" t="s">
        <v>92</v>
      </c>
      <c r="E783" s="17"/>
      <c r="F783" s="32"/>
      <c r="G783" s="33">
        <v>7.9000000000000001E-2</v>
      </c>
      <c r="H783" s="42"/>
    </row>
    <row r="784" spans="1:9" x14ac:dyDescent="0.35">
      <c r="A784" s="28"/>
      <c r="B784" s="45" t="s">
        <v>115</v>
      </c>
      <c r="C784" s="30" t="s">
        <v>406</v>
      </c>
      <c r="D784" s="31" t="s">
        <v>507</v>
      </c>
      <c r="E784" s="17"/>
      <c r="F784" s="32"/>
      <c r="G784" s="33">
        <v>4.5999999999999999E-2</v>
      </c>
      <c r="H784" s="42"/>
    </row>
    <row r="785" spans="1:11" x14ac:dyDescent="0.35">
      <c r="A785" s="28"/>
      <c r="B785" s="45" t="s">
        <v>115</v>
      </c>
      <c r="C785" s="30" t="s">
        <v>38</v>
      </c>
      <c r="D785" s="31" t="s">
        <v>324</v>
      </c>
      <c r="E785" s="17"/>
      <c r="F785" s="32"/>
      <c r="G785" s="33">
        <v>4.3999999999999997E-2</v>
      </c>
      <c r="H785" s="42"/>
    </row>
    <row r="786" spans="1:11" x14ac:dyDescent="0.35">
      <c r="A786" s="28"/>
      <c r="B786" s="45" t="s">
        <v>115</v>
      </c>
      <c r="C786" s="30" t="s">
        <v>998</v>
      </c>
      <c r="D786" s="31" t="s">
        <v>999</v>
      </c>
      <c r="E786" s="17"/>
      <c r="F786" s="32"/>
      <c r="G786" s="33">
        <v>0.02</v>
      </c>
      <c r="H786" s="42"/>
    </row>
    <row r="787" spans="1:11" x14ac:dyDescent="0.35">
      <c r="A787" s="28"/>
      <c r="B787" s="45" t="s">
        <v>115</v>
      </c>
      <c r="C787" s="30" t="s">
        <v>27</v>
      </c>
      <c r="D787" s="31" t="s">
        <v>28</v>
      </c>
      <c r="E787" s="17"/>
      <c r="F787" s="32"/>
      <c r="G787" s="33">
        <v>1.0999999999999999E-2</v>
      </c>
      <c r="H787" s="42"/>
    </row>
    <row r="788" spans="1:11" x14ac:dyDescent="0.35">
      <c r="A788" s="28"/>
      <c r="B788" s="45" t="s">
        <v>115</v>
      </c>
      <c r="C788" s="30" t="s">
        <v>827</v>
      </c>
      <c r="D788" s="31" t="s">
        <v>828</v>
      </c>
      <c r="E788" s="17"/>
      <c r="F788" s="32"/>
      <c r="G788" s="33">
        <v>7.0000000000000001E-3</v>
      </c>
      <c r="H788" s="42"/>
    </row>
    <row r="789" spans="1:11" x14ac:dyDescent="0.35">
      <c r="A789" s="28"/>
      <c r="B789" s="45" t="s">
        <v>116</v>
      </c>
      <c r="C789" s="30" t="s">
        <v>743</v>
      </c>
      <c r="D789" s="31" t="s">
        <v>744</v>
      </c>
      <c r="E789" s="17"/>
      <c r="F789" s="32"/>
      <c r="G789" s="33">
        <v>0.25</v>
      </c>
      <c r="H789" s="42"/>
      <c r="I789">
        <v>0.83</v>
      </c>
    </row>
    <row r="790" spans="1:11" x14ac:dyDescent="0.35">
      <c r="A790" s="28"/>
      <c r="B790" s="45" t="s">
        <v>116</v>
      </c>
      <c r="C790" s="30" t="s">
        <v>1154</v>
      </c>
      <c r="D790" s="31" t="s">
        <v>105</v>
      </c>
      <c r="E790" s="17"/>
      <c r="F790" s="32"/>
      <c r="G790" s="33">
        <v>0.17</v>
      </c>
      <c r="H790" s="42"/>
    </row>
    <row r="791" spans="1:11" x14ac:dyDescent="0.35">
      <c r="A791" s="28"/>
      <c r="B791" s="45" t="s">
        <v>116</v>
      </c>
      <c r="C791" s="30" t="s">
        <v>209</v>
      </c>
      <c r="D791" s="31" t="s">
        <v>212</v>
      </c>
      <c r="E791" s="17"/>
      <c r="F791" s="32"/>
      <c r="G791" s="33">
        <v>0.14000000000000001</v>
      </c>
      <c r="H791" s="42"/>
    </row>
    <row r="792" spans="1:11" x14ac:dyDescent="0.35">
      <c r="A792" s="28"/>
      <c r="B792" s="45" t="s">
        <v>116</v>
      </c>
      <c r="C792" s="30" t="s">
        <v>38</v>
      </c>
      <c r="D792" s="31" t="s">
        <v>39</v>
      </c>
      <c r="E792" s="17"/>
      <c r="F792" s="32"/>
      <c r="G792" s="33">
        <v>0.12</v>
      </c>
      <c r="H792" s="42"/>
    </row>
    <row r="793" spans="1:11" x14ac:dyDescent="0.35">
      <c r="A793" s="28"/>
      <c r="B793" s="45" t="s">
        <v>116</v>
      </c>
      <c r="C793" s="30" t="s">
        <v>87</v>
      </c>
      <c r="D793" s="31" t="s">
        <v>117</v>
      </c>
      <c r="E793" s="17"/>
      <c r="F793" s="32"/>
      <c r="G793" s="33">
        <v>7.9000000000000001E-2</v>
      </c>
      <c r="H793" s="42"/>
    </row>
    <row r="794" spans="1:11" x14ac:dyDescent="0.35">
      <c r="A794" s="28"/>
      <c r="B794" s="45" t="s">
        <v>116</v>
      </c>
      <c r="C794" s="30" t="s">
        <v>406</v>
      </c>
      <c r="D794" s="31" t="s">
        <v>523</v>
      </c>
      <c r="E794" s="17"/>
      <c r="F794" s="32"/>
      <c r="G794" s="33">
        <v>5.5E-2</v>
      </c>
      <c r="H794" s="42"/>
    </row>
    <row r="795" spans="1:11" x14ac:dyDescent="0.35">
      <c r="A795" s="28"/>
      <c r="B795" s="45" t="s">
        <v>116</v>
      </c>
      <c r="C795" s="30" t="s">
        <v>27</v>
      </c>
      <c r="D795" s="31" t="s">
        <v>216</v>
      </c>
      <c r="E795" s="17"/>
      <c r="F795" s="32"/>
      <c r="G795" s="33">
        <v>1.2999999999999999E-2</v>
      </c>
      <c r="H795" s="42"/>
    </row>
    <row r="796" spans="1:11" x14ac:dyDescent="0.35">
      <c r="A796" s="28"/>
      <c r="B796" s="45" t="s">
        <v>116</v>
      </c>
      <c r="C796" s="30" t="s">
        <v>484</v>
      </c>
      <c r="D796" s="31" t="s">
        <v>485</v>
      </c>
      <c r="E796" s="17"/>
      <c r="F796" s="32"/>
      <c r="G796" s="33">
        <v>1.2E-2</v>
      </c>
      <c r="H796" s="42"/>
    </row>
    <row r="797" spans="1:11" x14ac:dyDescent="0.35">
      <c r="A797" s="28"/>
      <c r="B797" s="45" t="s">
        <v>259</v>
      </c>
      <c r="C797" s="30" t="s">
        <v>257</v>
      </c>
      <c r="D797" s="31" t="s">
        <v>258</v>
      </c>
      <c r="E797" s="17"/>
      <c r="F797" s="32"/>
      <c r="G797" s="33" t="s">
        <v>305</v>
      </c>
      <c r="H797" s="42"/>
    </row>
    <row r="798" spans="1:11" x14ac:dyDescent="0.35">
      <c r="A798" s="28"/>
      <c r="B798" s="45" t="s">
        <v>259</v>
      </c>
      <c r="C798" s="30" t="s">
        <v>590</v>
      </c>
      <c r="D798" s="31" t="s">
        <v>591</v>
      </c>
      <c r="E798" s="17"/>
      <c r="F798" s="32"/>
      <c r="G798" s="33">
        <v>9.9999999999999995E-7</v>
      </c>
      <c r="H798" s="42">
        <v>0.01</v>
      </c>
      <c r="J798" t="s">
        <v>1315</v>
      </c>
    </row>
    <row r="799" spans="1:11" x14ac:dyDescent="0.35">
      <c r="A799" s="28"/>
      <c r="B799" s="45" t="s">
        <v>99</v>
      </c>
      <c r="C799" s="30" t="s">
        <v>627</v>
      </c>
      <c r="D799" s="31" t="s">
        <v>634</v>
      </c>
      <c r="E799" s="17"/>
      <c r="F799" s="32"/>
      <c r="G799" s="33">
        <v>0.2</v>
      </c>
      <c r="H799" s="42">
        <v>0.35</v>
      </c>
      <c r="I799">
        <v>0.76</v>
      </c>
      <c r="K799" t="s">
        <v>1316</v>
      </c>
    </row>
    <row r="800" spans="1:11" x14ac:dyDescent="0.35">
      <c r="A800" s="28"/>
      <c r="B800" s="45" t="s">
        <v>99</v>
      </c>
      <c r="C800" s="30" t="s">
        <v>87</v>
      </c>
      <c r="D800" s="31" t="s">
        <v>100</v>
      </c>
      <c r="E800" s="17"/>
      <c r="F800" s="32"/>
      <c r="G800" s="33">
        <v>0.1</v>
      </c>
      <c r="H800" s="42">
        <v>0.25</v>
      </c>
    </row>
    <row r="801" spans="1:8" x14ac:dyDescent="0.35">
      <c r="A801" s="28"/>
      <c r="B801" s="45" t="s">
        <v>99</v>
      </c>
      <c r="C801" s="30" t="s">
        <v>579</v>
      </c>
      <c r="D801" s="31" t="s">
        <v>589</v>
      </c>
      <c r="E801" s="17"/>
      <c r="F801" s="32"/>
      <c r="G801" s="33">
        <v>0.1</v>
      </c>
      <c r="H801" s="42">
        <v>0.25</v>
      </c>
    </row>
    <row r="802" spans="1:8" x14ac:dyDescent="0.35">
      <c r="A802" s="28"/>
      <c r="B802" s="45" t="s">
        <v>99</v>
      </c>
      <c r="C802" s="30" t="s">
        <v>797</v>
      </c>
      <c r="D802" s="31" t="s">
        <v>800</v>
      </c>
      <c r="E802" s="17"/>
      <c r="F802" s="32"/>
      <c r="G802" s="33">
        <v>0.1</v>
      </c>
      <c r="H802" s="42">
        <v>0.25</v>
      </c>
    </row>
    <row r="803" spans="1:8" x14ac:dyDescent="0.35">
      <c r="A803" s="28"/>
      <c r="B803" s="45" t="s">
        <v>99</v>
      </c>
      <c r="C803" s="30" t="s">
        <v>1135</v>
      </c>
      <c r="D803" s="31" t="s">
        <v>1317</v>
      </c>
      <c r="E803" s="17"/>
      <c r="F803" s="32"/>
      <c r="G803" s="33">
        <v>0.01</v>
      </c>
      <c r="H803" s="42">
        <v>0.1</v>
      </c>
    </row>
    <row r="804" spans="1:8" x14ac:dyDescent="0.35">
      <c r="A804" s="28"/>
      <c r="B804" s="45" t="s">
        <v>99</v>
      </c>
      <c r="C804" s="30" t="s">
        <v>621</v>
      </c>
      <c r="D804" s="31" t="s">
        <v>625</v>
      </c>
      <c r="E804" s="17"/>
      <c r="F804" s="32"/>
      <c r="G804" s="33">
        <v>0.01</v>
      </c>
      <c r="H804" s="42">
        <v>0.1</v>
      </c>
    </row>
    <row r="805" spans="1:8" x14ac:dyDescent="0.35">
      <c r="A805" s="28"/>
      <c r="B805" s="45" t="s">
        <v>99</v>
      </c>
      <c r="C805" s="30" t="s">
        <v>406</v>
      </c>
      <c r="D805" s="31" t="s">
        <v>1318</v>
      </c>
      <c r="E805" s="17"/>
      <c r="F805" s="32"/>
      <c r="G805" s="33">
        <v>0.01</v>
      </c>
      <c r="H805" s="42">
        <v>0.1</v>
      </c>
    </row>
    <row r="806" spans="1:8" x14ac:dyDescent="0.35">
      <c r="A806" s="28"/>
      <c r="B806" s="45" t="s">
        <v>99</v>
      </c>
      <c r="C806" s="30" t="s">
        <v>27</v>
      </c>
      <c r="D806" s="31" t="s">
        <v>1319</v>
      </c>
      <c r="E806" s="17"/>
      <c r="F806" s="32"/>
      <c r="G806" s="33">
        <v>0.01</v>
      </c>
      <c r="H806" s="42">
        <v>2.5000000000000001E-2</v>
      </c>
    </row>
    <row r="807" spans="1:8" x14ac:dyDescent="0.35">
      <c r="A807" s="28"/>
      <c r="B807" s="45" t="s">
        <v>99</v>
      </c>
      <c r="C807" s="30" t="s">
        <v>179</v>
      </c>
      <c r="D807" s="31" t="s">
        <v>182</v>
      </c>
      <c r="E807" s="17"/>
      <c r="F807" s="32"/>
      <c r="G807" s="33">
        <v>0.01</v>
      </c>
      <c r="H807" s="42">
        <v>2.5000000000000001E-2</v>
      </c>
    </row>
    <row r="808" spans="1:8" x14ac:dyDescent="0.35">
      <c r="A808" s="28"/>
      <c r="B808" s="45" t="s">
        <v>99</v>
      </c>
      <c r="C808" s="30"/>
      <c r="D808" s="31" t="s">
        <v>1094</v>
      </c>
      <c r="E808" s="17"/>
      <c r="F808" s="32"/>
      <c r="G808" s="33">
        <v>0.1</v>
      </c>
      <c r="H808" s="42">
        <v>0.25</v>
      </c>
    </row>
    <row r="809" spans="1:8" x14ac:dyDescent="0.35">
      <c r="A809" s="28"/>
      <c r="B809" s="45" t="s">
        <v>124</v>
      </c>
      <c r="C809" s="30" t="s">
        <v>797</v>
      </c>
      <c r="D809" s="31" t="s">
        <v>105</v>
      </c>
      <c r="E809" s="17"/>
      <c r="F809" s="32"/>
      <c r="G809" s="33" t="s">
        <v>155</v>
      </c>
      <c r="H809" s="42" t="s">
        <v>91</v>
      </c>
    </row>
    <row r="810" spans="1:8" x14ac:dyDescent="0.35">
      <c r="A810" s="28"/>
      <c r="B810" s="45" t="s">
        <v>124</v>
      </c>
      <c r="C810" s="30" t="s">
        <v>743</v>
      </c>
      <c r="D810" s="31" t="s">
        <v>744</v>
      </c>
      <c r="E810" s="17"/>
      <c r="F810" s="32"/>
      <c r="G810" s="33" t="s">
        <v>155</v>
      </c>
      <c r="H810" s="42" t="s">
        <v>91</v>
      </c>
    </row>
    <row r="811" spans="1:8" x14ac:dyDescent="0.35">
      <c r="A811" s="28"/>
      <c r="B811" s="45" t="s">
        <v>124</v>
      </c>
      <c r="C811" s="30" t="s">
        <v>209</v>
      </c>
      <c r="D811" s="31" t="s">
        <v>210</v>
      </c>
      <c r="E811" s="17"/>
      <c r="F811" s="32"/>
      <c r="G811" s="33" t="s">
        <v>155</v>
      </c>
      <c r="H811" s="42" t="s">
        <v>91</v>
      </c>
    </row>
    <row r="812" spans="1:8" x14ac:dyDescent="0.35">
      <c r="A812" s="28"/>
      <c r="B812" s="45" t="s">
        <v>124</v>
      </c>
      <c r="C812" s="30" t="s">
        <v>627</v>
      </c>
      <c r="D812" s="31" t="s">
        <v>635</v>
      </c>
      <c r="E812" s="17"/>
      <c r="F812" s="32"/>
      <c r="G812" s="33" t="s">
        <v>155</v>
      </c>
      <c r="H812" s="42" t="s">
        <v>91</v>
      </c>
    </row>
    <row r="813" spans="1:8" x14ac:dyDescent="0.35">
      <c r="A813" s="28"/>
      <c r="B813" s="45" t="s">
        <v>124</v>
      </c>
      <c r="C813" s="30" t="s">
        <v>87</v>
      </c>
      <c r="D813" s="31" t="s">
        <v>86</v>
      </c>
      <c r="E813" s="17"/>
      <c r="F813" s="32"/>
      <c r="G813" s="33" t="s">
        <v>164</v>
      </c>
      <c r="H813" s="42"/>
    </row>
    <row r="814" spans="1:8" x14ac:dyDescent="0.35">
      <c r="A814" s="28"/>
      <c r="B814" s="45" t="s">
        <v>124</v>
      </c>
      <c r="C814" s="30" t="s">
        <v>827</v>
      </c>
      <c r="D814" s="31" t="s">
        <v>828</v>
      </c>
      <c r="E814" s="17"/>
      <c r="F814" s="32"/>
      <c r="G814" s="33" t="s">
        <v>181</v>
      </c>
      <c r="H814" s="42"/>
    </row>
    <row r="815" spans="1:8" x14ac:dyDescent="0.35">
      <c r="A815" s="28"/>
      <c r="B815" s="45" t="s">
        <v>124</v>
      </c>
      <c r="C815" s="30" t="s">
        <v>38</v>
      </c>
      <c r="D815" s="31" t="s">
        <v>39</v>
      </c>
      <c r="E815" s="17"/>
      <c r="F815" s="32"/>
      <c r="G815" s="33" t="s">
        <v>181</v>
      </c>
      <c r="H815" s="42"/>
    </row>
    <row r="816" spans="1:8" x14ac:dyDescent="0.35">
      <c r="A816" s="28"/>
      <c r="B816" s="45" t="s">
        <v>124</v>
      </c>
      <c r="C816" s="30" t="s">
        <v>406</v>
      </c>
      <c r="D816" s="31" t="s">
        <v>419</v>
      </c>
      <c r="E816" s="17"/>
      <c r="F816" s="32"/>
      <c r="G816" s="33" t="s">
        <v>340</v>
      </c>
      <c r="H816" s="42"/>
    </row>
    <row r="817" spans="1:10" x14ac:dyDescent="0.35">
      <c r="A817" s="28"/>
      <c r="B817" s="45" t="s">
        <v>124</v>
      </c>
      <c r="C817" s="30" t="s">
        <v>998</v>
      </c>
      <c r="D817" s="31" t="s">
        <v>999</v>
      </c>
      <c r="E817" s="17"/>
      <c r="F817" s="32"/>
      <c r="G817" s="33" t="s">
        <v>340</v>
      </c>
      <c r="H817" s="42"/>
    </row>
    <row r="818" spans="1:10" x14ac:dyDescent="0.35">
      <c r="A818" s="28"/>
      <c r="B818" s="45" t="s">
        <v>124</v>
      </c>
      <c r="C818" s="30" t="s">
        <v>27</v>
      </c>
      <c r="D818" s="31" t="s">
        <v>28</v>
      </c>
      <c r="E818" s="17"/>
      <c r="F818" s="32"/>
      <c r="G818" s="33" t="s">
        <v>101</v>
      </c>
      <c r="H818" s="42"/>
    </row>
    <row r="819" spans="1:10" x14ac:dyDescent="0.35">
      <c r="A819" s="28"/>
      <c r="B819" s="45" t="s">
        <v>124</v>
      </c>
      <c r="C819" s="30" t="s">
        <v>958</v>
      </c>
      <c r="D819" s="31" t="s">
        <v>959</v>
      </c>
      <c r="E819" s="17"/>
      <c r="F819" s="32"/>
      <c r="G819" s="33" t="s">
        <v>96</v>
      </c>
      <c r="H819" s="42"/>
    </row>
    <row r="820" spans="1:10" x14ac:dyDescent="0.35">
      <c r="A820" s="28"/>
      <c r="B820" s="45" t="s">
        <v>124</v>
      </c>
      <c r="C820" s="30" t="s">
        <v>573</v>
      </c>
      <c r="D820" s="31" t="s">
        <v>575</v>
      </c>
      <c r="E820" s="17"/>
      <c r="F820" s="32"/>
      <c r="G820" s="33" t="s">
        <v>96</v>
      </c>
      <c r="H820" s="42"/>
    </row>
    <row r="821" spans="1:10" x14ac:dyDescent="0.35">
      <c r="A821" s="28"/>
      <c r="B821" s="45" t="s">
        <v>124</v>
      </c>
      <c r="C821" s="30" t="s">
        <v>429</v>
      </c>
      <c r="D821" s="31" t="s">
        <v>430</v>
      </c>
      <c r="E821" s="17"/>
      <c r="F821" s="32"/>
      <c r="G821" s="33" t="s">
        <v>96</v>
      </c>
      <c r="H821" s="42"/>
    </row>
    <row r="822" spans="1:10" x14ac:dyDescent="0.35">
      <c r="A822" s="28"/>
      <c r="B822" s="45" t="s">
        <v>121</v>
      </c>
      <c r="C822" s="30" t="s">
        <v>797</v>
      </c>
      <c r="D822" s="31" t="s">
        <v>105</v>
      </c>
      <c r="E822" s="17"/>
      <c r="F822" s="32"/>
      <c r="G822" s="33" t="s">
        <v>155</v>
      </c>
      <c r="H822" s="42" t="s">
        <v>91</v>
      </c>
      <c r="J822">
        <v>0.77</v>
      </c>
    </row>
    <row r="823" spans="1:10" x14ac:dyDescent="0.35">
      <c r="A823" s="28"/>
      <c r="B823" s="45" t="s">
        <v>121</v>
      </c>
      <c r="C823" s="30" t="s">
        <v>743</v>
      </c>
      <c r="D823" s="31" t="s">
        <v>744</v>
      </c>
      <c r="E823" s="17"/>
      <c r="F823" s="32"/>
      <c r="G823" s="33" t="s">
        <v>155</v>
      </c>
      <c r="H823" s="42" t="s">
        <v>91</v>
      </c>
    </row>
    <row r="824" spans="1:10" x14ac:dyDescent="0.35">
      <c r="A824" s="28"/>
      <c r="B824" s="45" t="s">
        <v>121</v>
      </c>
      <c r="C824" s="30" t="s">
        <v>209</v>
      </c>
      <c r="D824" s="31" t="s">
        <v>210</v>
      </c>
      <c r="E824" s="17"/>
      <c r="F824" s="32"/>
      <c r="G824" s="33" t="s">
        <v>155</v>
      </c>
      <c r="H824" s="42" t="s">
        <v>91</v>
      </c>
    </row>
    <row r="825" spans="1:10" x14ac:dyDescent="0.35">
      <c r="A825" s="28"/>
      <c r="B825" s="45" t="s">
        <v>121</v>
      </c>
      <c r="C825" s="30" t="s">
        <v>627</v>
      </c>
      <c r="D825" s="31" t="s">
        <v>635</v>
      </c>
      <c r="E825" s="17"/>
      <c r="F825" s="32"/>
      <c r="G825" s="33" t="s">
        <v>164</v>
      </c>
      <c r="H825" s="42"/>
    </row>
    <row r="826" spans="1:10" x14ac:dyDescent="0.35">
      <c r="A826" s="28"/>
      <c r="B826" s="45" t="s">
        <v>121</v>
      </c>
      <c r="C826" s="30" t="s">
        <v>87</v>
      </c>
      <c r="D826" s="31" t="s">
        <v>86</v>
      </c>
      <c r="E826" s="17"/>
      <c r="F826" s="32"/>
      <c r="G826" s="33" t="s">
        <v>164</v>
      </c>
      <c r="H826" s="42"/>
    </row>
    <row r="827" spans="1:10" x14ac:dyDescent="0.35">
      <c r="A827" s="28"/>
      <c r="B827" s="45" t="s">
        <v>121</v>
      </c>
      <c r="C827" s="30" t="s">
        <v>827</v>
      </c>
      <c r="D827" s="31" t="s">
        <v>828</v>
      </c>
      <c r="E827" s="17"/>
      <c r="F827" s="32"/>
      <c r="G827" s="33" t="s">
        <v>181</v>
      </c>
      <c r="H827" s="42"/>
    </row>
    <row r="828" spans="1:10" x14ac:dyDescent="0.35">
      <c r="A828" s="28"/>
      <c r="B828" s="45" t="s">
        <v>121</v>
      </c>
      <c r="C828" s="30" t="s">
        <v>998</v>
      </c>
      <c r="D828" s="31" t="s">
        <v>999</v>
      </c>
      <c r="E828" s="17"/>
      <c r="F828" s="32"/>
      <c r="G828" s="33" t="s">
        <v>340</v>
      </c>
      <c r="H828" s="42"/>
    </row>
    <row r="829" spans="1:10" x14ac:dyDescent="0.35">
      <c r="A829" s="28"/>
      <c r="B829" s="45" t="s">
        <v>121</v>
      </c>
      <c r="C829" s="30" t="s">
        <v>406</v>
      </c>
      <c r="D829" s="31" t="s">
        <v>419</v>
      </c>
      <c r="E829" s="17"/>
      <c r="F829" s="32"/>
      <c r="G829" s="33" t="s">
        <v>340</v>
      </c>
      <c r="H829" s="42"/>
    </row>
    <row r="830" spans="1:10" x14ac:dyDescent="0.35">
      <c r="A830" s="28"/>
      <c r="B830" s="45" t="s">
        <v>121</v>
      </c>
      <c r="C830" s="30" t="s">
        <v>38</v>
      </c>
      <c r="D830" s="31" t="s">
        <v>39</v>
      </c>
      <c r="E830" s="17"/>
      <c r="F830" s="32"/>
      <c r="G830" s="39" t="s">
        <v>420</v>
      </c>
      <c r="H830" s="32"/>
    </row>
    <row r="831" spans="1:10" x14ac:dyDescent="0.35">
      <c r="A831" s="28"/>
      <c r="B831" s="45" t="s">
        <v>121</v>
      </c>
      <c r="C831" s="30" t="s">
        <v>27</v>
      </c>
      <c r="D831" s="31" t="s">
        <v>28</v>
      </c>
      <c r="E831" s="17"/>
      <c r="F831" s="32"/>
      <c r="G831" s="33" t="s">
        <v>101</v>
      </c>
      <c r="H831" s="42"/>
    </row>
    <row r="832" spans="1:10" x14ac:dyDescent="0.35">
      <c r="A832" s="28"/>
      <c r="B832" s="45" t="s">
        <v>121</v>
      </c>
      <c r="C832" s="30" t="s">
        <v>958</v>
      </c>
      <c r="D832" s="31" t="s">
        <v>959</v>
      </c>
      <c r="E832" s="17"/>
      <c r="F832" s="32"/>
      <c r="G832" s="33" t="s">
        <v>96</v>
      </c>
      <c r="H832" s="42"/>
    </row>
    <row r="833" spans="1:10" x14ac:dyDescent="0.35">
      <c r="A833" s="28"/>
      <c r="B833" s="45" t="s">
        <v>121</v>
      </c>
      <c r="C833" s="30" t="s">
        <v>573</v>
      </c>
      <c r="D833" s="31" t="s">
        <v>575</v>
      </c>
      <c r="E833" s="17"/>
      <c r="F833" s="32"/>
      <c r="G833" s="33" t="s">
        <v>96</v>
      </c>
      <c r="H833" s="42"/>
    </row>
    <row r="834" spans="1:10" x14ac:dyDescent="0.35">
      <c r="A834" s="28"/>
      <c r="B834" s="45" t="s">
        <v>121</v>
      </c>
      <c r="C834" s="30" t="s">
        <v>429</v>
      </c>
      <c r="D834" s="31" t="s">
        <v>430</v>
      </c>
      <c r="E834" s="17"/>
      <c r="F834" s="32"/>
      <c r="G834" s="33" t="s">
        <v>96</v>
      </c>
      <c r="H834" s="42"/>
    </row>
    <row r="835" spans="1:10" x14ac:dyDescent="0.35">
      <c r="A835" s="28"/>
      <c r="B835" s="45" t="s">
        <v>125</v>
      </c>
      <c r="C835" s="30" t="s">
        <v>797</v>
      </c>
      <c r="D835" s="31" t="s">
        <v>105</v>
      </c>
      <c r="E835" s="17"/>
      <c r="F835" s="32"/>
      <c r="G835" s="33" t="s">
        <v>155</v>
      </c>
      <c r="H835" s="42" t="s">
        <v>91</v>
      </c>
      <c r="J835">
        <v>0.75</v>
      </c>
    </row>
    <row r="836" spans="1:10" x14ac:dyDescent="0.35">
      <c r="A836" s="28"/>
      <c r="B836" s="45" t="s">
        <v>125</v>
      </c>
      <c r="C836" s="30" t="s">
        <v>743</v>
      </c>
      <c r="D836" s="31" t="s">
        <v>744</v>
      </c>
      <c r="E836" s="17"/>
      <c r="F836" s="32"/>
      <c r="G836" s="33" t="s">
        <v>155</v>
      </c>
      <c r="H836" s="42" t="s">
        <v>91</v>
      </c>
    </row>
    <row r="837" spans="1:10" x14ac:dyDescent="0.35">
      <c r="A837" s="28"/>
      <c r="B837" s="45" t="s">
        <v>125</v>
      </c>
      <c r="C837" s="30" t="s">
        <v>209</v>
      </c>
      <c r="D837" s="31" t="s">
        <v>210</v>
      </c>
      <c r="E837" s="17"/>
      <c r="F837" s="32"/>
      <c r="G837" s="33" t="s">
        <v>155</v>
      </c>
      <c r="H837" s="42" t="s">
        <v>91</v>
      </c>
    </row>
    <row r="838" spans="1:10" x14ac:dyDescent="0.35">
      <c r="A838" s="28"/>
      <c r="B838" s="45" t="s">
        <v>125</v>
      </c>
      <c r="C838" s="30" t="s">
        <v>627</v>
      </c>
      <c r="D838" s="31" t="s">
        <v>635</v>
      </c>
      <c r="E838" s="17"/>
      <c r="F838" s="32"/>
      <c r="G838" s="33" t="s">
        <v>155</v>
      </c>
      <c r="H838" s="42" t="s">
        <v>91</v>
      </c>
    </row>
    <row r="839" spans="1:10" x14ac:dyDescent="0.35">
      <c r="A839" s="28"/>
      <c r="B839" s="45" t="s">
        <v>125</v>
      </c>
      <c r="C839" s="30" t="s">
        <v>87</v>
      </c>
      <c r="D839" s="31" t="s">
        <v>86</v>
      </c>
      <c r="E839" s="17"/>
      <c r="F839" s="32"/>
      <c r="G839" s="33" t="s">
        <v>164</v>
      </c>
      <c r="H839" s="42"/>
    </row>
    <row r="840" spans="1:10" x14ac:dyDescent="0.35">
      <c r="A840" s="28"/>
      <c r="B840" s="45" t="s">
        <v>125</v>
      </c>
      <c r="C840" s="30" t="s">
        <v>827</v>
      </c>
      <c r="D840" s="31" t="s">
        <v>828</v>
      </c>
      <c r="E840" s="17"/>
      <c r="F840" s="32"/>
      <c r="G840" s="33" t="s">
        <v>181</v>
      </c>
      <c r="H840" s="42"/>
    </row>
    <row r="841" spans="1:10" x14ac:dyDescent="0.35">
      <c r="A841" s="28"/>
      <c r="B841" s="45" t="s">
        <v>125</v>
      </c>
      <c r="C841" s="30" t="s">
        <v>38</v>
      </c>
      <c r="D841" s="31" t="s">
        <v>39</v>
      </c>
      <c r="E841" s="17"/>
      <c r="F841" s="32"/>
      <c r="G841" s="33" t="s">
        <v>340</v>
      </c>
      <c r="H841" s="42"/>
    </row>
    <row r="842" spans="1:10" x14ac:dyDescent="0.35">
      <c r="A842" s="28"/>
      <c r="B842" s="45" t="s">
        <v>125</v>
      </c>
      <c r="C842" s="30" t="s">
        <v>406</v>
      </c>
      <c r="D842" s="31" t="s">
        <v>419</v>
      </c>
      <c r="E842" s="17"/>
      <c r="F842" s="32"/>
      <c r="G842" s="33" t="s">
        <v>340</v>
      </c>
      <c r="H842" s="42"/>
    </row>
    <row r="843" spans="1:10" x14ac:dyDescent="0.35">
      <c r="A843" s="28"/>
      <c r="B843" s="45" t="s">
        <v>125</v>
      </c>
      <c r="C843" s="30" t="s">
        <v>27</v>
      </c>
      <c r="D843" s="31" t="s">
        <v>28</v>
      </c>
      <c r="E843" s="17"/>
      <c r="F843" s="32"/>
      <c r="G843" s="33" t="s">
        <v>101</v>
      </c>
      <c r="H843" s="42"/>
    </row>
    <row r="844" spans="1:10" x14ac:dyDescent="0.35">
      <c r="A844" s="28"/>
      <c r="B844" s="45" t="s">
        <v>125</v>
      </c>
      <c r="C844" s="30" t="s">
        <v>958</v>
      </c>
      <c r="D844" s="31" t="s">
        <v>959</v>
      </c>
      <c r="E844" s="17"/>
      <c r="F844" s="32"/>
      <c r="G844" s="33" t="s">
        <v>96</v>
      </c>
      <c r="H844" s="42"/>
    </row>
    <row r="845" spans="1:10" x14ac:dyDescent="0.35">
      <c r="A845" s="28"/>
      <c r="B845" s="45" t="s">
        <v>125</v>
      </c>
      <c r="C845" s="30" t="s">
        <v>573</v>
      </c>
      <c r="D845" s="31" t="s">
        <v>575</v>
      </c>
      <c r="E845" s="17"/>
      <c r="F845" s="32"/>
      <c r="G845" s="33" t="s">
        <v>96</v>
      </c>
      <c r="H845" s="42"/>
    </row>
    <row r="846" spans="1:10" x14ac:dyDescent="0.35">
      <c r="A846" s="28"/>
      <c r="B846" s="45" t="s">
        <v>125</v>
      </c>
      <c r="C846" s="30" t="s">
        <v>429</v>
      </c>
      <c r="D846" s="31" t="s">
        <v>430</v>
      </c>
      <c r="E846" s="17"/>
      <c r="F846" s="32"/>
      <c r="G846" s="33" t="s">
        <v>96</v>
      </c>
      <c r="H846" s="42"/>
    </row>
    <row r="847" spans="1:10" x14ac:dyDescent="0.35">
      <c r="A847" s="28"/>
      <c r="B847" s="45" t="s">
        <v>127</v>
      </c>
      <c r="C847" s="30" t="s">
        <v>797</v>
      </c>
      <c r="D847" s="31" t="s">
        <v>105</v>
      </c>
      <c r="E847" s="17"/>
      <c r="F847" s="32"/>
      <c r="G847" s="33" t="s">
        <v>155</v>
      </c>
      <c r="H847" s="42" t="s">
        <v>91</v>
      </c>
      <c r="J847">
        <v>0.74</v>
      </c>
    </row>
    <row r="848" spans="1:10" x14ac:dyDescent="0.35">
      <c r="A848" s="28"/>
      <c r="B848" s="45" t="s">
        <v>127</v>
      </c>
      <c r="C848" s="30" t="s">
        <v>743</v>
      </c>
      <c r="D848" s="31" t="s">
        <v>744</v>
      </c>
      <c r="E848" s="17"/>
      <c r="F848" s="32"/>
      <c r="G848" s="33" t="s">
        <v>155</v>
      </c>
      <c r="H848" s="42" t="s">
        <v>91</v>
      </c>
    </row>
    <row r="849" spans="1:9" x14ac:dyDescent="0.35">
      <c r="A849" s="28"/>
      <c r="B849" s="45" t="s">
        <v>127</v>
      </c>
      <c r="C849" s="30" t="s">
        <v>627</v>
      </c>
      <c r="D849" s="31" t="s">
        <v>635</v>
      </c>
      <c r="E849" s="17"/>
      <c r="F849" s="32"/>
      <c r="G849" s="33" t="s">
        <v>155</v>
      </c>
      <c r="H849" s="42" t="s">
        <v>91</v>
      </c>
    </row>
    <row r="850" spans="1:9" x14ac:dyDescent="0.35">
      <c r="A850" s="28"/>
      <c r="B850" s="45" t="s">
        <v>127</v>
      </c>
      <c r="C850" s="30" t="s">
        <v>209</v>
      </c>
      <c r="D850" s="31" t="s">
        <v>210</v>
      </c>
      <c r="E850" s="17"/>
      <c r="F850" s="32"/>
      <c r="G850" s="33" t="s">
        <v>155</v>
      </c>
      <c r="H850" s="42" t="s">
        <v>91</v>
      </c>
    </row>
    <row r="851" spans="1:9" x14ac:dyDescent="0.35">
      <c r="A851" s="28"/>
      <c r="B851" s="45" t="s">
        <v>127</v>
      </c>
      <c r="C851" s="30" t="s">
        <v>87</v>
      </c>
      <c r="D851" s="31" t="s">
        <v>86</v>
      </c>
      <c r="E851" s="17"/>
      <c r="F851" s="32"/>
      <c r="G851" s="33" t="s">
        <v>164</v>
      </c>
      <c r="H851" s="42"/>
    </row>
    <row r="852" spans="1:9" x14ac:dyDescent="0.35">
      <c r="A852" s="28"/>
      <c r="B852" s="45" t="s">
        <v>127</v>
      </c>
      <c r="C852" s="30" t="s">
        <v>827</v>
      </c>
      <c r="D852" s="31" t="s">
        <v>828</v>
      </c>
      <c r="E852" s="17"/>
      <c r="F852" s="32"/>
      <c r="G852" s="33" t="s">
        <v>181</v>
      </c>
      <c r="H852" s="42"/>
    </row>
    <row r="853" spans="1:9" x14ac:dyDescent="0.35">
      <c r="A853" s="28"/>
      <c r="B853" s="45" t="s">
        <v>127</v>
      </c>
      <c r="C853" s="30" t="s">
        <v>406</v>
      </c>
      <c r="D853" s="31" t="s">
        <v>419</v>
      </c>
      <c r="E853" s="17"/>
      <c r="F853" s="32"/>
      <c r="G853" s="33" t="s">
        <v>340</v>
      </c>
      <c r="H853" s="42"/>
    </row>
    <row r="854" spans="1:9" x14ac:dyDescent="0.35">
      <c r="A854" s="28"/>
      <c r="B854" s="45" t="s">
        <v>127</v>
      </c>
      <c r="C854" s="30" t="s">
        <v>27</v>
      </c>
      <c r="D854" s="31" t="s">
        <v>28</v>
      </c>
      <c r="E854" s="17"/>
      <c r="F854" s="32"/>
      <c r="G854" s="33" t="s">
        <v>101</v>
      </c>
      <c r="H854" s="42"/>
    </row>
    <row r="855" spans="1:9" x14ac:dyDescent="0.35">
      <c r="A855" s="28"/>
      <c r="B855" s="45" t="s">
        <v>127</v>
      </c>
      <c r="C855" s="30" t="s">
        <v>958</v>
      </c>
      <c r="D855" s="31" t="s">
        <v>959</v>
      </c>
      <c r="E855" s="17"/>
      <c r="F855" s="32"/>
      <c r="G855" s="33" t="s">
        <v>96</v>
      </c>
      <c r="H855" s="42"/>
    </row>
    <row r="856" spans="1:9" x14ac:dyDescent="0.35">
      <c r="A856" s="28"/>
      <c r="B856" s="45" t="s">
        <v>127</v>
      </c>
      <c r="C856" s="30" t="s">
        <v>573</v>
      </c>
      <c r="D856" s="31" t="s">
        <v>575</v>
      </c>
      <c r="E856" s="17"/>
      <c r="F856" s="32"/>
      <c r="G856" s="33" t="s">
        <v>96</v>
      </c>
      <c r="H856" s="42"/>
    </row>
    <row r="857" spans="1:9" x14ac:dyDescent="0.35">
      <c r="A857" s="28"/>
      <c r="B857" s="45" t="s">
        <v>77</v>
      </c>
      <c r="C857" s="30" t="s">
        <v>847</v>
      </c>
      <c r="D857" s="31" t="s">
        <v>848</v>
      </c>
      <c r="E857" s="17"/>
      <c r="F857" s="32"/>
      <c r="G857" s="33">
        <v>0.99380100000000005</v>
      </c>
      <c r="H857" s="42">
        <v>0.99999700000000002</v>
      </c>
    </row>
    <row r="858" spans="1:9" x14ac:dyDescent="0.35">
      <c r="A858" s="28"/>
      <c r="B858" s="45" t="s">
        <v>77</v>
      </c>
      <c r="C858" s="30" t="s">
        <v>78</v>
      </c>
      <c r="D858" s="31" t="s">
        <v>79</v>
      </c>
      <c r="E858" s="17"/>
      <c r="F858" s="32"/>
      <c r="G858" s="33">
        <v>9.9999999999999995E-7</v>
      </c>
      <c r="H858" s="42">
        <v>2.5999999999999999E-3</v>
      </c>
    </row>
    <row r="859" spans="1:9" x14ac:dyDescent="0.35">
      <c r="A859" s="28"/>
      <c r="B859" s="45" t="s">
        <v>77</v>
      </c>
      <c r="C859" s="30" t="s">
        <v>782</v>
      </c>
      <c r="D859" s="31" t="s">
        <v>783</v>
      </c>
      <c r="E859" s="17"/>
      <c r="F859" s="32"/>
      <c r="G859" s="33">
        <v>9.9999999999999995E-7</v>
      </c>
      <c r="H859" s="42">
        <v>2.5999999999999999E-3</v>
      </c>
    </row>
    <row r="860" spans="1:9" x14ac:dyDescent="0.35">
      <c r="A860" s="28"/>
      <c r="B860" s="45" t="s">
        <v>77</v>
      </c>
      <c r="C860" s="30" t="s">
        <v>527</v>
      </c>
      <c r="D860" s="31" t="s">
        <v>528</v>
      </c>
      <c r="E860" s="17"/>
      <c r="F860" s="32"/>
      <c r="G860" s="33">
        <v>9.9999999999999995E-7</v>
      </c>
      <c r="H860" s="42">
        <v>9.9989999999999996E-4</v>
      </c>
    </row>
    <row r="861" spans="1:9" x14ac:dyDescent="0.35">
      <c r="A861" s="28"/>
      <c r="B861" s="45" t="s">
        <v>530</v>
      </c>
      <c r="C861" s="30" t="s">
        <v>847</v>
      </c>
      <c r="D861" s="31" t="s">
        <v>848</v>
      </c>
      <c r="E861" s="17"/>
      <c r="F861" s="32"/>
      <c r="G861" s="33">
        <v>0.76400100000000004</v>
      </c>
      <c r="H861" s="42">
        <v>9.99998E-2</v>
      </c>
    </row>
    <row r="862" spans="1:9" x14ac:dyDescent="0.35">
      <c r="A862" s="28"/>
      <c r="B862" s="45" t="s">
        <v>530</v>
      </c>
      <c r="C862" s="30" t="s">
        <v>908</v>
      </c>
      <c r="D862" s="31" t="s">
        <v>909</v>
      </c>
      <c r="E862" s="17"/>
      <c r="F862" s="32"/>
      <c r="G862" s="33">
        <v>9.9999999999999995E-8</v>
      </c>
      <c r="H862" s="42">
        <v>0.23499999999999999</v>
      </c>
    </row>
    <row r="863" spans="1:9" x14ac:dyDescent="0.35">
      <c r="A863" s="28"/>
      <c r="B863" s="45" t="s">
        <v>530</v>
      </c>
      <c r="C863" s="30" t="s">
        <v>1320</v>
      </c>
      <c r="D863" s="31" t="s">
        <v>528</v>
      </c>
      <c r="E863" s="17"/>
      <c r="F863" s="32"/>
      <c r="G863" s="33">
        <v>9.9999999999999995E-8</v>
      </c>
      <c r="H863" s="42">
        <v>9.990000000000001E-4</v>
      </c>
    </row>
    <row r="864" spans="1:9" x14ac:dyDescent="0.35">
      <c r="A864" s="28"/>
      <c r="B864" s="45" t="s">
        <v>135</v>
      </c>
      <c r="C864" s="30" t="s">
        <v>136</v>
      </c>
      <c r="D864" s="31" t="s">
        <v>137</v>
      </c>
      <c r="E864" s="17"/>
      <c r="F864" s="32"/>
      <c r="G864" s="33">
        <v>0.1</v>
      </c>
      <c r="H864" s="42">
        <v>0.3</v>
      </c>
      <c r="I864">
        <v>1.052</v>
      </c>
    </row>
    <row r="865" spans="1:10" x14ac:dyDescent="0.35">
      <c r="A865" s="28"/>
      <c r="B865" s="45" t="s">
        <v>135</v>
      </c>
      <c r="C865" s="30" t="s">
        <v>1321</v>
      </c>
      <c r="D865" s="31" t="s">
        <v>193</v>
      </c>
      <c r="E865" s="17"/>
      <c r="F865" s="32"/>
      <c r="G865" s="33">
        <v>0.01</v>
      </c>
      <c r="H865" s="42">
        <v>0.05</v>
      </c>
    </row>
    <row r="866" spans="1:10" x14ac:dyDescent="0.35">
      <c r="A866" s="28"/>
      <c r="B866" s="45" t="s">
        <v>135</v>
      </c>
      <c r="C866" s="30" t="s">
        <v>1322</v>
      </c>
      <c r="D866" s="31" t="s">
        <v>1082</v>
      </c>
      <c r="E866" s="17"/>
      <c r="F866" s="32"/>
      <c r="G866" s="33">
        <v>0.01</v>
      </c>
      <c r="H866" s="42">
        <v>0.05</v>
      </c>
    </row>
    <row r="867" spans="1:10" x14ac:dyDescent="0.35">
      <c r="A867" s="28"/>
      <c r="B867" s="45" t="s">
        <v>135</v>
      </c>
      <c r="C867" s="30" t="s">
        <v>1217</v>
      </c>
      <c r="D867" s="31" t="s">
        <v>1323</v>
      </c>
      <c r="E867" s="17"/>
      <c r="F867" s="32"/>
      <c r="G867" s="33">
        <v>0.01</v>
      </c>
      <c r="H867" s="42">
        <v>0.05</v>
      </c>
    </row>
    <row r="868" spans="1:10" x14ac:dyDescent="0.35">
      <c r="A868" s="28"/>
      <c r="B868" s="45" t="s">
        <v>119</v>
      </c>
      <c r="C868" s="30" t="s">
        <v>797</v>
      </c>
      <c r="D868" s="31" t="s">
        <v>105</v>
      </c>
      <c r="E868" s="17"/>
      <c r="F868" s="32"/>
      <c r="G868" s="33">
        <v>0.20399999999999999</v>
      </c>
      <c r="H868" s="42"/>
      <c r="J868">
        <v>0.75</v>
      </c>
    </row>
    <row r="869" spans="1:10" x14ac:dyDescent="0.35">
      <c r="A869" s="28"/>
      <c r="B869" s="45" t="s">
        <v>119</v>
      </c>
      <c r="C869" s="30" t="s">
        <v>743</v>
      </c>
      <c r="D869" s="31" t="s">
        <v>744</v>
      </c>
      <c r="E869" s="17"/>
      <c r="F869" s="32"/>
      <c r="G869" s="33">
        <v>0.17599999999999999</v>
      </c>
      <c r="H869" s="42"/>
    </row>
    <row r="870" spans="1:10" x14ac:dyDescent="0.35">
      <c r="A870" s="28"/>
      <c r="B870" s="45" t="s">
        <v>119</v>
      </c>
      <c r="C870" s="30" t="s">
        <v>627</v>
      </c>
      <c r="D870" s="31" t="s">
        <v>635</v>
      </c>
      <c r="E870" s="17"/>
      <c r="F870" s="32"/>
      <c r="G870" s="33">
        <v>0.1212</v>
      </c>
      <c r="H870" s="42"/>
    </row>
    <row r="871" spans="1:10" x14ac:dyDescent="0.35">
      <c r="A871" s="28"/>
      <c r="B871" s="45" t="s">
        <v>119</v>
      </c>
      <c r="C871" s="30" t="s">
        <v>209</v>
      </c>
      <c r="D871" s="31" t="s">
        <v>210</v>
      </c>
      <c r="E871" s="17"/>
      <c r="F871" s="32"/>
      <c r="G871" s="33">
        <v>0.1133</v>
      </c>
      <c r="H871" s="42"/>
    </row>
    <row r="872" spans="1:10" x14ac:dyDescent="0.35">
      <c r="A872" s="28"/>
      <c r="B872" s="45" t="s">
        <v>119</v>
      </c>
      <c r="C872" s="30" t="s">
        <v>87</v>
      </c>
      <c r="D872" s="31" t="s">
        <v>86</v>
      </c>
      <c r="E872" s="17"/>
      <c r="F872" s="32"/>
      <c r="G872" s="33">
        <v>9.6000000000000002E-2</v>
      </c>
      <c r="H872" s="42"/>
    </row>
    <row r="873" spans="1:10" x14ac:dyDescent="0.35">
      <c r="A873" s="28"/>
      <c r="B873" s="45" t="s">
        <v>119</v>
      </c>
      <c r="C873" s="30" t="s">
        <v>827</v>
      </c>
      <c r="D873" s="31" t="s">
        <v>828</v>
      </c>
      <c r="E873" s="17"/>
      <c r="F873" s="32"/>
      <c r="G873" s="33">
        <v>0.04</v>
      </c>
      <c r="H873" s="42"/>
    </row>
    <row r="874" spans="1:10" x14ac:dyDescent="0.35">
      <c r="A874" s="28"/>
      <c r="B874" s="45" t="s">
        <v>119</v>
      </c>
      <c r="C874" s="30" t="s">
        <v>406</v>
      </c>
      <c r="D874" s="31" t="s">
        <v>419</v>
      </c>
      <c r="E874" s="17"/>
      <c r="F874" s="32"/>
      <c r="G874" s="33">
        <v>1.78E-2</v>
      </c>
      <c r="H874" s="42"/>
    </row>
    <row r="875" spans="1:10" x14ac:dyDescent="0.35">
      <c r="A875" s="28"/>
      <c r="B875" s="45" t="s">
        <v>119</v>
      </c>
      <c r="C875" s="30" t="s">
        <v>850</v>
      </c>
      <c r="D875" s="31" t="s">
        <v>851</v>
      </c>
      <c r="E875" s="17"/>
      <c r="F875" s="32"/>
      <c r="G875" s="33">
        <v>1.5599999999999999E-2</v>
      </c>
      <c r="H875" s="42"/>
    </row>
    <row r="876" spans="1:10" x14ac:dyDescent="0.35">
      <c r="A876" s="28"/>
      <c r="B876" s="45" t="s">
        <v>119</v>
      </c>
      <c r="C876" s="30" t="s">
        <v>38</v>
      </c>
      <c r="D876" s="31" t="s">
        <v>39</v>
      </c>
      <c r="E876" s="17"/>
      <c r="F876" s="32"/>
      <c r="G876" s="33">
        <v>6.4999999999999997E-3</v>
      </c>
      <c r="H876" s="42"/>
    </row>
    <row r="877" spans="1:10" x14ac:dyDescent="0.35">
      <c r="A877" s="28"/>
      <c r="B877" s="45" t="s">
        <v>119</v>
      </c>
      <c r="C877" s="30" t="s">
        <v>27</v>
      </c>
      <c r="D877" s="31" t="s">
        <v>28</v>
      </c>
      <c r="E877" s="17"/>
      <c r="F877" s="32"/>
      <c r="G877" s="33">
        <v>4.1999999999999997E-3</v>
      </c>
      <c r="H877" s="42"/>
    </row>
    <row r="878" spans="1:10" x14ac:dyDescent="0.35">
      <c r="A878" s="28"/>
      <c r="B878" s="45" t="s">
        <v>119</v>
      </c>
      <c r="C878" s="30" t="s">
        <v>958</v>
      </c>
      <c r="D878" s="31" t="s">
        <v>959</v>
      </c>
      <c r="E878" s="17"/>
      <c r="F878" s="32"/>
      <c r="G878" s="33">
        <v>1.9E-3</v>
      </c>
      <c r="H878" s="42"/>
    </row>
    <row r="879" spans="1:10" x14ac:dyDescent="0.35">
      <c r="A879" s="28"/>
      <c r="B879" s="45" t="s">
        <v>119</v>
      </c>
      <c r="C879" s="30" t="s">
        <v>573</v>
      </c>
      <c r="D879" s="31" t="s">
        <v>575</v>
      </c>
      <c r="E879" s="17"/>
      <c r="F879" s="32"/>
      <c r="G879" s="33">
        <v>1.4E-3</v>
      </c>
      <c r="H879" s="42"/>
    </row>
    <row r="880" spans="1:10" x14ac:dyDescent="0.35">
      <c r="A880" s="28"/>
      <c r="B880" s="45" t="s">
        <v>119</v>
      </c>
      <c r="C880" s="30" t="s">
        <v>429</v>
      </c>
      <c r="D880" s="31" t="s">
        <v>430</v>
      </c>
      <c r="E880" s="17"/>
      <c r="F880" s="32"/>
      <c r="G880" s="33">
        <v>1.1999999999999999E-3</v>
      </c>
      <c r="H880" s="42"/>
    </row>
    <row r="881" spans="1:10" x14ac:dyDescent="0.35">
      <c r="A881" s="28"/>
      <c r="B881" s="45" t="s">
        <v>119</v>
      </c>
      <c r="C881" s="30" t="s">
        <v>292</v>
      </c>
      <c r="D881" s="31" t="s">
        <v>293</v>
      </c>
      <c r="E881" s="17" t="str">
        <f>IFERROR(IF(OR($C881="",$C881="No CAS"),INDEX('[1]DEQ Pollutant List'!$A$7:$A$611,MATCH($D881,'[1]DEQ Pollutant List'!$C$7:$C$611,0)),INDEX('[1]DEQ Pollutant List'!$A$7:$A$611,MATCH($C881,'[1]DEQ Pollutant List'!$B$7:$B$611,0))),"")</f>
        <v/>
      </c>
      <c r="F881" s="32"/>
      <c r="G881" s="33">
        <v>1.1999999999999999E-3</v>
      </c>
      <c r="H881" s="42"/>
    </row>
    <row r="882" spans="1:10" x14ac:dyDescent="0.35">
      <c r="A882" s="28"/>
      <c r="B882" s="45" t="s">
        <v>66</v>
      </c>
      <c r="C882" s="30" t="s">
        <v>797</v>
      </c>
      <c r="D882" s="31" t="s">
        <v>105</v>
      </c>
      <c r="E882" s="17"/>
      <c r="F882" s="32"/>
      <c r="G882" s="33">
        <v>0.18</v>
      </c>
      <c r="H882" s="42"/>
      <c r="J882">
        <v>0.874</v>
      </c>
    </row>
    <row r="883" spans="1:10" x14ac:dyDescent="0.35">
      <c r="A883" s="28"/>
      <c r="B883" s="45" t="s">
        <v>66</v>
      </c>
      <c r="C883" s="30" t="s">
        <v>1135</v>
      </c>
      <c r="D883" s="31" t="s">
        <v>744</v>
      </c>
      <c r="E883" s="17"/>
      <c r="F883" s="32"/>
      <c r="G883" s="33">
        <v>0.16</v>
      </c>
      <c r="H883" s="42"/>
    </row>
    <row r="884" spans="1:10" x14ac:dyDescent="0.35">
      <c r="A884" s="28"/>
      <c r="B884" s="45" t="s">
        <v>66</v>
      </c>
      <c r="C884" s="30" t="s">
        <v>384</v>
      </c>
      <c r="D884" s="31" t="s">
        <v>386</v>
      </c>
      <c r="E884" s="17"/>
      <c r="F884" s="32"/>
      <c r="G884" s="33">
        <v>8.4000000000000005E-2</v>
      </c>
      <c r="H884" s="42"/>
    </row>
    <row r="885" spans="1:10" x14ac:dyDescent="0.35">
      <c r="A885" s="28"/>
      <c r="B885" s="45" t="s">
        <v>66</v>
      </c>
      <c r="C885" s="30" t="s">
        <v>87</v>
      </c>
      <c r="D885" s="31" t="s">
        <v>92</v>
      </c>
      <c r="E885" s="17"/>
      <c r="F885" s="32"/>
      <c r="G885" s="33">
        <v>8.3000000000000004E-2</v>
      </c>
      <c r="H885" s="42"/>
    </row>
    <row r="886" spans="1:10" x14ac:dyDescent="0.35">
      <c r="A886" s="28"/>
      <c r="B886" s="45" t="s">
        <v>66</v>
      </c>
      <c r="C886" s="30" t="s">
        <v>209</v>
      </c>
      <c r="D886" s="31" t="s">
        <v>210</v>
      </c>
      <c r="E886" s="17"/>
      <c r="F886" s="32"/>
      <c r="G886" s="33">
        <v>0.05</v>
      </c>
      <c r="H886" s="42"/>
    </row>
    <row r="887" spans="1:10" x14ac:dyDescent="0.35">
      <c r="A887" s="28"/>
      <c r="B887" s="45" t="s">
        <v>66</v>
      </c>
      <c r="C887" s="30" t="s">
        <v>60</v>
      </c>
      <c r="D887" s="31" t="s">
        <v>933</v>
      </c>
      <c r="E887" s="17"/>
      <c r="F887" s="32"/>
      <c r="G887" s="33">
        <v>3.9E-2</v>
      </c>
      <c r="H887" s="42"/>
    </row>
    <row r="888" spans="1:10" x14ac:dyDescent="0.35">
      <c r="A888" s="28"/>
      <c r="B888" s="45" t="s">
        <v>66</v>
      </c>
      <c r="C888" s="30" t="s">
        <v>561</v>
      </c>
      <c r="D888" s="31" t="s">
        <v>564</v>
      </c>
      <c r="E888" s="17"/>
      <c r="F888" s="32"/>
      <c r="G888" s="33">
        <v>2.9000000000000001E-2</v>
      </c>
      <c r="H888" s="42"/>
    </row>
    <row r="889" spans="1:10" x14ac:dyDescent="0.35">
      <c r="A889" s="28"/>
      <c r="B889" s="45" t="s">
        <v>66</v>
      </c>
      <c r="C889" s="30" t="s">
        <v>406</v>
      </c>
      <c r="D889" s="31" t="s">
        <v>519</v>
      </c>
      <c r="E889" s="17"/>
      <c r="F889" s="32"/>
      <c r="G889" s="33">
        <v>2.7E-2</v>
      </c>
      <c r="H889" s="42"/>
    </row>
    <row r="890" spans="1:10" x14ac:dyDescent="0.35">
      <c r="A890" s="28"/>
      <c r="B890" s="45" t="s">
        <v>66</v>
      </c>
      <c r="C890" s="30" t="s">
        <v>579</v>
      </c>
      <c r="D890" s="31" t="s">
        <v>582</v>
      </c>
      <c r="E890" s="17"/>
      <c r="F890" s="32"/>
      <c r="G890" s="33">
        <v>2.3E-2</v>
      </c>
      <c r="H890" s="42"/>
    </row>
    <row r="891" spans="1:10" x14ac:dyDescent="0.35">
      <c r="A891" s="28"/>
      <c r="B891" s="45" t="s">
        <v>66</v>
      </c>
      <c r="C891" s="30" t="s">
        <v>27</v>
      </c>
      <c r="D891" s="31" t="s">
        <v>28</v>
      </c>
      <c r="E891" s="17"/>
      <c r="F891" s="32"/>
      <c r="G891" s="33">
        <v>7.0000000000000001E-3</v>
      </c>
      <c r="H891" s="42"/>
    </row>
    <row r="892" spans="1:10" x14ac:dyDescent="0.35">
      <c r="A892" s="28"/>
      <c r="B892" s="45" t="s">
        <v>66</v>
      </c>
      <c r="C892" s="30" t="s">
        <v>460</v>
      </c>
      <c r="D892" s="31" t="s">
        <v>461</v>
      </c>
      <c r="E892" s="17"/>
      <c r="F892" s="32"/>
      <c r="G892" s="33">
        <v>3.0000000000000001E-3</v>
      </c>
      <c r="H892" s="42"/>
    </row>
    <row r="893" spans="1:10" x14ac:dyDescent="0.35">
      <c r="A893" s="28"/>
      <c r="B893" s="45" t="s">
        <v>66</v>
      </c>
      <c r="C893" s="30" t="s">
        <v>67</v>
      </c>
      <c r="D893" s="31" t="s">
        <v>68</v>
      </c>
      <c r="E893" s="17"/>
      <c r="F893" s="32"/>
      <c r="G893" s="33">
        <v>2E-3</v>
      </c>
      <c r="H893" s="42"/>
    </row>
    <row r="894" spans="1:10" x14ac:dyDescent="0.35">
      <c r="A894" s="28"/>
      <c r="B894" s="45" t="s">
        <v>66</v>
      </c>
      <c r="C894" s="30" t="s">
        <v>1183</v>
      </c>
      <c r="D894" s="31" t="s">
        <v>658</v>
      </c>
      <c r="E894" s="17"/>
      <c r="F894" s="32"/>
      <c r="G894" s="33">
        <v>2E-3</v>
      </c>
      <c r="H894" s="42"/>
    </row>
    <row r="895" spans="1:10" x14ac:dyDescent="0.35">
      <c r="A895" s="28"/>
      <c r="B895" s="45" t="s">
        <v>69</v>
      </c>
      <c r="C895" s="30" t="s">
        <v>1135</v>
      </c>
      <c r="D895" s="31" t="s">
        <v>744</v>
      </c>
      <c r="E895" s="17"/>
      <c r="F895" s="32"/>
      <c r="G895" s="33">
        <v>0.22</v>
      </c>
      <c r="H895" s="42"/>
      <c r="I895">
        <v>0.82299999999999995</v>
      </c>
    </row>
    <row r="896" spans="1:10" x14ac:dyDescent="0.35">
      <c r="A896" s="28"/>
      <c r="B896" s="45" t="s">
        <v>69</v>
      </c>
      <c r="C896" s="30" t="s">
        <v>797</v>
      </c>
      <c r="D896" s="31" t="s">
        <v>105</v>
      </c>
      <c r="E896" s="17"/>
      <c r="F896" s="32"/>
      <c r="G896" s="33">
        <v>0.18</v>
      </c>
      <c r="H896" s="42"/>
    </row>
    <row r="897" spans="1:10" x14ac:dyDescent="0.35">
      <c r="A897" s="28"/>
      <c r="B897" s="45" t="s">
        <v>69</v>
      </c>
      <c r="C897" s="30" t="s">
        <v>87</v>
      </c>
      <c r="D897" s="31" t="s">
        <v>92</v>
      </c>
      <c r="E897" s="17"/>
      <c r="F897" s="32"/>
      <c r="G897" s="33">
        <v>8.3000000000000004E-2</v>
      </c>
      <c r="H897" s="42"/>
    </row>
    <row r="898" spans="1:10" x14ac:dyDescent="0.35">
      <c r="A898" s="28"/>
      <c r="B898" s="45" t="s">
        <v>69</v>
      </c>
      <c r="C898" s="30" t="s">
        <v>209</v>
      </c>
      <c r="D898" s="31" t="s">
        <v>210</v>
      </c>
      <c r="E898" s="17"/>
      <c r="F898" s="32"/>
      <c r="G898" s="33">
        <v>6.9000000000000006E-2</v>
      </c>
      <c r="H898" s="42"/>
    </row>
    <row r="899" spans="1:10" x14ac:dyDescent="0.35">
      <c r="A899" s="28"/>
      <c r="B899" s="45" t="s">
        <v>69</v>
      </c>
      <c r="C899" s="30" t="s">
        <v>38</v>
      </c>
      <c r="D899" s="31" t="s">
        <v>325</v>
      </c>
      <c r="E899" s="17"/>
      <c r="F899" s="32"/>
      <c r="G899" s="33">
        <v>4.9000000000000002E-2</v>
      </c>
      <c r="H899" s="42"/>
    </row>
    <row r="900" spans="1:10" x14ac:dyDescent="0.35">
      <c r="A900" s="28"/>
      <c r="B900" s="45" t="s">
        <v>69</v>
      </c>
      <c r="C900" s="30" t="s">
        <v>60</v>
      </c>
      <c r="D900" s="31" t="s">
        <v>933</v>
      </c>
      <c r="E900" s="17"/>
      <c r="F900" s="32"/>
      <c r="G900" s="33">
        <v>4.2000000000000003E-2</v>
      </c>
      <c r="H900" s="42"/>
    </row>
    <row r="901" spans="1:10" x14ac:dyDescent="0.35">
      <c r="A901" s="28"/>
      <c r="B901" s="45" t="s">
        <v>69</v>
      </c>
      <c r="C901" s="30" t="s">
        <v>406</v>
      </c>
      <c r="D901" s="31" t="s">
        <v>474</v>
      </c>
      <c r="E901" s="17"/>
      <c r="F901" s="32"/>
      <c r="G901" s="33">
        <v>3.6999999999999998E-2</v>
      </c>
      <c r="H901" s="42"/>
    </row>
    <row r="902" spans="1:10" x14ac:dyDescent="0.35">
      <c r="A902" s="28"/>
      <c r="B902" s="45" t="s">
        <v>69</v>
      </c>
      <c r="C902" s="30" t="s">
        <v>384</v>
      </c>
      <c r="D902" s="31" t="s">
        <v>386</v>
      </c>
      <c r="E902" s="17"/>
      <c r="F902" s="32"/>
      <c r="G902" s="33">
        <v>3.4000000000000002E-2</v>
      </c>
      <c r="H902" s="42"/>
    </row>
    <row r="903" spans="1:10" x14ac:dyDescent="0.35">
      <c r="A903" s="28"/>
      <c r="B903" s="45" t="s">
        <v>69</v>
      </c>
      <c r="C903" s="30" t="s">
        <v>579</v>
      </c>
      <c r="D903" s="31" t="s">
        <v>582</v>
      </c>
      <c r="E903" s="17"/>
      <c r="F903" s="32"/>
      <c r="G903" s="33">
        <v>3.1E-2</v>
      </c>
      <c r="H903" s="42"/>
    </row>
    <row r="904" spans="1:10" x14ac:dyDescent="0.35">
      <c r="A904" s="28"/>
      <c r="B904" s="45" t="s">
        <v>69</v>
      </c>
      <c r="C904" s="30" t="s">
        <v>621</v>
      </c>
      <c r="D904" s="31" t="s">
        <v>623</v>
      </c>
      <c r="E904" s="17"/>
      <c r="F904" s="32"/>
      <c r="G904" s="33">
        <v>0.01</v>
      </c>
      <c r="H904" s="42"/>
    </row>
    <row r="905" spans="1:10" x14ac:dyDescent="0.35">
      <c r="A905" s="28"/>
      <c r="B905" s="45" t="s">
        <v>69</v>
      </c>
      <c r="C905" s="30" t="s">
        <v>27</v>
      </c>
      <c r="D905" s="31" t="s">
        <v>28</v>
      </c>
      <c r="E905" s="17"/>
      <c r="F905" s="32"/>
      <c r="G905" s="33">
        <v>8.9999999999999993E-3</v>
      </c>
      <c r="H905" s="42"/>
    </row>
    <row r="906" spans="1:10" x14ac:dyDescent="0.35">
      <c r="A906" s="28"/>
      <c r="B906" s="45" t="s">
        <v>69</v>
      </c>
      <c r="C906" s="30" t="s">
        <v>67</v>
      </c>
      <c r="D906" s="31" t="s">
        <v>68</v>
      </c>
      <c r="E906" s="17"/>
      <c r="F906" s="32"/>
      <c r="G906" s="33">
        <v>3.0000000000000001E-3</v>
      </c>
      <c r="H906" s="42"/>
    </row>
    <row r="907" spans="1:10" x14ac:dyDescent="0.35">
      <c r="A907" s="28"/>
      <c r="B907" s="45" t="s">
        <v>69</v>
      </c>
      <c r="C907" s="30" t="s">
        <v>648</v>
      </c>
      <c r="D907" s="31" t="s">
        <v>649</v>
      </c>
      <c r="E907" s="17"/>
      <c r="F907" s="32"/>
      <c r="G907" s="33">
        <v>3.0000000000000001E-3</v>
      </c>
      <c r="H907" s="42"/>
    </row>
    <row r="908" spans="1:10" x14ac:dyDescent="0.35">
      <c r="A908" s="28"/>
      <c r="B908" s="45" t="s">
        <v>69</v>
      </c>
      <c r="C908" s="30" t="s">
        <v>1009</v>
      </c>
      <c r="D908" s="31" t="s">
        <v>1010</v>
      </c>
      <c r="E908" s="17"/>
      <c r="F908" s="32"/>
      <c r="G908" s="33">
        <v>1E-3</v>
      </c>
      <c r="H908" s="42"/>
    </row>
    <row r="909" spans="1:10" x14ac:dyDescent="0.35">
      <c r="A909" s="28"/>
      <c r="B909" s="45" t="s">
        <v>120</v>
      </c>
      <c r="C909" s="30" t="s">
        <v>797</v>
      </c>
      <c r="D909" s="31" t="s">
        <v>105</v>
      </c>
      <c r="E909" s="17"/>
      <c r="F909" s="32"/>
      <c r="G909" s="33" t="s">
        <v>155</v>
      </c>
      <c r="H909" s="42" t="s">
        <v>91</v>
      </c>
      <c r="J909">
        <v>0.77</v>
      </c>
    </row>
    <row r="910" spans="1:10" x14ac:dyDescent="0.35">
      <c r="A910" s="28"/>
      <c r="B910" s="45" t="s">
        <v>120</v>
      </c>
      <c r="C910" s="30" t="s">
        <v>743</v>
      </c>
      <c r="D910" s="31" t="s">
        <v>744</v>
      </c>
      <c r="E910" s="17"/>
      <c r="F910" s="32"/>
      <c r="G910" s="33" t="s">
        <v>155</v>
      </c>
      <c r="H910" s="42" t="s">
        <v>91</v>
      </c>
    </row>
    <row r="911" spans="1:10" x14ac:dyDescent="0.35">
      <c r="A911" s="28"/>
      <c r="B911" s="45" t="s">
        <v>120</v>
      </c>
      <c r="C911" s="30" t="s">
        <v>209</v>
      </c>
      <c r="D911" s="31" t="s">
        <v>210</v>
      </c>
      <c r="E911" s="17"/>
      <c r="F911" s="32"/>
      <c r="G911" s="33" t="s">
        <v>155</v>
      </c>
      <c r="H911" s="42" t="s">
        <v>91</v>
      </c>
    </row>
    <row r="912" spans="1:10" x14ac:dyDescent="0.35">
      <c r="A912" s="28"/>
      <c r="B912" s="45" t="s">
        <v>120</v>
      </c>
      <c r="C912" s="30" t="s">
        <v>627</v>
      </c>
      <c r="D912" s="31" t="s">
        <v>635</v>
      </c>
      <c r="E912" s="17"/>
      <c r="F912" s="32"/>
      <c r="G912" s="33" t="s">
        <v>155</v>
      </c>
      <c r="H912" s="42" t="s">
        <v>91</v>
      </c>
    </row>
    <row r="913" spans="1:11" x14ac:dyDescent="0.35">
      <c r="A913" s="28"/>
      <c r="B913" s="45" t="s">
        <v>120</v>
      </c>
      <c r="C913" s="30" t="s">
        <v>87</v>
      </c>
      <c r="D913" s="31" t="s">
        <v>86</v>
      </c>
      <c r="E913" s="17"/>
      <c r="F913" s="32"/>
      <c r="G913" s="33" t="s">
        <v>155</v>
      </c>
      <c r="H913" s="42"/>
    </row>
    <row r="914" spans="1:11" x14ac:dyDescent="0.35">
      <c r="A914" s="28"/>
      <c r="B914" s="45" t="s">
        <v>120</v>
      </c>
      <c r="C914" s="30" t="s">
        <v>38</v>
      </c>
      <c r="D914" s="31" t="s">
        <v>39</v>
      </c>
      <c r="E914" s="17"/>
      <c r="F914" s="32"/>
      <c r="G914" s="33" t="s">
        <v>155</v>
      </c>
      <c r="H914" s="42"/>
    </row>
    <row r="915" spans="1:11" x14ac:dyDescent="0.35">
      <c r="A915" s="28"/>
      <c r="B915" s="45" t="s">
        <v>120</v>
      </c>
      <c r="C915" s="30" t="s">
        <v>827</v>
      </c>
      <c r="D915" s="31" t="s">
        <v>828</v>
      </c>
      <c r="E915" s="17"/>
      <c r="F915" s="32"/>
      <c r="G915" s="33" t="s">
        <v>181</v>
      </c>
      <c r="H915" s="42"/>
    </row>
    <row r="916" spans="1:11" x14ac:dyDescent="0.35">
      <c r="A916" s="28"/>
      <c r="B916" s="45" t="s">
        <v>120</v>
      </c>
      <c r="C916" s="30" t="s">
        <v>998</v>
      </c>
      <c r="D916" s="31" t="s">
        <v>999</v>
      </c>
      <c r="E916" s="17"/>
      <c r="F916" s="32"/>
      <c r="G916" s="33" t="s">
        <v>340</v>
      </c>
      <c r="H916" s="42"/>
    </row>
    <row r="917" spans="1:11" x14ac:dyDescent="0.35">
      <c r="A917" s="28"/>
      <c r="B917" s="45" t="s">
        <v>120</v>
      </c>
      <c r="C917" s="30" t="s">
        <v>406</v>
      </c>
      <c r="D917" s="31" t="s">
        <v>419</v>
      </c>
      <c r="E917" s="17"/>
      <c r="F917" s="32"/>
      <c r="G917" s="33" t="s">
        <v>340</v>
      </c>
      <c r="H917" s="42"/>
    </row>
    <row r="918" spans="1:11" x14ac:dyDescent="0.35">
      <c r="A918" s="28"/>
      <c r="B918" s="45" t="s">
        <v>120</v>
      </c>
      <c r="C918" s="30" t="s">
        <v>27</v>
      </c>
      <c r="D918" s="31" t="s">
        <v>28</v>
      </c>
      <c r="E918" s="17"/>
      <c r="F918" s="32"/>
      <c r="G918" s="33" t="s">
        <v>101</v>
      </c>
      <c r="H918" s="42"/>
    </row>
    <row r="919" spans="1:11" x14ac:dyDescent="0.35">
      <c r="A919" s="28"/>
      <c r="B919" s="45" t="s">
        <v>120</v>
      </c>
      <c r="C919" s="30" t="s">
        <v>292</v>
      </c>
      <c r="D919" s="31" t="s">
        <v>293</v>
      </c>
      <c r="E919" s="17"/>
      <c r="F919" s="32"/>
      <c r="G919" s="33" t="s">
        <v>96</v>
      </c>
      <c r="H919" s="42"/>
    </row>
    <row r="920" spans="1:11" x14ac:dyDescent="0.35">
      <c r="A920" s="28"/>
      <c r="B920" s="45" t="s">
        <v>120</v>
      </c>
      <c r="C920" s="30" t="s">
        <v>573</v>
      </c>
      <c r="D920" s="31" t="s">
        <v>575</v>
      </c>
      <c r="E920" s="17"/>
      <c r="F920" s="32"/>
      <c r="G920" s="33" t="s">
        <v>96</v>
      </c>
      <c r="H920" s="42"/>
    </row>
    <row r="921" spans="1:11" x14ac:dyDescent="0.35">
      <c r="A921" s="28"/>
      <c r="B921" s="45" t="s">
        <v>120</v>
      </c>
      <c r="C921" s="30" t="s">
        <v>958</v>
      </c>
      <c r="D921" s="31" t="s">
        <v>959</v>
      </c>
      <c r="E921" s="17"/>
      <c r="F921" s="32"/>
      <c r="G921" s="33" t="s">
        <v>96</v>
      </c>
      <c r="H921" s="42"/>
    </row>
    <row r="922" spans="1:11" x14ac:dyDescent="0.35">
      <c r="A922" s="28"/>
      <c r="B922" s="45" t="s">
        <v>120</v>
      </c>
      <c r="C922" s="30" t="s">
        <v>429</v>
      </c>
      <c r="D922" s="31" t="s">
        <v>430</v>
      </c>
      <c r="E922" s="17"/>
      <c r="F922" s="32"/>
      <c r="G922" s="33" t="s">
        <v>96</v>
      </c>
      <c r="H922" s="42"/>
    </row>
    <row r="923" spans="1:11" x14ac:dyDescent="0.35">
      <c r="A923" s="28"/>
      <c r="B923" s="45" t="s">
        <v>37</v>
      </c>
      <c r="C923" s="30" t="s">
        <v>478</v>
      </c>
      <c r="D923" s="31" t="s">
        <v>274</v>
      </c>
      <c r="E923" s="17"/>
      <c r="F923" s="32"/>
      <c r="G923" s="33">
        <v>0.2</v>
      </c>
      <c r="H923" s="42">
        <v>0.3</v>
      </c>
      <c r="I923">
        <v>1.1000000000000001</v>
      </c>
      <c r="K923" t="s">
        <v>1324</v>
      </c>
    </row>
    <row r="924" spans="1:11" x14ac:dyDescent="0.35">
      <c r="A924" s="28"/>
      <c r="B924" s="45" t="s">
        <v>37</v>
      </c>
      <c r="C924" s="30" t="s">
        <v>1325</v>
      </c>
      <c r="D924" s="31" t="s">
        <v>61</v>
      </c>
      <c r="E924" s="17"/>
      <c r="F924" s="32"/>
      <c r="G924" s="33">
        <v>0.1</v>
      </c>
      <c r="H924" s="42">
        <v>0.2</v>
      </c>
    </row>
    <row r="925" spans="1:11" x14ac:dyDescent="0.35">
      <c r="A925" s="28"/>
      <c r="B925" s="45" t="s">
        <v>37</v>
      </c>
      <c r="C925" s="30" t="s">
        <v>1326</v>
      </c>
      <c r="D925" s="31" t="s">
        <v>46</v>
      </c>
      <c r="E925" s="17"/>
      <c r="F925" s="32"/>
      <c r="G925" s="33">
        <v>0.1</v>
      </c>
      <c r="H925" s="42">
        <v>0.2</v>
      </c>
    </row>
    <row r="926" spans="1:11" x14ac:dyDescent="0.35">
      <c r="A926" s="28"/>
      <c r="B926" s="45" t="s">
        <v>37</v>
      </c>
      <c r="C926" s="30" t="s">
        <v>666</v>
      </c>
      <c r="D926" s="31" t="s">
        <v>667</v>
      </c>
      <c r="E926" s="17"/>
      <c r="F926" s="32"/>
      <c r="G926" s="33">
        <v>0.1</v>
      </c>
      <c r="H926" s="42">
        <v>0.2</v>
      </c>
    </row>
    <row r="927" spans="1:11" x14ac:dyDescent="0.35">
      <c r="A927" s="28"/>
      <c r="B927" s="45" t="s">
        <v>37</v>
      </c>
      <c r="C927" s="30" t="s">
        <v>1064</v>
      </c>
      <c r="D927" s="31" t="s">
        <v>1068</v>
      </c>
      <c r="E927" s="17"/>
      <c r="F927" s="32"/>
      <c r="G927" s="33">
        <v>0.1</v>
      </c>
      <c r="H927" s="42">
        <v>0.2</v>
      </c>
    </row>
    <row r="928" spans="1:11" x14ac:dyDescent="0.35">
      <c r="A928" s="28"/>
      <c r="B928" s="45" t="s">
        <v>37</v>
      </c>
      <c r="C928" s="30" t="s">
        <v>1327</v>
      </c>
      <c r="D928" s="31" t="s">
        <v>39</v>
      </c>
      <c r="E928" s="17"/>
      <c r="F928" s="32"/>
      <c r="G928" s="33">
        <v>0</v>
      </c>
      <c r="H928" s="42">
        <v>0.1</v>
      </c>
    </row>
    <row r="929" spans="1:10" x14ac:dyDescent="0.35">
      <c r="A929" s="28"/>
      <c r="B929" s="45" t="s">
        <v>37</v>
      </c>
      <c r="C929" s="30" t="s">
        <v>648</v>
      </c>
      <c r="D929" s="31" t="s">
        <v>656</v>
      </c>
      <c r="E929" s="17"/>
      <c r="F929" s="32"/>
      <c r="G929" s="33">
        <v>0</v>
      </c>
      <c r="H929" s="42">
        <v>0.1</v>
      </c>
    </row>
    <row r="930" spans="1:10" x14ac:dyDescent="0.35">
      <c r="A930" s="28"/>
      <c r="B930" s="45" t="s">
        <v>695</v>
      </c>
      <c r="C930" s="30" t="s">
        <v>696</v>
      </c>
      <c r="D930" s="31" t="s">
        <v>697</v>
      </c>
      <c r="E930" s="17"/>
      <c r="F930" s="32"/>
      <c r="G930" s="33" t="s">
        <v>25</v>
      </c>
      <c r="H930" s="42"/>
      <c r="I930">
        <v>1.002</v>
      </c>
    </row>
    <row r="931" spans="1:10" x14ac:dyDescent="0.35">
      <c r="A931" s="28"/>
      <c r="B931" s="45" t="s">
        <v>695</v>
      </c>
      <c r="C931" s="30" t="s">
        <v>709</v>
      </c>
      <c r="D931" s="31" t="s">
        <v>710</v>
      </c>
      <c r="E931" s="17"/>
      <c r="F931" s="32"/>
      <c r="G931" s="33" t="s">
        <v>25</v>
      </c>
      <c r="H931" s="42"/>
    </row>
    <row r="932" spans="1:10" x14ac:dyDescent="0.35">
      <c r="A932" s="28"/>
      <c r="B932" s="45" t="s">
        <v>730</v>
      </c>
      <c r="C932" s="30" t="s">
        <v>728</v>
      </c>
      <c r="D932" s="31" t="s">
        <v>729</v>
      </c>
      <c r="E932" s="17"/>
      <c r="F932" s="32"/>
      <c r="G932" s="33">
        <v>0.75</v>
      </c>
      <c r="H932" s="42"/>
      <c r="I932">
        <v>0.84</v>
      </c>
    </row>
    <row r="933" spans="1:10" x14ac:dyDescent="0.35">
      <c r="A933" s="28"/>
      <c r="B933" s="45" t="s">
        <v>255</v>
      </c>
      <c r="C933" s="30" t="s">
        <v>251</v>
      </c>
      <c r="D933" s="31" t="s">
        <v>252</v>
      </c>
      <c r="E933" s="17"/>
      <c r="F933" s="32"/>
      <c r="G933" s="33">
        <v>0.1</v>
      </c>
      <c r="H933" s="42">
        <v>0.2</v>
      </c>
      <c r="I933">
        <v>1.3</v>
      </c>
    </row>
    <row r="934" spans="1:10" s="57" customFormat="1" ht="28" x14ac:dyDescent="0.35">
      <c r="A934" s="49"/>
      <c r="B934" s="63" t="s">
        <v>255</v>
      </c>
      <c r="C934" s="51" t="s">
        <v>593</v>
      </c>
      <c r="D934" s="52" t="s">
        <v>596</v>
      </c>
      <c r="E934" s="53"/>
      <c r="F934" s="54"/>
      <c r="G934" s="55">
        <v>0.1</v>
      </c>
      <c r="H934" s="56">
        <v>0.2</v>
      </c>
    </row>
    <row r="935" spans="1:10" s="57" customFormat="1" ht="28" x14ac:dyDescent="0.35">
      <c r="A935" s="49"/>
      <c r="B935" s="63" t="s">
        <v>255</v>
      </c>
      <c r="C935" s="51" t="s">
        <v>598</v>
      </c>
      <c r="D935" s="52" t="s">
        <v>599</v>
      </c>
      <c r="E935" s="53"/>
      <c r="F935" s="54"/>
      <c r="G935" s="55">
        <v>0.1</v>
      </c>
      <c r="H935" s="56">
        <v>0.2</v>
      </c>
    </row>
    <row r="936" spans="1:10" x14ac:dyDescent="0.35">
      <c r="A936" s="28"/>
      <c r="B936" s="45" t="s">
        <v>255</v>
      </c>
      <c r="C936" s="30" t="s">
        <v>902</v>
      </c>
      <c r="D936" s="31" t="s">
        <v>904</v>
      </c>
      <c r="E936" s="17"/>
      <c r="F936" s="32"/>
      <c r="G936" s="33">
        <v>0.1</v>
      </c>
      <c r="H936" s="42">
        <v>0.2</v>
      </c>
    </row>
    <row r="937" spans="1:10" x14ac:dyDescent="0.35">
      <c r="A937" s="28"/>
      <c r="B937" s="45" t="s">
        <v>255</v>
      </c>
      <c r="C937" s="30" t="s">
        <v>906</v>
      </c>
      <c r="D937" s="31" t="s">
        <v>907</v>
      </c>
      <c r="E937" s="17"/>
      <c r="F937" s="32"/>
      <c r="G937" s="33">
        <v>0.05</v>
      </c>
      <c r="H937" s="42">
        <v>0.1</v>
      </c>
    </row>
    <row r="938" spans="1:10" x14ac:dyDescent="0.35">
      <c r="A938" s="28"/>
      <c r="B938" s="45" t="s">
        <v>255</v>
      </c>
      <c r="C938" s="30" t="s">
        <v>590</v>
      </c>
      <c r="D938" s="31" t="s">
        <v>610</v>
      </c>
      <c r="E938" s="17"/>
      <c r="F938" s="32"/>
      <c r="G938" s="33">
        <v>1E-3</v>
      </c>
      <c r="H938" s="42">
        <v>0.01</v>
      </c>
    </row>
    <row r="939" spans="1:10" x14ac:dyDescent="0.35">
      <c r="A939" s="28"/>
      <c r="B939" s="45" t="s">
        <v>126</v>
      </c>
      <c r="C939" s="30" t="s">
        <v>797</v>
      </c>
      <c r="D939" s="31" t="s">
        <v>105</v>
      </c>
      <c r="E939" s="17"/>
      <c r="F939" s="32"/>
      <c r="G939" s="33" t="s">
        <v>155</v>
      </c>
      <c r="H939" s="42" t="s">
        <v>91</v>
      </c>
      <c r="J939">
        <v>0.75</v>
      </c>
    </row>
    <row r="940" spans="1:10" x14ac:dyDescent="0.35">
      <c r="A940" s="28"/>
      <c r="B940" s="45" t="s">
        <v>126</v>
      </c>
      <c r="C940" s="30" t="s">
        <v>743</v>
      </c>
      <c r="D940" s="31" t="s">
        <v>744</v>
      </c>
      <c r="E940" s="17"/>
      <c r="F940" s="32"/>
      <c r="G940" s="33" t="s">
        <v>155</v>
      </c>
      <c r="H940" s="42" t="s">
        <v>91</v>
      </c>
    </row>
    <row r="941" spans="1:10" x14ac:dyDescent="0.35">
      <c r="A941" s="28"/>
      <c r="B941" s="45" t="s">
        <v>126</v>
      </c>
      <c r="C941" s="30" t="s">
        <v>209</v>
      </c>
      <c r="D941" s="31" t="s">
        <v>217</v>
      </c>
      <c r="E941" s="17"/>
      <c r="F941" s="32"/>
      <c r="G941" s="33" t="s">
        <v>155</v>
      </c>
      <c r="H941" s="42" t="s">
        <v>91</v>
      </c>
    </row>
    <row r="942" spans="1:10" x14ac:dyDescent="0.35">
      <c r="A942" s="28"/>
      <c r="B942" s="45" t="s">
        <v>126</v>
      </c>
      <c r="C942" s="30" t="s">
        <v>627</v>
      </c>
      <c r="D942" s="31" t="s">
        <v>635</v>
      </c>
      <c r="E942" s="17"/>
      <c r="F942" s="32"/>
      <c r="G942" s="33" t="s">
        <v>155</v>
      </c>
      <c r="H942" s="42" t="s">
        <v>91</v>
      </c>
    </row>
    <row r="943" spans="1:10" x14ac:dyDescent="0.35">
      <c r="A943" s="28"/>
      <c r="B943" s="45" t="s">
        <v>126</v>
      </c>
      <c r="C943" s="30" t="s">
        <v>87</v>
      </c>
      <c r="D943" s="31" t="s">
        <v>86</v>
      </c>
      <c r="E943" s="17"/>
      <c r="F943" s="32"/>
      <c r="G943" s="39" t="s">
        <v>164</v>
      </c>
      <c r="H943" s="32"/>
    </row>
    <row r="944" spans="1:10" x14ac:dyDescent="0.35">
      <c r="A944" s="28"/>
      <c r="B944" s="45" t="s">
        <v>126</v>
      </c>
      <c r="C944" s="30" t="s">
        <v>827</v>
      </c>
      <c r="D944" s="31" t="s">
        <v>828</v>
      </c>
      <c r="E944" s="17"/>
      <c r="F944" s="32"/>
      <c r="G944" s="33" t="s">
        <v>181</v>
      </c>
      <c r="H944" s="42"/>
    </row>
    <row r="945" spans="1:9" x14ac:dyDescent="0.35">
      <c r="A945" s="28"/>
      <c r="B945" s="45" t="s">
        <v>126</v>
      </c>
      <c r="C945" s="30" t="s">
        <v>406</v>
      </c>
      <c r="D945" s="31" t="s">
        <v>419</v>
      </c>
      <c r="E945" s="17"/>
      <c r="F945" s="32"/>
      <c r="G945" s="33" t="s">
        <v>340</v>
      </c>
      <c r="H945" s="42"/>
    </row>
    <row r="946" spans="1:9" x14ac:dyDescent="0.35">
      <c r="A946" s="28"/>
      <c r="B946" s="45" t="s">
        <v>126</v>
      </c>
      <c r="C946" s="30" t="s">
        <v>998</v>
      </c>
      <c r="D946" s="31" t="s">
        <v>1328</v>
      </c>
      <c r="E946" s="17"/>
      <c r="F946" s="32"/>
      <c r="G946" s="33" t="s">
        <v>340</v>
      </c>
      <c r="H946" s="42"/>
    </row>
    <row r="947" spans="1:9" x14ac:dyDescent="0.35">
      <c r="A947" s="28"/>
      <c r="B947" s="45" t="s">
        <v>126</v>
      </c>
      <c r="C947" s="30" t="s">
        <v>38</v>
      </c>
      <c r="D947" s="31" t="s">
        <v>339</v>
      </c>
      <c r="E947" s="17"/>
      <c r="F947" s="32"/>
      <c r="G947" s="33" t="s">
        <v>420</v>
      </c>
      <c r="H947" s="42"/>
    </row>
    <row r="948" spans="1:9" x14ac:dyDescent="0.35">
      <c r="A948" s="28"/>
      <c r="B948" s="45" t="s">
        <v>126</v>
      </c>
      <c r="C948" s="30" t="s">
        <v>27</v>
      </c>
      <c r="D948" s="31" t="s">
        <v>1329</v>
      </c>
      <c r="E948" s="17"/>
      <c r="F948" s="32"/>
      <c r="G948" s="33" t="s">
        <v>101</v>
      </c>
      <c r="H948" s="42"/>
    </row>
    <row r="949" spans="1:9" x14ac:dyDescent="0.35">
      <c r="A949" s="28"/>
      <c r="B949" s="45" t="s">
        <v>126</v>
      </c>
      <c r="C949" s="30" t="s">
        <v>958</v>
      </c>
      <c r="D949" s="31" t="s">
        <v>959</v>
      </c>
      <c r="E949" s="17"/>
      <c r="F949" s="32"/>
      <c r="G949" s="33" t="s">
        <v>96</v>
      </c>
      <c r="H949" s="42"/>
    </row>
    <row r="950" spans="1:9" x14ac:dyDescent="0.35">
      <c r="A950" s="28"/>
      <c r="B950" s="45" t="s">
        <v>126</v>
      </c>
      <c r="C950" s="30" t="s">
        <v>573</v>
      </c>
      <c r="D950" s="31" t="s">
        <v>575</v>
      </c>
      <c r="E950" s="17"/>
      <c r="F950" s="32"/>
      <c r="G950" s="33" t="s">
        <v>96</v>
      </c>
      <c r="H950" s="42"/>
    </row>
    <row r="951" spans="1:9" x14ac:dyDescent="0.35">
      <c r="A951" s="28"/>
      <c r="B951" s="45" t="s">
        <v>126</v>
      </c>
      <c r="C951" s="30" t="s">
        <v>429</v>
      </c>
      <c r="D951" s="31" t="s">
        <v>430</v>
      </c>
      <c r="E951" s="17"/>
      <c r="F951" s="32"/>
      <c r="G951" s="33" t="s">
        <v>96</v>
      </c>
      <c r="H951" s="42"/>
    </row>
    <row r="952" spans="1:9" x14ac:dyDescent="0.35">
      <c r="A952" s="28"/>
      <c r="B952" s="45" t="s">
        <v>94</v>
      </c>
      <c r="C952" s="30" t="s">
        <v>1135</v>
      </c>
      <c r="D952" s="31" t="s">
        <v>744</v>
      </c>
      <c r="E952" s="17"/>
      <c r="F952" s="32"/>
      <c r="G952" s="33">
        <v>0.3</v>
      </c>
      <c r="H952" s="42"/>
      <c r="I952">
        <v>0.755</v>
      </c>
    </row>
    <row r="953" spans="1:9" x14ac:dyDescent="0.35">
      <c r="A953" s="28"/>
      <c r="B953" s="45" t="s">
        <v>94</v>
      </c>
      <c r="C953" s="30" t="s">
        <v>797</v>
      </c>
      <c r="D953" s="31" t="s">
        <v>105</v>
      </c>
      <c r="E953" s="17"/>
      <c r="F953" s="32"/>
      <c r="G953" s="33">
        <v>0.17</v>
      </c>
      <c r="H953" s="42"/>
    </row>
    <row r="954" spans="1:9" x14ac:dyDescent="0.35">
      <c r="A954" s="28"/>
      <c r="B954" s="45" t="s">
        <v>94</v>
      </c>
      <c r="C954" s="30" t="s">
        <v>516</v>
      </c>
      <c r="D954" s="31" t="s">
        <v>517</v>
      </c>
      <c r="E954" s="17"/>
      <c r="F954" s="32"/>
      <c r="G954" s="33">
        <v>8.1000000000000003E-2</v>
      </c>
      <c r="H954" s="42"/>
    </row>
    <row r="955" spans="1:9" x14ac:dyDescent="0.35">
      <c r="A955" s="28"/>
      <c r="B955" s="45" t="s">
        <v>94</v>
      </c>
      <c r="C955" s="30" t="s">
        <v>87</v>
      </c>
      <c r="D955" s="31" t="s">
        <v>92</v>
      </c>
      <c r="E955" s="17"/>
      <c r="F955" s="32"/>
      <c r="G955" s="33">
        <v>0.08</v>
      </c>
      <c r="H955" s="42"/>
    </row>
    <row r="956" spans="1:9" x14ac:dyDescent="0.35">
      <c r="A956" s="28"/>
      <c r="B956" s="45" t="s">
        <v>94</v>
      </c>
      <c r="C956" s="30" t="s">
        <v>298</v>
      </c>
      <c r="D956" s="31" t="s">
        <v>299</v>
      </c>
      <c r="E956" s="17"/>
      <c r="F956" s="32"/>
      <c r="G956" s="33">
        <v>7.1999999999999995E-2</v>
      </c>
      <c r="H956" s="42"/>
    </row>
    <row r="957" spans="1:9" x14ac:dyDescent="0.35">
      <c r="A957" s="28"/>
      <c r="B957" s="45" t="s">
        <v>94</v>
      </c>
      <c r="C957" s="30" t="s">
        <v>579</v>
      </c>
      <c r="D957" s="31" t="s">
        <v>582</v>
      </c>
      <c r="E957" s="17"/>
      <c r="F957" s="32"/>
      <c r="G957" s="33">
        <v>0.06</v>
      </c>
      <c r="H957" s="42"/>
    </row>
    <row r="958" spans="1:9" x14ac:dyDescent="0.35">
      <c r="A958" s="28"/>
      <c r="B958" s="45" t="s">
        <v>94</v>
      </c>
      <c r="C958" s="30" t="s">
        <v>406</v>
      </c>
      <c r="D958" s="31" t="s">
        <v>1330</v>
      </c>
      <c r="E958" s="17"/>
      <c r="F958" s="32"/>
      <c r="G958" s="33">
        <v>2.7E-2</v>
      </c>
      <c r="H958" s="42"/>
    </row>
    <row r="959" spans="1:9" x14ac:dyDescent="0.35">
      <c r="A959" s="28"/>
      <c r="B959" s="45" t="s">
        <v>94</v>
      </c>
      <c r="C959" s="30" t="s">
        <v>1183</v>
      </c>
      <c r="D959" s="31" t="s">
        <v>657</v>
      </c>
      <c r="E959" s="17"/>
      <c r="F959" s="32"/>
      <c r="G959" s="33">
        <v>0.02</v>
      </c>
      <c r="H959" s="42"/>
    </row>
    <row r="960" spans="1:9" x14ac:dyDescent="0.35">
      <c r="A960" s="28"/>
      <c r="B960" s="45" t="s">
        <v>94</v>
      </c>
      <c r="C960" s="30" t="s">
        <v>627</v>
      </c>
      <c r="D960" s="31" t="s">
        <v>631</v>
      </c>
      <c r="E960" s="17"/>
      <c r="F960" s="32"/>
      <c r="G960" s="33">
        <v>1.2E-2</v>
      </c>
      <c r="H960" s="42"/>
    </row>
    <row r="961" spans="1:8" x14ac:dyDescent="0.35">
      <c r="A961" s="28"/>
      <c r="B961" s="45" t="s">
        <v>94</v>
      </c>
      <c r="C961" s="30" t="s">
        <v>292</v>
      </c>
      <c r="D961" s="31" t="s">
        <v>293</v>
      </c>
      <c r="E961" s="17"/>
      <c r="F961" s="32"/>
      <c r="G961" s="33">
        <v>0.01</v>
      </c>
      <c r="H961" s="42"/>
    </row>
    <row r="962" spans="1:8" x14ac:dyDescent="0.35">
      <c r="A962" s="28"/>
      <c r="B962" s="45" t="s">
        <v>94</v>
      </c>
      <c r="C962" s="30" t="s">
        <v>1095</v>
      </c>
      <c r="D962" s="31" t="s">
        <v>1096</v>
      </c>
      <c r="E962" s="17"/>
      <c r="F962" s="32"/>
      <c r="G962" s="33">
        <v>0.01</v>
      </c>
      <c r="H962" s="42"/>
    </row>
    <row r="963" spans="1:8" x14ac:dyDescent="0.35">
      <c r="A963" s="28"/>
      <c r="B963" s="45" t="s">
        <v>94</v>
      </c>
      <c r="C963" s="30" t="s">
        <v>27</v>
      </c>
      <c r="D963" s="31" t="s">
        <v>1331</v>
      </c>
      <c r="E963" s="17"/>
      <c r="F963" s="32"/>
      <c r="G963" s="33">
        <v>6.0000000000000001E-3</v>
      </c>
      <c r="H963" s="42"/>
    </row>
    <row r="964" spans="1:8" x14ac:dyDescent="0.35">
      <c r="A964" s="28"/>
      <c r="B964" s="45" t="s">
        <v>94</v>
      </c>
      <c r="C964" s="30" t="s">
        <v>645</v>
      </c>
      <c r="D964" s="31" t="s">
        <v>646</v>
      </c>
      <c r="E964" s="17"/>
      <c r="F964" s="32"/>
      <c r="G964" s="33">
        <v>4.0000000000000001E-3</v>
      </c>
      <c r="H964" s="42"/>
    </row>
    <row r="965" spans="1:8" x14ac:dyDescent="0.35">
      <c r="A965" s="28"/>
      <c r="B965" s="45" t="s">
        <v>94</v>
      </c>
      <c r="C965" s="30" t="s">
        <v>1280</v>
      </c>
      <c r="D965" s="31" t="s">
        <v>1010</v>
      </c>
      <c r="E965" s="17"/>
      <c r="F965" s="32"/>
      <c r="G965" s="33">
        <v>1E-3</v>
      </c>
      <c r="H965" s="42"/>
    </row>
    <row r="966" spans="1:8" x14ac:dyDescent="0.35">
      <c r="A966" s="28"/>
      <c r="B966" s="45" t="s">
        <v>194</v>
      </c>
      <c r="C966" s="30" t="s">
        <v>583</v>
      </c>
      <c r="D966" s="31" t="s">
        <v>584</v>
      </c>
      <c r="E966" s="17"/>
      <c r="F966" s="32"/>
      <c r="G966" s="33">
        <v>0</v>
      </c>
      <c r="H966" s="42">
        <v>0.8</v>
      </c>
    </row>
    <row r="967" spans="1:8" x14ac:dyDescent="0.35">
      <c r="A967" s="28"/>
      <c r="B967" s="45" t="s">
        <v>194</v>
      </c>
      <c r="C967" s="30" t="s">
        <v>471</v>
      </c>
      <c r="D967" s="31" t="s">
        <v>472</v>
      </c>
      <c r="E967" s="17"/>
      <c r="F967" s="32"/>
      <c r="G967" s="33">
        <v>0</v>
      </c>
      <c r="H967" s="42">
        <v>0.75</v>
      </c>
    </row>
    <row r="968" spans="1:8" x14ac:dyDescent="0.35">
      <c r="A968" s="28"/>
      <c r="B968" s="45" t="s">
        <v>194</v>
      </c>
      <c r="C968" s="30" t="s">
        <v>271</v>
      </c>
      <c r="D968" s="31" t="s">
        <v>272</v>
      </c>
      <c r="E968" s="17"/>
      <c r="F968" s="32"/>
      <c r="G968" s="33">
        <v>0</v>
      </c>
      <c r="H968" s="42">
        <v>0.75</v>
      </c>
    </row>
    <row r="969" spans="1:8" x14ac:dyDescent="0.35">
      <c r="A969" s="28"/>
      <c r="B969" s="45" t="s">
        <v>194</v>
      </c>
      <c r="C969" s="30" t="s">
        <v>1046</v>
      </c>
      <c r="D969" s="31" t="s">
        <v>1047</v>
      </c>
      <c r="E969" s="17"/>
      <c r="F969" s="32"/>
      <c r="G969" s="33">
        <v>0.1</v>
      </c>
      <c r="H969" s="42">
        <v>0.3</v>
      </c>
    </row>
    <row r="970" spans="1:8" x14ac:dyDescent="0.35">
      <c r="A970" s="28"/>
      <c r="B970" s="45" t="s">
        <v>194</v>
      </c>
      <c r="C970" s="30" t="s">
        <v>257</v>
      </c>
      <c r="D970" s="31" t="s">
        <v>258</v>
      </c>
      <c r="E970" s="17"/>
      <c r="F970" s="32"/>
      <c r="G970" s="33">
        <v>0</v>
      </c>
      <c r="H970" s="42">
        <v>0.1</v>
      </c>
    </row>
    <row r="971" spans="1:8" x14ac:dyDescent="0.35">
      <c r="A971" s="28"/>
      <c r="B971" s="45" t="s">
        <v>194</v>
      </c>
      <c r="C971" s="30" t="s">
        <v>195</v>
      </c>
      <c r="D971" s="31" t="s">
        <v>196</v>
      </c>
      <c r="E971" s="17"/>
      <c r="F971" s="32"/>
      <c r="G971" s="33">
        <v>0</v>
      </c>
      <c r="H971" s="42">
        <v>0.2</v>
      </c>
    </row>
    <row r="972" spans="1:8" x14ac:dyDescent="0.35">
      <c r="A972" s="28"/>
      <c r="B972" s="45" t="s">
        <v>194</v>
      </c>
      <c r="C972" s="30" t="s">
        <v>367</v>
      </c>
      <c r="D972" s="31" t="s">
        <v>368</v>
      </c>
      <c r="E972" s="17"/>
      <c r="F972" s="32"/>
      <c r="G972" s="33">
        <v>0</v>
      </c>
      <c r="H972" s="42">
        <v>0.1</v>
      </c>
    </row>
    <row r="973" spans="1:8" x14ac:dyDescent="0.35">
      <c r="A973" s="28"/>
      <c r="B973" s="45" t="s">
        <v>194</v>
      </c>
      <c r="C973" s="30" t="s">
        <v>906</v>
      </c>
      <c r="D973" s="31" t="s">
        <v>907</v>
      </c>
      <c r="E973" s="17"/>
      <c r="F973" s="32"/>
      <c r="G973" s="33">
        <v>0</v>
      </c>
      <c r="H973" s="42">
        <v>0.05</v>
      </c>
    </row>
    <row r="974" spans="1:8" x14ac:dyDescent="0.35">
      <c r="A974" s="28"/>
      <c r="B974" s="45" t="s">
        <v>194</v>
      </c>
      <c r="C974" s="30" t="s">
        <v>913</v>
      </c>
      <c r="D974" s="31" t="s">
        <v>914</v>
      </c>
      <c r="E974" s="17"/>
      <c r="F974" s="32"/>
      <c r="G974" s="33">
        <v>0</v>
      </c>
      <c r="H974" s="42">
        <v>0.1</v>
      </c>
    </row>
    <row r="975" spans="1:8" x14ac:dyDescent="0.35">
      <c r="A975" s="28"/>
      <c r="B975" s="45" t="s">
        <v>194</v>
      </c>
      <c r="C975" s="30" t="s">
        <v>998</v>
      </c>
      <c r="D975" s="31" t="s">
        <v>999</v>
      </c>
      <c r="E975" s="17"/>
      <c r="F975" s="32"/>
      <c r="G975" s="33">
        <v>0</v>
      </c>
      <c r="H975" s="42">
        <v>0.1</v>
      </c>
    </row>
    <row r="976" spans="1:8" x14ac:dyDescent="0.35">
      <c r="A976" s="28"/>
      <c r="B976" s="45" t="s">
        <v>194</v>
      </c>
      <c r="C976" s="30" t="s">
        <v>478</v>
      </c>
      <c r="D976" s="31" t="s">
        <v>274</v>
      </c>
      <c r="E976" s="17"/>
      <c r="F976" s="32"/>
      <c r="G976" s="33">
        <v>0</v>
      </c>
      <c r="H976" s="42">
        <v>0.1</v>
      </c>
    </row>
    <row r="977" spans="1:9" x14ac:dyDescent="0.35">
      <c r="A977" s="28"/>
      <c r="B977" s="45" t="s">
        <v>194</v>
      </c>
      <c r="C977" s="30" t="s">
        <v>1332</v>
      </c>
      <c r="D977" s="31" t="s">
        <v>513</v>
      </c>
      <c r="E977" s="17"/>
      <c r="F977" s="32"/>
      <c r="G977" s="33">
        <v>0</v>
      </c>
      <c r="H977" s="42">
        <v>0.15</v>
      </c>
    </row>
    <row r="978" spans="1:9" x14ac:dyDescent="0.35">
      <c r="A978" s="28"/>
      <c r="B978" s="45" t="s">
        <v>194</v>
      </c>
      <c r="C978" s="2" t="s">
        <v>897</v>
      </c>
      <c r="D978" s="31" t="s">
        <v>898</v>
      </c>
      <c r="E978" s="17"/>
      <c r="F978" s="32"/>
      <c r="G978" s="33">
        <v>0</v>
      </c>
      <c r="H978" s="42">
        <v>0.1</v>
      </c>
    </row>
    <row r="979" spans="1:9" x14ac:dyDescent="0.35">
      <c r="A979" s="28"/>
      <c r="B979" s="45" t="s">
        <v>194</v>
      </c>
      <c r="C979" s="30" t="s">
        <v>664</v>
      </c>
      <c r="D979" s="31" t="s">
        <v>665</v>
      </c>
      <c r="E979" s="17"/>
      <c r="F979" s="32"/>
      <c r="G979" s="33">
        <v>0</v>
      </c>
      <c r="H979" s="42">
        <v>0.05</v>
      </c>
    </row>
    <row r="980" spans="1:9" x14ac:dyDescent="0.35">
      <c r="A980" s="28"/>
      <c r="B980" s="45" t="s">
        <v>736</v>
      </c>
      <c r="C980" s="30" t="s">
        <v>733</v>
      </c>
      <c r="D980" s="31" t="s">
        <v>737</v>
      </c>
      <c r="E980" s="17"/>
      <c r="F980" s="32"/>
      <c r="G980" s="33">
        <v>0.5</v>
      </c>
      <c r="H980" s="42" t="s">
        <v>738</v>
      </c>
    </row>
    <row r="981" spans="1:9" x14ac:dyDescent="0.35">
      <c r="A981" s="28"/>
      <c r="B981" s="45" t="s">
        <v>736</v>
      </c>
      <c r="C981" s="30" t="s">
        <v>869</v>
      </c>
      <c r="D981" s="31" t="s">
        <v>870</v>
      </c>
      <c r="E981" s="17"/>
      <c r="F981" s="32"/>
      <c r="G981" s="33">
        <v>0.01</v>
      </c>
      <c r="H981" s="42" t="s">
        <v>122</v>
      </c>
    </row>
    <row r="982" spans="1:9" x14ac:dyDescent="0.35">
      <c r="A982" s="28"/>
      <c r="B982" s="45" t="s">
        <v>736</v>
      </c>
      <c r="C982" s="30" t="s">
        <v>750</v>
      </c>
      <c r="D982" s="31" t="s">
        <v>751</v>
      </c>
      <c r="E982" s="17"/>
      <c r="F982" s="32"/>
      <c r="G982" s="33">
        <v>1E-3</v>
      </c>
      <c r="H982" s="42" t="s">
        <v>101</v>
      </c>
    </row>
    <row r="983" spans="1:9" x14ac:dyDescent="0.35">
      <c r="A983" s="28"/>
      <c r="B983" s="45" t="s">
        <v>736</v>
      </c>
      <c r="C983" s="30" t="s">
        <v>745</v>
      </c>
      <c r="D983" s="31" t="s">
        <v>747</v>
      </c>
      <c r="E983" s="17"/>
      <c r="F983" s="32"/>
      <c r="G983" s="33">
        <v>1E-3</v>
      </c>
      <c r="H983" s="42" t="s">
        <v>101</v>
      </c>
    </row>
    <row r="984" spans="1:9" x14ac:dyDescent="0.35">
      <c r="A984" s="28"/>
      <c r="B984" s="45" t="s">
        <v>736</v>
      </c>
      <c r="C984" s="30" t="s">
        <v>876</v>
      </c>
      <c r="D984" s="31" t="s">
        <v>877</v>
      </c>
      <c r="E984" s="17"/>
      <c r="F984" s="32"/>
      <c r="G984" s="33">
        <v>1E-3</v>
      </c>
      <c r="H984" s="42" t="s">
        <v>101</v>
      </c>
    </row>
    <row r="985" spans="1:9" x14ac:dyDescent="0.35">
      <c r="A985" s="28"/>
      <c r="B985" s="45" t="s">
        <v>402</v>
      </c>
      <c r="C985" s="30" t="s">
        <v>273</v>
      </c>
      <c r="D985" s="31" t="s">
        <v>403</v>
      </c>
      <c r="E985" s="17"/>
      <c r="F985" s="32"/>
      <c r="G985" s="33" t="s">
        <v>326</v>
      </c>
      <c r="H985" s="42" t="s">
        <v>1333</v>
      </c>
    </row>
    <row r="986" spans="1:9" x14ac:dyDescent="0.35">
      <c r="A986" s="28"/>
      <c r="B986" s="45" t="s">
        <v>402</v>
      </c>
      <c r="C986" s="30" t="s">
        <v>504</v>
      </c>
      <c r="D986" s="31" t="s">
        <v>506</v>
      </c>
      <c r="E986" s="17"/>
      <c r="F986" s="32"/>
      <c r="G986" s="33" t="s">
        <v>340</v>
      </c>
      <c r="H986" s="42"/>
    </row>
    <row r="987" spans="1:9" x14ac:dyDescent="0.35">
      <c r="A987" s="28"/>
      <c r="B987" s="45" t="s">
        <v>402</v>
      </c>
      <c r="C987" s="30" t="s">
        <v>1334</v>
      </c>
      <c r="D987" s="31" t="s">
        <v>592</v>
      </c>
      <c r="E987" s="17"/>
      <c r="F987" s="32"/>
      <c r="G987" s="33" t="s">
        <v>96</v>
      </c>
      <c r="H987" s="42"/>
    </row>
    <row r="988" spans="1:9" x14ac:dyDescent="0.35">
      <c r="A988" s="28"/>
      <c r="B988" s="45" t="s">
        <v>12</v>
      </c>
      <c r="C988" s="30" t="s">
        <v>934</v>
      </c>
      <c r="D988" s="31" t="s">
        <v>936</v>
      </c>
      <c r="E988" s="17"/>
      <c r="F988" s="32"/>
      <c r="G988" s="33">
        <v>40</v>
      </c>
      <c r="H988" s="42"/>
      <c r="I988">
        <v>13</v>
      </c>
    </row>
    <row r="989" spans="1:9" x14ac:dyDescent="0.35">
      <c r="A989" s="28"/>
      <c r="B989" s="45" t="s">
        <v>12</v>
      </c>
      <c r="C989" s="65" t="s">
        <v>406</v>
      </c>
      <c r="D989" s="31" t="s">
        <v>1169</v>
      </c>
      <c r="E989" s="17"/>
      <c r="F989" s="32"/>
      <c r="G989" s="33">
        <v>20</v>
      </c>
      <c r="H989" s="42"/>
    </row>
    <row r="990" spans="1:9" x14ac:dyDescent="0.35">
      <c r="A990" s="28"/>
      <c r="B990" s="45" t="s">
        <v>12</v>
      </c>
      <c r="C990" s="65" t="s">
        <v>431</v>
      </c>
      <c r="D990" s="31" t="s">
        <v>432</v>
      </c>
      <c r="E990" s="17"/>
      <c r="F990" s="32"/>
      <c r="G990" s="33">
        <v>1</v>
      </c>
      <c r="H990" s="42"/>
    </row>
    <row r="991" spans="1:9" x14ac:dyDescent="0.35">
      <c r="A991" s="28"/>
      <c r="B991" s="45" t="s">
        <v>12</v>
      </c>
      <c r="C991" s="77" t="s">
        <v>458</v>
      </c>
      <c r="D991" s="78" t="s">
        <v>459</v>
      </c>
      <c r="E991" s="17"/>
      <c r="F991" s="32"/>
      <c r="G991" s="33">
        <v>10</v>
      </c>
      <c r="H991" s="42"/>
    </row>
    <row r="992" spans="1:9" x14ac:dyDescent="0.35">
      <c r="A992" s="28"/>
      <c r="B992" s="45" t="s">
        <v>12</v>
      </c>
      <c r="C992" s="65" t="s">
        <v>27</v>
      </c>
      <c r="D992" s="31" t="s">
        <v>1335</v>
      </c>
      <c r="E992" s="17"/>
      <c r="F992" s="32"/>
      <c r="G992" s="33">
        <v>4</v>
      </c>
      <c r="H992" s="42"/>
    </row>
    <row r="993" spans="1:11" x14ac:dyDescent="0.35">
      <c r="A993" s="28"/>
      <c r="B993" s="45" t="s">
        <v>12</v>
      </c>
      <c r="C993" s="30" t="s">
        <v>674</v>
      </c>
      <c r="D993" s="47" t="s">
        <v>675</v>
      </c>
      <c r="E993" s="17"/>
      <c r="F993" s="32"/>
      <c r="G993" s="33">
        <v>1</v>
      </c>
      <c r="H993" s="42"/>
    </row>
    <row r="994" spans="1:11" x14ac:dyDescent="0.35">
      <c r="A994" s="28"/>
      <c r="B994" s="45" t="s">
        <v>310</v>
      </c>
      <c r="C994" s="30" t="s">
        <v>871</v>
      </c>
      <c r="D994" s="31" t="s">
        <v>59</v>
      </c>
      <c r="E994" s="17"/>
      <c r="F994" s="32"/>
      <c r="G994" s="33">
        <v>0.94020000000000004</v>
      </c>
      <c r="H994" s="42"/>
      <c r="J994">
        <v>1.05</v>
      </c>
    </row>
    <row r="995" spans="1:11" x14ac:dyDescent="0.35">
      <c r="A995" s="28"/>
      <c r="B995" s="45" t="s">
        <v>310</v>
      </c>
      <c r="C995" s="30" t="s">
        <v>393</v>
      </c>
      <c r="D995" s="31" t="s">
        <v>394</v>
      </c>
      <c r="E995" s="17"/>
      <c r="F995" s="32"/>
      <c r="G995" s="33">
        <v>3.8199999999999998E-2</v>
      </c>
      <c r="H995" s="42"/>
    </row>
    <row r="996" spans="1:11" x14ac:dyDescent="0.35">
      <c r="A996" s="28"/>
      <c r="B996" s="45" t="s">
        <v>310</v>
      </c>
      <c r="C996" s="30" t="s">
        <v>307</v>
      </c>
      <c r="D996" s="31" t="s">
        <v>311</v>
      </c>
      <c r="E996" s="17"/>
      <c r="F996" s="32"/>
      <c r="G996" s="33">
        <v>2.1600000000000001E-2</v>
      </c>
      <c r="H996" s="42"/>
    </row>
    <row r="997" spans="1:11" x14ac:dyDescent="0.35">
      <c r="A997" s="28"/>
      <c r="B997" s="45" t="s">
        <v>885</v>
      </c>
      <c r="C997" s="30" t="s">
        <v>871</v>
      </c>
      <c r="D997" s="31" t="s">
        <v>59</v>
      </c>
      <c r="E997" s="17"/>
      <c r="F997" s="32"/>
      <c r="G997" s="33">
        <v>0.98750000000000004</v>
      </c>
      <c r="H997" s="42"/>
      <c r="J997">
        <v>1.01</v>
      </c>
    </row>
    <row r="998" spans="1:11" x14ac:dyDescent="0.35">
      <c r="A998" s="28"/>
      <c r="B998" s="45" t="s">
        <v>885</v>
      </c>
      <c r="C998" s="30" t="s">
        <v>965</v>
      </c>
      <c r="D998" s="31" t="s">
        <v>967</v>
      </c>
      <c r="E998" s="17"/>
      <c r="F998" s="32"/>
      <c r="G998" s="33">
        <v>1.2500000000000001E-2</v>
      </c>
      <c r="H998" s="42"/>
    </row>
    <row r="999" spans="1:11" x14ac:dyDescent="0.35">
      <c r="A999" s="28"/>
      <c r="B999" s="45" t="s">
        <v>679</v>
      </c>
      <c r="C999" s="30" t="s">
        <v>961</v>
      </c>
      <c r="D999" s="31" t="s">
        <v>1145</v>
      </c>
      <c r="E999" s="17"/>
      <c r="F999" s="32"/>
      <c r="G999" s="33">
        <v>0.05</v>
      </c>
      <c r="H999" s="42">
        <v>0.1</v>
      </c>
      <c r="I999" t="s">
        <v>884</v>
      </c>
    </row>
    <row r="1000" spans="1:11" x14ac:dyDescent="0.35">
      <c r="A1000" s="28"/>
      <c r="B1000" s="45" t="s">
        <v>679</v>
      </c>
      <c r="C1000" s="30" t="s">
        <v>672</v>
      </c>
      <c r="D1000" s="31" t="s">
        <v>1336</v>
      </c>
      <c r="E1000" s="17"/>
      <c r="F1000" s="32"/>
      <c r="G1000" s="33">
        <v>0.03</v>
      </c>
      <c r="H1000" s="42">
        <v>7.0000000000000007E-2</v>
      </c>
    </row>
    <row r="1001" spans="1:11" x14ac:dyDescent="0.35">
      <c r="A1001" s="28"/>
      <c r="B1001" s="45" t="s">
        <v>916</v>
      </c>
      <c r="C1001" s="30" t="s">
        <v>1337</v>
      </c>
      <c r="D1001" s="31" t="s">
        <v>918</v>
      </c>
      <c r="E1001" s="17"/>
      <c r="F1001" s="32"/>
      <c r="G1001" s="33">
        <v>0.14960000000000001</v>
      </c>
      <c r="H1001" s="42"/>
    </row>
    <row r="1002" spans="1:11" x14ac:dyDescent="0.35">
      <c r="A1002" s="28"/>
      <c r="B1002" s="45" t="s">
        <v>916</v>
      </c>
      <c r="C1002" s="30" t="s">
        <v>1338</v>
      </c>
      <c r="D1002" s="31" t="s">
        <v>920</v>
      </c>
      <c r="E1002" s="17"/>
      <c r="F1002" s="32"/>
      <c r="G1002" s="33">
        <v>3.9E-2</v>
      </c>
      <c r="H1002" s="42"/>
    </row>
    <row r="1003" spans="1:11" x14ac:dyDescent="0.35">
      <c r="A1003" s="28"/>
      <c r="B1003" s="45" t="s">
        <v>529</v>
      </c>
      <c r="C1003" s="30" t="s">
        <v>847</v>
      </c>
      <c r="D1003" s="31" t="s">
        <v>848</v>
      </c>
      <c r="E1003" s="17"/>
      <c r="F1003" s="32"/>
      <c r="G1003" s="33">
        <v>0.74500200000000005</v>
      </c>
      <c r="H1003" s="42">
        <v>1</v>
      </c>
    </row>
    <row r="1004" spans="1:11" x14ac:dyDescent="0.35">
      <c r="A1004" s="28"/>
      <c r="B1004" s="45" t="s">
        <v>529</v>
      </c>
      <c r="C1004" s="30" t="s">
        <v>908</v>
      </c>
      <c r="D1004" s="31" t="s">
        <v>909</v>
      </c>
      <c r="E1004" s="17"/>
      <c r="F1004" s="32"/>
      <c r="G1004" s="33">
        <v>9.9999999999999995E-7</v>
      </c>
      <c r="H1004" s="42">
        <v>0.23</v>
      </c>
    </row>
    <row r="1005" spans="1:11" x14ac:dyDescent="0.35">
      <c r="A1005" s="28"/>
      <c r="B1005" s="45" t="s">
        <v>529</v>
      </c>
      <c r="C1005" s="30" t="s">
        <v>790</v>
      </c>
      <c r="D1005" s="31" t="s">
        <v>791</v>
      </c>
      <c r="E1005" s="17"/>
      <c r="F1005" s="32"/>
      <c r="G1005" s="33">
        <v>9.9999999999999995E-7</v>
      </c>
      <c r="H1005" s="42">
        <v>3.5000000000000003E-2</v>
      </c>
    </row>
    <row r="1006" spans="1:11" x14ac:dyDescent="0.35">
      <c r="A1006" s="28"/>
      <c r="B1006" s="45" t="s">
        <v>529</v>
      </c>
      <c r="C1006" s="30" t="s">
        <v>1339</v>
      </c>
      <c r="D1006" s="31" t="s">
        <v>1035</v>
      </c>
      <c r="E1006" s="17"/>
      <c r="F1006" s="32"/>
      <c r="G1006" s="33">
        <v>9.9999999999999995E-7</v>
      </c>
      <c r="H1006" s="42">
        <v>0.01</v>
      </c>
    </row>
    <row r="1007" spans="1:11" x14ac:dyDescent="0.35">
      <c r="A1007" s="28"/>
      <c r="B1007" s="45" t="s">
        <v>529</v>
      </c>
      <c r="C1007" s="30" t="s">
        <v>527</v>
      </c>
      <c r="D1007" s="31" t="s">
        <v>528</v>
      </c>
      <c r="E1007" s="17"/>
      <c r="F1007" s="32"/>
      <c r="G1007" s="33">
        <v>0</v>
      </c>
      <c r="H1007" s="42">
        <v>9.990000000000001E-4</v>
      </c>
    </row>
    <row r="1008" spans="1:11" x14ac:dyDescent="0.35">
      <c r="A1008" s="28"/>
      <c r="B1008" s="45" t="s">
        <v>1043</v>
      </c>
      <c r="C1008" s="30" t="s">
        <v>1022</v>
      </c>
      <c r="D1008" s="31" t="s">
        <v>1023</v>
      </c>
      <c r="E1008" s="17"/>
      <c r="F1008" s="32"/>
      <c r="G1008" s="33">
        <v>0.7</v>
      </c>
      <c r="H1008" s="42">
        <v>0.99</v>
      </c>
      <c r="K1008" t="s">
        <v>1340</v>
      </c>
    </row>
    <row r="1009" spans="1:10" x14ac:dyDescent="0.35">
      <c r="A1009" s="28"/>
      <c r="B1009" s="45" t="s">
        <v>568</v>
      </c>
      <c r="C1009" s="30" t="s">
        <v>703</v>
      </c>
      <c r="D1009" s="31" t="s">
        <v>706</v>
      </c>
      <c r="E1009" s="17"/>
      <c r="F1009" s="32"/>
      <c r="G1009" s="33">
        <v>0.54</v>
      </c>
      <c r="H1009" s="42"/>
    </row>
    <row r="1010" spans="1:10" x14ac:dyDescent="0.35">
      <c r="A1010" s="28"/>
      <c r="B1010" s="45" t="s">
        <v>568</v>
      </c>
      <c r="C1010" s="30" t="s">
        <v>561</v>
      </c>
      <c r="D1010" s="31" t="s">
        <v>569</v>
      </c>
      <c r="E1010" s="17"/>
      <c r="F1010" s="32"/>
      <c r="G1010" s="33">
        <v>0.3367</v>
      </c>
      <c r="H1010" s="42"/>
    </row>
    <row r="1011" spans="1:10" x14ac:dyDescent="0.35">
      <c r="A1011" s="28"/>
      <c r="B1011" s="45" t="s">
        <v>568</v>
      </c>
      <c r="C1011" s="30" t="s">
        <v>598</v>
      </c>
      <c r="D1011" s="31" t="s">
        <v>600</v>
      </c>
      <c r="E1011" s="17"/>
      <c r="F1011" s="32"/>
      <c r="G1011" s="33">
        <v>3.5799999999999998E-2</v>
      </c>
      <c r="H1011" s="42"/>
    </row>
    <row r="1012" spans="1:10" x14ac:dyDescent="0.35">
      <c r="A1012" s="28"/>
      <c r="B1012" s="45" t="s">
        <v>253</v>
      </c>
      <c r="C1012" s="30" t="s">
        <v>251</v>
      </c>
      <c r="D1012" s="31" t="s">
        <v>254</v>
      </c>
      <c r="E1012" s="17"/>
      <c r="F1012" s="32"/>
      <c r="G1012" s="33" t="s">
        <v>305</v>
      </c>
      <c r="H1012" s="42"/>
      <c r="J1012" t="s">
        <v>1341</v>
      </c>
    </row>
    <row r="1013" spans="1:10" x14ac:dyDescent="0.35">
      <c r="A1013" s="28"/>
      <c r="B1013" s="45" t="s">
        <v>253</v>
      </c>
      <c r="C1013" s="30" t="s">
        <v>590</v>
      </c>
      <c r="D1013" s="31" t="s">
        <v>591</v>
      </c>
      <c r="E1013" s="17"/>
      <c r="F1013" s="32"/>
      <c r="G1013" s="33">
        <v>9.9999999999999995E-7</v>
      </c>
      <c r="H1013" s="42">
        <v>0.01</v>
      </c>
    </row>
    <row r="1014" spans="1:10" x14ac:dyDescent="0.35">
      <c r="A1014" s="28"/>
      <c r="B1014" s="45" t="s">
        <v>123</v>
      </c>
      <c r="C1014" s="30" t="s">
        <v>797</v>
      </c>
      <c r="D1014" s="31" t="s">
        <v>105</v>
      </c>
      <c r="E1014" s="17"/>
      <c r="F1014" s="32"/>
      <c r="G1014" s="33">
        <v>0.20399999999999999</v>
      </c>
      <c r="H1014" s="42"/>
      <c r="J1014">
        <v>0.78</v>
      </c>
    </row>
    <row r="1015" spans="1:10" x14ac:dyDescent="0.35">
      <c r="A1015" s="28"/>
      <c r="B1015" s="45" t="s">
        <v>123</v>
      </c>
      <c r="C1015" s="30" t="s">
        <v>743</v>
      </c>
      <c r="D1015" s="31" t="s">
        <v>744</v>
      </c>
      <c r="E1015" s="17"/>
      <c r="F1015" s="32"/>
      <c r="G1015" s="33">
        <v>0.16439999999999999</v>
      </c>
      <c r="H1015" s="42"/>
    </row>
    <row r="1016" spans="1:10" x14ac:dyDescent="0.35">
      <c r="A1016" s="28"/>
      <c r="B1016" s="45" t="s">
        <v>123</v>
      </c>
      <c r="C1016" s="30" t="s">
        <v>209</v>
      </c>
      <c r="D1016" s="31" t="s">
        <v>210</v>
      </c>
      <c r="E1016" s="17"/>
      <c r="F1016" s="32"/>
      <c r="G1016" s="33">
        <v>0.11</v>
      </c>
      <c r="H1016" s="42"/>
    </row>
    <row r="1017" spans="1:10" x14ac:dyDescent="0.35">
      <c r="A1017" s="28"/>
      <c r="B1017" s="45" t="s">
        <v>123</v>
      </c>
      <c r="C1017" s="30" t="s">
        <v>627</v>
      </c>
      <c r="D1017" s="31" t="s">
        <v>635</v>
      </c>
      <c r="E1017" s="17"/>
      <c r="F1017" s="32"/>
      <c r="G1017" s="33">
        <v>0.1075</v>
      </c>
      <c r="H1017" s="42"/>
    </row>
    <row r="1018" spans="1:10" x14ac:dyDescent="0.35">
      <c r="A1018" s="28"/>
      <c r="B1018" s="45" t="s">
        <v>123</v>
      </c>
      <c r="C1018" s="30" t="s">
        <v>87</v>
      </c>
      <c r="D1018" s="31" t="s">
        <v>86</v>
      </c>
      <c r="E1018" s="17"/>
      <c r="F1018" s="32"/>
      <c r="G1018" s="33">
        <v>9.6000000000000002E-2</v>
      </c>
      <c r="H1018" s="42"/>
    </row>
    <row r="1019" spans="1:10" x14ac:dyDescent="0.35">
      <c r="A1019" s="28"/>
      <c r="B1019" s="45" t="s">
        <v>123</v>
      </c>
      <c r="C1019" s="30" t="s">
        <v>38</v>
      </c>
      <c r="D1019" s="31" t="s">
        <v>39</v>
      </c>
      <c r="E1019" s="17"/>
      <c r="F1019" s="32"/>
      <c r="G1019" s="33">
        <v>6.3200000000000006E-2</v>
      </c>
      <c r="H1019" s="42"/>
    </row>
    <row r="1020" spans="1:10" x14ac:dyDescent="0.35">
      <c r="A1020" s="28"/>
      <c r="B1020" s="45" t="s">
        <v>123</v>
      </c>
      <c r="C1020" s="30" t="s">
        <v>827</v>
      </c>
      <c r="D1020" s="31" t="s">
        <v>828</v>
      </c>
      <c r="E1020" s="17"/>
      <c r="F1020" s="32"/>
      <c r="G1020" s="33">
        <v>0.04</v>
      </c>
      <c r="H1020" s="42"/>
    </row>
    <row r="1021" spans="1:10" x14ac:dyDescent="0.35">
      <c r="A1021" s="28"/>
      <c r="B1021" s="45" t="s">
        <v>123</v>
      </c>
      <c r="C1021" s="30" t="s">
        <v>998</v>
      </c>
      <c r="D1021" s="31" t="s">
        <v>999</v>
      </c>
      <c r="E1021" s="17"/>
      <c r="F1021" s="32"/>
      <c r="G1021" s="33">
        <v>1.78E-2</v>
      </c>
      <c r="H1021" s="42"/>
    </row>
    <row r="1022" spans="1:10" x14ac:dyDescent="0.35">
      <c r="A1022" s="28"/>
      <c r="B1022" s="45" t="s">
        <v>123</v>
      </c>
      <c r="C1022" s="30" t="s">
        <v>406</v>
      </c>
      <c r="D1022" s="31" t="s">
        <v>419</v>
      </c>
      <c r="E1022" s="17"/>
      <c r="F1022" s="32"/>
      <c r="G1022" s="33">
        <v>1.54E-2</v>
      </c>
      <c r="H1022" s="42"/>
    </row>
    <row r="1023" spans="1:10" x14ac:dyDescent="0.35">
      <c r="A1023" s="28"/>
      <c r="B1023" s="45" t="s">
        <v>123</v>
      </c>
      <c r="C1023" s="30" t="s">
        <v>27</v>
      </c>
      <c r="D1023" s="31" t="s">
        <v>28</v>
      </c>
      <c r="E1023" s="17"/>
      <c r="F1023" s="32"/>
      <c r="G1023" s="33">
        <v>3.5000000000000001E-3</v>
      </c>
      <c r="H1023" s="42"/>
    </row>
    <row r="1024" spans="1:10" x14ac:dyDescent="0.35">
      <c r="A1024" s="28"/>
      <c r="B1024" s="45" t="s">
        <v>123</v>
      </c>
      <c r="C1024" s="30" t="s">
        <v>958</v>
      </c>
      <c r="D1024" s="31" t="s">
        <v>959</v>
      </c>
      <c r="E1024" s="17"/>
      <c r="F1024" s="32"/>
      <c r="G1024" s="33">
        <v>1.4E-3</v>
      </c>
      <c r="H1024" s="42"/>
    </row>
    <row r="1025" spans="1:9" x14ac:dyDescent="0.35">
      <c r="A1025" s="28"/>
      <c r="B1025" s="45" t="s">
        <v>123</v>
      </c>
      <c r="C1025" s="30" t="s">
        <v>573</v>
      </c>
      <c r="D1025" s="31" t="s">
        <v>575</v>
      </c>
      <c r="E1025" s="17"/>
      <c r="F1025" s="32"/>
      <c r="G1025" s="33">
        <v>1.4E-3</v>
      </c>
      <c r="H1025" s="42"/>
    </row>
    <row r="1026" spans="1:9" x14ac:dyDescent="0.35">
      <c r="A1026" s="28"/>
      <c r="B1026" s="45" t="s">
        <v>123</v>
      </c>
      <c r="C1026" s="30" t="s">
        <v>429</v>
      </c>
      <c r="D1026" s="31" t="s">
        <v>430</v>
      </c>
      <c r="E1026" s="17"/>
      <c r="F1026" s="32"/>
      <c r="G1026" s="33">
        <v>1.1999999999999999E-3</v>
      </c>
      <c r="H1026" s="42"/>
    </row>
    <row r="1027" spans="1:9" x14ac:dyDescent="0.35">
      <c r="A1027" s="28"/>
      <c r="B1027" s="45" t="s">
        <v>108</v>
      </c>
      <c r="C1027" s="30" t="s">
        <v>797</v>
      </c>
      <c r="D1027" s="31" t="s">
        <v>105</v>
      </c>
      <c r="E1027" s="17"/>
      <c r="F1027" s="32"/>
      <c r="G1027" s="33">
        <v>0.15</v>
      </c>
      <c r="H1027" s="42"/>
      <c r="I1027">
        <v>0.90900000000000003</v>
      </c>
    </row>
    <row r="1028" spans="1:9" x14ac:dyDescent="0.35">
      <c r="A1028" s="28"/>
      <c r="B1028" s="45" t="s">
        <v>108</v>
      </c>
      <c r="C1028" s="30" t="s">
        <v>209</v>
      </c>
      <c r="D1028" s="31" t="s">
        <v>210</v>
      </c>
      <c r="E1028" s="17"/>
      <c r="F1028" s="32"/>
      <c r="G1028" s="33">
        <v>0.14000000000000001</v>
      </c>
      <c r="H1028" s="42"/>
    </row>
    <row r="1029" spans="1:9" x14ac:dyDescent="0.35">
      <c r="A1029" s="28"/>
      <c r="B1029" s="45" t="s">
        <v>108</v>
      </c>
      <c r="C1029" s="30" t="s">
        <v>1135</v>
      </c>
      <c r="D1029" s="31" t="s">
        <v>744</v>
      </c>
      <c r="E1029" s="17"/>
      <c r="F1029" s="32"/>
      <c r="G1029" s="33">
        <v>0.11</v>
      </c>
      <c r="H1029" s="42"/>
    </row>
    <row r="1030" spans="1:9" x14ac:dyDescent="0.35">
      <c r="A1030" s="28"/>
      <c r="B1030" s="45" t="s">
        <v>108</v>
      </c>
      <c r="C1030" s="30" t="s">
        <v>516</v>
      </c>
      <c r="D1030" s="31" t="s">
        <v>517</v>
      </c>
      <c r="E1030" s="17"/>
      <c r="F1030" s="32"/>
      <c r="G1030" s="33">
        <v>8.7999999999999995E-2</v>
      </c>
      <c r="H1030" s="42"/>
    </row>
    <row r="1031" spans="1:9" x14ac:dyDescent="0.35">
      <c r="A1031" s="28"/>
      <c r="B1031" s="45" t="s">
        <v>108</v>
      </c>
      <c r="C1031" s="30" t="s">
        <v>384</v>
      </c>
      <c r="D1031" s="31" t="s">
        <v>387</v>
      </c>
      <c r="E1031" s="17"/>
      <c r="F1031" s="32"/>
      <c r="G1031" s="33">
        <v>8.3000000000000004E-2</v>
      </c>
      <c r="H1031" s="42"/>
    </row>
    <row r="1032" spans="1:9" x14ac:dyDescent="0.35">
      <c r="A1032" s="28"/>
      <c r="B1032" s="45" t="s">
        <v>108</v>
      </c>
      <c r="C1032" s="30" t="s">
        <v>38</v>
      </c>
      <c r="D1032" s="31" t="s">
        <v>324</v>
      </c>
      <c r="E1032" s="17"/>
      <c r="F1032" s="32"/>
      <c r="G1032" s="33">
        <v>7.0999999999999994E-2</v>
      </c>
      <c r="H1032" s="42"/>
    </row>
    <row r="1033" spans="1:9" x14ac:dyDescent="0.35">
      <c r="A1033" s="28"/>
      <c r="B1033" s="45" t="s">
        <v>108</v>
      </c>
      <c r="C1033" s="30" t="s">
        <v>87</v>
      </c>
      <c r="D1033" s="31" t="s">
        <v>92</v>
      </c>
      <c r="E1033" s="17"/>
      <c r="F1033" s="32"/>
      <c r="G1033" s="33">
        <v>7.0000000000000007E-2</v>
      </c>
      <c r="H1033" s="42"/>
    </row>
    <row r="1034" spans="1:9" x14ac:dyDescent="0.35">
      <c r="A1034" s="28"/>
      <c r="B1034" s="45" t="s">
        <v>108</v>
      </c>
      <c r="C1034" s="30" t="s">
        <v>561</v>
      </c>
      <c r="D1034" s="31" t="s">
        <v>564</v>
      </c>
      <c r="E1034" s="17"/>
      <c r="F1034" s="32"/>
      <c r="G1034" s="33">
        <v>4.5999999999999999E-2</v>
      </c>
      <c r="H1034" s="42"/>
    </row>
    <row r="1035" spans="1:9" x14ac:dyDescent="0.35">
      <c r="A1035" s="28"/>
      <c r="B1035" s="45" t="s">
        <v>108</v>
      </c>
      <c r="C1035" s="30" t="s">
        <v>648</v>
      </c>
      <c r="D1035" s="31" t="s">
        <v>649</v>
      </c>
      <c r="E1035" s="17"/>
      <c r="F1035" s="32"/>
      <c r="G1035" s="33">
        <v>2.5999999999999999E-2</v>
      </c>
      <c r="H1035" s="42"/>
    </row>
    <row r="1036" spans="1:9" x14ac:dyDescent="0.35">
      <c r="A1036" s="28"/>
      <c r="B1036" s="45" t="s">
        <v>108</v>
      </c>
      <c r="C1036" s="30" t="s">
        <v>1095</v>
      </c>
      <c r="D1036" s="31" t="s">
        <v>1096</v>
      </c>
      <c r="E1036" s="17"/>
      <c r="F1036" s="32"/>
      <c r="G1036" s="33">
        <v>1.2999999999999999E-2</v>
      </c>
      <c r="H1036" s="42"/>
    </row>
    <row r="1037" spans="1:9" x14ac:dyDescent="0.35">
      <c r="A1037" s="28"/>
      <c r="B1037" s="45" t="s">
        <v>108</v>
      </c>
      <c r="C1037" s="30" t="s">
        <v>1029</v>
      </c>
      <c r="D1037" s="31" t="s">
        <v>1030</v>
      </c>
      <c r="E1037" s="17"/>
      <c r="F1037" s="32"/>
      <c r="G1037" s="33">
        <v>1.2E-2</v>
      </c>
      <c r="H1037" s="42"/>
    </row>
    <row r="1038" spans="1:9" x14ac:dyDescent="0.35">
      <c r="A1038" s="28"/>
      <c r="B1038" s="45" t="s">
        <v>108</v>
      </c>
      <c r="C1038" s="30" t="s">
        <v>400</v>
      </c>
      <c r="D1038" s="31" t="s">
        <v>401</v>
      </c>
      <c r="E1038" s="17"/>
      <c r="F1038" s="32"/>
      <c r="G1038" s="33">
        <v>3.0000000000000001E-3</v>
      </c>
      <c r="H1038" s="42"/>
    </row>
    <row r="1039" spans="1:9" x14ac:dyDescent="0.35">
      <c r="A1039" s="28"/>
      <c r="B1039" s="45" t="s">
        <v>108</v>
      </c>
      <c r="C1039" s="30" t="s">
        <v>1009</v>
      </c>
      <c r="D1039" s="31" t="s">
        <v>1010</v>
      </c>
      <c r="E1039" s="17"/>
      <c r="F1039" s="32"/>
      <c r="G1039" s="33">
        <v>2E-3</v>
      </c>
      <c r="H1039" s="42"/>
    </row>
    <row r="1040" spans="1:9" x14ac:dyDescent="0.35">
      <c r="A1040" s="28"/>
      <c r="B1040" s="45" t="s">
        <v>108</v>
      </c>
      <c r="C1040" s="30" t="s">
        <v>27</v>
      </c>
      <c r="D1040" s="31" t="s">
        <v>28</v>
      </c>
      <c r="E1040" s="17"/>
      <c r="F1040" s="32"/>
      <c r="G1040" s="33">
        <v>1E-3</v>
      </c>
      <c r="H1040" s="42"/>
    </row>
    <row r="1041" spans="1:11" x14ac:dyDescent="0.35">
      <c r="A1041" s="28"/>
      <c r="B1041" s="45" t="s">
        <v>462</v>
      </c>
      <c r="C1041" s="30" t="s">
        <v>1342</v>
      </c>
      <c r="D1041" s="31" t="s">
        <v>1057</v>
      </c>
      <c r="E1041" s="17"/>
      <c r="F1041" s="32"/>
      <c r="G1041" s="33">
        <v>0</v>
      </c>
      <c r="H1041" s="42">
        <v>0.9</v>
      </c>
    </row>
    <row r="1042" spans="1:11" s="57" customFormat="1" ht="43.5" x14ac:dyDescent="0.35">
      <c r="A1042" s="49"/>
      <c r="B1042" s="63" t="s">
        <v>462</v>
      </c>
      <c r="C1042" s="51" t="s">
        <v>463</v>
      </c>
      <c r="D1042" s="60" t="s">
        <v>464</v>
      </c>
      <c r="E1042" s="53"/>
      <c r="F1042" s="54"/>
      <c r="G1042" s="55">
        <v>0.01</v>
      </c>
      <c r="H1042" s="56">
        <v>0.03</v>
      </c>
      <c r="J1042" s="57" t="s">
        <v>1343</v>
      </c>
      <c r="K1042" s="61" t="s">
        <v>1344</v>
      </c>
    </row>
    <row r="1043" spans="1:11" s="57" customFormat="1" ht="28" x14ac:dyDescent="0.35">
      <c r="A1043" s="49"/>
      <c r="B1043" s="63" t="s">
        <v>426</v>
      </c>
      <c r="C1043" s="51" t="s">
        <v>427</v>
      </c>
      <c r="D1043" s="52" t="s">
        <v>428</v>
      </c>
      <c r="E1043" s="53"/>
      <c r="F1043" s="54"/>
      <c r="G1043" s="55">
        <v>1E-3</v>
      </c>
      <c r="H1043" s="56" t="s">
        <v>25</v>
      </c>
      <c r="J1043" s="57" t="s">
        <v>1345</v>
      </c>
    </row>
    <row r="1044" spans="1:11" s="57" customFormat="1" ht="42" x14ac:dyDescent="0.35">
      <c r="A1044" s="49"/>
      <c r="B1044" s="63" t="s">
        <v>426</v>
      </c>
      <c r="C1044" s="51" t="s">
        <v>1346</v>
      </c>
      <c r="D1044" s="52" t="s">
        <v>692</v>
      </c>
      <c r="E1044" s="53"/>
      <c r="F1044" s="54"/>
      <c r="G1044" s="55">
        <v>0.01</v>
      </c>
      <c r="H1044" s="56" t="s">
        <v>122</v>
      </c>
    </row>
    <row r="1045" spans="1:11" s="57" customFormat="1" x14ac:dyDescent="0.35">
      <c r="A1045" s="49"/>
      <c r="B1045" s="63" t="s">
        <v>426</v>
      </c>
      <c r="C1045" s="51" t="s">
        <v>1019</v>
      </c>
      <c r="D1045" s="60" t="s">
        <v>1020</v>
      </c>
      <c r="E1045" s="53"/>
      <c r="F1045" s="54"/>
      <c r="G1045" s="55">
        <v>1E-3</v>
      </c>
      <c r="H1045" s="56" t="s">
        <v>101</v>
      </c>
    </row>
    <row r="1046" spans="1:11" s="57" customFormat="1" ht="42" x14ac:dyDescent="0.35">
      <c r="A1046" s="49"/>
      <c r="B1046" s="63" t="s">
        <v>426</v>
      </c>
      <c r="C1046" s="51" t="s">
        <v>945</v>
      </c>
      <c r="D1046" s="52" t="s">
        <v>946</v>
      </c>
      <c r="E1046" s="53"/>
      <c r="F1046" s="54"/>
      <c r="G1046" s="55">
        <v>1E-3</v>
      </c>
      <c r="H1046" s="56" t="s">
        <v>101</v>
      </c>
    </row>
    <row r="1047" spans="1:11" s="57" customFormat="1" x14ac:dyDescent="0.35">
      <c r="A1047" s="49"/>
      <c r="B1047" s="63" t="s">
        <v>426</v>
      </c>
      <c r="C1047" s="51" t="s">
        <v>613</v>
      </c>
      <c r="D1047" s="60" t="s">
        <v>614</v>
      </c>
      <c r="E1047" s="53"/>
      <c r="F1047" s="54"/>
      <c r="G1047" s="55">
        <v>0.01</v>
      </c>
      <c r="H1047" s="56" t="s">
        <v>122</v>
      </c>
    </row>
    <row r="1048" spans="1:11" x14ac:dyDescent="0.35">
      <c r="A1048" s="28"/>
      <c r="B1048" s="45" t="s">
        <v>97</v>
      </c>
      <c r="C1048" s="30" t="s">
        <v>743</v>
      </c>
      <c r="D1048" s="31" t="s">
        <v>744</v>
      </c>
      <c r="E1048" s="17"/>
      <c r="F1048" s="32"/>
      <c r="G1048" s="33" t="s">
        <v>752</v>
      </c>
      <c r="H1048" s="42" t="s">
        <v>724</v>
      </c>
      <c r="J1048">
        <v>0.75</v>
      </c>
    </row>
    <row r="1049" spans="1:11" x14ac:dyDescent="0.35">
      <c r="A1049" s="28"/>
      <c r="B1049" s="45" t="s">
        <v>97</v>
      </c>
      <c r="C1049" s="30" t="s">
        <v>797</v>
      </c>
      <c r="D1049" s="31" t="s">
        <v>105</v>
      </c>
      <c r="E1049" s="17"/>
      <c r="F1049" s="32"/>
      <c r="G1049" s="33" t="s">
        <v>155</v>
      </c>
      <c r="H1049" s="42" t="s">
        <v>91</v>
      </c>
    </row>
    <row r="1050" spans="1:11" x14ac:dyDescent="0.35">
      <c r="A1050" s="28"/>
      <c r="B1050" s="45" t="s">
        <v>97</v>
      </c>
      <c r="C1050" s="30" t="s">
        <v>87</v>
      </c>
      <c r="D1050" s="31" t="s">
        <v>86</v>
      </c>
      <c r="E1050" s="17"/>
      <c r="F1050" s="32"/>
      <c r="G1050" s="33" t="s">
        <v>155</v>
      </c>
      <c r="H1050" s="42" t="s">
        <v>91</v>
      </c>
    </row>
    <row r="1051" spans="1:11" x14ac:dyDescent="0.35">
      <c r="A1051" s="28"/>
      <c r="B1051" s="45" t="s">
        <v>97</v>
      </c>
      <c r="C1051" s="30" t="s">
        <v>170</v>
      </c>
      <c r="D1051" s="31" t="s">
        <v>171</v>
      </c>
      <c r="E1051" s="17"/>
      <c r="F1051" s="32"/>
      <c r="G1051" s="33" t="s">
        <v>155</v>
      </c>
      <c r="H1051" s="42" t="s">
        <v>91</v>
      </c>
    </row>
    <row r="1052" spans="1:11" x14ac:dyDescent="0.35">
      <c r="A1052" s="28"/>
      <c r="B1052" s="45" t="s">
        <v>97</v>
      </c>
      <c r="C1052" s="30" t="s">
        <v>302</v>
      </c>
      <c r="D1052" s="31" t="s">
        <v>303</v>
      </c>
      <c r="E1052" s="17"/>
      <c r="F1052" s="32"/>
      <c r="G1052" s="33" t="s">
        <v>155</v>
      </c>
      <c r="H1052" s="42" t="s">
        <v>91</v>
      </c>
    </row>
    <row r="1053" spans="1:11" x14ac:dyDescent="0.35">
      <c r="A1053" s="28"/>
      <c r="B1053" s="45" t="s">
        <v>97</v>
      </c>
      <c r="C1053" s="30" t="s">
        <v>827</v>
      </c>
      <c r="D1053" s="31" t="s">
        <v>828</v>
      </c>
      <c r="E1053" s="17"/>
      <c r="F1053" s="32"/>
      <c r="G1053" s="33" t="s">
        <v>340</v>
      </c>
      <c r="H1053" s="42"/>
    </row>
    <row r="1054" spans="1:11" x14ac:dyDescent="0.35">
      <c r="A1054" s="28"/>
      <c r="B1054" s="45" t="s">
        <v>97</v>
      </c>
      <c r="C1054" s="30" t="s">
        <v>38</v>
      </c>
      <c r="D1054" s="31" t="s">
        <v>39</v>
      </c>
      <c r="E1054" s="17"/>
      <c r="F1054" s="32"/>
      <c r="G1054" s="33" t="s">
        <v>340</v>
      </c>
      <c r="H1054" s="42"/>
    </row>
    <row r="1055" spans="1:11" x14ac:dyDescent="0.35">
      <c r="A1055" s="28"/>
      <c r="B1055" s="45" t="s">
        <v>97</v>
      </c>
      <c r="C1055" s="30" t="s">
        <v>701</v>
      </c>
      <c r="D1055" s="31" t="s">
        <v>702</v>
      </c>
      <c r="E1055" s="17"/>
      <c r="F1055" s="32"/>
      <c r="G1055" s="33" t="s">
        <v>340</v>
      </c>
      <c r="H1055" s="42"/>
    </row>
    <row r="1056" spans="1:11" x14ac:dyDescent="0.35">
      <c r="A1056" s="28"/>
      <c r="B1056" s="45" t="s">
        <v>97</v>
      </c>
      <c r="C1056" s="30" t="s">
        <v>573</v>
      </c>
      <c r="D1056" s="31" t="s">
        <v>575</v>
      </c>
      <c r="E1056" s="17"/>
      <c r="F1056" s="32"/>
      <c r="G1056" s="33" t="s">
        <v>96</v>
      </c>
      <c r="H1056" s="42"/>
    </row>
    <row r="1057" spans="1:11" x14ac:dyDescent="0.35">
      <c r="A1057" s="28"/>
      <c r="B1057" s="45" t="s">
        <v>97</v>
      </c>
      <c r="C1057" s="30" t="s">
        <v>352</v>
      </c>
      <c r="D1057" s="31" t="s">
        <v>353</v>
      </c>
      <c r="E1057" s="17"/>
      <c r="F1057" s="32"/>
      <c r="G1057" s="33" t="s">
        <v>96</v>
      </c>
      <c r="H1057" s="42"/>
    </row>
    <row r="1058" spans="1:11" x14ac:dyDescent="0.35">
      <c r="A1058" s="28"/>
      <c r="B1058" s="45" t="s">
        <v>138</v>
      </c>
      <c r="C1058" s="30" t="s">
        <v>743</v>
      </c>
      <c r="D1058" s="31" t="s">
        <v>744</v>
      </c>
      <c r="E1058" s="17"/>
      <c r="F1058" s="32"/>
      <c r="G1058" s="33">
        <v>0.1</v>
      </c>
      <c r="H1058" s="42">
        <v>0.3</v>
      </c>
      <c r="I1058" t="s">
        <v>754</v>
      </c>
      <c r="K1058" t="s">
        <v>1347</v>
      </c>
    </row>
    <row r="1059" spans="1:11" x14ac:dyDescent="0.35">
      <c r="A1059" s="28"/>
      <c r="B1059" s="45" t="s">
        <v>138</v>
      </c>
      <c r="C1059" s="30" t="s">
        <v>797</v>
      </c>
      <c r="D1059" s="31" t="s">
        <v>105</v>
      </c>
      <c r="E1059" s="17"/>
      <c r="F1059" s="32"/>
      <c r="G1059" s="33">
        <v>0.1</v>
      </c>
      <c r="H1059" s="42">
        <v>0.3</v>
      </c>
    </row>
    <row r="1060" spans="1:11" ht="28.5" x14ac:dyDescent="0.35">
      <c r="A1060" s="28"/>
      <c r="B1060" s="45" t="s">
        <v>138</v>
      </c>
      <c r="C1060" s="30" t="s">
        <v>1348</v>
      </c>
      <c r="D1060" s="47" t="s">
        <v>1072</v>
      </c>
      <c r="E1060" s="17"/>
      <c r="F1060" s="32"/>
      <c r="G1060" s="33">
        <v>0.1</v>
      </c>
      <c r="H1060" s="42">
        <v>0.3</v>
      </c>
    </row>
    <row r="1061" spans="1:11" x14ac:dyDescent="0.35">
      <c r="A1061" s="28"/>
      <c r="B1061" s="45" t="s">
        <v>138</v>
      </c>
      <c r="C1061" s="30" t="s">
        <v>1349</v>
      </c>
      <c r="D1061" s="31" t="s">
        <v>140</v>
      </c>
      <c r="E1061" s="17"/>
      <c r="F1061" s="32"/>
      <c r="G1061" s="33">
        <v>0.1</v>
      </c>
      <c r="H1061" s="42">
        <v>0.2</v>
      </c>
    </row>
    <row r="1062" spans="1:11" x14ac:dyDescent="0.35">
      <c r="A1062" s="28"/>
      <c r="B1062" s="45" t="s">
        <v>138</v>
      </c>
      <c r="C1062" s="30" t="s">
        <v>342</v>
      </c>
      <c r="D1062" s="31" t="s">
        <v>343</v>
      </c>
      <c r="E1062" s="17"/>
      <c r="F1062" s="32"/>
      <c r="G1062" s="33">
        <v>0.1</v>
      </c>
      <c r="H1062" s="42">
        <v>0.2</v>
      </c>
    </row>
    <row r="1063" spans="1:11" x14ac:dyDescent="0.35">
      <c r="A1063" s="28"/>
      <c r="B1063" s="45" t="s">
        <v>138</v>
      </c>
      <c r="C1063" s="30" t="s">
        <v>1348</v>
      </c>
      <c r="D1063" s="31" t="s">
        <v>1073</v>
      </c>
      <c r="E1063" s="17"/>
      <c r="F1063" s="32"/>
      <c r="G1063" s="33" t="s">
        <v>804</v>
      </c>
      <c r="H1063" s="42"/>
    </row>
    <row r="1064" spans="1:11" x14ac:dyDescent="0.35">
      <c r="A1064" s="28"/>
      <c r="B1064" s="45" t="s">
        <v>138</v>
      </c>
      <c r="C1064" s="30" t="s">
        <v>538</v>
      </c>
      <c r="D1064" s="31" t="s">
        <v>539</v>
      </c>
      <c r="E1064" s="17"/>
      <c r="F1064" s="32"/>
      <c r="G1064" s="33">
        <v>0.01</v>
      </c>
      <c r="H1064" s="42">
        <v>0.05</v>
      </c>
    </row>
    <row r="1065" spans="1:11" x14ac:dyDescent="0.35">
      <c r="A1065" s="28"/>
      <c r="B1065" s="45" t="s">
        <v>138</v>
      </c>
      <c r="C1065" s="30" t="s">
        <v>551</v>
      </c>
      <c r="D1065" s="31" t="s">
        <v>552</v>
      </c>
      <c r="E1065" s="17"/>
      <c r="F1065" s="32"/>
      <c r="G1065" s="33" t="s">
        <v>122</v>
      </c>
      <c r="H1065" s="42"/>
    </row>
    <row r="1066" spans="1:11" x14ac:dyDescent="0.35">
      <c r="A1066" s="28"/>
      <c r="B1066" s="45" t="s">
        <v>138</v>
      </c>
      <c r="C1066" s="30" t="s">
        <v>162</v>
      </c>
      <c r="D1066" s="31" t="s">
        <v>163</v>
      </c>
      <c r="E1066" s="17"/>
      <c r="F1066" s="32"/>
      <c r="G1066" s="33" t="s">
        <v>213</v>
      </c>
      <c r="H1066" s="42"/>
    </row>
    <row r="1067" spans="1:11" x14ac:dyDescent="0.35">
      <c r="A1067" s="28"/>
      <c r="B1067" s="45" t="s">
        <v>138</v>
      </c>
      <c r="C1067" s="30" t="s">
        <v>1348</v>
      </c>
      <c r="D1067" s="31" t="s">
        <v>1074</v>
      </c>
      <c r="E1067" s="17"/>
      <c r="F1067" s="32"/>
      <c r="G1067" s="33" t="s">
        <v>213</v>
      </c>
      <c r="H1067" s="42"/>
    </row>
    <row r="1068" spans="1:11" x14ac:dyDescent="0.35">
      <c r="A1068" s="28"/>
      <c r="B1068" s="45" t="s">
        <v>138</v>
      </c>
      <c r="C1068" s="30" t="s">
        <v>302</v>
      </c>
      <c r="D1068" s="31" t="s">
        <v>303</v>
      </c>
      <c r="E1068" s="17"/>
      <c r="F1068" s="32"/>
      <c r="G1068" s="33" t="s">
        <v>211</v>
      </c>
      <c r="H1068" s="42"/>
    </row>
    <row r="1069" spans="1:11" x14ac:dyDescent="0.35">
      <c r="A1069" s="28"/>
      <c r="B1069" s="45" t="s">
        <v>138</v>
      </c>
      <c r="C1069" s="30" t="s">
        <v>1216</v>
      </c>
      <c r="D1069" s="31" t="s">
        <v>337</v>
      </c>
      <c r="E1069" s="17"/>
      <c r="F1069" s="32"/>
      <c r="G1069" s="33" t="s">
        <v>215</v>
      </c>
      <c r="H1069" s="42"/>
    </row>
    <row r="1070" spans="1:11" x14ac:dyDescent="0.35">
      <c r="A1070" s="28"/>
      <c r="B1070" s="45" t="s">
        <v>138</v>
      </c>
      <c r="C1070" s="30" t="s">
        <v>938</v>
      </c>
      <c r="D1070" s="31" t="s">
        <v>939</v>
      </c>
      <c r="E1070" s="17"/>
      <c r="F1070" s="32"/>
      <c r="G1070" s="33" t="s">
        <v>849</v>
      </c>
      <c r="H1070" s="42"/>
    </row>
    <row r="1071" spans="1:11" x14ac:dyDescent="0.35">
      <c r="A1071" s="28"/>
      <c r="B1071" s="45" t="s">
        <v>88</v>
      </c>
      <c r="C1071" s="30" t="s">
        <v>743</v>
      </c>
      <c r="D1071" s="31" t="s">
        <v>744</v>
      </c>
      <c r="E1071" s="17"/>
      <c r="F1071" s="32"/>
      <c r="G1071" s="33">
        <v>0.5</v>
      </c>
      <c r="H1071" s="42"/>
      <c r="J1071">
        <v>0.74</v>
      </c>
    </row>
    <row r="1072" spans="1:11" x14ac:dyDescent="0.35">
      <c r="A1072" s="28"/>
      <c r="B1072" s="45" t="s">
        <v>88</v>
      </c>
      <c r="C1072" s="30" t="s">
        <v>797</v>
      </c>
      <c r="D1072" s="31" t="s">
        <v>105</v>
      </c>
      <c r="E1072" s="17"/>
      <c r="F1072" s="32"/>
      <c r="G1072" s="33">
        <v>0.17</v>
      </c>
      <c r="H1072" s="42"/>
    </row>
    <row r="1073" spans="1:9" x14ac:dyDescent="0.35">
      <c r="A1073" s="28"/>
      <c r="B1073" s="45" t="s">
        <v>88</v>
      </c>
      <c r="C1073" s="30" t="s">
        <v>87</v>
      </c>
      <c r="D1073" s="31" t="s">
        <v>86</v>
      </c>
      <c r="E1073" s="17"/>
      <c r="F1073" s="32"/>
      <c r="G1073" s="33">
        <v>0.08</v>
      </c>
      <c r="H1073" s="42"/>
    </row>
    <row r="1074" spans="1:9" x14ac:dyDescent="0.35">
      <c r="A1074" s="28"/>
      <c r="B1074" s="45" t="s">
        <v>88</v>
      </c>
      <c r="C1074" s="30" t="s">
        <v>209</v>
      </c>
      <c r="D1074" s="31" t="s">
        <v>210</v>
      </c>
      <c r="E1074" s="17"/>
      <c r="F1074" s="32"/>
      <c r="G1074" s="33">
        <v>6.2399999999999997E-2</v>
      </c>
      <c r="H1074" s="42"/>
    </row>
    <row r="1075" spans="1:9" x14ac:dyDescent="0.35">
      <c r="A1075" s="28"/>
      <c r="B1075" s="45" t="s">
        <v>88</v>
      </c>
      <c r="C1075" s="30" t="s">
        <v>654</v>
      </c>
      <c r="D1075" s="31" t="s">
        <v>655</v>
      </c>
      <c r="E1075" s="17"/>
      <c r="F1075" s="32"/>
      <c r="G1075" s="33">
        <v>2.24E-2</v>
      </c>
      <c r="H1075" s="42"/>
    </row>
    <row r="1076" spans="1:9" x14ac:dyDescent="0.35">
      <c r="A1076" s="28"/>
      <c r="B1076" s="45" t="s">
        <v>88</v>
      </c>
      <c r="C1076" s="30" t="s">
        <v>298</v>
      </c>
      <c r="D1076" s="31" t="s">
        <v>300</v>
      </c>
      <c r="E1076" s="17"/>
      <c r="F1076" s="32"/>
      <c r="G1076" s="33">
        <v>1.34E-2</v>
      </c>
      <c r="H1076" s="42"/>
    </row>
    <row r="1077" spans="1:9" x14ac:dyDescent="0.35">
      <c r="A1077" s="28"/>
      <c r="B1077" s="45" t="s">
        <v>88</v>
      </c>
      <c r="C1077" s="30" t="s">
        <v>38</v>
      </c>
      <c r="D1077" s="31" t="s">
        <v>39</v>
      </c>
      <c r="E1077" s="17"/>
      <c r="F1077" s="32"/>
      <c r="G1077" s="33">
        <v>2.2000000000000001E-3</v>
      </c>
      <c r="H1077" s="42"/>
    </row>
    <row r="1078" spans="1:9" x14ac:dyDescent="0.35">
      <c r="A1078" s="28"/>
      <c r="B1078" s="45" t="s">
        <v>88</v>
      </c>
      <c r="C1078" s="30" t="s">
        <v>429</v>
      </c>
      <c r="D1078" s="31" t="s">
        <v>430</v>
      </c>
      <c r="E1078" s="17"/>
      <c r="F1078" s="32"/>
      <c r="G1078" s="33">
        <v>1.9E-3</v>
      </c>
      <c r="H1078" s="42"/>
    </row>
    <row r="1079" spans="1:9" x14ac:dyDescent="0.35">
      <c r="A1079" s="28"/>
      <c r="B1079" s="45" t="s">
        <v>88</v>
      </c>
      <c r="C1079" s="30" t="s">
        <v>1009</v>
      </c>
      <c r="D1079" s="31" t="s">
        <v>1010</v>
      </c>
      <c r="E1079" s="17"/>
      <c r="F1079" s="32"/>
      <c r="G1079" s="33">
        <v>1.6999999999999999E-3</v>
      </c>
      <c r="H1079" s="42"/>
    </row>
    <row r="1080" spans="1:9" x14ac:dyDescent="0.35">
      <c r="A1080" s="28"/>
      <c r="B1080" s="45" t="s">
        <v>88</v>
      </c>
      <c r="C1080" s="30" t="s">
        <v>648</v>
      </c>
      <c r="D1080" s="31" t="s">
        <v>653</v>
      </c>
      <c r="E1080" s="17"/>
      <c r="F1080" s="32"/>
      <c r="G1080" s="33">
        <v>1.6000000000000001E-3</v>
      </c>
      <c r="H1080" s="42"/>
    </row>
    <row r="1081" spans="1:9" x14ac:dyDescent="0.35">
      <c r="A1081" s="28"/>
      <c r="B1081" s="45" t="s">
        <v>88</v>
      </c>
      <c r="C1081" s="30" t="s">
        <v>561</v>
      </c>
      <c r="D1081" s="31" t="s">
        <v>563</v>
      </c>
      <c r="E1081" s="17"/>
      <c r="F1081" s="32"/>
      <c r="G1081" s="33">
        <v>1.4E-3</v>
      </c>
      <c r="H1081" s="42"/>
    </row>
    <row r="1082" spans="1:9" x14ac:dyDescent="0.35">
      <c r="A1082" s="28"/>
      <c r="B1082" s="45" t="s">
        <v>88</v>
      </c>
      <c r="C1082" s="30" t="s">
        <v>586</v>
      </c>
      <c r="D1082" s="31" t="s">
        <v>587</v>
      </c>
      <c r="E1082" s="17"/>
      <c r="F1082" s="32"/>
      <c r="G1082" s="33">
        <v>1.1999999999999999E-3</v>
      </c>
      <c r="H1082" s="42"/>
    </row>
    <row r="1083" spans="1:9" x14ac:dyDescent="0.35">
      <c r="A1083" s="28"/>
      <c r="B1083" s="45" t="s">
        <v>88</v>
      </c>
      <c r="C1083" s="30" t="s">
        <v>573</v>
      </c>
      <c r="D1083" s="31" t="s">
        <v>575</v>
      </c>
      <c r="E1083" s="17"/>
      <c r="F1083" s="32"/>
      <c r="G1083" s="33">
        <v>1E-3</v>
      </c>
      <c r="H1083" s="42"/>
    </row>
    <row r="1084" spans="1:9" x14ac:dyDescent="0.35">
      <c r="A1084" s="28"/>
      <c r="B1084" s="45" t="s">
        <v>954</v>
      </c>
      <c r="C1084" s="30" t="s">
        <v>1350</v>
      </c>
      <c r="D1084" s="31" t="s">
        <v>955</v>
      </c>
      <c r="E1084" s="17"/>
      <c r="F1084" s="32"/>
      <c r="G1084" s="33">
        <v>1</v>
      </c>
      <c r="H1084" s="42"/>
      <c r="I1084">
        <v>2.2000000000000002</v>
      </c>
    </row>
    <row r="1085" spans="1:9" x14ac:dyDescent="0.35">
      <c r="A1085" s="28"/>
      <c r="B1085" s="45"/>
      <c r="C1085" s="30"/>
      <c r="D1085" s="31"/>
      <c r="E1085" s="17"/>
      <c r="F1085" s="32"/>
      <c r="G1085" s="33"/>
      <c r="H1085" s="42"/>
    </row>
    <row r="1086" spans="1:9" x14ac:dyDescent="0.35">
      <c r="A1086" s="28"/>
      <c r="B1086" s="45"/>
      <c r="C1086" s="30"/>
      <c r="D1086" s="31"/>
      <c r="E1086" s="17"/>
      <c r="F1086" s="32"/>
      <c r="G1086" s="33"/>
      <c r="H1086" s="42"/>
    </row>
    <row r="1087" spans="1:9" x14ac:dyDescent="0.35">
      <c r="A1087" s="28"/>
      <c r="B1087" s="45"/>
      <c r="C1087" s="30"/>
      <c r="D1087" s="31"/>
      <c r="E1087" s="17"/>
      <c r="F1087" s="32"/>
      <c r="G1087" s="33"/>
      <c r="H1087" s="42"/>
    </row>
    <row r="1088" spans="1:9" x14ac:dyDescent="0.35">
      <c r="A1088" s="28"/>
      <c r="B1088" s="45"/>
      <c r="C1088" s="30"/>
      <c r="D1088" s="31"/>
      <c r="E1088" s="17"/>
      <c r="F1088" s="32"/>
      <c r="G1088" s="33"/>
      <c r="H1088" s="42"/>
    </row>
    <row r="1089" spans="1:8" x14ac:dyDescent="0.35">
      <c r="A1089" s="28"/>
      <c r="B1089" s="45"/>
      <c r="C1089" s="30"/>
      <c r="D1089" s="31"/>
      <c r="E1089" s="17"/>
      <c r="F1089" s="32"/>
      <c r="G1089" s="33"/>
      <c r="H1089" s="42"/>
    </row>
    <row r="1090" spans="1:8" x14ac:dyDescent="0.35">
      <c r="A1090" s="28"/>
      <c r="B1090" s="45"/>
      <c r="C1090" s="30"/>
      <c r="D1090" s="31"/>
      <c r="E1090" s="17"/>
      <c r="F1090" s="32"/>
      <c r="G1090" s="33"/>
      <c r="H1090" s="42"/>
    </row>
    <row r="1091" spans="1:8" x14ac:dyDescent="0.35">
      <c r="A1091" s="28"/>
      <c r="B1091" s="45"/>
      <c r="C1091" s="30"/>
      <c r="D1091" s="31"/>
      <c r="E1091" s="17"/>
      <c r="F1091" s="32"/>
      <c r="G1091" s="33"/>
      <c r="H1091" s="42"/>
    </row>
    <row r="1092" spans="1:8" x14ac:dyDescent="0.35">
      <c r="A1092" s="28"/>
      <c r="B1092" s="45"/>
      <c r="C1092" s="30"/>
      <c r="D1092" s="31"/>
      <c r="E1092" s="17"/>
      <c r="F1092" s="32"/>
      <c r="G1092" s="33"/>
      <c r="H1092" s="42"/>
    </row>
    <row r="1093" spans="1:8" x14ac:dyDescent="0.35">
      <c r="A1093" s="28"/>
      <c r="B1093" s="45"/>
      <c r="C1093" s="30"/>
      <c r="D1093" s="31"/>
      <c r="E1093" s="17"/>
      <c r="F1093" s="32"/>
      <c r="G1093" s="33"/>
      <c r="H1093" s="42"/>
    </row>
    <row r="1094" spans="1:8" x14ac:dyDescent="0.35">
      <c r="A1094" s="28"/>
      <c r="B1094" s="45"/>
      <c r="C1094" s="30"/>
      <c r="D1094" s="31"/>
      <c r="E1094" s="17"/>
      <c r="F1094" s="32"/>
      <c r="G1094" s="33"/>
      <c r="H1094" s="42"/>
    </row>
    <row r="1095" spans="1:8" x14ac:dyDescent="0.35">
      <c r="A1095" s="28"/>
      <c r="B1095" s="45"/>
      <c r="C1095" s="30"/>
      <c r="D1095" s="31"/>
      <c r="E1095" s="17"/>
      <c r="F1095" s="32"/>
      <c r="G1095" s="33"/>
      <c r="H1095" s="42"/>
    </row>
    <row r="1096" spans="1:8" x14ac:dyDescent="0.35">
      <c r="A1096" s="28"/>
      <c r="B1096" s="45"/>
      <c r="C1096" s="30"/>
      <c r="D1096" s="31"/>
      <c r="E1096" s="17"/>
      <c r="F1096" s="32"/>
      <c r="G1096" s="33"/>
      <c r="H1096" s="42"/>
    </row>
    <row r="1097" spans="1:8" x14ac:dyDescent="0.35">
      <c r="A1097" s="28"/>
      <c r="B1097" s="45"/>
      <c r="C1097" s="30"/>
      <c r="D1097" s="31"/>
      <c r="E1097" s="17"/>
      <c r="F1097" s="32"/>
      <c r="G1097" s="33"/>
      <c r="H1097" s="42"/>
    </row>
    <row r="1098" spans="1:8" x14ac:dyDescent="0.35">
      <c r="A1098" s="28"/>
      <c r="B1098" s="45"/>
      <c r="C1098" s="30"/>
      <c r="D1098" s="31"/>
      <c r="E1098" s="17"/>
      <c r="F1098" s="32"/>
      <c r="G1098" s="33"/>
      <c r="H1098" s="42"/>
    </row>
    <row r="1099" spans="1:8" x14ac:dyDescent="0.35">
      <c r="A1099" s="28"/>
      <c r="B1099" s="45"/>
      <c r="C1099" s="30"/>
      <c r="D1099" s="31"/>
      <c r="E1099" s="17"/>
      <c r="F1099" s="32"/>
      <c r="G1099" s="33"/>
      <c r="H1099" s="42"/>
    </row>
    <row r="1100" spans="1:8" x14ac:dyDescent="0.35">
      <c r="A1100" s="28"/>
      <c r="B1100" s="45"/>
      <c r="C1100" s="30"/>
      <c r="D1100" s="31"/>
      <c r="E1100" s="17"/>
      <c r="F1100" s="32"/>
      <c r="G1100" s="33"/>
      <c r="H1100" s="42"/>
    </row>
    <row r="1101" spans="1:8" x14ac:dyDescent="0.35">
      <c r="A1101" s="28"/>
      <c r="B1101" s="45"/>
      <c r="C1101" s="30"/>
      <c r="D1101" s="31"/>
      <c r="E1101" s="17"/>
      <c r="F1101" s="32"/>
      <c r="G1101" s="33"/>
      <c r="H1101" s="42"/>
    </row>
    <row r="1102" spans="1:8" x14ac:dyDescent="0.35">
      <c r="A1102" s="28"/>
      <c r="B1102" s="45"/>
      <c r="C1102" s="30"/>
      <c r="D1102" s="31"/>
      <c r="E1102" s="17"/>
      <c r="F1102" s="32"/>
      <c r="G1102" s="33"/>
      <c r="H1102" s="42"/>
    </row>
    <row r="1103" spans="1:8" x14ac:dyDescent="0.35">
      <c r="A1103" s="28"/>
      <c r="B1103" s="45"/>
      <c r="C1103" s="30"/>
      <c r="D1103" s="31"/>
      <c r="E1103" s="17"/>
      <c r="F1103" s="32"/>
      <c r="G1103" s="33"/>
      <c r="H1103" s="42"/>
    </row>
    <row r="1104" spans="1:8" x14ac:dyDescent="0.35">
      <c r="A1104" s="28"/>
      <c r="B1104" s="45"/>
      <c r="C1104" s="30"/>
      <c r="D1104" s="31"/>
      <c r="E1104" s="17"/>
      <c r="F1104" s="32"/>
      <c r="G1104" s="33"/>
      <c r="H1104" s="42"/>
    </row>
    <row r="1105" spans="1:8" x14ac:dyDescent="0.35">
      <c r="A1105" s="28"/>
      <c r="B1105" s="45"/>
      <c r="C1105" s="30"/>
      <c r="D1105" s="31"/>
      <c r="E1105" s="17"/>
      <c r="F1105" s="32"/>
      <c r="G1105" s="33"/>
      <c r="H1105" s="42"/>
    </row>
    <row r="1106" spans="1:8" x14ac:dyDescent="0.35">
      <c r="A1106" s="28"/>
      <c r="B1106" s="45"/>
      <c r="C1106" s="30"/>
      <c r="D1106" s="31"/>
      <c r="E1106" s="17"/>
      <c r="F1106" s="32"/>
      <c r="G1106" s="33"/>
      <c r="H1106" s="42"/>
    </row>
    <row r="1107" spans="1:8" x14ac:dyDescent="0.35">
      <c r="A1107" s="28"/>
      <c r="B1107" s="45"/>
      <c r="C1107" s="30"/>
      <c r="D1107" s="31"/>
      <c r="E1107" s="17"/>
      <c r="F1107" s="32"/>
      <c r="G1107" s="33"/>
      <c r="H1107" s="42"/>
    </row>
    <row r="1108" spans="1:8" x14ac:dyDescent="0.35">
      <c r="A1108" s="28"/>
      <c r="B1108" s="45"/>
      <c r="C1108" s="30"/>
      <c r="D1108" s="31"/>
      <c r="E1108" s="17"/>
      <c r="F1108" s="32"/>
      <c r="G1108" s="33"/>
      <c r="H1108" s="42"/>
    </row>
    <row r="1109" spans="1:8" x14ac:dyDescent="0.35">
      <c r="A1109" s="28"/>
      <c r="B1109" s="45"/>
      <c r="C1109" s="30"/>
      <c r="D1109" s="31"/>
      <c r="E1109" s="17"/>
      <c r="F1109" s="32"/>
      <c r="G1109" s="33"/>
      <c r="H1109" s="42"/>
    </row>
    <row r="1110" spans="1:8" x14ac:dyDescent="0.35">
      <c r="A1110" s="28"/>
      <c r="B1110" s="45"/>
      <c r="C1110" s="30"/>
      <c r="D1110" s="31"/>
      <c r="E1110" s="17"/>
      <c r="F1110" s="32"/>
      <c r="G1110" s="33"/>
      <c r="H1110" s="42"/>
    </row>
    <row r="1111" spans="1:8" x14ac:dyDescent="0.35">
      <c r="A1111" s="28"/>
      <c r="B1111" s="45"/>
      <c r="C1111" s="30"/>
      <c r="D1111" s="31"/>
      <c r="E1111" s="17"/>
      <c r="F1111" s="32"/>
      <c r="G1111" s="33"/>
      <c r="H1111" s="42"/>
    </row>
    <row r="1112" spans="1:8" x14ac:dyDescent="0.35">
      <c r="A1112" s="28"/>
      <c r="B1112" s="45"/>
      <c r="C1112" s="30"/>
      <c r="D1112" s="31"/>
      <c r="E1112" s="17"/>
      <c r="F1112" s="32"/>
      <c r="G1112" s="33"/>
      <c r="H1112" s="42"/>
    </row>
    <row r="1113" spans="1:8" x14ac:dyDescent="0.35">
      <c r="A1113" s="28"/>
      <c r="B1113" s="45"/>
      <c r="C1113" s="30"/>
      <c r="D1113" s="31"/>
      <c r="E1113" s="17"/>
      <c r="F1113" s="32"/>
      <c r="G1113" s="33"/>
      <c r="H1113" s="42"/>
    </row>
    <row r="1114" spans="1:8" x14ac:dyDescent="0.35">
      <c r="A1114" s="28"/>
      <c r="B1114" s="45"/>
      <c r="C1114" s="30"/>
      <c r="D1114" s="31"/>
      <c r="E1114" s="17"/>
      <c r="F1114" s="32"/>
      <c r="G1114" s="33"/>
      <c r="H1114" s="42"/>
    </row>
    <row r="1115" spans="1:8" x14ac:dyDescent="0.35">
      <c r="A1115" s="28"/>
      <c r="B1115" s="45"/>
      <c r="C1115" s="30"/>
      <c r="D1115" s="31"/>
      <c r="E1115" s="17"/>
      <c r="F1115" s="32"/>
      <c r="G1115" s="33"/>
      <c r="H1115" s="42"/>
    </row>
    <row r="1116" spans="1:8" x14ac:dyDescent="0.35">
      <c r="A1116" s="28"/>
      <c r="B1116" s="45"/>
      <c r="C1116" s="30"/>
      <c r="D1116" s="31"/>
      <c r="E1116" s="17"/>
      <c r="F1116" s="32"/>
      <c r="G1116" s="33"/>
      <c r="H1116" s="42"/>
    </row>
    <row r="1117" spans="1:8" x14ac:dyDescent="0.35">
      <c r="A1117" s="28"/>
      <c r="B1117" s="45"/>
      <c r="C1117" s="30"/>
      <c r="D1117" s="31"/>
      <c r="E1117" s="17"/>
      <c r="F1117" s="32"/>
      <c r="G1117" s="33"/>
      <c r="H1117" s="42"/>
    </row>
    <row r="1118" spans="1:8" x14ac:dyDescent="0.35">
      <c r="A1118" s="28"/>
      <c r="B1118" s="45"/>
      <c r="C1118" s="30"/>
      <c r="D1118" s="31"/>
      <c r="E1118" s="17"/>
      <c r="F1118" s="32"/>
      <c r="G1118" s="33"/>
      <c r="H1118" s="42"/>
    </row>
    <row r="1119" spans="1:8" x14ac:dyDescent="0.35">
      <c r="A1119" s="28"/>
      <c r="B1119" s="45"/>
      <c r="C1119" s="30"/>
      <c r="D1119" s="31"/>
      <c r="E1119" s="17"/>
      <c r="F1119" s="32"/>
      <c r="G1119" s="33"/>
      <c r="H1119" s="42"/>
    </row>
    <row r="1120" spans="1:8" x14ac:dyDescent="0.35">
      <c r="A1120" s="28"/>
      <c r="B1120" s="45"/>
      <c r="C1120" s="30"/>
      <c r="D1120" s="31"/>
      <c r="E1120" s="17"/>
      <c r="F1120" s="32"/>
      <c r="G1120" s="33"/>
      <c r="H1120" s="42"/>
    </row>
    <row r="1121" spans="1:8" x14ac:dyDescent="0.35">
      <c r="A1121" s="28"/>
      <c r="B1121" s="45"/>
      <c r="C1121" s="30"/>
      <c r="D1121" s="31"/>
      <c r="E1121" s="17"/>
      <c r="F1121" s="32"/>
      <c r="G1121" s="33"/>
      <c r="H1121" s="42"/>
    </row>
    <row r="1122" spans="1:8" x14ac:dyDescent="0.35">
      <c r="A1122" s="28"/>
      <c r="B1122" s="45"/>
      <c r="C1122" s="30"/>
      <c r="D1122" s="31"/>
      <c r="E1122" s="17"/>
      <c r="F1122" s="32"/>
      <c r="G1122" s="33"/>
      <c r="H1122" s="42"/>
    </row>
    <row r="1123" spans="1:8" x14ac:dyDescent="0.35">
      <c r="A1123" s="28"/>
      <c r="B1123" s="45"/>
      <c r="C1123" s="30"/>
      <c r="D1123" s="31"/>
      <c r="E1123" s="17"/>
      <c r="F1123" s="32"/>
      <c r="G1123" s="33"/>
      <c r="H1123" s="42"/>
    </row>
    <row r="1124" spans="1:8" x14ac:dyDescent="0.35">
      <c r="A1124" s="28"/>
      <c r="B1124" s="45"/>
      <c r="C1124" s="30"/>
      <c r="D1124" s="31"/>
      <c r="E1124" s="17"/>
      <c r="F1124" s="32"/>
      <c r="G1124" s="33"/>
      <c r="H1124" s="42"/>
    </row>
    <row r="1125" spans="1:8" x14ac:dyDescent="0.35">
      <c r="A1125" s="28"/>
      <c r="B1125" s="45"/>
      <c r="C1125" s="30"/>
      <c r="D1125" s="31"/>
      <c r="E1125" s="17"/>
      <c r="F1125" s="32"/>
      <c r="G1125" s="33"/>
      <c r="H1125" s="42"/>
    </row>
    <row r="1126" spans="1:8" x14ac:dyDescent="0.35">
      <c r="A1126" s="28"/>
      <c r="B1126" s="45"/>
      <c r="C1126" s="30"/>
      <c r="D1126" s="31"/>
      <c r="E1126" s="17"/>
      <c r="F1126" s="32"/>
      <c r="G1126" s="33"/>
      <c r="H1126" s="42"/>
    </row>
    <row r="1127" spans="1:8" x14ac:dyDescent="0.35">
      <c r="A1127" s="28"/>
      <c r="B1127" s="45"/>
      <c r="C1127" s="30"/>
      <c r="D1127" s="31"/>
      <c r="E1127" s="17"/>
      <c r="F1127" s="32"/>
      <c r="G1127" s="33"/>
      <c r="H1127" s="42"/>
    </row>
    <row r="1128" spans="1:8" x14ac:dyDescent="0.35">
      <c r="A1128" s="28"/>
      <c r="B1128" s="45"/>
      <c r="C1128" s="30"/>
      <c r="D1128" s="31"/>
      <c r="E1128" s="17"/>
      <c r="F1128" s="32"/>
      <c r="G1128" s="33"/>
      <c r="H1128" s="42"/>
    </row>
    <row r="1129" spans="1:8" x14ac:dyDescent="0.35">
      <c r="A1129" s="28"/>
      <c r="B1129" s="29"/>
      <c r="C1129" s="30"/>
      <c r="D1129" s="31"/>
      <c r="E1129" s="17" t="str">
        <f>IFERROR(IF(OR($C1129="",$C1129="No CAS"),INDEX('[1]DEQ Pollutant List'!$A$7:$A$611,MATCH($D1129,'[1]DEQ Pollutant List'!$C$7:$C$611,0)),INDEX('[1]DEQ Pollutant List'!$A$7:$A$611,MATCH($C1129,'[1]DEQ Pollutant List'!$B$7:$B$611,0))),"")</f>
        <v/>
      </c>
      <c r="F1129" s="32"/>
      <c r="G1129" s="33"/>
      <c r="H1129" s="42"/>
    </row>
    <row r="1130" spans="1:8" ht="15" thickBot="1" x14ac:dyDescent="0.4">
      <c r="A1130" s="34"/>
      <c r="B1130" s="35"/>
      <c r="C1130" s="36"/>
      <c r="D1130" s="31"/>
      <c r="E1130" s="17" t="str">
        <f>IFERROR(IF(OR($C1130="",$C1130="No CAS"),INDEX('[1]DEQ Pollutant List'!$A$7:$A$611,MATCH($D1130,'[1]DEQ Pollutant List'!$C$7:$C$611,0)),INDEX('[1]DEQ Pollutant List'!$A$7:$A$611,MATCH($C1130,'[1]DEQ Pollutant List'!$B$7:$B$611,0))),"")</f>
        <v/>
      </c>
      <c r="F1130" s="37"/>
      <c r="G1130" s="38"/>
      <c r="H1130" s="42"/>
    </row>
    <row r="1131" spans="1:8" x14ac:dyDescent="0.35">
      <c r="A1131"/>
      <c r="C1131"/>
      <c r="E1131"/>
      <c r="F1131"/>
      <c r="G1131"/>
      <c r="H1131"/>
    </row>
    <row r="1132" spans="1:8" x14ac:dyDescent="0.35">
      <c r="A1132"/>
      <c r="C1132"/>
      <c r="E1132"/>
      <c r="F1132"/>
      <c r="G1132"/>
      <c r="H1132"/>
    </row>
    <row r="1133" spans="1:8" x14ac:dyDescent="0.35">
      <c r="A1133"/>
      <c r="C1133"/>
      <c r="E1133"/>
      <c r="F1133"/>
      <c r="G1133"/>
      <c r="H1133"/>
    </row>
  </sheetData>
  <mergeCells count="4">
    <mergeCell ref="A10:A11"/>
    <mergeCell ref="B10:B11"/>
    <mergeCell ref="C10:E10"/>
    <mergeCell ref="G10:I10"/>
  </mergeCells>
  <phoneticPr fontId="9" type="noConversion"/>
  <conditionalFormatting sqref="E12:E1130">
    <cfRule type="containsBlanks" dxfId="0" priority="1">
      <formula>LEN(TRIM(E12))=0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B96C-7DD3-409A-8E21-9F407317A8A6}">
  <sheetPr>
    <tabColor rgb="FFFFFF00"/>
  </sheetPr>
  <dimension ref="A1:B611"/>
  <sheetViews>
    <sheetView topLeftCell="A185" workbookViewId="0"/>
  </sheetViews>
  <sheetFormatPr defaultRowHeight="14.5" x14ac:dyDescent="0.35"/>
  <cols>
    <col min="1" max="1" width="11.81640625" style="76" bestFit="1" customWidth="1"/>
    <col min="2" max="2" width="59.81640625" style="76" customWidth="1"/>
  </cols>
  <sheetData>
    <row r="1" spans="1:2" hidden="1" x14ac:dyDescent="0.35"/>
    <row r="2" spans="1:2" hidden="1" x14ac:dyDescent="0.35"/>
    <row r="3" spans="1:2" hidden="1" x14ac:dyDescent="0.35"/>
    <row r="4" spans="1:2" hidden="1" x14ac:dyDescent="0.35"/>
    <row r="5" spans="1:2" hidden="1" x14ac:dyDescent="0.35"/>
    <row r="6" spans="1:2" ht="18.5" thickBot="1" x14ac:dyDescent="0.4">
      <c r="A6" s="66" t="s">
        <v>1351</v>
      </c>
      <c r="B6" s="66" t="s">
        <v>7</v>
      </c>
    </row>
    <row r="7" spans="1:2" x14ac:dyDescent="0.35">
      <c r="A7" s="67" t="s">
        <v>1352</v>
      </c>
      <c r="B7" s="68" t="s">
        <v>1353</v>
      </c>
    </row>
    <row r="8" spans="1:2" x14ac:dyDescent="0.35">
      <c r="A8" s="67" t="s">
        <v>1354</v>
      </c>
      <c r="B8" s="68" t="s">
        <v>1355</v>
      </c>
    </row>
    <row r="9" spans="1:2" x14ac:dyDescent="0.35">
      <c r="A9" s="67" t="s">
        <v>1356</v>
      </c>
      <c r="B9" s="69" t="s">
        <v>1357</v>
      </c>
    </row>
    <row r="10" spans="1:2" x14ac:dyDescent="0.35">
      <c r="A10" s="67" t="s">
        <v>1358</v>
      </c>
      <c r="B10" s="69" t="s">
        <v>1359</v>
      </c>
    </row>
    <row r="11" spans="1:2" x14ac:dyDescent="0.35">
      <c r="A11" s="67" t="s">
        <v>1360</v>
      </c>
      <c r="B11" s="69" t="s">
        <v>1361</v>
      </c>
    </row>
    <row r="12" spans="1:2" x14ac:dyDescent="0.35">
      <c r="A12" s="67" t="s">
        <v>1362</v>
      </c>
      <c r="B12" s="69" t="s">
        <v>1363</v>
      </c>
    </row>
    <row r="13" spans="1:2" x14ac:dyDescent="0.35">
      <c r="A13" s="67" t="s">
        <v>943</v>
      </c>
      <c r="B13" s="68" t="s">
        <v>1364</v>
      </c>
    </row>
    <row r="14" spans="1:2" x14ac:dyDescent="0.35">
      <c r="A14" s="67" t="s">
        <v>1365</v>
      </c>
      <c r="B14" s="69" t="s">
        <v>1366</v>
      </c>
    </row>
    <row r="15" spans="1:2" x14ac:dyDescent="0.35">
      <c r="A15" s="67" t="s">
        <v>1367</v>
      </c>
      <c r="B15" s="69" t="s">
        <v>1368</v>
      </c>
    </row>
    <row r="16" spans="1:2" x14ac:dyDescent="0.35">
      <c r="A16" s="67" t="s">
        <v>1369</v>
      </c>
      <c r="B16" s="69" t="s">
        <v>1370</v>
      </c>
    </row>
    <row r="17" spans="1:2" x14ac:dyDescent="0.35">
      <c r="A17" s="67" t="s">
        <v>1371</v>
      </c>
      <c r="B17" s="69" t="s">
        <v>1372</v>
      </c>
    </row>
    <row r="18" spans="1:2" x14ac:dyDescent="0.35">
      <c r="A18" s="67" t="s">
        <v>1373</v>
      </c>
      <c r="B18" s="69" t="s">
        <v>1374</v>
      </c>
    </row>
    <row r="19" spans="1:2" x14ac:dyDescent="0.35">
      <c r="A19" s="67" t="s">
        <v>1375</v>
      </c>
      <c r="B19" s="69" t="s">
        <v>1376</v>
      </c>
    </row>
    <row r="20" spans="1:2" x14ac:dyDescent="0.35">
      <c r="A20" s="67" t="s">
        <v>1377</v>
      </c>
      <c r="B20" s="69" t="s">
        <v>1378</v>
      </c>
    </row>
    <row r="21" spans="1:2" x14ac:dyDescent="0.35">
      <c r="A21" s="67" t="s">
        <v>1379</v>
      </c>
      <c r="B21" s="69" t="s">
        <v>1380</v>
      </c>
    </row>
    <row r="22" spans="1:2" x14ac:dyDescent="0.35">
      <c r="A22" s="67" t="s">
        <v>1381</v>
      </c>
      <c r="B22" s="69" t="s">
        <v>1382</v>
      </c>
    </row>
    <row r="23" spans="1:2" x14ac:dyDescent="0.35">
      <c r="A23" s="67" t="s">
        <v>1383</v>
      </c>
      <c r="B23" s="69" t="s">
        <v>1384</v>
      </c>
    </row>
    <row r="24" spans="1:2" x14ac:dyDescent="0.35">
      <c r="A24" s="67" t="s">
        <v>1385</v>
      </c>
      <c r="B24" s="69" t="s">
        <v>1386</v>
      </c>
    </row>
    <row r="25" spans="1:2" x14ac:dyDescent="0.35">
      <c r="A25" s="67" t="s">
        <v>1387</v>
      </c>
      <c r="B25" s="69" t="s">
        <v>1388</v>
      </c>
    </row>
    <row r="26" spans="1:2" x14ac:dyDescent="0.35">
      <c r="A26" s="67" t="s">
        <v>1389</v>
      </c>
      <c r="B26" s="69" t="s">
        <v>1390</v>
      </c>
    </row>
    <row r="27" spans="1:2" x14ac:dyDescent="0.35">
      <c r="A27" s="67" t="s">
        <v>1391</v>
      </c>
      <c r="B27" s="69" t="s">
        <v>1392</v>
      </c>
    </row>
    <row r="28" spans="1:2" x14ac:dyDescent="0.35">
      <c r="A28" s="67" t="s">
        <v>1393</v>
      </c>
      <c r="B28" s="69" t="s">
        <v>1394</v>
      </c>
    </row>
    <row r="29" spans="1:2" x14ac:dyDescent="0.35">
      <c r="A29" s="67" t="s">
        <v>1095</v>
      </c>
      <c r="B29" s="69" t="s">
        <v>1096</v>
      </c>
    </row>
    <row r="30" spans="1:2" x14ac:dyDescent="0.35">
      <c r="A30" s="67" t="s">
        <v>1395</v>
      </c>
      <c r="B30" s="69" t="s">
        <v>1396</v>
      </c>
    </row>
    <row r="31" spans="1:2" x14ac:dyDescent="0.35">
      <c r="A31" s="67" t="s">
        <v>1083</v>
      </c>
      <c r="B31" s="69" t="s">
        <v>1397</v>
      </c>
    </row>
    <row r="32" spans="1:2" x14ac:dyDescent="0.35">
      <c r="A32" s="67" t="s">
        <v>1398</v>
      </c>
      <c r="B32" s="69" t="s">
        <v>1399</v>
      </c>
    </row>
    <row r="33" spans="1:2" x14ac:dyDescent="0.35">
      <c r="A33" s="67" t="s">
        <v>1400</v>
      </c>
      <c r="B33" s="68" t="s">
        <v>1401</v>
      </c>
    </row>
    <row r="34" spans="1:2" x14ac:dyDescent="0.35">
      <c r="A34" s="67" t="s">
        <v>1402</v>
      </c>
      <c r="B34" s="69" t="s">
        <v>1403</v>
      </c>
    </row>
    <row r="35" spans="1:2" x14ac:dyDescent="0.35">
      <c r="A35" s="67" t="s">
        <v>1404</v>
      </c>
      <c r="B35" s="69" t="s">
        <v>1405</v>
      </c>
    </row>
    <row r="36" spans="1:2" x14ac:dyDescent="0.35">
      <c r="A36" s="67" t="s">
        <v>1406</v>
      </c>
      <c r="B36" s="69" t="s">
        <v>1407</v>
      </c>
    </row>
    <row r="37" spans="1:2" x14ac:dyDescent="0.35">
      <c r="A37" s="67" t="s">
        <v>1408</v>
      </c>
      <c r="B37" s="69" t="s">
        <v>1409</v>
      </c>
    </row>
    <row r="38" spans="1:2" x14ac:dyDescent="0.35">
      <c r="A38" s="67" t="s">
        <v>1410</v>
      </c>
      <c r="B38" s="69" t="s">
        <v>1411</v>
      </c>
    </row>
    <row r="39" spans="1:2" x14ac:dyDescent="0.35">
      <c r="A39" s="67" t="s">
        <v>1412</v>
      </c>
      <c r="B39" s="69" t="s">
        <v>1413</v>
      </c>
    </row>
    <row r="40" spans="1:2" x14ac:dyDescent="0.35">
      <c r="A40" s="67" t="s">
        <v>1414</v>
      </c>
      <c r="B40" s="69" t="s">
        <v>1415</v>
      </c>
    </row>
    <row r="41" spans="1:2" x14ac:dyDescent="0.35">
      <c r="A41" s="67" t="s">
        <v>1416</v>
      </c>
      <c r="B41" s="69" t="s">
        <v>1417</v>
      </c>
    </row>
    <row r="42" spans="1:2" x14ac:dyDescent="0.35">
      <c r="A42" s="67" t="s">
        <v>1418</v>
      </c>
      <c r="B42" s="69" t="s">
        <v>1419</v>
      </c>
    </row>
    <row r="43" spans="1:2" x14ac:dyDescent="0.35">
      <c r="A43" s="67" t="s">
        <v>1420</v>
      </c>
      <c r="B43" s="69" t="s">
        <v>1421</v>
      </c>
    </row>
    <row r="44" spans="1:2" x14ac:dyDescent="0.35">
      <c r="A44" s="67" t="s">
        <v>1422</v>
      </c>
      <c r="B44" s="69" t="s">
        <v>1423</v>
      </c>
    </row>
    <row r="45" spans="1:2" x14ac:dyDescent="0.35">
      <c r="A45" s="67" t="s">
        <v>1424</v>
      </c>
      <c r="B45" s="68" t="s">
        <v>1425</v>
      </c>
    </row>
    <row r="46" spans="1:2" x14ac:dyDescent="0.35">
      <c r="A46" s="67" t="s">
        <v>1426</v>
      </c>
      <c r="B46" s="68" t="s">
        <v>1427</v>
      </c>
    </row>
    <row r="47" spans="1:2" x14ac:dyDescent="0.35">
      <c r="A47" s="67" t="s">
        <v>1428</v>
      </c>
      <c r="B47" s="69" t="s">
        <v>1429</v>
      </c>
    </row>
    <row r="48" spans="1:2" x14ac:dyDescent="0.35">
      <c r="A48" s="67" t="s">
        <v>1430</v>
      </c>
      <c r="B48" s="68" t="s">
        <v>1431</v>
      </c>
    </row>
    <row r="49" spans="1:2" x14ac:dyDescent="0.35">
      <c r="A49" s="67" t="s">
        <v>1432</v>
      </c>
      <c r="B49" s="70" t="s">
        <v>1433</v>
      </c>
    </row>
    <row r="50" spans="1:2" x14ac:dyDescent="0.35">
      <c r="A50" s="67" t="s">
        <v>1434</v>
      </c>
      <c r="B50" s="70" t="s">
        <v>1435</v>
      </c>
    </row>
    <row r="51" spans="1:2" x14ac:dyDescent="0.35">
      <c r="A51" s="67" t="s">
        <v>1436</v>
      </c>
      <c r="B51" s="69" t="s">
        <v>1437</v>
      </c>
    </row>
    <row r="52" spans="1:2" x14ac:dyDescent="0.35">
      <c r="A52" s="67" t="s">
        <v>707</v>
      </c>
      <c r="B52" s="69" t="s">
        <v>1438</v>
      </c>
    </row>
    <row r="53" spans="1:2" x14ac:dyDescent="0.35">
      <c r="A53" s="67" t="s">
        <v>1439</v>
      </c>
      <c r="B53" s="69" t="s">
        <v>1440</v>
      </c>
    </row>
    <row r="54" spans="1:2" x14ac:dyDescent="0.35">
      <c r="A54" s="67" t="s">
        <v>1441</v>
      </c>
      <c r="B54" s="69" t="s">
        <v>1442</v>
      </c>
    </row>
    <row r="55" spans="1:2" x14ac:dyDescent="0.35">
      <c r="A55" s="67" t="s">
        <v>1443</v>
      </c>
      <c r="B55" s="69" t="s">
        <v>1444</v>
      </c>
    </row>
    <row r="56" spans="1:2" x14ac:dyDescent="0.35">
      <c r="A56" s="67" t="s">
        <v>1445</v>
      </c>
      <c r="B56" s="69" t="s">
        <v>1446</v>
      </c>
    </row>
    <row r="57" spans="1:2" x14ac:dyDescent="0.35">
      <c r="A57" s="67" t="s">
        <v>1447</v>
      </c>
      <c r="B57" s="69" t="s">
        <v>1448</v>
      </c>
    </row>
    <row r="58" spans="1:2" x14ac:dyDescent="0.35">
      <c r="A58" s="67" t="s">
        <v>1449</v>
      </c>
      <c r="B58" s="69" t="s">
        <v>1450</v>
      </c>
    </row>
    <row r="59" spans="1:2" x14ac:dyDescent="0.35">
      <c r="A59" s="67" t="s">
        <v>1451</v>
      </c>
      <c r="B59" s="69" t="s">
        <v>1452</v>
      </c>
    </row>
    <row r="60" spans="1:2" x14ac:dyDescent="0.35">
      <c r="A60" s="67" t="s">
        <v>1453</v>
      </c>
      <c r="B60" s="69" t="s">
        <v>1454</v>
      </c>
    </row>
    <row r="61" spans="1:2" x14ac:dyDescent="0.35">
      <c r="A61" s="67" t="s">
        <v>1455</v>
      </c>
      <c r="B61" s="71" t="s">
        <v>1456</v>
      </c>
    </row>
    <row r="62" spans="1:2" x14ac:dyDescent="0.35">
      <c r="A62" s="72" t="s">
        <v>1457</v>
      </c>
      <c r="B62" s="68" t="s">
        <v>1458</v>
      </c>
    </row>
    <row r="63" spans="1:2" x14ac:dyDescent="0.35">
      <c r="A63" s="67" t="s">
        <v>1459</v>
      </c>
      <c r="B63" s="68" t="s">
        <v>1460</v>
      </c>
    </row>
    <row r="64" spans="1:2" x14ac:dyDescent="0.35">
      <c r="A64" s="67" t="s">
        <v>1461</v>
      </c>
      <c r="B64" s="69" t="s">
        <v>1462</v>
      </c>
    </row>
    <row r="65" spans="1:2" x14ac:dyDescent="0.35">
      <c r="A65" s="67" t="s">
        <v>1463</v>
      </c>
      <c r="B65" s="68" t="s">
        <v>1464</v>
      </c>
    </row>
    <row r="66" spans="1:2" x14ac:dyDescent="0.35">
      <c r="A66" s="67" t="s">
        <v>1465</v>
      </c>
      <c r="B66" s="69" t="s">
        <v>1466</v>
      </c>
    </row>
    <row r="67" spans="1:2" x14ac:dyDescent="0.35">
      <c r="A67" s="67" t="s">
        <v>1467</v>
      </c>
      <c r="B67" s="69" t="s">
        <v>1468</v>
      </c>
    </row>
    <row r="68" spans="1:2" x14ac:dyDescent="0.35">
      <c r="A68" s="67" t="s">
        <v>1469</v>
      </c>
      <c r="B68" s="69" t="s">
        <v>1470</v>
      </c>
    </row>
    <row r="69" spans="1:2" x14ac:dyDescent="0.35">
      <c r="A69" s="67" t="s">
        <v>1471</v>
      </c>
      <c r="B69" s="69" t="s">
        <v>1472</v>
      </c>
    </row>
    <row r="70" spans="1:2" x14ac:dyDescent="0.35">
      <c r="A70" s="67" t="s">
        <v>1473</v>
      </c>
      <c r="B70" s="69" t="s">
        <v>1474</v>
      </c>
    </row>
    <row r="71" spans="1:2" x14ac:dyDescent="0.35">
      <c r="A71" s="67" t="s">
        <v>1475</v>
      </c>
      <c r="B71" s="69" t="s">
        <v>1476</v>
      </c>
    </row>
    <row r="72" spans="1:2" x14ac:dyDescent="0.35">
      <c r="A72" s="67" t="s">
        <v>1477</v>
      </c>
      <c r="B72" s="68" t="s">
        <v>1478</v>
      </c>
    </row>
    <row r="73" spans="1:2" x14ac:dyDescent="0.35">
      <c r="A73" s="67" t="s">
        <v>1479</v>
      </c>
      <c r="B73" s="68" t="s">
        <v>1480</v>
      </c>
    </row>
    <row r="74" spans="1:2" x14ac:dyDescent="0.35">
      <c r="A74" s="67" t="s">
        <v>1481</v>
      </c>
      <c r="B74" s="68" t="s">
        <v>1482</v>
      </c>
    </row>
    <row r="75" spans="1:2" x14ac:dyDescent="0.35">
      <c r="A75" s="67" t="s">
        <v>1483</v>
      </c>
      <c r="B75" s="69" t="s">
        <v>1484</v>
      </c>
    </row>
    <row r="76" spans="1:2" x14ac:dyDescent="0.35">
      <c r="A76" s="67" t="s">
        <v>1040</v>
      </c>
      <c r="B76" s="69" t="s">
        <v>1485</v>
      </c>
    </row>
    <row r="77" spans="1:2" x14ac:dyDescent="0.35">
      <c r="A77" s="67" t="s">
        <v>1486</v>
      </c>
      <c r="B77" s="69" t="s">
        <v>1487</v>
      </c>
    </row>
    <row r="78" spans="1:2" x14ac:dyDescent="0.35">
      <c r="A78" s="67" t="s">
        <v>1488</v>
      </c>
      <c r="B78" s="69" t="s">
        <v>1489</v>
      </c>
    </row>
    <row r="79" spans="1:2" x14ac:dyDescent="0.35">
      <c r="A79" s="67" t="s">
        <v>1490</v>
      </c>
      <c r="B79" s="69" t="s">
        <v>1491</v>
      </c>
    </row>
    <row r="80" spans="1:2" x14ac:dyDescent="0.35">
      <c r="A80" s="67" t="s">
        <v>1492</v>
      </c>
      <c r="B80" s="68" t="s">
        <v>1493</v>
      </c>
    </row>
    <row r="81" spans="1:2" x14ac:dyDescent="0.35">
      <c r="A81" s="67" t="s">
        <v>1494</v>
      </c>
      <c r="B81" s="69" t="s">
        <v>1495</v>
      </c>
    </row>
    <row r="82" spans="1:2" x14ac:dyDescent="0.35">
      <c r="A82" s="67" t="s">
        <v>1496</v>
      </c>
      <c r="B82" s="69" t="s">
        <v>1497</v>
      </c>
    </row>
    <row r="83" spans="1:2" x14ac:dyDescent="0.35">
      <c r="A83" s="67" t="s">
        <v>1498</v>
      </c>
      <c r="B83" s="68" t="s">
        <v>1499</v>
      </c>
    </row>
    <row r="84" spans="1:2" x14ac:dyDescent="0.35">
      <c r="A84" s="67" t="s">
        <v>1500</v>
      </c>
      <c r="B84" s="69" t="s">
        <v>1501</v>
      </c>
    </row>
    <row r="85" spans="1:2" x14ac:dyDescent="0.35">
      <c r="A85" s="67" t="s">
        <v>1502</v>
      </c>
      <c r="B85" s="69" t="s">
        <v>1503</v>
      </c>
    </row>
    <row r="86" spans="1:2" x14ac:dyDescent="0.35">
      <c r="A86" s="67" t="s">
        <v>1081</v>
      </c>
      <c r="B86" s="69" t="s">
        <v>1123</v>
      </c>
    </row>
    <row r="87" spans="1:2" x14ac:dyDescent="0.35">
      <c r="A87" s="67" t="s">
        <v>1504</v>
      </c>
      <c r="B87" s="69" t="s">
        <v>1505</v>
      </c>
    </row>
    <row r="88" spans="1:2" x14ac:dyDescent="0.35">
      <c r="A88" s="67" t="s">
        <v>1506</v>
      </c>
      <c r="B88" s="69" t="s">
        <v>1507</v>
      </c>
    </row>
    <row r="89" spans="1:2" x14ac:dyDescent="0.35">
      <c r="A89" s="67" t="s">
        <v>1508</v>
      </c>
      <c r="B89" s="69" t="s">
        <v>1509</v>
      </c>
    </row>
    <row r="90" spans="1:2" x14ac:dyDescent="0.35">
      <c r="A90" s="67" t="s">
        <v>1510</v>
      </c>
      <c r="B90" s="68" t="s">
        <v>1511</v>
      </c>
    </row>
    <row r="91" spans="1:2" x14ac:dyDescent="0.35">
      <c r="A91" s="67" t="s">
        <v>1512</v>
      </c>
      <c r="B91" s="68" t="s">
        <v>1513</v>
      </c>
    </row>
    <row r="92" spans="1:2" x14ac:dyDescent="0.35">
      <c r="A92" s="67" t="s">
        <v>1514</v>
      </c>
      <c r="B92" s="69" t="s">
        <v>1515</v>
      </c>
    </row>
    <row r="93" spans="1:2" x14ac:dyDescent="0.35">
      <c r="A93" s="67" t="s">
        <v>1516</v>
      </c>
      <c r="B93" s="68" t="s">
        <v>1517</v>
      </c>
    </row>
    <row r="94" spans="1:2" x14ac:dyDescent="0.35">
      <c r="A94" s="67" t="s">
        <v>1518</v>
      </c>
      <c r="B94" s="68" t="s">
        <v>1519</v>
      </c>
    </row>
    <row r="95" spans="1:2" x14ac:dyDescent="0.35">
      <c r="A95" s="67" t="s">
        <v>1520</v>
      </c>
      <c r="B95" s="68" t="s">
        <v>1521</v>
      </c>
    </row>
    <row r="96" spans="1:2" x14ac:dyDescent="0.35">
      <c r="A96" s="67" t="s">
        <v>1522</v>
      </c>
      <c r="B96" s="69" t="s">
        <v>1523</v>
      </c>
    </row>
    <row r="97" spans="1:2" x14ac:dyDescent="0.35">
      <c r="A97" s="67" t="s">
        <v>1524</v>
      </c>
      <c r="B97" s="69" t="s">
        <v>1525</v>
      </c>
    </row>
    <row r="98" spans="1:2" x14ac:dyDescent="0.35">
      <c r="A98" s="67" t="s">
        <v>1526</v>
      </c>
      <c r="B98" s="68" t="s">
        <v>1527</v>
      </c>
    </row>
    <row r="99" spans="1:2" x14ac:dyDescent="0.35">
      <c r="A99" s="67" t="s">
        <v>1528</v>
      </c>
      <c r="B99" s="68" t="s">
        <v>1529</v>
      </c>
    </row>
    <row r="100" spans="1:2" x14ac:dyDescent="0.35">
      <c r="A100" s="67" t="s">
        <v>1530</v>
      </c>
      <c r="B100" s="69" t="s">
        <v>1531</v>
      </c>
    </row>
    <row r="101" spans="1:2" x14ac:dyDescent="0.35">
      <c r="A101" s="67" t="s">
        <v>1532</v>
      </c>
      <c r="B101" s="68" t="s">
        <v>1533</v>
      </c>
    </row>
    <row r="102" spans="1:2" x14ac:dyDescent="0.35">
      <c r="A102" s="67" t="s">
        <v>1534</v>
      </c>
      <c r="B102" s="68" t="s">
        <v>1535</v>
      </c>
    </row>
    <row r="103" spans="1:2" x14ac:dyDescent="0.35">
      <c r="A103" s="67" t="s">
        <v>1536</v>
      </c>
      <c r="B103" s="69" t="s">
        <v>1537</v>
      </c>
    </row>
    <row r="104" spans="1:2" x14ac:dyDescent="0.35">
      <c r="A104" s="67" t="s">
        <v>1538</v>
      </c>
      <c r="B104" s="69" t="s">
        <v>1539</v>
      </c>
    </row>
    <row r="105" spans="1:2" x14ac:dyDescent="0.35">
      <c r="A105" s="67" t="s">
        <v>1540</v>
      </c>
      <c r="B105" s="69" t="s">
        <v>1541</v>
      </c>
    </row>
    <row r="106" spans="1:2" x14ac:dyDescent="0.35">
      <c r="A106" s="67" t="s">
        <v>1542</v>
      </c>
      <c r="B106" s="69" t="s">
        <v>1543</v>
      </c>
    </row>
    <row r="107" spans="1:2" x14ac:dyDescent="0.35">
      <c r="A107" s="67" t="s">
        <v>1544</v>
      </c>
      <c r="B107" s="69" t="s">
        <v>1545</v>
      </c>
    </row>
    <row r="108" spans="1:2" x14ac:dyDescent="0.35">
      <c r="A108" s="67" t="s">
        <v>1546</v>
      </c>
      <c r="B108" s="69" t="s">
        <v>1547</v>
      </c>
    </row>
    <row r="109" spans="1:2" x14ac:dyDescent="0.35">
      <c r="A109" s="67" t="s">
        <v>1548</v>
      </c>
      <c r="B109" s="69" t="s">
        <v>1549</v>
      </c>
    </row>
    <row r="110" spans="1:2" x14ac:dyDescent="0.35">
      <c r="A110" s="67" t="s">
        <v>1550</v>
      </c>
      <c r="B110" s="71" t="s">
        <v>1551</v>
      </c>
    </row>
    <row r="111" spans="1:2" x14ac:dyDescent="0.35">
      <c r="A111" s="67" t="s">
        <v>1118</v>
      </c>
      <c r="B111" s="69" t="s">
        <v>1119</v>
      </c>
    </row>
    <row r="112" spans="1:2" x14ac:dyDescent="0.35">
      <c r="A112" s="67" t="s">
        <v>1552</v>
      </c>
      <c r="B112" s="69" t="s">
        <v>1553</v>
      </c>
    </row>
    <row r="113" spans="1:2" x14ac:dyDescent="0.35">
      <c r="A113" s="67" t="s">
        <v>1554</v>
      </c>
      <c r="B113" s="69" t="s">
        <v>1555</v>
      </c>
    </row>
    <row r="114" spans="1:2" x14ac:dyDescent="0.35">
      <c r="A114" s="67" t="s">
        <v>1556</v>
      </c>
      <c r="B114" s="68" t="s">
        <v>1557</v>
      </c>
    </row>
    <row r="115" spans="1:2" x14ac:dyDescent="0.35">
      <c r="A115" s="73" t="s">
        <v>1558</v>
      </c>
      <c r="B115" s="69" t="s">
        <v>1559</v>
      </c>
    </row>
    <row r="116" spans="1:2" x14ac:dyDescent="0.35">
      <c r="A116" s="67" t="s">
        <v>1560</v>
      </c>
      <c r="B116" s="69" t="s">
        <v>1561</v>
      </c>
    </row>
    <row r="117" spans="1:2" x14ac:dyDescent="0.35">
      <c r="A117" s="67" t="s">
        <v>1562</v>
      </c>
      <c r="B117" s="69" t="s">
        <v>1563</v>
      </c>
    </row>
    <row r="118" spans="1:2" x14ac:dyDescent="0.35">
      <c r="A118" s="67" t="s">
        <v>1564</v>
      </c>
      <c r="B118" s="68" t="s">
        <v>1565</v>
      </c>
    </row>
    <row r="119" spans="1:2" x14ac:dyDescent="0.35">
      <c r="A119" s="67" t="s">
        <v>1566</v>
      </c>
      <c r="B119" s="69" t="s">
        <v>1567</v>
      </c>
    </row>
    <row r="120" spans="1:2" x14ac:dyDescent="0.35">
      <c r="A120" s="67" t="s">
        <v>1568</v>
      </c>
      <c r="B120" s="69" t="s">
        <v>1569</v>
      </c>
    </row>
    <row r="121" spans="1:2" x14ac:dyDescent="0.35">
      <c r="A121" s="67" t="s">
        <v>1570</v>
      </c>
      <c r="B121" s="69" t="s">
        <v>1571</v>
      </c>
    </row>
    <row r="122" spans="1:2" x14ac:dyDescent="0.35">
      <c r="A122" s="67" t="s">
        <v>1572</v>
      </c>
      <c r="B122" s="69" t="s">
        <v>1573</v>
      </c>
    </row>
    <row r="123" spans="1:2" x14ac:dyDescent="0.35">
      <c r="A123" s="67" t="s">
        <v>743</v>
      </c>
      <c r="B123" s="69" t="s">
        <v>744</v>
      </c>
    </row>
    <row r="124" spans="1:2" x14ac:dyDescent="0.35">
      <c r="A124" s="67" t="s">
        <v>1574</v>
      </c>
      <c r="B124" s="69" t="s">
        <v>1575</v>
      </c>
    </row>
    <row r="125" spans="1:2" x14ac:dyDescent="0.35">
      <c r="A125" s="67" t="s">
        <v>1576</v>
      </c>
      <c r="B125" s="69" t="s">
        <v>1577</v>
      </c>
    </row>
    <row r="126" spans="1:2" x14ac:dyDescent="0.35">
      <c r="A126" s="67" t="s">
        <v>1578</v>
      </c>
      <c r="B126" s="69" t="s">
        <v>1579</v>
      </c>
    </row>
    <row r="127" spans="1:2" x14ac:dyDescent="0.35">
      <c r="A127" s="67" t="s">
        <v>1580</v>
      </c>
      <c r="B127" s="69" t="s">
        <v>1581</v>
      </c>
    </row>
    <row r="128" spans="1:2" x14ac:dyDescent="0.35">
      <c r="A128" s="67" t="s">
        <v>1582</v>
      </c>
      <c r="B128" s="69" t="s">
        <v>1583</v>
      </c>
    </row>
    <row r="129" spans="1:2" x14ac:dyDescent="0.35">
      <c r="A129" s="67" t="s">
        <v>1584</v>
      </c>
      <c r="B129" s="69" t="s">
        <v>1585</v>
      </c>
    </row>
    <row r="130" spans="1:2" x14ac:dyDescent="0.35">
      <c r="A130" s="67" t="s">
        <v>1586</v>
      </c>
      <c r="B130" s="68" t="s">
        <v>1587</v>
      </c>
    </row>
    <row r="131" spans="1:2" x14ac:dyDescent="0.35">
      <c r="A131" s="67" t="s">
        <v>1588</v>
      </c>
      <c r="B131" s="68" t="s">
        <v>1589</v>
      </c>
    </row>
    <row r="132" spans="1:2" x14ac:dyDescent="0.35">
      <c r="A132" s="67" t="s">
        <v>1590</v>
      </c>
      <c r="B132" s="68" t="s">
        <v>1591</v>
      </c>
    </row>
    <row r="133" spans="1:2" x14ac:dyDescent="0.35">
      <c r="A133" s="67" t="s">
        <v>1592</v>
      </c>
      <c r="B133" s="69" t="s">
        <v>1593</v>
      </c>
    </row>
    <row r="134" spans="1:2" x14ac:dyDescent="0.35">
      <c r="A134" s="67" t="s">
        <v>1594</v>
      </c>
      <c r="B134" s="69" t="s">
        <v>1595</v>
      </c>
    </row>
    <row r="135" spans="1:2" x14ac:dyDescent="0.35">
      <c r="A135" s="67" t="s">
        <v>862</v>
      </c>
      <c r="B135" s="69" t="s">
        <v>1596</v>
      </c>
    </row>
    <row r="136" spans="1:2" x14ac:dyDescent="0.35">
      <c r="A136" s="67" t="s">
        <v>583</v>
      </c>
      <c r="B136" s="69" t="s">
        <v>1597</v>
      </c>
    </row>
    <row r="137" spans="1:2" x14ac:dyDescent="0.35">
      <c r="A137" s="67" t="s">
        <v>1598</v>
      </c>
      <c r="B137" s="69" t="s">
        <v>1599</v>
      </c>
    </row>
    <row r="138" spans="1:2" x14ac:dyDescent="0.35">
      <c r="A138" s="67" t="s">
        <v>1600</v>
      </c>
      <c r="B138" s="69" t="s">
        <v>1601</v>
      </c>
    </row>
    <row r="139" spans="1:2" x14ac:dyDescent="0.35">
      <c r="A139" s="67" t="s">
        <v>1602</v>
      </c>
      <c r="B139" s="68" t="s">
        <v>1603</v>
      </c>
    </row>
    <row r="140" spans="1:2" x14ac:dyDescent="0.35">
      <c r="A140" s="67" t="s">
        <v>1604</v>
      </c>
      <c r="B140" s="69" t="s">
        <v>1605</v>
      </c>
    </row>
    <row r="141" spans="1:2" x14ac:dyDescent="0.35">
      <c r="A141" s="67" t="s">
        <v>1606</v>
      </c>
      <c r="B141" s="69" t="s">
        <v>1607</v>
      </c>
    </row>
    <row r="142" spans="1:2" x14ac:dyDescent="0.35">
      <c r="A142" s="67" t="s">
        <v>1608</v>
      </c>
      <c r="B142" s="69" t="s">
        <v>1609</v>
      </c>
    </row>
    <row r="143" spans="1:2" x14ac:dyDescent="0.35">
      <c r="A143" s="67" t="s">
        <v>1610</v>
      </c>
      <c r="B143" s="69" t="s">
        <v>1611</v>
      </c>
    </row>
    <row r="144" spans="1:2" x14ac:dyDescent="0.35">
      <c r="A144" s="67" t="s">
        <v>1612</v>
      </c>
      <c r="B144" s="69" t="s">
        <v>1613</v>
      </c>
    </row>
    <row r="145" spans="1:2" x14ac:dyDescent="0.35">
      <c r="A145" s="67" t="s">
        <v>878</v>
      </c>
      <c r="B145" s="69" t="s">
        <v>1124</v>
      </c>
    </row>
    <row r="146" spans="1:2" x14ac:dyDescent="0.35">
      <c r="A146" s="67" t="s">
        <v>1614</v>
      </c>
      <c r="B146" s="69" t="s">
        <v>1615</v>
      </c>
    </row>
    <row r="147" spans="1:2" x14ac:dyDescent="0.35">
      <c r="A147" s="67" t="s">
        <v>1616</v>
      </c>
      <c r="B147" s="68" t="s">
        <v>1617</v>
      </c>
    </row>
    <row r="148" spans="1:2" x14ac:dyDescent="0.35">
      <c r="A148" s="67" t="s">
        <v>880</v>
      </c>
      <c r="B148" s="69" t="s">
        <v>1618</v>
      </c>
    </row>
    <row r="149" spans="1:2" x14ac:dyDescent="0.35">
      <c r="A149" s="67" t="s">
        <v>1619</v>
      </c>
      <c r="B149" s="69" t="s">
        <v>1620</v>
      </c>
    </row>
    <row r="150" spans="1:2" x14ac:dyDescent="0.35">
      <c r="A150" s="67" t="s">
        <v>1621</v>
      </c>
      <c r="B150" s="69" t="s">
        <v>1622</v>
      </c>
    </row>
    <row r="151" spans="1:2" x14ac:dyDescent="0.35">
      <c r="A151" s="67" t="s">
        <v>1623</v>
      </c>
      <c r="B151" s="68" t="s">
        <v>1624</v>
      </c>
    </row>
    <row r="152" spans="1:2" x14ac:dyDescent="0.35">
      <c r="A152" s="67" t="s">
        <v>1625</v>
      </c>
      <c r="B152" s="68" t="s">
        <v>1626</v>
      </c>
    </row>
    <row r="153" spans="1:2" x14ac:dyDescent="0.35">
      <c r="A153" s="67" t="s">
        <v>1627</v>
      </c>
      <c r="B153" s="68" t="s">
        <v>1628</v>
      </c>
    </row>
    <row r="154" spans="1:2" x14ac:dyDescent="0.35">
      <c r="A154" s="67" t="s">
        <v>1629</v>
      </c>
      <c r="B154" s="68" t="s">
        <v>1630</v>
      </c>
    </row>
    <row r="155" spans="1:2" x14ac:dyDescent="0.35">
      <c r="A155" s="67" t="s">
        <v>1631</v>
      </c>
      <c r="B155" s="69" t="s">
        <v>1632</v>
      </c>
    </row>
    <row r="156" spans="1:2" x14ac:dyDescent="0.35">
      <c r="A156" s="67" t="s">
        <v>1633</v>
      </c>
      <c r="B156" s="69" t="s">
        <v>1634</v>
      </c>
    </row>
    <row r="157" spans="1:2" x14ac:dyDescent="0.35">
      <c r="A157" s="67" t="s">
        <v>1635</v>
      </c>
      <c r="B157" s="69" t="s">
        <v>1636</v>
      </c>
    </row>
    <row r="158" spans="1:2" x14ac:dyDescent="0.35">
      <c r="A158" s="67" t="s">
        <v>1637</v>
      </c>
      <c r="B158" s="69" t="s">
        <v>1638</v>
      </c>
    </row>
    <row r="159" spans="1:2" x14ac:dyDescent="0.35">
      <c r="A159" s="67" t="s">
        <v>1639</v>
      </c>
      <c r="B159" s="69" t="s">
        <v>1640</v>
      </c>
    </row>
    <row r="160" spans="1:2" x14ac:dyDescent="0.35">
      <c r="A160" s="67" t="s">
        <v>1641</v>
      </c>
      <c r="B160" s="69" t="s">
        <v>1642</v>
      </c>
    </row>
    <row r="161" spans="1:2" x14ac:dyDescent="0.35">
      <c r="A161" s="67" t="s">
        <v>1643</v>
      </c>
      <c r="B161" s="69" t="s">
        <v>1644</v>
      </c>
    </row>
    <row r="162" spans="1:2" x14ac:dyDescent="0.35">
      <c r="A162" s="67" t="s">
        <v>1645</v>
      </c>
      <c r="B162" s="69" t="s">
        <v>1646</v>
      </c>
    </row>
    <row r="163" spans="1:2" x14ac:dyDescent="0.35">
      <c r="A163" s="67" t="s">
        <v>1647</v>
      </c>
      <c r="B163" s="69" t="s">
        <v>1648</v>
      </c>
    </row>
    <row r="164" spans="1:2" x14ac:dyDescent="0.35">
      <c r="A164" s="67" t="s">
        <v>1649</v>
      </c>
      <c r="B164" s="69" t="s">
        <v>1650</v>
      </c>
    </row>
    <row r="165" spans="1:2" x14ac:dyDescent="0.35">
      <c r="A165" s="67" t="s">
        <v>1651</v>
      </c>
      <c r="B165" s="69" t="s">
        <v>1652</v>
      </c>
    </row>
    <row r="166" spans="1:2" x14ac:dyDescent="0.35">
      <c r="A166" s="67" t="s">
        <v>1653</v>
      </c>
      <c r="B166" s="69" t="s">
        <v>1654</v>
      </c>
    </row>
    <row r="167" spans="1:2" x14ac:dyDescent="0.35">
      <c r="A167" s="67" t="s">
        <v>1655</v>
      </c>
      <c r="B167" s="69" t="s">
        <v>1656</v>
      </c>
    </row>
    <row r="168" spans="1:2" x14ac:dyDescent="0.35">
      <c r="A168" s="67" t="s">
        <v>1657</v>
      </c>
      <c r="B168" s="69" t="s">
        <v>1658</v>
      </c>
    </row>
    <row r="169" spans="1:2" x14ac:dyDescent="0.35">
      <c r="A169" s="67" t="s">
        <v>1659</v>
      </c>
      <c r="B169" s="69" t="s">
        <v>1660</v>
      </c>
    </row>
    <row r="170" spans="1:2" x14ac:dyDescent="0.35">
      <c r="A170" s="67" t="s">
        <v>1661</v>
      </c>
      <c r="B170" s="69" t="s">
        <v>1662</v>
      </c>
    </row>
    <row r="171" spans="1:2" x14ac:dyDescent="0.35">
      <c r="A171" s="67" t="s">
        <v>1663</v>
      </c>
      <c r="B171" s="68" t="s">
        <v>1664</v>
      </c>
    </row>
    <row r="172" spans="1:2" x14ac:dyDescent="0.35">
      <c r="A172" s="67" t="s">
        <v>1665</v>
      </c>
      <c r="B172" s="69" t="s">
        <v>1666</v>
      </c>
    </row>
    <row r="173" spans="1:2" x14ac:dyDescent="0.35">
      <c r="A173" s="67" t="s">
        <v>1667</v>
      </c>
      <c r="B173" s="68" t="s">
        <v>1668</v>
      </c>
    </row>
    <row r="174" spans="1:2" x14ac:dyDescent="0.35">
      <c r="A174" s="67" t="s">
        <v>1669</v>
      </c>
      <c r="B174" s="68" t="s">
        <v>1670</v>
      </c>
    </row>
    <row r="175" spans="1:2" x14ac:dyDescent="0.35">
      <c r="A175" s="67" t="s">
        <v>1671</v>
      </c>
      <c r="B175" s="68" t="s">
        <v>1672</v>
      </c>
    </row>
    <row r="176" spans="1:2" x14ac:dyDescent="0.35">
      <c r="A176" s="67" t="s">
        <v>1673</v>
      </c>
      <c r="B176" s="69" t="s">
        <v>1674</v>
      </c>
    </row>
    <row r="177" spans="1:2" x14ac:dyDescent="0.35">
      <c r="A177" s="67" t="s">
        <v>1675</v>
      </c>
      <c r="B177" s="69" t="s">
        <v>1676</v>
      </c>
    </row>
    <row r="178" spans="1:2" x14ac:dyDescent="0.35">
      <c r="A178" s="67" t="s">
        <v>1677</v>
      </c>
      <c r="B178" s="69" t="s">
        <v>1678</v>
      </c>
    </row>
    <row r="179" spans="1:2" x14ac:dyDescent="0.35">
      <c r="A179" s="67" t="s">
        <v>1679</v>
      </c>
      <c r="B179" s="69" t="s">
        <v>1680</v>
      </c>
    </row>
    <row r="180" spans="1:2" x14ac:dyDescent="0.35">
      <c r="A180" s="67" t="s">
        <v>1681</v>
      </c>
      <c r="B180" s="69" t="s">
        <v>1682</v>
      </c>
    </row>
    <row r="181" spans="1:2" x14ac:dyDescent="0.35">
      <c r="A181" s="67" t="s">
        <v>1683</v>
      </c>
      <c r="B181" s="69" t="s">
        <v>1684</v>
      </c>
    </row>
    <row r="182" spans="1:2" x14ac:dyDescent="0.35">
      <c r="A182" s="67" t="s">
        <v>1685</v>
      </c>
      <c r="B182" s="69" t="s">
        <v>1686</v>
      </c>
    </row>
    <row r="183" spans="1:2" x14ac:dyDescent="0.35">
      <c r="A183" s="67" t="s">
        <v>1687</v>
      </c>
      <c r="B183" s="69" t="s">
        <v>1688</v>
      </c>
    </row>
    <row r="184" spans="1:2" x14ac:dyDescent="0.35">
      <c r="A184" s="67" t="s">
        <v>1689</v>
      </c>
      <c r="B184" s="69" t="s">
        <v>1690</v>
      </c>
    </row>
    <row r="185" spans="1:2" x14ac:dyDescent="0.35">
      <c r="A185" s="67" t="s">
        <v>1691</v>
      </c>
      <c r="B185" s="68" t="s">
        <v>1692</v>
      </c>
    </row>
    <row r="186" spans="1:2" x14ac:dyDescent="0.35">
      <c r="A186" s="67" t="s">
        <v>1693</v>
      </c>
      <c r="B186" s="69" t="s">
        <v>1694</v>
      </c>
    </row>
    <row r="187" spans="1:2" x14ac:dyDescent="0.35">
      <c r="A187" s="67" t="s">
        <v>1695</v>
      </c>
      <c r="B187" s="69" t="s">
        <v>1696</v>
      </c>
    </row>
    <row r="188" spans="1:2" x14ac:dyDescent="0.35">
      <c r="A188" s="67" t="s">
        <v>1697</v>
      </c>
      <c r="B188" s="69" t="s">
        <v>1698</v>
      </c>
    </row>
    <row r="189" spans="1:2" x14ac:dyDescent="0.35">
      <c r="A189" s="67" t="s">
        <v>1699</v>
      </c>
      <c r="B189" s="69" t="s">
        <v>1700</v>
      </c>
    </row>
    <row r="190" spans="1:2" x14ac:dyDescent="0.35">
      <c r="A190" s="67" t="s">
        <v>1701</v>
      </c>
      <c r="B190" s="68" t="s">
        <v>1702</v>
      </c>
    </row>
    <row r="191" spans="1:2" x14ac:dyDescent="0.35">
      <c r="A191" s="67" t="s">
        <v>1703</v>
      </c>
      <c r="B191" s="68" t="s">
        <v>1704</v>
      </c>
    </row>
    <row r="192" spans="1:2" x14ac:dyDescent="0.35">
      <c r="A192" s="67" t="s">
        <v>1705</v>
      </c>
      <c r="B192" s="69" t="s">
        <v>1706</v>
      </c>
    </row>
    <row r="193" spans="1:2" x14ac:dyDescent="0.35">
      <c r="A193" s="67" t="s">
        <v>1707</v>
      </c>
      <c r="B193" s="69" t="s">
        <v>1708</v>
      </c>
    </row>
    <row r="194" spans="1:2" x14ac:dyDescent="0.35">
      <c r="A194" s="67" t="s">
        <v>1709</v>
      </c>
      <c r="B194" s="69" t="s">
        <v>1710</v>
      </c>
    </row>
    <row r="195" spans="1:2" x14ac:dyDescent="0.35">
      <c r="A195" s="73" t="s">
        <v>1711</v>
      </c>
      <c r="B195" s="69" t="s">
        <v>1712</v>
      </c>
    </row>
    <row r="196" spans="1:2" x14ac:dyDescent="0.35">
      <c r="A196" s="67" t="s">
        <v>1713</v>
      </c>
      <c r="B196" s="69" t="s">
        <v>1714</v>
      </c>
    </row>
    <row r="197" spans="1:2" x14ac:dyDescent="0.35">
      <c r="A197" s="67" t="s">
        <v>1715</v>
      </c>
      <c r="B197" s="69" t="s">
        <v>1716</v>
      </c>
    </row>
    <row r="198" spans="1:2" x14ac:dyDescent="0.35">
      <c r="A198" s="67" t="s">
        <v>1717</v>
      </c>
      <c r="B198" s="69" t="s">
        <v>1718</v>
      </c>
    </row>
    <row r="199" spans="1:2" x14ac:dyDescent="0.35">
      <c r="A199" s="67">
        <v>89</v>
      </c>
      <c r="B199" s="69" t="s">
        <v>1719</v>
      </c>
    </row>
    <row r="200" spans="1:2" x14ac:dyDescent="0.35">
      <c r="A200" s="67" t="s">
        <v>1720</v>
      </c>
      <c r="B200" s="69" t="s">
        <v>1721</v>
      </c>
    </row>
    <row r="201" spans="1:2" x14ac:dyDescent="0.35">
      <c r="A201" s="67" t="s">
        <v>1722</v>
      </c>
      <c r="B201" s="69" t="s">
        <v>1723</v>
      </c>
    </row>
    <row r="202" spans="1:2" x14ac:dyDescent="0.35">
      <c r="A202" s="67" t="s">
        <v>1724</v>
      </c>
      <c r="B202" s="69" t="s">
        <v>1725</v>
      </c>
    </row>
    <row r="203" spans="1:2" x14ac:dyDescent="0.35">
      <c r="A203" s="73" t="s">
        <v>1726</v>
      </c>
      <c r="B203" s="69" t="s">
        <v>1727</v>
      </c>
    </row>
    <row r="204" spans="1:2" x14ac:dyDescent="0.35">
      <c r="A204" s="67" t="s">
        <v>1728</v>
      </c>
      <c r="B204" s="69" t="s">
        <v>1729</v>
      </c>
    </row>
    <row r="205" spans="1:2" x14ac:dyDescent="0.35">
      <c r="A205" s="67">
        <v>351</v>
      </c>
      <c r="B205" s="69" t="s">
        <v>1730</v>
      </c>
    </row>
    <row r="206" spans="1:2" x14ac:dyDescent="0.35">
      <c r="A206" s="67" t="s">
        <v>1731</v>
      </c>
      <c r="B206" s="69" t="s">
        <v>1732</v>
      </c>
    </row>
    <row r="207" spans="1:2" x14ac:dyDescent="0.35">
      <c r="A207" s="67" t="s">
        <v>1733</v>
      </c>
      <c r="B207" s="68" t="s">
        <v>1734</v>
      </c>
    </row>
    <row r="208" spans="1:2" x14ac:dyDescent="0.35">
      <c r="A208" s="67" t="s">
        <v>1735</v>
      </c>
      <c r="B208" s="69" t="s">
        <v>1736</v>
      </c>
    </row>
    <row r="209" spans="1:2" x14ac:dyDescent="0.35">
      <c r="A209" s="67" t="s">
        <v>1737</v>
      </c>
      <c r="B209" s="68" t="s">
        <v>1738</v>
      </c>
    </row>
    <row r="210" spans="1:2" x14ac:dyDescent="0.35">
      <c r="A210" s="67" t="s">
        <v>1739</v>
      </c>
      <c r="B210" s="68" t="s">
        <v>1740</v>
      </c>
    </row>
    <row r="211" spans="1:2" x14ac:dyDescent="0.35">
      <c r="A211" s="67" t="s">
        <v>1741</v>
      </c>
      <c r="B211" s="69" t="s">
        <v>1742</v>
      </c>
    </row>
    <row r="212" spans="1:2" x14ac:dyDescent="0.35">
      <c r="A212" s="67" t="s">
        <v>1743</v>
      </c>
      <c r="B212" s="69" t="s">
        <v>1744</v>
      </c>
    </row>
    <row r="213" spans="1:2" x14ac:dyDescent="0.35">
      <c r="A213" s="67" t="s">
        <v>1745</v>
      </c>
      <c r="B213" s="69" t="s">
        <v>1746</v>
      </c>
    </row>
    <row r="214" spans="1:2" x14ac:dyDescent="0.35">
      <c r="A214" s="67" t="s">
        <v>1747</v>
      </c>
      <c r="B214" s="69" t="s">
        <v>1748</v>
      </c>
    </row>
    <row r="215" spans="1:2" x14ac:dyDescent="0.35">
      <c r="A215" s="67" t="s">
        <v>1749</v>
      </c>
      <c r="B215" s="69" t="s">
        <v>1750</v>
      </c>
    </row>
    <row r="216" spans="1:2" x14ac:dyDescent="0.35">
      <c r="A216" s="67" t="s">
        <v>1751</v>
      </c>
      <c r="B216" s="68" t="s">
        <v>1752</v>
      </c>
    </row>
    <row r="217" spans="1:2" x14ac:dyDescent="0.35">
      <c r="A217" s="67" t="s">
        <v>1753</v>
      </c>
      <c r="B217" s="69" t="s">
        <v>1754</v>
      </c>
    </row>
    <row r="218" spans="1:2" x14ac:dyDescent="0.35">
      <c r="A218" s="67" t="s">
        <v>1755</v>
      </c>
      <c r="B218" s="69" t="s">
        <v>1756</v>
      </c>
    </row>
    <row r="219" spans="1:2" x14ac:dyDescent="0.35">
      <c r="A219" s="67" t="s">
        <v>1757</v>
      </c>
      <c r="B219" s="69" t="s">
        <v>1758</v>
      </c>
    </row>
    <row r="220" spans="1:2" x14ac:dyDescent="0.35">
      <c r="A220" s="67" t="s">
        <v>1759</v>
      </c>
      <c r="B220" s="69" t="s">
        <v>1760</v>
      </c>
    </row>
    <row r="221" spans="1:2" x14ac:dyDescent="0.35">
      <c r="A221" s="67" t="s">
        <v>1761</v>
      </c>
      <c r="B221" s="69" t="s">
        <v>1762</v>
      </c>
    </row>
    <row r="222" spans="1:2" x14ac:dyDescent="0.35">
      <c r="A222" s="67" t="s">
        <v>1763</v>
      </c>
      <c r="B222" s="69" t="s">
        <v>1764</v>
      </c>
    </row>
    <row r="223" spans="1:2" x14ac:dyDescent="0.35">
      <c r="A223" s="67" t="s">
        <v>1765</v>
      </c>
      <c r="B223" s="69" t="s">
        <v>1766</v>
      </c>
    </row>
    <row r="224" spans="1:2" x14ac:dyDescent="0.35">
      <c r="A224" s="67" t="s">
        <v>1767</v>
      </c>
      <c r="B224" s="69" t="s">
        <v>1768</v>
      </c>
    </row>
    <row r="225" spans="1:2" x14ac:dyDescent="0.35">
      <c r="A225" s="67" t="s">
        <v>1769</v>
      </c>
      <c r="B225" s="69" t="s">
        <v>1770</v>
      </c>
    </row>
    <row r="226" spans="1:2" x14ac:dyDescent="0.35">
      <c r="A226" s="67" t="s">
        <v>1771</v>
      </c>
      <c r="B226" s="68" t="s">
        <v>1772</v>
      </c>
    </row>
    <row r="227" spans="1:2" x14ac:dyDescent="0.35">
      <c r="A227" s="67" t="s">
        <v>1773</v>
      </c>
      <c r="B227" s="68" t="s">
        <v>1774</v>
      </c>
    </row>
    <row r="228" spans="1:2" x14ac:dyDescent="0.35">
      <c r="A228" s="67" t="s">
        <v>1775</v>
      </c>
      <c r="B228" s="71" t="s">
        <v>1776</v>
      </c>
    </row>
    <row r="229" spans="1:2" x14ac:dyDescent="0.35">
      <c r="A229" s="67" t="s">
        <v>1120</v>
      </c>
      <c r="B229" s="71" t="s">
        <v>1121</v>
      </c>
    </row>
    <row r="230" spans="1:2" x14ac:dyDescent="0.35">
      <c r="A230" s="67" t="s">
        <v>1777</v>
      </c>
      <c r="B230" s="69" t="s">
        <v>1778</v>
      </c>
    </row>
    <row r="231" spans="1:2" x14ac:dyDescent="0.35">
      <c r="A231" s="67" t="s">
        <v>1779</v>
      </c>
      <c r="B231" s="68" t="s">
        <v>1780</v>
      </c>
    </row>
    <row r="232" spans="1:2" x14ac:dyDescent="0.35">
      <c r="A232" s="67" t="s">
        <v>899</v>
      </c>
      <c r="B232" s="69" t="s">
        <v>1781</v>
      </c>
    </row>
    <row r="233" spans="1:2" x14ac:dyDescent="0.35">
      <c r="A233" s="67">
        <v>148</v>
      </c>
      <c r="B233" s="69" t="s">
        <v>1782</v>
      </c>
    </row>
    <row r="234" spans="1:2" x14ac:dyDescent="0.35">
      <c r="A234" s="67" t="s">
        <v>902</v>
      </c>
      <c r="B234" s="69" t="s">
        <v>1783</v>
      </c>
    </row>
    <row r="235" spans="1:2" x14ac:dyDescent="0.35">
      <c r="A235" s="67">
        <v>150</v>
      </c>
      <c r="B235" s="69" t="s">
        <v>1784</v>
      </c>
    </row>
    <row r="236" spans="1:2" x14ac:dyDescent="0.35">
      <c r="A236" s="67" t="s">
        <v>404</v>
      </c>
      <c r="B236" s="69" t="s">
        <v>1785</v>
      </c>
    </row>
    <row r="237" spans="1:2" x14ac:dyDescent="0.35">
      <c r="A237" s="67" t="s">
        <v>1786</v>
      </c>
      <c r="B237" s="69" t="s">
        <v>1787</v>
      </c>
    </row>
    <row r="238" spans="1:2" x14ac:dyDescent="0.35">
      <c r="A238" s="67" t="s">
        <v>1788</v>
      </c>
      <c r="B238" s="69" t="s">
        <v>1789</v>
      </c>
    </row>
    <row r="239" spans="1:2" x14ac:dyDescent="0.35">
      <c r="A239" s="67" t="s">
        <v>1790</v>
      </c>
      <c r="B239" s="69" t="s">
        <v>1791</v>
      </c>
    </row>
    <row r="240" spans="1:2" x14ac:dyDescent="0.35">
      <c r="A240" s="67" t="s">
        <v>1792</v>
      </c>
      <c r="B240" s="69" t="s">
        <v>1793</v>
      </c>
    </row>
    <row r="241" spans="1:2" x14ac:dyDescent="0.35">
      <c r="A241" s="67" t="s">
        <v>342</v>
      </c>
      <c r="B241" s="69" t="s">
        <v>344</v>
      </c>
    </row>
    <row r="242" spans="1:2" x14ac:dyDescent="0.35">
      <c r="A242" s="67" t="s">
        <v>1794</v>
      </c>
      <c r="B242" s="69" t="s">
        <v>1795</v>
      </c>
    </row>
    <row r="243" spans="1:2" x14ac:dyDescent="0.35">
      <c r="A243" s="67" t="s">
        <v>1796</v>
      </c>
      <c r="B243" s="69" t="s">
        <v>1797</v>
      </c>
    </row>
    <row r="244" spans="1:2" x14ac:dyDescent="0.35">
      <c r="A244" s="67" t="s">
        <v>1798</v>
      </c>
      <c r="B244" s="69" t="s">
        <v>1799</v>
      </c>
    </row>
    <row r="245" spans="1:2" x14ac:dyDescent="0.35">
      <c r="A245" s="67" t="s">
        <v>1800</v>
      </c>
      <c r="B245" s="68" t="s">
        <v>1801</v>
      </c>
    </row>
    <row r="246" spans="1:2" x14ac:dyDescent="0.35">
      <c r="A246" s="67" t="s">
        <v>1802</v>
      </c>
      <c r="B246" s="68" t="s">
        <v>1803</v>
      </c>
    </row>
    <row r="247" spans="1:2" x14ac:dyDescent="0.35">
      <c r="A247" s="73" t="s">
        <v>1804</v>
      </c>
      <c r="B247" s="68" t="s">
        <v>1805</v>
      </c>
    </row>
    <row r="248" spans="1:2" x14ac:dyDescent="0.35">
      <c r="A248" s="73" t="s">
        <v>1806</v>
      </c>
      <c r="B248" s="68" t="s">
        <v>1807</v>
      </c>
    </row>
    <row r="249" spans="1:2" x14ac:dyDescent="0.35">
      <c r="A249" s="67" t="s">
        <v>1808</v>
      </c>
      <c r="B249" s="68" t="s">
        <v>1809</v>
      </c>
    </row>
    <row r="250" spans="1:2" x14ac:dyDescent="0.35">
      <c r="A250" s="72" t="s">
        <v>1810</v>
      </c>
      <c r="B250" s="68" t="s">
        <v>1811</v>
      </c>
    </row>
    <row r="251" spans="1:2" x14ac:dyDescent="0.35">
      <c r="A251" s="67" t="s">
        <v>1812</v>
      </c>
      <c r="B251" s="68" t="s">
        <v>1813</v>
      </c>
    </row>
    <row r="252" spans="1:2" x14ac:dyDescent="0.35">
      <c r="A252" s="67" t="s">
        <v>1814</v>
      </c>
      <c r="B252" s="68" t="s">
        <v>1815</v>
      </c>
    </row>
    <row r="253" spans="1:2" x14ac:dyDescent="0.35">
      <c r="A253" s="67" t="s">
        <v>1816</v>
      </c>
      <c r="B253" s="69" t="s">
        <v>1817</v>
      </c>
    </row>
    <row r="254" spans="1:2" x14ac:dyDescent="0.35">
      <c r="A254" s="67" t="s">
        <v>1818</v>
      </c>
      <c r="B254" s="69" t="s">
        <v>1819</v>
      </c>
    </row>
    <row r="255" spans="1:2" x14ac:dyDescent="0.35">
      <c r="A255" s="67" t="s">
        <v>1820</v>
      </c>
      <c r="B255" s="69" t="s">
        <v>1821</v>
      </c>
    </row>
    <row r="256" spans="1:2" x14ac:dyDescent="0.35">
      <c r="A256" s="67" t="s">
        <v>1822</v>
      </c>
      <c r="B256" s="69" t="s">
        <v>1823</v>
      </c>
    </row>
    <row r="257" spans="1:2" x14ac:dyDescent="0.35">
      <c r="A257" s="67" t="s">
        <v>1824</v>
      </c>
      <c r="B257" s="70" t="s">
        <v>1825</v>
      </c>
    </row>
    <row r="258" spans="1:2" x14ac:dyDescent="0.35">
      <c r="A258" s="67" t="s">
        <v>1826</v>
      </c>
      <c r="B258" s="69" t="s">
        <v>1827</v>
      </c>
    </row>
    <row r="259" spans="1:2" x14ac:dyDescent="0.35">
      <c r="A259" s="67" t="s">
        <v>1828</v>
      </c>
      <c r="B259" s="69" t="s">
        <v>1829</v>
      </c>
    </row>
    <row r="260" spans="1:2" x14ac:dyDescent="0.35">
      <c r="A260" s="67" t="s">
        <v>1830</v>
      </c>
      <c r="B260" s="69" t="s">
        <v>1831</v>
      </c>
    </row>
    <row r="261" spans="1:2" x14ac:dyDescent="0.35">
      <c r="A261" s="67" t="s">
        <v>1832</v>
      </c>
      <c r="B261" s="69" t="s">
        <v>1833</v>
      </c>
    </row>
    <row r="262" spans="1:2" x14ac:dyDescent="0.35">
      <c r="A262" s="67" t="s">
        <v>1834</v>
      </c>
      <c r="B262" s="69" t="s">
        <v>1835</v>
      </c>
    </row>
    <row r="263" spans="1:2" x14ac:dyDescent="0.35">
      <c r="A263" s="67" t="s">
        <v>1836</v>
      </c>
      <c r="B263" s="68" t="s">
        <v>1837</v>
      </c>
    </row>
    <row r="264" spans="1:2" x14ac:dyDescent="0.35">
      <c r="A264" s="67" t="s">
        <v>1838</v>
      </c>
      <c r="B264" s="69" t="s">
        <v>1839</v>
      </c>
    </row>
    <row r="265" spans="1:2" x14ac:dyDescent="0.35">
      <c r="A265" s="67" t="s">
        <v>1840</v>
      </c>
      <c r="B265" s="69" t="s">
        <v>1841</v>
      </c>
    </row>
    <row r="266" spans="1:2" x14ac:dyDescent="0.35">
      <c r="A266" s="67" t="s">
        <v>1842</v>
      </c>
      <c r="B266" s="69" t="s">
        <v>1843</v>
      </c>
    </row>
    <row r="267" spans="1:2" x14ac:dyDescent="0.35">
      <c r="A267" s="67" t="s">
        <v>938</v>
      </c>
      <c r="B267" s="69" t="s">
        <v>1844</v>
      </c>
    </row>
    <row r="268" spans="1:2" x14ac:dyDescent="0.35">
      <c r="A268" s="67" t="s">
        <v>1845</v>
      </c>
      <c r="B268" s="69" t="s">
        <v>1846</v>
      </c>
    </row>
    <row r="269" spans="1:2" x14ac:dyDescent="0.35">
      <c r="A269" s="67" t="s">
        <v>1847</v>
      </c>
      <c r="B269" s="69" t="s">
        <v>1848</v>
      </c>
    </row>
    <row r="270" spans="1:2" x14ac:dyDescent="0.35">
      <c r="A270" s="67" t="s">
        <v>1849</v>
      </c>
      <c r="B270" s="69" t="s">
        <v>1850</v>
      </c>
    </row>
    <row r="271" spans="1:2" x14ac:dyDescent="0.35">
      <c r="A271" s="67" t="s">
        <v>1851</v>
      </c>
      <c r="B271" s="71" t="s">
        <v>1852</v>
      </c>
    </row>
    <row r="272" spans="1:2" x14ac:dyDescent="0.35">
      <c r="A272" s="67" t="s">
        <v>1853</v>
      </c>
      <c r="B272" s="68" t="s">
        <v>1854</v>
      </c>
    </row>
    <row r="273" spans="1:2" x14ac:dyDescent="0.35">
      <c r="A273" s="67">
        <v>200</v>
      </c>
      <c r="B273" s="68" t="s">
        <v>1855</v>
      </c>
    </row>
    <row r="274" spans="1:2" x14ac:dyDescent="0.35">
      <c r="A274" s="67" t="s">
        <v>1856</v>
      </c>
      <c r="B274" s="69" t="s">
        <v>1857</v>
      </c>
    </row>
    <row r="275" spans="1:2" x14ac:dyDescent="0.35">
      <c r="A275" s="67" t="s">
        <v>1858</v>
      </c>
      <c r="B275" s="69" t="s">
        <v>1859</v>
      </c>
    </row>
    <row r="276" spans="1:2" x14ac:dyDescent="0.35">
      <c r="A276" s="67" t="s">
        <v>347</v>
      </c>
      <c r="B276" s="69" t="s">
        <v>1860</v>
      </c>
    </row>
    <row r="277" spans="1:2" x14ac:dyDescent="0.35">
      <c r="A277" s="67" t="s">
        <v>1861</v>
      </c>
      <c r="B277" s="69" t="s">
        <v>1862</v>
      </c>
    </row>
    <row r="278" spans="1:2" x14ac:dyDescent="0.35">
      <c r="A278" s="67" t="s">
        <v>375</v>
      </c>
      <c r="B278" s="69" t="s">
        <v>1863</v>
      </c>
    </row>
    <row r="279" spans="1:2" x14ac:dyDescent="0.35">
      <c r="A279" s="67" t="s">
        <v>356</v>
      </c>
      <c r="B279" s="69" t="s">
        <v>1126</v>
      </c>
    </row>
    <row r="280" spans="1:2" x14ac:dyDescent="0.35">
      <c r="A280" s="67" t="s">
        <v>1864</v>
      </c>
      <c r="B280" s="69" t="s">
        <v>1865</v>
      </c>
    </row>
    <row r="281" spans="1:2" x14ac:dyDescent="0.35">
      <c r="A281" s="67" t="s">
        <v>1866</v>
      </c>
      <c r="B281" s="68" t="s">
        <v>1867</v>
      </c>
    </row>
    <row r="282" spans="1:2" x14ac:dyDescent="0.35">
      <c r="A282" s="67" t="s">
        <v>1868</v>
      </c>
      <c r="B282" s="71" t="s">
        <v>1869</v>
      </c>
    </row>
    <row r="283" spans="1:2" x14ac:dyDescent="0.35">
      <c r="A283" s="67" t="s">
        <v>1870</v>
      </c>
      <c r="B283" s="68" t="s">
        <v>1871</v>
      </c>
    </row>
    <row r="284" spans="1:2" x14ac:dyDescent="0.35">
      <c r="A284" s="67" t="s">
        <v>1872</v>
      </c>
      <c r="B284" s="68" t="s">
        <v>1873</v>
      </c>
    </row>
    <row r="285" spans="1:2" x14ac:dyDescent="0.35">
      <c r="A285" s="67" t="s">
        <v>1874</v>
      </c>
      <c r="B285" s="69" t="s">
        <v>1875</v>
      </c>
    </row>
    <row r="286" spans="1:2" x14ac:dyDescent="0.35">
      <c r="A286" s="67" t="s">
        <v>1876</v>
      </c>
      <c r="B286" s="69" t="s">
        <v>1877</v>
      </c>
    </row>
    <row r="287" spans="1:2" x14ac:dyDescent="0.35">
      <c r="A287" s="67" t="s">
        <v>1878</v>
      </c>
      <c r="B287" s="69" t="s">
        <v>1879</v>
      </c>
    </row>
    <row r="288" spans="1:2" x14ac:dyDescent="0.35">
      <c r="A288" s="67" t="s">
        <v>1880</v>
      </c>
      <c r="B288" s="69" t="s">
        <v>1881</v>
      </c>
    </row>
    <row r="289" spans="1:2" x14ac:dyDescent="0.35">
      <c r="A289" s="67" t="s">
        <v>1882</v>
      </c>
      <c r="B289" s="69" t="s">
        <v>1883</v>
      </c>
    </row>
    <row r="290" spans="1:2" x14ac:dyDescent="0.35">
      <c r="A290" s="67" t="s">
        <v>1884</v>
      </c>
      <c r="B290" s="68" t="s">
        <v>1885</v>
      </c>
    </row>
    <row r="291" spans="1:2" x14ac:dyDescent="0.35">
      <c r="A291" s="67" t="s">
        <v>1886</v>
      </c>
      <c r="B291" s="69" t="s">
        <v>1887</v>
      </c>
    </row>
    <row r="292" spans="1:2" x14ac:dyDescent="0.35">
      <c r="A292" s="67" t="s">
        <v>1888</v>
      </c>
      <c r="B292" s="69" t="s">
        <v>1889</v>
      </c>
    </row>
    <row r="293" spans="1:2" x14ac:dyDescent="0.35">
      <c r="A293" s="67" t="s">
        <v>672</v>
      </c>
      <c r="B293" s="69" t="s">
        <v>1336</v>
      </c>
    </row>
    <row r="294" spans="1:2" x14ac:dyDescent="0.35">
      <c r="A294" s="67" t="s">
        <v>1890</v>
      </c>
      <c r="B294" s="69" t="s">
        <v>1891</v>
      </c>
    </row>
    <row r="295" spans="1:2" x14ac:dyDescent="0.35">
      <c r="A295" s="67" t="s">
        <v>1892</v>
      </c>
      <c r="B295" s="69" t="s">
        <v>1893</v>
      </c>
    </row>
    <row r="296" spans="1:2" x14ac:dyDescent="0.35">
      <c r="A296" s="67" t="s">
        <v>1894</v>
      </c>
      <c r="B296" s="69" t="s">
        <v>1895</v>
      </c>
    </row>
    <row r="297" spans="1:2" x14ac:dyDescent="0.35">
      <c r="A297" s="67" t="s">
        <v>1896</v>
      </c>
      <c r="B297" s="68" t="s">
        <v>1897</v>
      </c>
    </row>
    <row r="298" spans="1:2" x14ac:dyDescent="0.35">
      <c r="A298" s="67" t="s">
        <v>1898</v>
      </c>
      <c r="B298" s="68" t="s">
        <v>1899</v>
      </c>
    </row>
    <row r="299" spans="1:2" x14ac:dyDescent="0.35">
      <c r="A299" s="67" t="s">
        <v>1900</v>
      </c>
      <c r="B299" s="69" t="s">
        <v>1901</v>
      </c>
    </row>
    <row r="300" spans="1:2" x14ac:dyDescent="0.35">
      <c r="A300" s="67">
        <v>227</v>
      </c>
      <c r="B300" s="69" t="s">
        <v>1902</v>
      </c>
    </row>
    <row r="301" spans="1:2" x14ac:dyDescent="0.35">
      <c r="A301" s="67" t="s">
        <v>1903</v>
      </c>
      <c r="B301" s="69" t="s">
        <v>1904</v>
      </c>
    </row>
    <row r="302" spans="1:2" x14ac:dyDescent="0.35">
      <c r="A302" s="67" t="s">
        <v>1905</v>
      </c>
      <c r="B302" s="69" t="s">
        <v>1906</v>
      </c>
    </row>
    <row r="303" spans="1:2" x14ac:dyDescent="0.35">
      <c r="A303" s="67" t="s">
        <v>27</v>
      </c>
      <c r="B303" s="69" t="s">
        <v>30</v>
      </c>
    </row>
    <row r="304" spans="1:2" x14ac:dyDescent="0.35">
      <c r="A304" s="67" t="s">
        <v>1907</v>
      </c>
      <c r="B304" s="69" t="s">
        <v>1908</v>
      </c>
    </row>
    <row r="305" spans="1:2" x14ac:dyDescent="0.35">
      <c r="A305" s="67" t="s">
        <v>1909</v>
      </c>
      <c r="B305" s="69" t="s">
        <v>1910</v>
      </c>
    </row>
    <row r="306" spans="1:2" x14ac:dyDescent="0.35">
      <c r="A306" s="67" t="s">
        <v>1911</v>
      </c>
      <c r="B306" s="69" t="s">
        <v>1912</v>
      </c>
    </row>
    <row r="307" spans="1:2" x14ac:dyDescent="0.35">
      <c r="A307" s="67" t="s">
        <v>237</v>
      </c>
      <c r="B307" s="69" t="s">
        <v>1251</v>
      </c>
    </row>
    <row r="308" spans="1:2" x14ac:dyDescent="0.35">
      <c r="A308" s="67" t="s">
        <v>1913</v>
      </c>
      <c r="B308" s="69" t="s">
        <v>1914</v>
      </c>
    </row>
    <row r="309" spans="1:2" x14ac:dyDescent="0.35">
      <c r="A309" s="67" t="s">
        <v>1915</v>
      </c>
      <c r="B309" s="69" t="s">
        <v>1916</v>
      </c>
    </row>
    <row r="310" spans="1:2" x14ac:dyDescent="0.35">
      <c r="A310" s="67" t="s">
        <v>354</v>
      </c>
      <c r="B310" s="69" t="s">
        <v>1917</v>
      </c>
    </row>
    <row r="311" spans="1:2" x14ac:dyDescent="0.35">
      <c r="A311" s="67" t="s">
        <v>1918</v>
      </c>
      <c r="B311" s="69" t="s">
        <v>1919</v>
      </c>
    </row>
    <row r="312" spans="1:2" x14ac:dyDescent="0.35">
      <c r="A312" s="67" t="s">
        <v>345</v>
      </c>
      <c r="B312" s="69" t="s">
        <v>1920</v>
      </c>
    </row>
    <row r="313" spans="1:2" x14ac:dyDescent="0.35">
      <c r="A313" s="67" t="s">
        <v>1921</v>
      </c>
      <c r="B313" s="69" t="s">
        <v>1922</v>
      </c>
    </row>
    <row r="314" spans="1:2" x14ac:dyDescent="0.35">
      <c r="A314" s="67" t="s">
        <v>1923</v>
      </c>
      <c r="B314" s="69" t="s">
        <v>1924</v>
      </c>
    </row>
    <row r="315" spans="1:2" x14ac:dyDescent="0.35">
      <c r="A315" s="67" t="s">
        <v>654</v>
      </c>
      <c r="B315" s="69" t="s">
        <v>1925</v>
      </c>
    </row>
    <row r="316" spans="1:2" x14ac:dyDescent="0.35">
      <c r="A316" s="67" t="s">
        <v>1926</v>
      </c>
      <c r="B316" s="69" t="s">
        <v>1927</v>
      </c>
    </row>
    <row r="317" spans="1:2" x14ac:dyDescent="0.35">
      <c r="A317" s="67" t="s">
        <v>1928</v>
      </c>
      <c r="B317" s="69" t="s">
        <v>1929</v>
      </c>
    </row>
    <row r="318" spans="1:2" x14ac:dyDescent="0.35">
      <c r="A318" s="67" t="s">
        <v>1930</v>
      </c>
      <c r="B318" s="69" t="s">
        <v>1931</v>
      </c>
    </row>
    <row r="319" spans="1:2" x14ac:dyDescent="0.35">
      <c r="A319" s="67" t="s">
        <v>1932</v>
      </c>
      <c r="B319" s="68" t="s">
        <v>1933</v>
      </c>
    </row>
    <row r="320" spans="1:2" x14ac:dyDescent="0.35">
      <c r="A320" s="67" t="s">
        <v>1934</v>
      </c>
      <c r="B320" s="69" t="s">
        <v>1935</v>
      </c>
    </row>
    <row r="321" spans="1:2" x14ac:dyDescent="0.35">
      <c r="A321" s="67" t="s">
        <v>1936</v>
      </c>
      <c r="B321" s="69" t="s">
        <v>1937</v>
      </c>
    </row>
    <row r="322" spans="1:2" x14ac:dyDescent="0.35">
      <c r="A322" s="67">
        <v>239</v>
      </c>
      <c r="B322" s="69" t="s">
        <v>1938</v>
      </c>
    </row>
    <row r="323" spans="1:2" x14ac:dyDescent="0.35">
      <c r="A323" s="67" t="s">
        <v>1939</v>
      </c>
      <c r="B323" s="68" t="s">
        <v>1940</v>
      </c>
    </row>
    <row r="324" spans="1:2" x14ac:dyDescent="0.35">
      <c r="A324" s="67" t="s">
        <v>696</v>
      </c>
      <c r="B324" s="69" t="s">
        <v>697</v>
      </c>
    </row>
    <row r="325" spans="1:2" x14ac:dyDescent="0.35">
      <c r="A325" s="67" t="s">
        <v>1941</v>
      </c>
      <c r="B325" s="69" t="s">
        <v>1942</v>
      </c>
    </row>
    <row r="326" spans="1:2" x14ac:dyDescent="0.35">
      <c r="A326" s="67" t="s">
        <v>1943</v>
      </c>
      <c r="B326" s="68" t="s">
        <v>1944</v>
      </c>
    </row>
    <row r="327" spans="1:2" x14ac:dyDescent="0.35">
      <c r="A327" s="67" t="s">
        <v>1945</v>
      </c>
      <c r="B327" s="68" t="s">
        <v>1946</v>
      </c>
    </row>
    <row r="328" spans="1:2" x14ac:dyDescent="0.35">
      <c r="A328" s="67" t="s">
        <v>1947</v>
      </c>
      <c r="B328" s="69" t="s">
        <v>1948</v>
      </c>
    </row>
    <row r="329" spans="1:2" x14ac:dyDescent="0.35">
      <c r="A329" s="67">
        <v>352</v>
      </c>
      <c r="B329" s="69" t="s">
        <v>1949</v>
      </c>
    </row>
    <row r="330" spans="1:2" x14ac:dyDescent="0.35">
      <c r="A330" s="67" t="s">
        <v>1950</v>
      </c>
      <c r="B330" s="68" t="s">
        <v>1951</v>
      </c>
    </row>
    <row r="331" spans="1:2" x14ac:dyDescent="0.35">
      <c r="A331" s="67" t="s">
        <v>1952</v>
      </c>
      <c r="B331" s="68" t="s">
        <v>1953</v>
      </c>
    </row>
    <row r="332" spans="1:2" x14ac:dyDescent="0.35">
      <c r="A332" s="67" t="s">
        <v>1954</v>
      </c>
      <c r="B332" s="69" t="s">
        <v>1955</v>
      </c>
    </row>
    <row r="333" spans="1:2" x14ac:dyDescent="0.35">
      <c r="A333" s="67" t="s">
        <v>1956</v>
      </c>
      <c r="B333" s="68" t="s">
        <v>1957</v>
      </c>
    </row>
    <row r="334" spans="1:2" x14ac:dyDescent="0.35">
      <c r="A334" s="67" t="s">
        <v>1958</v>
      </c>
      <c r="B334" s="68" t="s">
        <v>1959</v>
      </c>
    </row>
    <row r="335" spans="1:2" x14ac:dyDescent="0.35">
      <c r="A335" s="67" t="s">
        <v>1960</v>
      </c>
      <c r="B335" s="69" t="s">
        <v>1961</v>
      </c>
    </row>
    <row r="336" spans="1:2" x14ac:dyDescent="0.35">
      <c r="A336" s="67" t="s">
        <v>1962</v>
      </c>
      <c r="B336" s="68" t="s">
        <v>1963</v>
      </c>
    </row>
    <row r="337" spans="1:2" x14ac:dyDescent="0.35">
      <c r="A337" s="67" t="s">
        <v>1964</v>
      </c>
      <c r="B337" s="69" t="s">
        <v>1965</v>
      </c>
    </row>
    <row r="338" spans="1:2" x14ac:dyDescent="0.35">
      <c r="A338" s="67" t="s">
        <v>1966</v>
      </c>
      <c r="B338" s="69" t="s">
        <v>1967</v>
      </c>
    </row>
    <row r="339" spans="1:2" x14ac:dyDescent="0.35">
      <c r="A339" s="67" t="s">
        <v>1968</v>
      </c>
      <c r="B339" s="69" t="s">
        <v>1969</v>
      </c>
    </row>
    <row r="340" spans="1:2" x14ac:dyDescent="0.35">
      <c r="A340" s="67" t="s">
        <v>1970</v>
      </c>
      <c r="B340" s="69" t="s">
        <v>1971</v>
      </c>
    </row>
    <row r="341" spans="1:2" x14ac:dyDescent="0.35">
      <c r="A341" s="67" t="s">
        <v>1972</v>
      </c>
      <c r="B341" s="69" t="s">
        <v>1973</v>
      </c>
    </row>
    <row r="342" spans="1:2" x14ac:dyDescent="0.35">
      <c r="A342" s="67" t="s">
        <v>1974</v>
      </c>
      <c r="B342" s="69" t="s">
        <v>1975</v>
      </c>
    </row>
    <row r="343" spans="1:2" x14ac:dyDescent="0.35">
      <c r="A343" s="67" t="s">
        <v>1976</v>
      </c>
      <c r="B343" s="69" t="s">
        <v>1977</v>
      </c>
    </row>
    <row r="344" spans="1:2" x14ac:dyDescent="0.35">
      <c r="A344" s="67" t="s">
        <v>336</v>
      </c>
      <c r="B344" s="69" t="s">
        <v>337</v>
      </c>
    </row>
    <row r="345" spans="1:2" x14ac:dyDescent="0.35">
      <c r="A345" s="67" t="s">
        <v>1978</v>
      </c>
      <c r="B345" s="69" t="s">
        <v>1979</v>
      </c>
    </row>
    <row r="346" spans="1:2" x14ac:dyDescent="0.35">
      <c r="A346" s="67" t="s">
        <v>1980</v>
      </c>
      <c r="B346" s="68" t="s">
        <v>1981</v>
      </c>
    </row>
    <row r="347" spans="1:2" x14ac:dyDescent="0.35">
      <c r="A347" s="67" t="s">
        <v>961</v>
      </c>
      <c r="B347" s="69" t="s">
        <v>1145</v>
      </c>
    </row>
    <row r="348" spans="1:2" x14ac:dyDescent="0.35">
      <c r="A348" s="67" t="s">
        <v>1982</v>
      </c>
      <c r="B348" s="69" t="s">
        <v>1983</v>
      </c>
    </row>
    <row r="349" spans="1:2" x14ac:dyDescent="0.35">
      <c r="A349" s="67" t="s">
        <v>1984</v>
      </c>
      <c r="B349" s="69" t="s">
        <v>1985</v>
      </c>
    </row>
    <row r="350" spans="1:2" x14ac:dyDescent="0.35">
      <c r="A350" s="73" t="s">
        <v>1033</v>
      </c>
      <c r="B350" s="69" t="s">
        <v>1035</v>
      </c>
    </row>
    <row r="351" spans="1:2" x14ac:dyDescent="0.35">
      <c r="A351" s="67" t="s">
        <v>1986</v>
      </c>
      <c r="B351" s="69" t="s">
        <v>1987</v>
      </c>
    </row>
    <row r="352" spans="1:2" x14ac:dyDescent="0.35">
      <c r="A352" s="67" t="s">
        <v>1988</v>
      </c>
      <c r="B352" s="69" t="s">
        <v>1989</v>
      </c>
    </row>
    <row r="353" spans="1:2" x14ac:dyDescent="0.35">
      <c r="A353" s="67" t="s">
        <v>1990</v>
      </c>
      <c r="B353" s="69" t="s">
        <v>1991</v>
      </c>
    </row>
    <row r="354" spans="1:2" x14ac:dyDescent="0.35">
      <c r="A354" s="67" t="s">
        <v>1992</v>
      </c>
      <c r="B354" s="69" t="s">
        <v>1993</v>
      </c>
    </row>
    <row r="355" spans="1:2" x14ac:dyDescent="0.35">
      <c r="A355" s="67" t="s">
        <v>1994</v>
      </c>
      <c r="B355" s="69" t="s">
        <v>1995</v>
      </c>
    </row>
    <row r="356" spans="1:2" x14ac:dyDescent="0.35">
      <c r="A356" s="67" t="s">
        <v>1996</v>
      </c>
      <c r="B356" s="69" t="s">
        <v>1997</v>
      </c>
    </row>
    <row r="357" spans="1:2" x14ac:dyDescent="0.35">
      <c r="A357" s="67" t="s">
        <v>728</v>
      </c>
      <c r="B357" s="69" t="s">
        <v>1998</v>
      </c>
    </row>
    <row r="358" spans="1:2" x14ac:dyDescent="0.35">
      <c r="A358" s="67" t="s">
        <v>1105</v>
      </c>
      <c r="B358" s="69" t="s">
        <v>1999</v>
      </c>
    </row>
    <row r="359" spans="1:2" x14ac:dyDescent="0.35">
      <c r="A359" s="67" t="s">
        <v>2000</v>
      </c>
      <c r="B359" s="68" t="s">
        <v>2001</v>
      </c>
    </row>
    <row r="360" spans="1:2" x14ac:dyDescent="0.35">
      <c r="A360" s="67" t="s">
        <v>865</v>
      </c>
      <c r="B360" s="69" t="s">
        <v>2002</v>
      </c>
    </row>
    <row r="361" spans="1:2" x14ac:dyDescent="0.35">
      <c r="A361" s="67" t="s">
        <v>2003</v>
      </c>
      <c r="B361" s="68" t="s">
        <v>2004</v>
      </c>
    </row>
    <row r="362" spans="1:2" x14ac:dyDescent="0.35">
      <c r="A362" s="67" t="s">
        <v>2005</v>
      </c>
      <c r="B362" s="69" t="s">
        <v>2006</v>
      </c>
    </row>
    <row r="363" spans="1:2" x14ac:dyDescent="0.35">
      <c r="A363" s="67" t="s">
        <v>869</v>
      </c>
      <c r="B363" s="69" t="s">
        <v>2007</v>
      </c>
    </row>
    <row r="364" spans="1:2" x14ac:dyDescent="0.35">
      <c r="A364" s="67" t="s">
        <v>2008</v>
      </c>
      <c r="B364" s="69" t="s">
        <v>2009</v>
      </c>
    </row>
    <row r="365" spans="1:2" x14ac:dyDescent="0.35">
      <c r="A365" s="67" t="s">
        <v>2010</v>
      </c>
      <c r="B365" s="68" t="s">
        <v>2011</v>
      </c>
    </row>
    <row r="366" spans="1:2" x14ac:dyDescent="0.35">
      <c r="A366" s="73" t="s">
        <v>2012</v>
      </c>
      <c r="B366" s="68" t="s">
        <v>2013</v>
      </c>
    </row>
    <row r="367" spans="1:2" x14ac:dyDescent="0.35">
      <c r="A367" s="67" t="s">
        <v>2014</v>
      </c>
      <c r="B367" s="69" t="s">
        <v>2015</v>
      </c>
    </row>
    <row r="368" spans="1:2" x14ac:dyDescent="0.35">
      <c r="A368" s="67" t="s">
        <v>709</v>
      </c>
      <c r="B368" s="69" t="s">
        <v>710</v>
      </c>
    </row>
    <row r="369" spans="1:2" x14ac:dyDescent="0.35">
      <c r="A369" s="67" t="s">
        <v>2016</v>
      </c>
      <c r="B369" s="69" t="s">
        <v>2017</v>
      </c>
    </row>
    <row r="370" spans="1:2" x14ac:dyDescent="0.35">
      <c r="A370" s="67" t="s">
        <v>2018</v>
      </c>
      <c r="B370" s="69" t="s">
        <v>2019</v>
      </c>
    </row>
    <row r="371" spans="1:2" x14ac:dyDescent="0.35">
      <c r="A371" s="67" t="s">
        <v>2020</v>
      </c>
      <c r="B371" s="69" t="s">
        <v>2021</v>
      </c>
    </row>
    <row r="372" spans="1:2" x14ac:dyDescent="0.35">
      <c r="A372" s="67" t="s">
        <v>275</v>
      </c>
      <c r="B372" s="69" t="s">
        <v>2022</v>
      </c>
    </row>
    <row r="373" spans="1:2" x14ac:dyDescent="0.35">
      <c r="A373" s="67" t="s">
        <v>2023</v>
      </c>
      <c r="B373" s="69" t="s">
        <v>2024</v>
      </c>
    </row>
    <row r="374" spans="1:2" x14ac:dyDescent="0.35">
      <c r="A374" s="67" t="s">
        <v>2025</v>
      </c>
      <c r="B374" s="69" t="s">
        <v>2026</v>
      </c>
    </row>
    <row r="375" spans="1:2" x14ac:dyDescent="0.35">
      <c r="A375" s="67" t="s">
        <v>2027</v>
      </c>
      <c r="B375" s="68" t="s">
        <v>2028</v>
      </c>
    </row>
    <row r="376" spans="1:2" x14ac:dyDescent="0.35">
      <c r="A376" s="67" t="s">
        <v>2029</v>
      </c>
      <c r="B376" s="69" t="s">
        <v>2030</v>
      </c>
    </row>
    <row r="377" spans="1:2" x14ac:dyDescent="0.35">
      <c r="A377" s="67" t="s">
        <v>232</v>
      </c>
      <c r="B377" s="69" t="s">
        <v>2031</v>
      </c>
    </row>
    <row r="378" spans="1:2" x14ac:dyDescent="0.35">
      <c r="A378" s="67" t="s">
        <v>2032</v>
      </c>
      <c r="B378" s="69" t="s">
        <v>2033</v>
      </c>
    </row>
    <row r="379" spans="1:2" x14ac:dyDescent="0.35">
      <c r="A379" s="67" t="s">
        <v>2034</v>
      </c>
      <c r="B379" s="68" t="s">
        <v>2035</v>
      </c>
    </row>
    <row r="380" spans="1:2" x14ac:dyDescent="0.35">
      <c r="A380" s="67" t="s">
        <v>2036</v>
      </c>
      <c r="B380" s="69" t="s">
        <v>2037</v>
      </c>
    </row>
    <row r="381" spans="1:2" x14ac:dyDescent="0.35">
      <c r="A381" s="67">
        <v>349</v>
      </c>
      <c r="B381" s="69" t="s">
        <v>2038</v>
      </c>
    </row>
    <row r="382" spans="1:2" x14ac:dyDescent="0.35">
      <c r="A382" s="67">
        <v>350</v>
      </c>
      <c r="B382" s="69" t="s">
        <v>2039</v>
      </c>
    </row>
    <row r="383" spans="1:2" x14ac:dyDescent="0.35">
      <c r="A383" s="67" t="s">
        <v>2040</v>
      </c>
      <c r="B383" s="68" t="s">
        <v>2041</v>
      </c>
    </row>
    <row r="384" spans="1:2" x14ac:dyDescent="0.35">
      <c r="A384" s="67" t="s">
        <v>2042</v>
      </c>
      <c r="B384" s="68" t="s">
        <v>2043</v>
      </c>
    </row>
    <row r="385" spans="1:2" x14ac:dyDescent="0.35">
      <c r="A385" s="67" t="s">
        <v>2044</v>
      </c>
      <c r="B385" s="69" t="s">
        <v>2045</v>
      </c>
    </row>
    <row r="386" spans="1:2" x14ac:dyDescent="0.35">
      <c r="A386" s="67" t="s">
        <v>2046</v>
      </c>
      <c r="B386" s="68" t="s">
        <v>2047</v>
      </c>
    </row>
    <row r="387" spans="1:2" x14ac:dyDescent="0.35">
      <c r="A387" s="67" t="s">
        <v>2048</v>
      </c>
      <c r="B387" s="69" t="s">
        <v>2049</v>
      </c>
    </row>
    <row r="388" spans="1:2" x14ac:dyDescent="0.35">
      <c r="A388" s="67" t="s">
        <v>2050</v>
      </c>
      <c r="B388" s="71" t="s">
        <v>2051</v>
      </c>
    </row>
    <row r="389" spans="1:2" x14ac:dyDescent="0.35">
      <c r="A389" s="67" t="s">
        <v>2052</v>
      </c>
      <c r="B389" s="69" t="s">
        <v>2053</v>
      </c>
    </row>
    <row r="390" spans="1:2" x14ac:dyDescent="0.35">
      <c r="A390" s="67" t="s">
        <v>2054</v>
      </c>
      <c r="B390" s="68" t="s">
        <v>2055</v>
      </c>
    </row>
    <row r="391" spans="1:2" x14ac:dyDescent="0.35">
      <c r="A391" s="67" t="s">
        <v>2056</v>
      </c>
      <c r="B391" s="69" t="s">
        <v>2057</v>
      </c>
    </row>
    <row r="392" spans="1:2" x14ac:dyDescent="0.35">
      <c r="A392" s="67" t="s">
        <v>858</v>
      </c>
      <c r="B392" s="69" t="s">
        <v>2058</v>
      </c>
    </row>
    <row r="393" spans="1:2" x14ac:dyDescent="0.35">
      <c r="A393" s="67" t="s">
        <v>2059</v>
      </c>
      <c r="B393" s="69" t="s">
        <v>2060</v>
      </c>
    </row>
    <row r="394" spans="1:2" x14ac:dyDescent="0.35">
      <c r="A394" s="67" t="s">
        <v>876</v>
      </c>
      <c r="B394" s="69" t="s">
        <v>2061</v>
      </c>
    </row>
    <row r="395" spans="1:2" x14ac:dyDescent="0.35">
      <c r="A395" s="67" t="s">
        <v>2062</v>
      </c>
      <c r="B395" s="69" t="s">
        <v>2063</v>
      </c>
    </row>
    <row r="396" spans="1:2" x14ac:dyDescent="0.35">
      <c r="A396" s="67" t="s">
        <v>2064</v>
      </c>
      <c r="B396" s="69" t="s">
        <v>2065</v>
      </c>
    </row>
    <row r="397" spans="1:2" x14ac:dyDescent="0.35">
      <c r="A397" s="67" t="s">
        <v>2066</v>
      </c>
      <c r="B397" s="69" t="s">
        <v>2067</v>
      </c>
    </row>
    <row r="398" spans="1:2" x14ac:dyDescent="0.35">
      <c r="A398" s="67" t="s">
        <v>2068</v>
      </c>
      <c r="B398" s="69" t="s">
        <v>2069</v>
      </c>
    </row>
    <row r="399" spans="1:2" x14ac:dyDescent="0.35">
      <c r="A399" s="67">
        <v>365</v>
      </c>
      <c r="B399" s="69" t="s">
        <v>2070</v>
      </c>
    </row>
    <row r="400" spans="1:2" x14ac:dyDescent="0.35">
      <c r="A400" s="67">
        <v>368</v>
      </c>
      <c r="B400" s="69" t="s">
        <v>2071</v>
      </c>
    </row>
    <row r="401" spans="1:2" x14ac:dyDescent="0.35">
      <c r="A401" s="67" t="s">
        <v>2072</v>
      </c>
      <c r="B401" s="69" t="s">
        <v>2073</v>
      </c>
    </row>
    <row r="402" spans="1:2" x14ac:dyDescent="0.35">
      <c r="A402" s="67" t="s">
        <v>2074</v>
      </c>
      <c r="B402" s="69" t="s">
        <v>2075</v>
      </c>
    </row>
    <row r="403" spans="1:2" x14ac:dyDescent="0.35">
      <c r="A403" s="67" t="s">
        <v>2076</v>
      </c>
      <c r="B403" s="69" t="s">
        <v>2077</v>
      </c>
    </row>
    <row r="404" spans="1:2" x14ac:dyDescent="0.35">
      <c r="A404" s="67" t="s">
        <v>2078</v>
      </c>
      <c r="B404" s="69" t="s">
        <v>2079</v>
      </c>
    </row>
    <row r="405" spans="1:2" x14ac:dyDescent="0.35">
      <c r="A405" s="67" t="s">
        <v>2080</v>
      </c>
      <c r="B405" s="69" t="s">
        <v>2081</v>
      </c>
    </row>
    <row r="406" spans="1:2" x14ac:dyDescent="0.35">
      <c r="A406" s="67" t="s">
        <v>2082</v>
      </c>
      <c r="B406" s="69" t="s">
        <v>2083</v>
      </c>
    </row>
    <row r="407" spans="1:2" x14ac:dyDescent="0.35">
      <c r="A407" s="67" t="s">
        <v>2084</v>
      </c>
      <c r="B407" s="69" t="s">
        <v>2085</v>
      </c>
    </row>
    <row r="408" spans="1:2" x14ac:dyDescent="0.35">
      <c r="A408" s="67" t="s">
        <v>2086</v>
      </c>
      <c r="B408" s="69" t="s">
        <v>2087</v>
      </c>
    </row>
    <row r="409" spans="1:2" x14ac:dyDescent="0.35">
      <c r="A409" s="67" t="s">
        <v>2088</v>
      </c>
      <c r="B409" s="68" t="s">
        <v>2089</v>
      </c>
    </row>
    <row r="410" spans="1:2" x14ac:dyDescent="0.35">
      <c r="A410" s="67" t="s">
        <v>2090</v>
      </c>
      <c r="B410" s="69" t="s">
        <v>2091</v>
      </c>
    </row>
    <row r="411" spans="1:2" x14ac:dyDescent="0.35">
      <c r="A411" s="67" t="s">
        <v>2092</v>
      </c>
      <c r="B411" s="69" t="s">
        <v>2093</v>
      </c>
    </row>
    <row r="412" spans="1:2" x14ac:dyDescent="0.35">
      <c r="A412" s="67" t="s">
        <v>2094</v>
      </c>
      <c r="B412" s="68" t="s">
        <v>2095</v>
      </c>
    </row>
    <row r="413" spans="1:2" x14ac:dyDescent="0.35">
      <c r="A413" s="67" t="s">
        <v>2096</v>
      </c>
      <c r="B413" s="69" t="s">
        <v>2097</v>
      </c>
    </row>
    <row r="414" spans="1:2" x14ac:dyDescent="0.35">
      <c r="A414" s="67" t="s">
        <v>2098</v>
      </c>
      <c r="B414" s="68" t="s">
        <v>2099</v>
      </c>
    </row>
    <row r="415" spans="1:2" x14ac:dyDescent="0.35">
      <c r="A415" s="67" t="s">
        <v>2100</v>
      </c>
      <c r="B415" s="68" t="s">
        <v>2101</v>
      </c>
    </row>
    <row r="416" spans="1:2" x14ac:dyDescent="0.35">
      <c r="A416" s="67" t="s">
        <v>2102</v>
      </c>
      <c r="B416" s="69" t="s">
        <v>2103</v>
      </c>
    </row>
    <row r="417" spans="1:2" x14ac:dyDescent="0.35">
      <c r="A417" s="67" t="s">
        <v>2104</v>
      </c>
      <c r="B417" s="68" t="s">
        <v>2105</v>
      </c>
    </row>
    <row r="418" spans="1:2" x14ac:dyDescent="0.35">
      <c r="A418" s="67" t="s">
        <v>2106</v>
      </c>
      <c r="B418" s="69" t="s">
        <v>2107</v>
      </c>
    </row>
    <row r="419" spans="1:2" x14ac:dyDescent="0.35">
      <c r="A419" s="67" t="s">
        <v>2108</v>
      </c>
      <c r="B419" s="69" t="s">
        <v>2109</v>
      </c>
    </row>
    <row r="420" spans="1:2" x14ac:dyDescent="0.35">
      <c r="A420" s="67" t="s">
        <v>2110</v>
      </c>
      <c r="B420" s="69" t="s">
        <v>2111</v>
      </c>
    </row>
    <row r="421" spans="1:2" x14ac:dyDescent="0.35">
      <c r="A421" s="67" t="s">
        <v>2112</v>
      </c>
      <c r="B421" s="69" t="s">
        <v>2113</v>
      </c>
    </row>
    <row r="422" spans="1:2" x14ac:dyDescent="0.35">
      <c r="A422" s="67" t="s">
        <v>2114</v>
      </c>
      <c r="B422" s="69" t="s">
        <v>2115</v>
      </c>
    </row>
    <row r="423" spans="1:2" x14ac:dyDescent="0.35">
      <c r="A423" s="67" t="s">
        <v>2116</v>
      </c>
      <c r="B423" s="69" t="s">
        <v>2117</v>
      </c>
    </row>
    <row r="424" spans="1:2" x14ac:dyDescent="0.35">
      <c r="A424" s="67" t="s">
        <v>2118</v>
      </c>
      <c r="B424" s="69" t="s">
        <v>2119</v>
      </c>
    </row>
    <row r="425" spans="1:2" x14ac:dyDescent="0.35">
      <c r="A425" s="67" t="s">
        <v>2120</v>
      </c>
      <c r="B425" s="69" t="s">
        <v>2121</v>
      </c>
    </row>
    <row r="426" spans="1:2" x14ac:dyDescent="0.35">
      <c r="A426" s="67" t="s">
        <v>2122</v>
      </c>
      <c r="B426" s="68" t="s">
        <v>2123</v>
      </c>
    </row>
    <row r="427" spans="1:2" x14ac:dyDescent="0.35">
      <c r="A427" s="67" t="s">
        <v>2124</v>
      </c>
      <c r="B427" s="69" t="s">
        <v>2125</v>
      </c>
    </row>
    <row r="428" spans="1:2" x14ac:dyDescent="0.35">
      <c r="A428" s="67" t="s">
        <v>2126</v>
      </c>
      <c r="B428" s="68" t="s">
        <v>2127</v>
      </c>
    </row>
    <row r="429" spans="1:2" x14ac:dyDescent="0.35">
      <c r="A429" s="67" t="s">
        <v>2128</v>
      </c>
      <c r="B429" s="68" t="s">
        <v>2129</v>
      </c>
    </row>
    <row r="430" spans="1:2" x14ac:dyDescent="0.35">
      <c r="A430" s="67" t="s">
        <v>2130</v>
      </c>
      <c r="B430" s="69" t="s">
        <v>2131</v>
      </c>
    </row>
    <row r="431" spans="1:2" x14ac:dyDescent="0.35">
      <c r="A431" s="67" t="s">
        <v>2132</v>
      </c>
      <c r="B431" s="69" t="s">
        <v>2133</v>
      </c>
    </row>
    <row r="432" spans="1:2" x14ac:dyDescent="0.35">
      <c r="A432" s="67" t="s">
        <v>2134</v>
      </c>
      <c r="B432" s="69" t="s">
        <v>2135</v>
      </c>
    </row>
    <row r="433" spans="1:2" x14ac:dyDescent="0.35">
      <c r="A433" s="67" t="s">
        <v>2136</v>
      </c>
      <c r="B433" s="68" t="s">
        <v>2137</v>
      </c>
    </row>
    <row r="434" spans="1:2" x14ac:dyDescent="0.35">
      <c r="A434" s="67" t="s">
        <v>2138</v>
      </c>
      <c r="B434" s="69" t="s">
        <v>2139</v>
      </c>
    </row>
    <row r="435" spans="1:2" x14ac:dyDescent="0.35">
      <c r="A435" s="67" t="s">
        <v>2140</v>
      </c>
      <c r="B435" s="69" t="s">
        <v>2141</v>
      </c>
    </row>
    <row r="436" spans="1:2" x14ac:dyDescent="0.35">
      <c r="A436" s="67" t="s">
        <v>2142</v>
      </c>
      <c r="B436" s="69" t="s">
        <v>2143</v>
      </c>
    </row>
    <row r="437" spans="1:2" x14ac:dyDescent="0.35">
      <c r="A437" s="67" t="s">
        <v>2144</v>
      </c>
      <c r="B437" s="69" t="s">
        <v>2145</v>
      </c>
    </row>
    <row r="438" spans="1:2" x14ac:dyDescent="0.35">
      <c r="A438" s="67" t="s">
        <v>2146</v>
      </c>
      <c r="B438" s="68" t="s">
        <v>2147</v>
      </c>
    </row>
    <row r="439" spans="1:2" x14ac:dyDescent="0.35">
      <c r="A439" s="67" t="s">
        <v>2148</v>
      </c>
      <c r="B439" s="68" t="s">
        <v>2149</v>
      </c>
    </row>
    <row r="440" spans="1:2" x14ac:dyDescent="0.35">
      <c r="A440" s="67" t="s">
        <v>2150</v>
      </c>
      <c r="B440" s="69" t="s">
        <v>2151</v>
      </c>
    </row>
    <row r="441" spans="1:2" x14ac:dyDescent="0.35">
      <c r="A441" s="67" t="s">
        <v>2152</v>
      </c>
      <c r="B441" s="68" t="s">
        <v>2153</v>
      </c>
    </row>
    <row r="442" spans="1:2" x14ac:dyDescent="0.35">
      <c r="A442" s="67" t="s">
        <v>2154</v>
      </c>
      <c r="B442" s="69" t="s">
        <v>2155</v>
      </c>
    </row>
    <row r="443" spans="1:2" x14ac:dyDescent="0.35">
      <c r="A443" s="67" t="s">
        <v>2156</v>
      </c>
      <c r="B443" s="69" t="s">
        <v>2157</v>
      </c>
    </row>
    <row r="444" spans="1:2" x14ac:dyDescent="0.35">
      <c r="A444" s="67" t="s">
        <v>2158</v>
      </c>
      <c r="B444" s="71" t="s">
        <v>2159</v>
      </c>
    </row>
    <row r="445" spans="1:2" x14ac:dyDescent="0.35">
      <c r="A445" s="67" t="s">
        <v>2160</v>
      </c>
      <c r="B445" s="71" t="s">
        <v>2161</v>
      </c>
    </row>
    <row r="446" spans="1:2" x14ac:dyDescent="0.35">
      <c r="A446" s="67" t="s">
        <v>2162</v>
      </c>
      <c r="B446" s="71" t="s">
        <v>2163</v>
      </c>
    </row>
    <row r="447" spans="1:2" x14ac:dyDescent="0.35">
      <c r="A447" s="67" t="s">
        <v>2164</v>
      </c>
      <c r="B447" s="71" t="s">
        <v>2165</v>
      </c>
    </row>
    <row r="448" spans="1:2" x14ac:dyDescent="0.35">
      <c r="A448" s="67" t="s">
        <v>2166</v>
      </c>
      <c r="B448" s="71" t="s">
        <v>2167</v>
      </c>
    </row>
    <row r="449" spans="1:2" x14ac:dyDescent="0.35">
      <c r="A449" s="67" t="s">
        <v>2168</v>
      </c>
      <c r="B449" s="71" t="s">
        <v>2169</v>
      </c>
    </row>
    <row r="450" spans="1:2" x14ac:dyDescent="0.35">
      <c r="A450" s="67" t="s">
        <v>2170</v>
      </c>
      <c r="B450" s="71" t="s">
        <v>2171</v>
      </c>
    </row>
    <row r="451" spans="1:2" x14ac:dyDescent="0.35">
      <c r="A451" s="67" t="s">
        <v>2172</v>
      </c>
      <c r="B451" s="71" t="s">
        <v>2173</v>
      </c>
    </row>
    <row r="452" spans="1:2" x14ac:dyDescent="0.35">
      <c r="A452" s="67" t="s">
        <v>2174</v>
      </c>
      <c r="B452" s="74" t="s">
        <v>2175</v>
      </c>
    </row>
    <row r="453" spans="1:2" x14ac:dyDescent="0.35">
      <c r="A453" s="67" t="s">
        <v>2176</v>
      </c>
      <c r="B453" s="74" t="s">
        <v>2177</v>
      </c>
    </row>
    <row r="454" spans="1:2" x14ac:dyDescent="0.35">
      <c r="A454" s="67" t="s">
        <v>2178</v>
      </c>
      <c r="B454" s="74" t="s">
        <v>2179</v>
      </c>
    </row>
    <row r="455" spans="1:2" x14ac:dyDescent="0.35">
      <c r="A455" s="67" t="s">
        <v>2180</v>
      </c>
      <c r="B455" s="74" t="s">
        <v>2181</v>
      </c>
    </row>
    <row r="456" spans="1:2" x14ac:dyDescent="0.35">
      <c r="A456" s="67" t="s">
        <v>2182</v>
      </c>
      <c r="B456" s="74" t="s">
        <v>2183</v>
      </c>
    </row>
    <row r="457" spans="1:2" x14ac:dyDescent="0.35">
      <c r="A457" s="67" t="s">
        <v>2184</v>
      </c>
      <c r="B457" s="74" t="s">
        <v>2185</v>
      </c>
    </row>
    <row r="458" spans="1:2" x14ac:dyDescent="0.35">
      <c r="A458" s="67" t="s">
        <v>2186</v>
      </c>
      <c r="B458" s="74" t="s">
        <v>2187</v>
      </c>
    </row>
    <row r="459" spans="1:2" x14ac:dyDescent="0.35">
      <c r="A459" s="67" t="s">
        <v>2188</v>
      </c>
      <c r="B459" s="74" t="s">
        <v>2189</v>
      </c>
    </row>
    <row r="460" spans="1:2" x14ac:dyDescent="0.35">
      <c r="A460" s="67" t="s">
        <v>2190</v>
      </c>
      <c r="B460" s="74" t="s">
        <v>2191</v>
      </c>
    </row>
    <row r="461" spans="1:2" x14ac:dyDescent="0.35">
      <c r="A461" s="67" t="s">
        <v>2192</v>
      </c>
      <c r="B461" s="71" t="s">
        <v>2193</v>
      </c>
    </row>
    <row r="462" spans="1:2" x14ac:dyDescent="0.35">
      <c r="A462" s="67" t="s">
        <v>2194</v>
      </c>
      <c r="B462" s="74" t="s">
        <v>2195</v>
      </c>
    </row>
    <row r="463" spans="1:2" x14ac:dyDescent="0.35">
      <c r="A463" s="67" t="s">
        <v>2196</v>
      </c>
      <c r="B463" s="74" t="s">
        <v>2197</v>
      </c>
    </row>
    <row r="464" spans="1:2" x14ac:dyDescent="0.35">
      <c r="A464" s="67" t="s">
        <v>2198</v>
      </c>
      <c r="B464" s="74" t="s">
        <v>2199</v>
      </c>
    </row>
    <row r="465" spans="1:2" x14ac:dyDescent="0.35">
      <c r="A465" s="67" t="s">
        <v>2200</v>
      </c>
      <c r="B465" s="71" t="s">
        <v>2201</v>
      </c>
    </row>
    <row r="466" spans="1:2" x14ac:dyDescent="0.35">
      <c r="A466" s="67" t="s">
        <v>2202</v>
      </c>
      <c r="B466" s="71" t="s">
        <v>2203</v>
      </c>
    </row>
    <row r="467" spans="1:2" x14ac:dyDescent="0.35">
      <c r="A467" s="67" t="s">
        <v>2204</v>
      </c>
      <c r="B467" s="71" t="s">
        <v>2205</v>
      </c>
    </row>
    <row r="468" spans="1:2" x14ac:dyDescent="0.35">
      <c r="A468" s="67" t="s">
        <v>2206</v>
      </c>
      <c r="B468" s="71" t="s">
        <v>2207</v>
      </c>
    </row>
    <row r="469" spans="1:2" x14ac:dyDescent="0.35">
      <c r="A469" s="67" t="s">
        <v>2208</v>
      </c>
      <c r="B469" s="71" t="s">
        <v>2209</v>
      </c>
    </row>
    <row r="470" spans="1:2" x14ac:dyDescent="0.35">
      <c r="A470" s="67" t="s">
        <v>2210</v>
      </c>
      <c r="B470" s="71" t="s">
        <v>2211</v>
      </c>
    </row>
    <row r="471" spans="1:2" x14ac:dyDescent="0.35">
      <c r="A471" s="67" t="s">
        <v>2212</v>
      </c>
      <c r="B471" s="71" t="s">
        <v>2213</v>
      </c>
    </row>
    <row r="472" spans="1:2" x14ac:dyDescent="0.35">
      <c r="A472" s="67" t="s">
        <v>2214</v>
      </c>
      <c r="B472" s="71" t="s">
        <v>2215</v>
      </c>
    </row>
    <row r="473" spans="1:2" x14ac:dyDescent="0.35">
      <c r="A473" s="67" t="s">
        <v>2216</v>
      </c>
      <c r="B473" s="71" t="s">
        <v>2217</v>
      </c>
    </row>
    <row r="474" spans="1:2" x14ac:dyDescent="0.35">
      <c r="A474" s="67" t="s">
        <v>2218</v>
      </c>
      <c r="B474" s="71" t="s">
        <v>2219</v>
      </c>
    </row>
    <row r="475" spans="1:2" x14ac:dyDescent="0.35">
      <c r="A475" s="67" t="s">
        <v>2220</v>
      </c>
      <c r="B475" s="71" t="s">
        <v>2221</v>
      </c>
    </row>
    <row r="476" spans="1:2" x14ac:dyDescent="0.35">
      <c r="A476" s="67" t="s">
        <v>2222</v>
      </c>
      <c r="B476" s="71" t="s">
        <v>2223</v>
      </c>
    </row>
    <row r="477" spans="1:2" x14ac:dyDescent="0.35">
      <c r="A477" s="67" t="s">
        <v>2224</v>
      </c>
      <c r="B477" s="71" t="s">
        <v>2225</v>
      </c>
    </row>
    <row r="478" spans="1:2" x14ac:dyDescent="0.35">
      <c r="A478" s="67" t="s">
        <v>2226</v>
      </c>
      <c r="B478" s="71" t="s">
        <v>2227</v>
      </c>
    </row>
    <row r="479" spans="1:2" x14ac:dyDescent="0.35">
      <c r="A479" s="67" t="s">
        <v>2228</v>
      </c>
      <c r="B479" s="71" t="s">
        <v>2229</v>
      </c>
    </row>
    <row r="480" spans="1:2" x14ac:dyDescent="0.35">
      <c r="A480" s="67" t="s">
        <v>2230</v>
      </c>
      <c r="B480" s="69" t="s">
        <v>2231</v>
      </c>
    </row>
    <row r="481" spans="1:2" x14ac:dyDescent="0.35">
      <c r="A481" s="67" t="s">
        <v>2232</v>
      </c>
      <c r="B481" s="69" t="s">
        <v>2233</v>
      </c>
    </row>
    <row r="482" spans="1:2" x14ac:dyDescent="0.35">
      <c r="A482" s="67" t="s">
        <v>2234</v>
      </c>
      <c r="B482" s="69" t="s">
        <v>2235</v>
      </c>
    </row>
    <row r="483" spans="1:2" x14ac:dyDescent="0.35">
      <c r="A483" s="67" t="s">
        <v>2236</v>
      </c>
      <c r="B483" s="69" t="s">
        <v>2237</v>
      </c>
    </row>
    <row r="484" spans="1:2" x14ac:dyDescent="0.35">
      <c r="A484" s="67" t="s">
        <v>235</v>
      </c>
      <c r="B484" s="69" t="s">
        <v>2238</v>
      </c>
    </row>
    <row r="485" spans="1:2" x14ac:dyDescent="0.35">
      <c r="A485" s="67" t="s">
        <v>2239</v>
      </c>
      <c r="B485" s="68" t="s">
        <v>2240</v>
      </c>
    </row>
    <row r="486" spans="1:2" x14ac:dyDescent="0.35">
      <c r="A486" s="67" t="s">
        <v>2241</v>
      </c>
      <c r="B486" s="69" t="s">
        <v>2242</v>
      </c>
    </row>
    <row r="487" spans="1:2" x14ac:dyDescent="0.35">
      <c r="A487" s="67" t="s">
        <v>2243</v>
      </c>
      <c r="B487" s="69" t="s">
        <v>2244</v>
      </c>
    </row>
    <row r="488" spans="1:2" x14ac:dyDescent="0.35">
      <c r="A488" s="67" t="s">
        <v>2245</v>
      </c>
      <c r="B488" s="69" t="s">
        <v>2246</v>
      </c>
    </row>
    <row r="489" spans="1:2" x14ac:dyDescent="0.35">
      <c r="A489" s="67">
        <v>489</v>
      </c>
      <c r="B489" s="69" t="s">
        <v>2247</v>
      </c>
    </row>
    <row r="490" spans="1:2" x14ac:dyDescent="0.35">
      <c r="A490" s="67" t="s">
        <v>2248</v>
      </c>
      <c r="B490" s="69" t="s">
        <v>2249</v>
      </c>
    </row>
    <row r="491" spans="1:2" x14ac:dyDescent="0.35">
      <c r="A491" s="67" t="s">
        <v>2250</v>
      </c>
      <c r="B491" s="69" t="s">
        <v>2251</v>
      </c>
    </row>
    <row r="492" spans="1:2" x14ac:dyDescent="0.35">
      <c r="A492" s="67" t="s">
        <v>2252</v>
      </c>
      <c r="B492" s="69" t="s">
        <v>2253</v>
      </c>
    </row>
    <row r="493" spans="1:2" x14ac:dyDescent="0.35">
      <c r="A493" s="67" t="s">
        <v>2254</v>
      </c>
      <c r="B493" s="68" t="s">
        <v>2255</v>
      </c>
    </row>
    <row r="494" spans="1:2" x14ac:dyDescent="0.35">
      <c r="A494" s="67" t="s">
        <v>2256</v>
      </c>
      <c r="B494" s="69" t="s">
        <v>2257</v>
      </c>
    </row>
    <row r="495" spans="1:2" x14ac:dyDescent="0.35">
      <c r="A495" s="67" t="s">
        <v>2258</v>
      </c>
      <c r="B495" s="68" t="s">
        <v>2259</v>
      </c>
    </row>
    <row r="496" spans="1:2" x14ac:dyDescent="0.35">
      <c r="A496" s="67" t="s">
        <v>2260</v>
      </c>
      <c r="B496" s="68" t="s">
        <v>2261</v>
      </c>
    </row>
    <row r="497" spans="1:2" x14ac:dyDescent="0.35">
      <c r="A497" s="73" t="s">
        <v>2262</v>
      </c>
      <c r="B497" s="68" t="s">
        <v>2263</v>
      </c>
    </row>
    <row r="498" spans="1:2" x14ac:dyDescent="0.35">
      <c r="A498" s="67" t="s">
        <v>2264</v>
      </c>
      <c r="B498" s="68" t="s">
        <v>2265</v>
      </c>
    </row>
    <row r="499" spans="1:2" x14ac:dyDescent="0.35">
      <c r="A499" s="67" t="s">
        <v>334</v>
      </c>
      <c r="B499" s="69" t="s">
        <v>335</v>
      </c>
    </row>
    <row r="500" spans="1:2" x14ac:dyDescent="0.35">
      <c r="A500" s="67" t="s">
        <v>2266</v>
      </c>
      <c r="B500" s="68" t="s">
        <v>2267</v>
      </c>
    </row>
    <row r="501" spans="1:2" x14ac:dyDescent="0.35">
      <c r="A501" s="67" t="s">
        <v>2268</v>
      </c>
      <c r="B501" s="68" t="s">
        <v>2269</v>
      </c>
    </row>
    <row r="502" spans="1:2" x14ac:dyDescent="0.35">
      <c r="A502" s="67" t="s">
        <v>2270</v>
      </c>
      <c r="B502" s="69" t="s">
        <v>2271</v>
      </c>
    </row>
    <row r="503" spans="1:2" x14ac:dyDescent="0.35">
      <c r="A503" s="67" t="s">
        <v>2272</v>
      </c>
      <c r="B503" s="69" t="s">
        <v>2273</v>
      </c>
    </row>
    <row r="504" spans="1:2" x14ac:dyDescent="0.35">
      <c r="A504" s="67" t="s">
        <v>963</v>
      </c>
      <c r="B504" s="69" t="s">
        <v>1289</v>
      </c>
    </row>
    <row r="505" spans="1:2" x14ac:dyDescent="0.35">
      <c r="A505" s="75">
        <v>504</v>
      </c>
      <c r="B505" s="69" t="s">
        <v>2274</v>
      </c>
    </row>
    <row r="506" spans="1:2" x14ac:dyDescent="0.35">
      <c r="A506" s="67" t="s">
        <v>2275</v>
      </c>
      <c r="B506" s="69" t="s">
        <v>2276</v>
      </c>
    </row>
    <row r="507" spans="1:2" x14ac:dyDescent="0.35">
      <c r="A507" s="67" t="s">
        <v>2277</v>
      </c>
      <c r="B507" s="69" t="s">
        <v>2278</v>
      </c>
    </row>
    <row r="508" spans="1:2" x14ac:dyDescent="0.35">
      <c r="A508" s="67" t="s">
        <v>2279</v>
      </c>
      <c r="B508" s="69" t="s">
        <v>2280</v>
      </c>
    </row>
    <row r="509" spans="1:2" x14ac:dyDescent="0.35">
      <c r="A509" s="73" t="s">
        <v>2281</v>
      </c>
      <c r="B509" s="69" t="s">
        <v>2282</v>
      </c>
    </row>
    <row r="510" spans="1:2" x14ac:dyDescent="0.35">
      <c r="A510" s="67" t="s">
        <v>2283</v>
      </c>
      <c r="B510" s="69" t="s">
        <v>2284</v>
      </c>
    </row>
    <row r="511" spans="1:2" x14ac:dyDescent="0.35">
      <c r="A511" s="67">
        <v>518</v>
      </c>
      <c r="B511" s="69" t="s">
        <v>2285</v>
      </c>
    </row>
    <row r="512" spans="1:2" x14ac:dyDescent="0.35">
      <c r="A512" s="67" t="s">
        <v>2286</v>
      </c>
      <c r="B512" s="69" t="s">
        <v>2287</v>
      </c>
    </row>
    <row r="513" spans="1:2" x14ac:dyDescent="0.35">
      <c r="A513" s="67" t="s">
        <v>2288</v>
      </c>
      <c r="B513" s="69" t="s">
        <v>2289</v>
      </c>
    </row>
    <row r="514" spans="1:2" x14ac:dyDescent="0.35">
      <c r="A514" s="67">
        <v>447</v>
      </c>
      <c r="B514" s="69" t="s">
        <v>2290</v>
      </c>
    </row>
    <row r="515" spans="1:2" x14ac:dyDescent="0.35">
      <c r="A515" s="67" t="s">
        <v>2291</v>
      </c>
      <c r="B515" s="69" t="s">
        <v>2292</v>
      </c>
    </row>
    <row r="516" spans="1:2" x14ac:dyDescent="0.35">
      <c r="A516" s="67">
        <v>645</v>
      </c>
      <c r="B516" s="69" t="s">
        <v>2293</v>
      </c>
    </row>
    <row r="517" spans="1:2" x14ac:dyDescent="0.35">
      <c r="A517" s="67">
        <v>646</v>
      </c>
      <c r="B517" s="69" t="s">
        <v>2294</v>
      </c>
    </row>
    <row r="518" spans="1:2" x14ac:dyDescent="0.35">
      <c r="A518" s="67">
        <v>432</v>
      </c>
      <c r="B518" s="69" t="s">
        <v>2295</v>
      </c>
    </row>
    <row r="519" spans="1:2" x14ac:dyDescent="0.35">
      <c r="A519" s="67">
        <v>401</v>
      </c>
      <c r="B519" s="69" t="s">
        <v>2296</v>
      </c>
    </row>
    <row r="520" spans="1:2" x14ac:dyDescent="0.35">
      <c r="A520" s="73" t="s">
        <v>2297</v>
      </c>
      <c r="B520" s="68" t="s">
        <v>2298</v>
      </c>
    </row>
    <row r="521" spans="1:2" x14ac:dyDescent="0.35">
      <c r="A521" s="67" t="s">
        <v>2299</v>
      </c>
      <c r="B521" s="68" t="s">
        <v>2300</v>
      </c>
    </row>
    <row r="522" spans="1:2" x14ac:dyDescent="0.35">
      <c r="A522" s="73" t="s">
        <v>2301</v>
      </c>
      <c r="B522" s="69" t="s">
        <v>2302</v>
      </c>
    </row>
    <row r="523" spans="1:2" x14ac:dyDescent="0.35">
      <c r="A523" s="67" t="s">
        <v>2303</v>
      </c>
      <c r="B523" s="69" t="s">
        <v>2304</v>
      </c>
    </row>
    <row r="524" spans="1:2" x14ac:dyDescent="0.35">
      <c r="A524" s="67" t="s">
        <v>2305</v>
      </c>
      <c r="B524" s="68" t="s">
        <v>2306</v>
      </c>
    </row>
    <row r="525" spans="1:2" x14ac:dyDescent="0.35">
      <c r="A525" s="67" t="s">
        <v>2307</v>
      </c>
      <c r="B525" s="68" t="s">
        <v>2308</v>
      </c>
    </row>
    <row r="526" spans="1:2" x14ac:dyDescent="0.35">
      <c r="A526" s="67" t="s">
        <v>2309</v>
      </c>
      <c r="B526" s="69" t="s">
        <v>2310</v>
      </c>
    </row>
    <row r="527" spans="1:2" x14ac:dyDescent="0.35">
      <c r="A527" s="67" t="s">
        <v>2311</v>
      </c>
      <c r="B527" s="69" t="s">
        <v>2312</v>
      </c>
    </row>
    <row r="528" spans="1:2" x14ac:dyDescent="0.35">
      <c r="A528" s="67" t="s">
        <v>388</v>
      </c>
      <c r="B528" s="69" t="s">
        <v>391</v>
      </c>
    </row>
    <row r="529" spans="1:2" x14ac:dyDescent="0.35">
      <c r="A529" s="67" t="s">
        <v>2313</v>
      </c>
      <c r="B529" s="68" t="s">
        <v>2314</v>
      </c>
    </row>
    <row r="530" spans="1:2" x14ac:dyDescent="0.35">
      <c r="A530" s="67" t="s">
        <v>2315</v>
      </c>
      <c r="B530" s="69" t="s">
        <v>2316</v>
      </c>
    </row>
    <row r="531" spans="1:2" x14ac:dyDescent="0.35">
      <c r="A531" s="67" t="s">
        <v>298</v>
      </c>
      <c r="B531" s="69" t="s">
        <v>2317</v>
      </c>
    </row>
    <row r="532" spans="1:2" x14ac:dyDescent="0.35">
      <c r="A532" s="67" t="s">
        <v>2318</v>
      </c>
      <c r="B532" s="69" t="s">
        <v>2319</v>
      </c>
    </row>
    <row r="533" spans="1:2" x14ac:dyDescent="0.35">
      <c r="A533" s="67" t="s">
        <v>2320</v>
      </c>
      <c r="B533" s="68" t="s">
        <v>2321</v>
      </c>
    </row>
    <row r="534" spans="1:2" x14ac:dyDescent="0.35">
      <c r="A534" s="67" t="s">
        <v>2322</v>
      </c>
      <c r="B534" s="69" t="s">
        <v>2323</v>
      </c>
    </row>
    <row r="535" spans="1:2" x14ac:dyDescent="0.35">
      <c r="A535" s="67" t="s">
        <v>2324</v>
      </c>
      <c r="B535" s="69" t="s">
        <v>2325</v>
      </c>
    </row>
    <row r="536" spans="1:2" x14ac:dyDescent="0.35">
      <c r="A536" s="67" t="s">
        <v>2326</v>
      </c>
      <c r="B536" s="69" t="s">
        <v>2327</v>
      </c>
    </row>
    <row r="537" spans="1:2" x14ac:dyDescent="0.35">
      <c r="A537" s="67" t="s">
        <v>2328</v>
      </c>
      <c r="B537" s="69" t="s">
        <v>2329</v>
      </c>
    </row>
    <row r="538" spans="1:2" x14ac:dyDescent="0.35">
      <c r="A538" s="67" t="s">
        <v>2330</v>
      </c>
      <c r="B538" s="69" t="s">
        <v>2331</v>
      </c>
    </row>
    <row r="539" spans="1:2" x14ac:dyDescent="0.35">
      <c r="A539" s="67">
        <v>571</v>
      </c>
      <c r="B539" s="69" t="s">
        <v>2332</v>
      </c>
    </row>
    <row r="540" spans="1:2" x14ac:dyDescent="0.35">
      <c r="A540" s="67">
        <v>572</v>
      </c>
      <c r="B540" s="69" t="s">
        <v>2333</v>
      </c>
    </row>
    <row r="541" spans="1:2" x14ac:dyDescent="0.35">
      <c r="A541" s="67" t="s">
        <v>2334</v>
      </c>
      <c r="B541" s="69" t="s">
        <v>2335</v>
      </c>
    </row>
    <row r="542" spans="1:2" x14ac:dyDescent="0.35">
      <c r="A542" s="67">
        <v>353</v>
      </c>
      <c r="B542" s="69" t="s">
        <v>2336</v>
      </c>
    </row>
    <row r="543" spans="1:2" x14ac:dyDescent="0.35">
      <c r="A543" s="67" t="s">
        <v>2337</v>
      </c>
      <c r="B543" s="68" t="s">
        <v>2338</v>
      </c>
    </row>
    <row r="544" spans="1:2" x14ac:dyDescent="0.35">
      <c r="A544" s="67" t="s">
        <v>2339</v>
      </c>
      <c r="B544" s="69" t="s">
        <v>2340</v>
      </c>
    </row>
    <row r="545" spans="1:2" x14ac:dyDescent="0.35">
      <c r="A545" s="73" t="s">
        <v>2341</v>
      </c>
      <c r="B545" s="69" t="s">
        <v>2342</v>
      </c>
    </row>
    <row r="546" spans="1:2" x14ac:dyDescent="0.35">
      <c r="A546" s="67" t="s">
        <v>2343</v>
      </c>
      <c r="B546" s="69" t="s">
        <v>2344</v>
      </c>
    </row>
    <row r="547" spans="1:2" x14ac:dyDescent="0.35">
      <c r="A547" s="67" t="s">
        <v>2345</v>
      </c>
      <c r="B547" s="69" t="s">
        <v>2346</v>
      </c>
    </row>
    <row r="548" spans="1:2" x14ac:dyDescent="0.35">
      <c r="A548" s="67" t="s">
        <v>949</v>
      </c>
      <c r="B548" s="68" t="s">
        <v>2347</v>
      </c>
    </row>
    <row r="549" spans="1:2" x14ac:dyDescent="0.35">
      <c r="A549" s="67" t="s">
        <v>2348</v>
      </c>
      <c r="B549" s="69" t="s">
        <v>2349</v>
      </c>
    </row>
    <row r="550" spans="1:2" x14ac:dyDescent="0.35">
      <c r="A550" s="67">
        <v>354</v>
      </c>
      <c r="B550" s="69" t="s">
        <v>2350</v>
      </c>
    </row>
    <row r="551" spans="1:2" x14ac:dyDescent="0.35">
      <c r="A551" s="67" t="s">
        <v>393</v>
      </c>
      <c r="B551" s="69" t="s">
        <v>1132</v>
      </c>
    </row>
    <row r="552" spans="1:2" x14ac:dyDescent="0.35">
      <c r="A552" s="67" t="s">
        <v>2351</v>
      </c>
      <c r="B552" s="68" t="s">
        <v>2352</v>
      </c>
    </row>
    <row r="553" spans="1:2" x14ac:dyDescent="0.35">
      <c r="A553" s="67" t="s">
        <v>2353</v>
      </c>
      <c r="B553" s="68" t="s">
        <v>2354</v>
      </c>
    </row>
    <row r="554" spans="1:2" x14ac:dyDescent="0.35">
      <c r="A554" s="67" t="s">
        <v>2355</v>
      </c>
      <c r="B554" s="69" t="s">
        <v>2356</v>
      </c>
    </row>
    <row r="555" spans="1:2" x14ac:dyDescent="0.35">
      <c r="A555" s="67" t="s">
        <v>2357</v>
      </c>
      <c r="B555" s="69" t="s">
        <v>2358</v>
      </c>
    </row>
    <row r="556" spans="1:2" x14ac:dyDescent="0.35">
      <c r="A556" s="67" t="s">
        <v>2359</v>
      </c>
      <c r="B556" s="68" t="s">
        <v>2360</v>
      </c>
    </row>
    <row r="557" spans="1:2" x14ac:dyDescent="0.35">
      <c r="A557" s="67" t="s">
        <v>2361</v>
      </c>
      <c r="B557" s="68" t="s">
        <v>2362</v>
      </c>
    </row>
    <row r="558" spans="1:2" x14ac:dyDescent="0.35">
      <c r="A558" s="73" t="s">
        <v>2363</v>
      </c>
      <c r="B558" s="69" t="s">
        <v>2364</v>
      </c>
    </row>
    <row r="559" spans="1:2" x14ac:dyDescent="0.35">
      <c r="A559" s="67" t="s">
        <v>965</v>
      </c>
      <c r="B559" s="69" t="s">
        <v>2365</v>
      </c>
    </row>
    <row r="560" spans="1:2" x14ac:dyDescent="0.35">
      <c r="A560" s="67">
        <v>358</v>
      </c>
      <c r="B560" s="69" t="s">
        <v>2366</v>
      </c>
    </row>
    <row r="561" spans="1:2" x14ac:dyDescent="0.35">
      <c r="A561" s="67" t="s">
        <v>2367</v>
      </c>
      <c r="B561" s="69" t="s">
        <v>2368</v>
      </c>
    </row>
    <row r="562" spans="1:2" x14ac:dyDescent="0.35">
      <c r="A562" s="67" t="s">
        <v>2369</v>
      </c>
      <c r="B562" s="69" t="s">
        <v>2370</v>
      </c>
    </row>
    <row r="563" spans="1:2" x14ac:dyDescent="0.35">
      <c r="A563" s="67" t="s">
        <v>2371</v>
      </c>
      <c r="B563" s="69" t="s">
        <v>2372</v>
      </c>
    </row>
    <row r="564" spans="1:2" x14ac:dyDescent="0.35">
      <c r="A564" s="67" t="s">
        <v>2373</v>
      </c>
      <c r="B564" s="68" t="s">
        <v>2374</v>
      </c>
    </row>
    <row r="565" spans="1:2" x14ac:dyDescent="0.35">
      <c r="A565" s="67" t="s">
        <v>1203</v>
      </c>
      <c r="B565" s="69" t="s">
        <v>2375</v>
      </c>
    </row>
    <row r="566" spans="1:2" x14ac:dyDescent="0.35">
      <c r="A566" s="67" t="s">
        <v>2376</v>
      </c>
      <c r="B566" s="69" t="s">
        <v>2377</v>
      </c>
    </row>
    <row r="567" spans="1:2" x14ac:dyDescent="0.35">
      <c r="A567" s="67" t="s">
        <v>2378</v>
      </c>
      <c r="B567" s="69" t="s">
        <v>2379</v>
      </c>
    </row>
    <row r="568" spans="1:2" x14ac:dyDescent="0.35">
      <c r="A568" s="67" t="s">
        <v>2380</v>
      </c>
      <c r="B568" s="69" t="s">
        <v>2381</v>
      </c>
    </row>
    <row r="569" spans="1:2" x14ac:dyDescent="0.35">
      <c r="A569" s="67" t="s">
        <v>2382</v>
      </c>
      <c r="B569" s="69" t="s">
        <v>2383</v>
      </c>
    </row>
    <row r="570" spans="1:2" x14ac:dyDescent="0.35">
      <c r="A570" s="67" t="s">
        <v>302</v>
      </c>
      <c r="B570" s="69" t="s">
        <v>303</v>
      </c>
    </row>
    <row r="571" spans="1:2" x14ac:dyDescent="0.35">
      <c r="A571" s="67" t="s">
        <v>2384</v>
      </c>
      <c r="B571" s="69" t="s">
        <v>2385</v>
      </c>
    </row>
    <row r="572" spans="1:2" x14ac:dyDescent="0.35">
      <c r="A572" s="67" t="s">
        <v>2386</v>
      </c>
      <c r="B572" s="69" t="s">
        <v>2387</v>
      </c>
    </row>
    <row r="573" spans="1:2" x14ac:dyDescent="0.35">
      <c r="A573" s="67" t="s">
        <v>2388</v>
      </c>
      <c r="B573" s="69" t="s">
        <v>2389</v>
      </c>
    </row>
    <row r="574" spans="1:2" x14ac:dyDescent="0.35">
      <c r="A574" s="67" t="s">
        <v>2390</v>
      </c>
      <c r="B574" s="69" t="s">
        <v>2391</v>
      </c>
    </row>
    <row r="575" spans="1:2" x14ac:dyDescent="0.35">
      <c r="A575" s="67" t="s">
        <v>2392</v>
      </c>
      <c r="B575" s="69" t="s">
        <v>2393</v>
      </c>
    </row>
    <row r="576" spans="1:2" x14ac:dyDescent="0.35">
      <c r="A576" s="67" t="s">
        <v>2394</v>
      </c>
      <c r="B576" s="69" t="s">
        <v>2395</v>
      </c>
    </row>
    <row r="577" spans="1:2" x14ac:dyDescent="0.35">
      <c r="A577" s="67" t="s">
        <v>2396</v>
      </c>
      <c r="B577" s="69" t="s">
        <v>2397</v>
      </c>
    </row>
    <row r="578" spans="1:2" x14ac:dyDescent="0.35">
      <c r="A578" s="67" t="s">
        <v>2398</v>
      </c>
      <c r="B578" s="69" t="s">
        <v>2399</v>
      </c>
    </row>
    <row r="579" spans="1:2" x14ac:dyDescent="0.35">
      <c r="A579" s="67" t="s">
        <v>2400</v>
      </c>
      <c r="B579" s="69" t="s">
        <v>2401</v>
      </c>
    </row>
    <row r="580" spans="1:2" x14ac:dyDescent="0.35">
      <c r="A580" s="67" t="s">
        <v>2402</v>
      </c>
      <c r="B580" s="69" t="s">
        <v>2403</v>
      </c>
    </row>
    <row r="581" spans="1:2" x14ac:dyDescent="0.35">
      <c r="A581" s="67" t="s">
        <v>2404</v>
      </c>
      <c r="B581" s="69" t="s">
        <v>2405</v>
      </c>
    </row>
    <row r="582" spans="1:2" x14ac:dyDescent="0.35">
      <c r="A582" s="67" t="s">
        <v>2406</v>
      </c>
      <c r="B582" s="69" t="s">
        <v>2407</v>
      </c>
    </row>
    <row r="583" spans="1:2" x14ac:dyDescent="0.35">
      <c r="A583" s="67" t="s">
        <v>650</v>
      </c>
      <c r="B583" s="68" t="s">
        <v>2408</v>
      </c>
    </row>
    <row r="584" spans="1:2" x14ac:dyDescent="0.35">
      <c r="A584" s="67" t="s">
        <v>2409</v>
      </c>
      <c r="B584" s="68" t="s">
        <v>2410</v>
      </c>
    </row>
    <row r="585" spans="1:2" x14ac:dyDescent="0.35">
      <c r="A585" s="67" t="s">
        <v>2411</v>
      </c>
      <c r="B585" s="71" t="s">
        <v>2412</v>
      </c>
    </row>
    <row r="586" spans="1:2" x14ac:dyDescent="0.35">
      <c r="A586" s="67" t="s">
        <v>2413</v>
      </c>
      <c r="B586" s="69" t="s">
        <v>2414</v>
      </c>
    </row>
    <row r="587" spans="1:2" x14ac:dyDescent="0.35">
      <c r="A587" s="67" t="s">
        <v>2415</v>
      </c>
      <c r="B587" s="69" t="s">
        <v>2416</v>
      </c>
    </row>
    <row r="588" spans="1:2" x14ac:dyDescent="0.35">
      <c r="A588" s="67" t="s">
        <v>2417</v>
      </c>
      <c r="B588" s="69" t="s">
        <v>2418</v>
      </c>
    </row>
    <row r="589" spans="1:2" x14ac:dyDescent="0.35">
      <c r="A589" s="67" t="s">
        <v>2419</v>
      </c>
      <c r="B589" s="69" t="s">
        <v>2420</v>
      </c>
    </row>
    <row r="590" spans="1:2" x14ac:dyDescent="0.35">
      <c r="A590" s="67" t="s">
        <v>2421</v>
      </c>
      <c r="B590" s="69" t="s">
        <v>2422</v>
      </c>
    </row>
    <row r="591" spans="1:2" x14ac:dyDescent="0.35">
      <c r="A591" s="67" t="s">
        <v>2423</v>
      </c>
      <c r="B591" s="69" t="s">
        <v>2424</v>
      </c>
    </row>
    <row r="592" spans="1:2" x14ac:dyDescent="0.35">
      <c r="A592" s="67" t="s">
        <v>2425</v>
      </c>
      <c r="B592" s="69" t="s">
        <v>2426</v>
      </c>
    </row>
    <row r="593" spans="1:2" x14ac:dyDescent="0.35">
      <c r="A593" s="67" t="s">
        <v>2427</v>
      </c>
      <c r="B593" s="69" t="s">
        <v>2428</v>
      </c>
    </row>
    <row r="594" spans="1:2" x14ac:dyDescent="0.35">
      <c r="A594" s="67" t="s">
        <v>2429</v>
      </c>
      <c r="B594" s="69" t="s">
        <v>2430</v>
      </c>
    </row>
    <row r="595" spans="1:2" x14ac:dyDescent="0.35">
      <c r="A595" s="67" t="s">
        <v>2431</v>
      </c>
      <c r="B595" s="69" t="s">
        <v>2432</v>
      </c>
    </row>
    <row r="596" spans="1:2" x14ac:dyDescent="0.35">
      <c r="A596" s="67" t="s">
        <v>2433</v>
      </c>
      <c r="B596" s="69" t="s">
        <v>2434</v>
      </c>
    </row>
    <row r="597" spans="1:2" x14ac:dyDescent="0.35">
      <c r="A597" s="67" t="s">
        <v>2435</v>
      </c>
      <c r="B597" s="68" t="s">
        <v>2436</v>
      </c>
    </row>
    <row r="598" spans="1:2" x14ac:dyDescent="0.35">
      <c r="A598" s="67" t="s">
        <v>2437</v>
      </c>
      <c r="B598" s="68" t="s">
        <v>2438</v>
      </c>
    </row>
    <row r="599" spans="1:2" x14ac:dyDescent="0.35">
      <c r="A599" s="67" t="s">
        <v>2439</v>
      </c>
      <c r="B599" s="68" t="s">
        <v>2440</v>
      </c>
    </row>
    <row r="600" spans="1:2" x14ac:dyDescent="0.35">
      <c r="A600" s="67" t="s">
        <v>2441</v>
      </c>
      <c r="B600" s="68" t="s">
        <v>2442</v>
      </c>
    </row>
    <row r="601" spans="1:2" x14ac:dyDescent="0.35">
      <c r="A601" s="67" t="s">
        <v>2443</v>
      </c>
      <c r="B601" s="69" t="s">
        <v>2444</v>
      </c>
    </row>
    <row r="602" spans="1:2" x14ac:dyDescent="0.35">
      <c r="A602" s="67" t="s">
        <v>911</v>
      </c>
      <c r="B602" s="69" t="s">
        <v>2445</v>
      </c>
    </row>
    <row r="603" spans="1:2" x14ac:dyDescent="0.35">
      <c r="A603" s="67" t="s">
        <v>2446</v>
      </c>
      <c r="B603" s="69" t="s">
        <v>2447</v>
      </c>
    </row>
    <row r="604" spans="1:2" x14ac:dyDescent="0.35">
      <c r="A604" s="67" t="s">
        <v>2448</v>
      </c>
      <c r="B604" s="69" t="s">
        <v>2449</v>
      </c>
    </row>
    <row r="605" spans="1:2" x14ac:dyDescent="0.35">
      <c r="A605" s="67" t="s">
        <v>2450</v>
      </c>
      <c r="B605" s="69" t="s">
        <v>2451</v>
      </c>
    </row>
    <row r="606" spans="1:2" x14ac:dyDescent="0.35">
      <c r="A606" s="67" t="s">
        <v>2452</v>
      </c>
      <c r="B606" s="69" t="s">
        <v>2453</v>
      </c>
    </row>
    <row r="607" spans="1:2" x14ac:dyDescent="0.35">
      <c r="A607" s="67" t="s">
        <v>2454</v>
      </c>
      <c r="B607" s="69" t="s">
        <v>2455</v>
      </c>
    </row>
    <row r="608" spans="1:2" x14ac:dyDescent="0.35">
      <c r="A608" s="67" t="s">
        <v>2456</v>
      </c>
      <c r="B608" s="69" t="s">
        <v>2457</v>
      </c>
    </row>
    <row r="609" spans="1:2" x14ac:dyDescent="0.35">
      <c r="A609" s="67" t="s">
        <v>406</v>
      </c>
      <c r="B609" s="69" t="s">
        <v>2458</v>
      </c>
    </row>
    <row r="610" spans="1:2" x14ac:dyDescent="0.35">
      <c r="A610" s="67" t="s">
        <v>934</v>
      </c>
      <c r="B610" s="69" t="s">
        <v>2459</v>
      </c>
    </row>
    <row r="611" spans="1:2" x14ac:dyDescent="0.35">
      <c r="A611" s="67" t="s">
        <v>400</v>
      </c>
      <c r="B611" s="69" t="s">
        <v>2460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0FF9-8246-4018-B282-A2F1DCB5AE00}">
  <sheetPr filterMode="1"/>
  <dimension ref="A1:E221"/>
  <sheetViews>
    <sheetView workbookViewId="0">
      <selection activeCell="D83" sqref="D83"/>
    </sheetView>
  </sheetViews>
  <sheetFormatPr defaultColWidth="9.1796875" defaultRowHeight="14.5" x14ac:dyDescent="0.35"/>
  <cols>
    <col min="1" max="1" width="114.54296875" style="104" bestFit="1" customWidth="1"/>
    <col min="2" max="2" width="52.453125" style="104" bestFit="1" customWidth="1"/>
    <col min="3" max="3" width="38" style="104" bestFit="1" customWidth="1"/>
    <col min="4" max="4" width="9.1796875" style="104"/>
    <col min="5" max="5" width="10.453125" style="104" bestFit="1" customWidth="1"/>
    <col min="6" max="16384" width="9.1796875" style="104"/>
  </cols>
  <sheetData>
    <row r="1" spans="1:4" ht="18.5" x14ac:dyDescent="0.45">
      <c r="A1" s="109" t="s">
        <v>2461</v>
      </c>
      <c r="B1" s="110" t="s">
        <v>2462</v>
      </c>
      <c r="C1" s="110"/>
      <c r="D1" s="111" t="s">
        <v>2463</v>
      </c>
    </row>
    <row r="2" spans="1:4" s="105" customFormat="1" ht="15.5" hidden="1" x14ac:dyDescent="0.35">
      <c r="A2" s="112" t="s">
        <v>529</v>
      </c>
      <c r="B2" s="107" t="s">
        <v>2464</v>
      </c>
      <c r="C2" s="107" t="s">
        <v>2465</v>
      </c>
      <c r="D2" s="113">
        <v>0</v>
      </c>
    </row>
    <row r="3" spans="1:4" s="105" customFormat="1" ht="15.5" hidden="1" x14ac:dyDescent="0.35">
      <c r="A3" s="112" t="s">
        <v>88</v>
      </c>
      <c r="B3" s="107" t="s">
        <v>2466</v>
      </c>
      <c r="C3" s="107" t="s">
        <v>2465</v>
      </c>
      <c r="D3" s="113">
        <v>0</v>
      </c>
    </row>
    <row r="4" spans="1:4" s="105" customFormat="1" ht="15.5" hidden="1" x14ac:dyDescent="0.35">
      <c r="A4" s="112" t="s">
        <v>138</v>
      </c>
      <c r="B4" s="107" t="s">
        <v>2467</v>
      </c>
      <c r="C4" s="107" t="s">
        <v>2465</v>
      </c>
      <c r="D4" s="113">
        <v>0</v>
      </c>
    </row>
    <row r="5" spans="1:4" s="105" customFormat="1" ht="15.5" hidden="1" x14ac:dyDescent="0.35">
      <c r="A5" s="112" t="s">
        <v>954</v>
      </c>
      <c r="B5" s="107" t="s">
        <v>2468</v>
      </c>
      <c r="C5" s="107" t="s">
        <v>2469</v>
      </c>
      <c r="D5" s="113">
        <v>0</v>
      </c>
    </row>
    <row r="6" spans="1:4" s="105" customFormat="1" ht="15.5" hidden="1" x14ac:dyDescent="0.35">
      <c r="A6" s="112" t="s">
        <v>97</v>
      </c>
      <c r="B6" s="107" t="s">
        <v>2466</v>
      </c>
      <c r="C6" s="107" t="s">
        <v>2465</v>
      </c>
      <c r="D6" s="113">
        <v>0</v>
      </c>
    </row>
    <row r="7" spans="1:4" s="105" customFormat="1" ht="15.5" hidden="1" x14ac:dyDescent="0.35">
      <c r="A7" s="112" t="s">
        <v>462</v>
      </c>
      <c r="B7" s="107" t="s">
        <v>2470</v>
      </c>
      <c r="C7" s="107" t="s">
        <v>2465</v>
      </c>
      <c r="D7" s="113">
        <v>0</v>
      </c>
    </row>
    <row r="8" spans="1:4" s="105" customFormat="1" ht="15.5" hidden="1" x14ac:dyDescent="0.35">
      <c r="A8" s="112" t="s">
        <v>426</v>
      </c>
      <c r="B8" s="107" t="s">
        <v>2471</v>
      </c>
      <c r="C8" s="107" t="s">
        <v>2465</v>
      </c>
      <c r="D8" s="113">
        <v>0</v>
      </c>
    </row>
    <row r="9" spans="1:4" s="105" customFormat="1" ht="15.5" hidden="1" x14ac:dyDescent="0.35">
      <c r="A9" s="112" t="s">
        <v>108</v>
      </c>
      <c r="B9" s="107" t="s">
        <v>2472</v>
      </c>
      <c r="C9" s="107" t="s">
        <v>2465</v>
      </c>
      <c r="D9" s="113">
        <v>0</v>
      </c>
    </row>
    <row r="10" spans="1:4" s="105" customFormat="1" ht="15.5" hidden="1" x14ac:dyDescent="0.35">
      <c r="A10" s="112" t="s">
        <v>2473</v>
      </c>
      <c r="B10" s="107" t="s">
        <v>2474</v>
      </c>
      <c r="C10" s="107" t="s">
        <v>2465</v>
      </c>
      <c r="D10" s="113">
        <v>0</v>
      </c>
    </row>
    <row r="11" spans="1:4" s="105" customFormat="1" ht="15.5" hidden="1" x14ac:dyDescent="0.35">
      <c r="A11" s="112" t="s">
        <v>123</v>
      </c>
      <c r="B11" s="107" t="s">
        <v>2466</v>
      </c>
      <c r="C11" s="107" t="s">
        <v>2465</v>
      </c>
      <c r="D11" s="113">
        <v>0</v>
      </c>
    </row>
    <row r="12" spans="1:4" s="105" customFormat="1" ht="15.5" hidden="1" x14ac:dyDescent="0.35">
      <c r="A12" s="112" t="s">
        <v>253</v>
      </c>
      <c r="B12" s="107" t="s">
        <v>2475</v>
      </c>
      <c r="C12" s="107" t="s">
        <v>2465</v>
      </c>
      <c r="D12" s="113"/>
    </row>
    <row r="13" spans="1:4" s="105" customFormat="1" ht="15.5" hidden="1" x14ac:dyDescent="0.35">
      <c r="A13" s="112" t="s">
        <v>568</v>
      </c>
      <c r="B13" s="107" t="s">
        <v>2476</v>
      </c>
      <c r="C13" s="107" t="s">
        <v>2465</v>
      </c>
      <c r="D13" s="113">
        <v>0</v>
      </c>
    </row>
    <row r="14" spans="1:4" s="105" customFormat="1" ht="15.5" hidden="1" x14ac:dyDescent="0.35">
      <c r="A14" s="112" t="s">
        <v>1043</v>
      </c>
      <c r="B14" s="107" t="s">
        <v>2477</v>
      </c>
      <c r="C14" s="107" t="s">
        <v>2465</v>
      </c>
      <c r="D14" s="113"/>
    </row>
    <row r="15" spans="1:4" s="106" customFormat="1" ht="15.5" hidden="1" x14ac:dyDescent="0.35">
      <c r="A15" s="114" t="s">
        <v>2478</v>
      </c>
      <c r="B15" s="108" t="s">
        <v>2479</v>
      </c>
      <c r="C15" s="108" t="s">
        <v>2465</v>
      </c>
      <c r="D15" s="115">
        <v>0</v>
      </c>
    </row>
    <row r="16" spans="1:4" s="105" customFormat="1" ht="15.5" hidden="1" x14ac:dyDescent="0.35">
      <c r="A16" s="112" t="s">
        <v>2480</v>
      </c>
      <c r="B16" s="107" t="s">
        <v>2479</v>
      </c>
      <c r="C16" s="107" t="s">
        <v>2465</v>
      </c>
      <c r="D16" s="113">
        <v>0</v>
      </c>
    </row>
    <row r="17" spans="1:4" s="106" customFormat="1" ht="15.5" hidden="1" x14ac:dyDescent="0.35">
      <c r="A17" s="114" t="s">
        <v>2481</v>
      </c>
      <c r="B17" s="108" t="s">
        <v>2479</v>
      </c>
      <c r="C17" s="108" t="s">
        <v>2465</v>
      </c>
      <c r="D17" s="115">
        <v>0</v>
      </c>
    </row>
    <row r="18" spans="1:4" s="105" customFormat="1" ht="15.5" hidden="1" x14ac:dyDescent="0.35">
      <c r="A18" s="112" t="s">
        <v>916</v>
      </c>
      <c r="B18" s="107" t="s">
        <v>2482</v>
      </c>
      <c r="C18" s="107" t="s">
        <v>2465</v>
      </c>
      <c r="D18" s="113">
        <v>0</v>
      </c>
    </row>
    <row r="19" spans="1:4" s="105" customFormat="1" ht="15.5" hidden="1" x14ac:dyDescent="0.35">
      <c r="A19" s="112" t="s">
        <v>50</v>
      </c>
      <c r="B19" s="107" t="s">
        <v>2483</v>
      </c>
      <c r="C19" s="107" t="s">
        <v>733</v>
      </c>
      <c r="D19" s="113">
        <v>0</v>
      </c>
    </row>
    <row r="20" spans="1:4" s="105" customFormat="1" ht="15.5" hidden="1" x14ac:dyDescent="0.35">
      <c r="A20" s="112" t="s">
        <v>679</v>
      </c>
      <c r="B20" s="107" t="s">
        <v>2484</v>
      </c>
      <c r="C20" s="107" t="s">
        <v>2485</v>
      </c>
      <c r="D20" s="113"/>
    </row>
    <row r="21" spans="1:4" s="105" customFormat="1" ht="15.5" hidden="1" x14ac:dyDescent="0.35">
      <c r="A21" s="112" t="s">
        <v>381</v>
      </c>
      <c r="B21" s="107" t="s">
        <v>2486</v>
      </c>
      <c r="C21" s="107" t="s">
        <v>382</v>
      </c>
      <c r="D21" s="113">
        <v>0</v>
      </c>
    </row>
    <row r="22" spans="1:4" s="105" customFormat="1" ht="15.5" hidden="1" x14ac:dyDescent="0.35">
      <c r="A22" s="112" t="s">
        <v>143</v>
      </c>
      <c r="B22" s="107" t="s">
        <v>2487</v>
      </c>
      <c r="C22" s="107" t="s">
        <v>2465</v>
      </c>
      <c r="D22" s="113">
        <v>0</v>
      </c>
    </row>
    <row r="23" spans="1:4" s="105" customFormat="1" ht="15.5" hidden="1" x14ac:dyDescent="0.35">
      <c r="A23" s="112" t="s">
        <v>12</v>
      </c>
      <c r="B23" s="107" t="s">
        <v>2488</v>
      </c>
      <c r="C23" s="107" t="s">
        <v>406</v>
      </c>
      <c r="D23" s="113">
        <v>0</v>
      </c>
    </row>
    <row r="24" spans="1:4" s="105" customFormat="1" ht="15.5" hidden="1" x14ac:dyDescent="0.35">
      <c r="A24" s="112" t="s">
        <v>2489</v>
      </c>
      <c r="B24" s="107" t="s">
        <v>2490</v>
      </c>
      <c r="C24" s="107" t="s">
        <v>2465</v>
      </c>
      <c r="D24" s="113">
        <v>0</v>
      </c>
    </row>
    <row r="25" spans="1:4" s="105" customFormat="1" ht="15.5" hidden="1" x14ac:dyDescent="0.35">
      <c r="A25" s="112" t="s">
        <v>885</v>
      </c>
      <c r="B25" s="107" t="s">
        <v>2491</v>
      </c>
      <c r="C25" s="107" t="s">
        <v>965</v>
      </c>
      <c r="D25" s="113"/>
    </row>
    <row r="26" spans="1:4" s="105" customFormat="1" ht="15.5" hidden="1" x14ac:dyDescent="0.35">
      <c r="A26" s="112" t="s">
        <v>310</v>
      </c>
      <c r="B26" s="107" t="s">
        <v>2491</v>
      </c>
      <c r="C26" s="107" t="s">
        <v>2465</v>
      </c>
      <c r="D26" s="113"/>
    </row>
    <row r="27" spans="1:4" s="105" customFormat="1" ht="15.5" hidden="1" x14ac:dyDescent="0.35">
      <c r="A27" s="112" t="s">
        <v>63</v>
      </c>
      <c r="B27" s="107" t="s">
        <v>2492</v>
      </c>
      <c r="C27" s="107" t="s">
        <v>2465</v>
      </c>
      <c r="D27" s="113"/>
    </row>
    <row r="28" spans="1:4" s="105" customFormat="1" ht="15.5" hidden="1" x14ac:dyDescent="0.35">
      <c r="A28" s="112" t="s">
        <v>2493</v>
      </c>
      <c r="B28" s="107" t="s">
        <v>2494</v>
      </c>
      <c r="C28" s="107" t="s">
        <v>2465</v>
      </c>
      <c r="D28" s="113">
        <v>0</v>
      </c>
    </row>
    <row r="29" spans="1:4" s="105" customFormat="1" ht="15.5" hidden="1" x14ac:dyDescent="0.35">
      <c r="A29" s="112" t="s">
        <v>2495</v>
      </c>
      <c r="B29" s="107" t="s">
        <v>2496</v>
      </c>
      <c r="C29" s="107" t="s">
        <v>2465</v>
      </c>
      <c r="D29" s="113">
        <v>0</v>
      </c>
    </row>
    <row r="30" spans="1:4" s="105" customFormat="1" ht="15.5" hidden="1" x14ac:dyDescent="0.35">
      <c r="A30" s="112" t="s">
        <v>886</v>
      </c>
      <c r="B30" s="107" t="s">
        <v>2497</v>
      </c>
      <c r="C30" s="107" t="s">
        <v>2465</v>
      </c>
      <c r="D30" s="113">
        <v>0</v>
      </c>
    </row>
    <row r="31" spans="1:4" s="105" customFormat="1" ht="15.5" hidden="1" x14ac:dyDescent="0.35">
      <c r="A31" s="112" t="s">
        <v>360</v>
      </c>
      <c r="B31" s="107" t="s">
        <v>2498</v>
      </c>
      <c r="C31" s="107" t="s">
        <v>2465</v>
      </c>
      <c r="D31" s="113">
        <v>0</v>
      </c>
    </row>
    <row r="32" spans="1:4" s="105" customFormat="1" ht="15.5" hidden="1" x14ac:dyDescent="0.35">
      <c r="A32" s="112" t="s">
        <v>194</v>
      </c>
      <c r="B32" s="107" t="s">
        <v>2499</v>
      </c>
      <c r="C32" s="107" t="s">
        <v>2465</v>
      </c>
      <c r="D32" s="113">
        <v>0</v>
      </c>
    </row>
    <row r="33" spans="1:4" s="105" customFormat="1" ht="15.5" hidden="1" x14ac:dyDescent="0.35">
      <c r="A33" s="112" t="s">
        <v>736</v>
      </c>
      <c r="B33" s="107" t="s">
        <v>2500</v>
      </c>
      <c r="C33" s="107" t="s">
        <v>2465</v>
      </c>
      <c r="D33" s="113"/>
    </row>
    <row r="34" spans="1:4" s="105" customFormat="1" ht="15.5" hidden="1" x14ac:dyDescent="0.35">
      <c r="A34" s="112" t="s">
        <v>174</v>
      </c>
      <c r="B34" s="107" t="s">
        <v>2501</v>
      </c>
      <c r="C34" s="107" t="s">
        <v>2465</v>
      </c>
      <c r="D34" s="113">
        <v>0</v>
      </c>
    </row>
    <row r="35" spans="1:4" s="105" customFormat="1" ht="15.5" hidden="1" x14ac:dyDescent="0.35">
      <c r="A35" s="112" t="s">
        <v>266</v>
      </c>
      <c r="B35" s="107" t="s">
        <v>2502</v>
      </c>
      <c r="C35" s="107" t="s">
        <v>2465</v>
      </c>
      <c r="D35" s="113">
        <v>0</v>
      </c>
    </row>
    <row r="36" spans="1:4" s="105" customFormat="1" ht="15.5" hidden="1" x14ac:dyDescent="0.35">
      <c r="A36" s="112" t="s">
        <v>244</v>
      </c>
      <c r="B36" s="107" t="s">
        <v>2503</v>
      </c>
      <c r="C36" s="107" t="s">
        <v>2465</v>
      </c>
      <c r="D36" s="113">
        <v>0</v>
      </c>
    </row>
    <row r="37" spans="1:4" s="105" customFormat="1" ht="15.5" hidden="1" x14ac:dyDescent="0.35">
      <c r="A37" s="112" t="s">
        <v>94</v>
      </c>
      <c r="B37" s="107" t="s">
        <v>2472</v>
      </c>
      <c r="C37" s="107" t="s">
        <v>2465</v>
      </c>
      <c r="D37" s="113">
        <v>0</v>
      </c>
    </row>
    <row r="38" spans="1:4" s="105" customFormat="1" ht="15.5" hidden="1" x14ac:dyDescent="0.35">
      <c r="A38" s="112" t="s">
        <v>126</v>
      </c>
      <c r="B38" s="107" t="s">
        <v>2466</v>
      </c>
      <c r="C38" s="107" t="s">
        <v>2465</v>
      </c>
      <c r="D38" s="113">
        <v>0</v>
      </c>
    </row>
    <row r="39" spans="1:4" s="105" customFormat="1" ht="15.5" hidden="1" x14ac:dyDescent="0.35">
      <c r="A39" s="112" t="s">
        <v>289</v>
      </c>
      <c r="B39" s="107" t="s">
        <v>2472</v>
      </c>
      <c r="C39" s="107" t="s">
        <v>2465</v>
      </c>
      <c r="D39" s="113">
        <v>0</v>
      </c>
    </row>
    <row r="40" spans="1:4" s="105" customFormat="1" ht="15.5" hidden="1" x14ac:dyDescent="0.35">
      <c r="A40" s="112" t="s">
        <v>741</v>
      </c>
      <c r="B40" s="107" t="s">
        <v>2504</v>
      </c>
      <c r="C40" s="107" t="s">
        <v>728</v>
      </c>
      <c r="D40" s="113">
        <v>0</v>
      </c>
    </row>
    <row r="41" spans="1:4" s="105" customFormat="1" ht="15.5" hidden="1" x14ac:dyDescent="0.35">
      <c r="A41" s="112" t="s">
        <v>255</v>
      </c>
      <c r="B41" s="107" t="s">
        <v>2505</v>
      </c>
      <c r="C41" s="107" t="s">
        <v>2465</v>
      </c>
      <c r="D41" s="113">
        <v>0</v>
      </c>
    </row>
    <row r="42" spans="1:4" s="105" customFormat="1" ht="15.5" hidden="1" x14ac:dyDescent="0.35">
      <c r="A42" s="112" t="s">
        <v>37</v>
      </c>
      <c r="B42" s="107" t="s">
        <v>2506</v>
      </c>
      <c r="C42" s="107" t="s">
        <v>2465</v>
      </c>
      <c r="D42" s="113">
        <v>0</v>
      </c>
    </row>
    <row r="43" spans="1:4" s="105" customFormat="1" ht="15.5" hidden="1" x14ac:dyDescent="0.35">
      <c r="A43" s="112" t="s">
        <v>730</v>
      </c>
      <c r="B43" s="107" t="s">
        <v>2507</v>
      </c>
      <c r="C43" s="107" t="s">
        <v>728</v>
      </c>
      <c r="D43" s="113">
        <v>0</v>
      </c>
    </row>
    <row r="44" spans="1:4" s="105" customFormat="1" ht="15.5" hidden="1" x14ac:dyDescent="0.35">
      <c r="A44" s="112" t="s">
        <v>230</v>
      </c>
      <c r="B44" s="107" t="s">
        <v>2508</v>
      </c>
      <c r="C44" s="107" t="s">
        <v>2465</v>
      </c>
      <c r="D44" s="113">
        <v>0</v>
      </c>
    </row>
    <row r="45" spans="1:4" s="105" customFormat="1" ht="15.5" hidden="1" x14ac:dyDescent="0.35">
      <c r="A45" s="112" t="s">
        <v>2509</v>
      </c>
      <c r="B45" s="107" t="s">
        <v>2472</v>
      </c>
      <c r="C45" s="107" t="s">
        <v>2465</v>
      </c>
      <c r="D45" s="113">
        <v>0</v>
      </c>
    </row>
    <row r="46" spans="1:4" s="105" customFormat="1" ht="15.5" hidden="1" x14ac:dyDescent="0.35">
      <c r="A46" s="112" t="s">
        <v>2510</v>
      </c>
      <c r="B46" s="107" t="s">
        <v>2472</v>
      </c>
      <c r="C46" s="107" t="s">
        <v>2465</v>
      </c>
      <c r="D46" s="113">
        <v>0</v>
      </c>
    </row>
    <row r="47" spans="1:4" s="105" customFormat="1" ht="15.5" hidden="1" x14ac:dyDescent="0.35">
      <c r="A47" s="112" t="s">
        <v>1100</v>
      </c>
      <c r="B47" s="107" t="s">
        <v>2511</v>
      </c>
      <c r="C47" s="107" t="s">
        <v>2465</v>
      </c>
      <c r="D47" s="113"/>
    </row>
    <row r="48" spans="1:4" s="105" customFormat="1" ht="15.5" hidden="1" x14ac:dyDescent="0.35">
      <c r="A48" s="112" t="s">
        <v>887</v>
      </c>
      <c r="B48" s="107" t="s">
        <v>2512</v>
      </c>
      <c r="C48" s="107" t="s">
        <v>2465</v>
      </c>
      <c r="D48" s="113">
        <v>0</v>
      </c>
    </row>
    <row r="49" spans="1:4" s="105" customFormat="1" ht="15.5" hidden="1" x14ac:dyDescent="0.35">
      <c r="A49" s="112" t="s">
        <v>152</v>
      </c>
      <c r="B49" s="107" t="s">
        <v>2513</v>
      </c>
      <c r="C49" s="107" t="s">
        <v>2465</v>
      </c>
      <c r="D49" s="113">
        <v>0</v>
      </c>
    </row>
    <row r="50" spans="1:4" s="105" customFormat="1" ht="15.5" hidden="1" x14ac:dyDescent="0.35">
      <c r="A50" s="112" t="s">
        <v>158</v>
      </c>
      <c r="B50" s="107" t="s">
        <v>2514</v>
      </c>
      <c r="C50" s="107" t="s">
        <v>2465</v>
      </c>
      <c r="D50" s="113">
        <v>0</v>
      </c>
    </row>
    <row r="51" spans="1:4" s="105" customFormat="1" ht="15.5" hidden="1" x14ac:dyDescent="0.35">
      <c r="A51" s="112" t="s">
        <v>156</v>
      </c>
      <c r="B51" s="107" t="s">
        <v>2513</v>
      </c>
      <c r="C51" s="107" t="s">
        <v>2465</v>
      </c>
      <c r="D51" s="113">
        <v>0</v>
      </c>
    </row>
    <row r="52" spans="1:4" s="105" customFormat="1" ht="15.5" hidden="1" x14ac:dyDescent="0.35">
      <c r="A52" s="112" t="s">
        <v>161</v>
      </c>
      <c r="B52" s="107" t="s">
        <v>2515</v>
      </c>
      <c r="C52" s="107" t="s">
        <v>2465</v>
      </c>
      <c r="D52" s="113">
        <v>0</v>
      </c>
    </row>
    <row r="53" spans="1:4" s="105" customFormat="1" ht="15.5" hidden="1" x14ac:dyDescent="0.35">
      <c r="A53" s="112" t="s">
        <v>186</v>
      </c>
      <c r="B53" s="107" t="s">
        <v>2516</v>
      </c>
      <c r="C53" s="107" t="s">
        <v>2465</v>
      </c>
      <c r="D53" s="113">
        <v>0</v>
      </c>
    </row>
    <row r="54" spans="1:4" s="105" customFormat="1" ht="15.5" hidden="1" x14ac:dyDescent="0.35">
      <c r="A54" s="112" t="s">
        <v>1102</v>
      </c>
      <c r="B54" s="107" t="s">
        <v>2517</v>
      </c>
      <c r="C54" s="107" t="s">
        <v>2465</v>
      </c>
      <c r="D54" s="113">
        <v>0</v>
      </c>
    </row>
    <row r="55" spans="1:4" s="105" customFormat="1" ht="15.5" hidden="1" x14ac:dyDescent="0.35">
      <c r="A55" s="112" t="s">
        <v>129</v>
      </c>
      <c r="B55" s="107" t="s">
        <v>2472</v>
      </c>
      <c r="C55" s="107" t="s">
        <v>2465</v>
      </c>
      <c r="D55" s="113">
        <v>0</v>
      </c>
    </row>
    <row r="56" spans="1:4" s="105" customFormat="1" ht="15.5" hidden="1" x14ac:dyDescent="0.35">
      <c r="A56" s="112" t="s">
        <v>130</v>
      </c>
      <c r="B56" s="107" t="s">
        <v>2472</v>
      </c>
      <c r="C56" s="107" t="s">
        <v>2465</v>
      </c>
      <c r="D56" s="113">
        <v>0</v>
      </c>
    </row>
    <row r="57" spans="1:4" s="105" customFormat="1" ht="15.5" hidden="1" x14ac:dyDescent="0.35">
      <c r="A57" s="112" t="s">
        <v>103</v>
      </c>
      <c r="B57" s="107" t="s">
        <v>2472</v>
      </c>
      <c r="C57" s="107" t="s">
        <v>2465</v>
      </c>
      <c r="D57" s="113">
        <v>0</v>
      </c>
    </row>
    <row r="58" spans="1:4" s="105" customFormat="1" ht="15.5" hidden="1" x14ac:dyDescent="0.35">
      <c r="A58" s="112" t="s">
        <v>104</v>
      </c>
      <c r="B58" s="107" t="s">
        <v>2472</v>
      </c>
      <c r="C58" s="107" t="s">
        <v>2465</v>
      </c>
      <c r="D58" s="113">
        <v>0</v>
      </c>
    </row>
    <row r="59" spans="1:4" s="105" customFormat="1" ht="15.5" hidden="1" x14ac:dyDescent="0.35">
      <c r="A59" s="112" t="s">
        <v>2518</v>
      </c>
      <c r="B59" s="107" t="s">
        <v>2472</v>
      </c>
      <c r="C59" s="107" t="s">
        <v>2465</v>
      </c>
      <c r="D59" s="113">
        <v>0</v>
      </c>
    </row>
    <row r="60" spans="1:4" s="105" customFormat="1" ht="15.5" hidden="1" x14ac:dyDescent="0.35">
      <c r="A60" s="112" t="s">
        <v>120</v>
      </c>
      <c r="B60" s="107" t="s">
        <v>2466</v>
      </c>
      <c r="C60" s="107" t="s">
        <v>2465</v>
      </c>
      <c r="D60" s="113">
        <v>0</v>
      </c>
    </row>
    <row r="61" spans="1:4" s="105" customFormat="1" ht="15.5" hidden="1" x14ac:dyDescent="0.35">
      <c r="A61" s="112" t="s">
        <v>127</v>
      </c>
      <c r="B61" s="107" t="s">
        <v>2466</v>
      </c>
      <c r="C61" s="107" t="s">
        <v>2465</v>
      </c>
      <c r="D61" s="113">
        <v>0</v>
      </c>
    </row>
    <row r="62" spans="1:4" s="105" customFormat="1" ht="15.5" hidden="1" x14ac:dyDescent="0.35">
      <c r="A62" s="112" t="s">
        <v>124</v>
      </c>
      <c r="B62" s="107" t="s">
        <v>2466</v>
      </c>
      <c r="C62" s="107" t="s">
        <v>2465</v>
      </c>
      <c r="D62" s="113">
        <v>0</v>
      </c>
    </row>
    <row r="63" spans="1:4" s="105" customFormat="1" ht="15.5" hidden="1" x14ac:dyDescent="0.35">
      <c r="A63" s="112" t="s">
        <v>119</v>
      </c>
      <c r="B63" s="107" t="s">
        <v>2466</v>
      </c>
      <c r="C63" s="107" t="s">
        <v>2465</v>
      </c>
      <c r="D63" s="113">
        <v>0</v>
      </c>
    </row>
    <row r="64" spans="1:4" s="105" customFormat="1" ht="15.5" hidden="1" x14ac:dyDescent="0.35">
      <c r="A64" s="112" t="s">
        <v>114</v>
      </c>
      <c r="B64" s="107" t="s">
        <v>2472</v>
      </c>
      <c r="C64" s="107" t="s">
        <v>2465</v>
      </c>
      <c r="D64" s="113">
        <v>0</v>
      </c>
    </row>
    <row r="65" spans="1:4" s="106" customFormat="1" ht="15.5" hidden="1" x14ac:dyDescent="0.35">
      <c r="A65" s="114" t="s">
        <v>2519</v>
      </c>
      <c r="B65" s="108" t="s">
        <v>2520</v>
      </c>
      <c r="C65" s="108" t="s">
        <v>2465</v>
      </c>
      <c r="D65" s="115">
        <v>0</v>
      </c>
    </row>
    <row r="66" spans="1:4" s="105" customFormat="1" ht="15.5" hidden="1" x14ac:dyDescent="0.35">
      <c r="A66" s="112" t="s">
        <v>228</v>
      </c>
      <c r="B66" s="107" t="s">
        <v>2521</v>
      </c>
      <c r="C66" s="107" t="s">
        <v>2465</v>
      </c>
      <c r="D66" s="113">
        <v>0</v>
      </c>
    </row>
    <row r="67" spans="1:4" s="105" customFormat="1" ht="15.5" hidden="1" x14ac:dyDescent="0.35">
      <c r="A67" s="112" t="s">
        <v>220</v>
      </c>
      <c r="B67" s="107" t="s">
        <v>2522</v>
      </c>
      <c r="C67" s="107" t="s">
        <v>2465</v>
      </c>
      <c r="D67" s="113">
        <v>0</v>
      </c>
    </row>
    <row r="68" spans="1:4" s="105" customFormat="1" ht="15.5" hidden="1" x14ac:dyDescent="0.35">
      <c r="A68" s="112" t="s">
        <v>157</v>
      </c>
      <c r="B68" s="107" t="s">
        <v>2523</v>
      </c>
      <c r="C68" s="107" t="s">
        <v>2465</v>
      </c>
      <c r="D68" s="113">
        <v>0</v>
      </c>
    </row>
    <row r="69" spans="1:4" s="105" customFormat="1" ht="15.5" hidden="1" x14ac:dyDescent="0.35">
      <c r="A69" s="112" t="s">
        <v>2524</v>
      </c>
      <c r="B69" s="107" t="s">
        <v>2525</v>
      </c>
      <c r="C69" s="107" t="s">
        <v>2465</v>
      </c>
      <c r="D69" s="113">
        <v>0</v>
      </c>
    </row>
    <row r="70" spans="1:4" s="105" customFormat="1" ht="15.5" hidden="1" x14ac:dyDescent="0.35">
      <c r="A70" s="112" t="s">
        <v>332</v>
      </c>
      <c r="B70" s="107" t="s">
        <v>2526</v>
      </c>
      <c r="C70" s="107" t="s">
        <v>2465</v>
      </c>
      <c r="D70" s="113">
        <v>0</v>
      </c>
    </row>
    <row r="71" spans="1:4" s="105" customFormat="1" ht="15.5" hidden="1" x14ac:dyDescent="0.35">
      <c r="A71" s="112" t="s">
        <v>90</v>
      </c>
      <c r="B71" s="107" t="s">
        <v>2527</v>
      </c>
      <c r="C71" s="107" t="s">
        <v>2465</v>
      </c>
      <c r="D71" s="113">
        <v>0</v>
      </c>
    </row>
    <row r="72" spans="1:4" s="105" customFormat="1" ht="15.5" hidden="1" x14ac:dyDescent="0.35">
      <c r="A72" s="112" t="s">
        <v>125</v>
      </c>
      <c r="B72" s="107" t="s">
        <v>2466</v>
      </c>
      <c r="C72" s="107" t="s">
        <v>2465</v>
      </c>
      <c r="D72" s="113">
        <v>0</v>
      </c>
    </row>
    <row r="73" spans="1:4" s="105" customFormat="1" ht="15.5" hidden="1" x14ac:dyDescent="0.35">
      <c r="A73" s="112" t="s">
        <v>112</v>
      </c>
      <c r="B73" s="107" t="s">
        <v>2472</v>
      </c>
      <c r="C73" s="107" t="s">
        <v>2465</v>
      </c>
      <c r="D73" s="113">
        <v>0</v>
      </c>
    </row>
    <row r="74" spans="1:4" s="105" customFormat="1" ht="15.5" hidden="1" x14ac:dyDescent="0.35">
      <c r="A74" s="112" t="s">
        <v>31</v>
      </c>
      <c r="B74" s="107" t="s">
        <v>2528</v>
      </c>
      <c r="C74" s="107" t="s">
        <v>2465</v>
      </c>
      <c r="D74" s="113">
        <v>0</v>
      </c>
    </row>
    <row r="75" spans="1:4" s="105" customFormat="1" ht="15.5" hidden="1" x14ac:dyDescent="0.35">
      <c r="A75" s="112" t="s">
        <v>449</v>
      </c>
      <c r="B75" s="107" t="s">
        <v>2529</v>
      </c>
      <c r="C75" s="107" t="s">
        <v>2465</v>
      </c>
      <c r="D75" s="113">
        <v>0</v>
      </c>
    </row>
    <row r="76" spans="1:4" s="105" customFormat="1" ht="15.5" hidden="1" x14ac:dyDescent="0.35">
      <c r="A76" s="112" t="s">
        <v>106</v>
      </c>
      <c r="B76" s="107" t="s">
        <v>2530</v>
      </c>
      <c r="C76" s="107" t="s">
        <v>2465</v>
      </c>
      <c r="D76" s="113">
        <v>0</v>
      </c>
    </row>
    <row r="77" spans="1:4" s="105" customFormat="1" ht="15.5" hidden="1" x14ac:dyDescent="0.35">
      <c r="A77" s="112" t="s">
        <v>86</v>
      </c>
      <c r="B77" s="107" t="s">
        <v>2530</v>
      </c>
      <c r="C77" s="107" t="s">
        <v>2465</v>
      </c>
      <c r="D77" s="113">
        <v>0</v>
      </c>
    </row>
    <row r="78" spans="1:4" s="105" customFormat="1" ht="15.5" hidden="1" x14ac:dyDescent="0.35">
      <c r="A78" s="112" t="s">
        <v>69</v>
      </c>
      <c r="B78" s="107" t="s">
        <v>2472</v>
      </c>
      <c r="C78" s="107" t="s">
        <v>2465</v>
      </c>
      <c r="D78" s="113">
        <v>0</v>
      </c>
    </row>
    <row r="79" spans="1:4" s="105" customFormat="1" ht="15.5" hidden="1" x14ac:dyDescent="0.35">
      <c r="A79" s="112" t="s">
        <v>2531</v>
      </c>
      <c r="B79" s="107" t="s">
        <v>2472</v>
      </c>
      <c r="C79" s="107" t="s">
        <v>2465</v>
      </c>
      <c r="D79" s="113">
        <v>0</v>
      </c>
    </row>
    <row r="80" spans="1:4" s="105" customFormat="1" ht="15.5" hidden="1" x14ac:dyDescent="0.35">
      <c r="A80" s="112" t="s">
        <v>72</v>
      </c>
      <c r="B80" s="107" t="s">
        <v>2532</v>
      </c>
      <c r="C80" s="107" t="s">
        <v>2465</v>
      </c>
      <c r="D80" s="113">
        <v>0</v>
      </c>
    </row>
    <row r="81" spans="1:5" s="105" customFormat="1" ht="15.5" hidden="1" x14ac:dyDescent="0.35">
      <c r="A81" s="112" t="s">
        <v>93</v>
      </c>
      <c r="B81" s="107" t="s">
        <v>2527</v>
      </c>
      <c r="C81" s="107" t="s">
        <v>2465</v>
      </c>
      <c r="D81" s="113">
        <v>0</v>
      </c>
    </row>
    <row r="82" spans="1:5" s="106" customFormat="1" ht="15.5" x14ac:dyDescent="0.35">
      <c r="A82" s="114" t="s">
        <v>2533</v>
      </c>
      <c r="B82" s="108" t="s">
        <v>2534</v>
      </c>
      <c r="C82" s="108" t="s">
        <v>2465</v>
      </c>
      <c r="D82" s="115">
        <v>72</v>
      </c>
      <c r="E82" s="106" t="s">
        <v>2535</v>
      </c>
    </row>
    <row r="83" spans="1:5" s="105" customFormat="1" ht="15.5" x14ac:dyDescent="0.35">
      <c r="A83" s="112" t="s">
        <v>304</v>
      </c>
      <c r="B83" s="107" t="s">
        <v>2522</v>
      </c>
      <c r="C83" s="107" t="s">
        <v>2465</v>
      </c>
      <c r="D83" s="113">
        <v>104</v>
      </c>
      <c r="E83" s="105" t="s">
        <v>2535</v>
      </c>
    </row>
    <row r="84" spans="1:5" s="105" customFormat="1" ht="15.5" hidden="1" x14ac:dyDescent="0.35">
      <c r="A84" s="112" t="s">
        <v>1025</v>
      </c>
      <c r="B84" s="107" t="s">
        <v>2477</v>
      </c>
      <c r="C84" s="107" t="s">
        <v>2465</v>
      </c>
      <c r="D84" s="113"/>
    </row>
    <row r="85" spans="1:5" s="105" customFormat="1" ht="15.5" hidden="1" x14ac:dyDescent="0.35">
      <c r="A85" s="112" t="s">
        <v>234</v>
      </c>
      <c r="B85" s="107" t="s">
        <v>2536</v>
      </c>
      <c r="C85" s="107" t="s">
        <v>2465</v>
      </c>
      <c r="D85" s="113">
        <v>0</v>
      </c>
    </row>
    <row r="86" spans="1:5" s="105" customFormat="1" ht="15.5" hidden="1" x14ac:dyDescent="0.35">
      <c r="A86" s="112" t="s">
        <v>98</v>
      </c>
      <c r="B86" s="107" t="s">
        <v>2537</v>
      </c>
      <c r="C86" s="107" t="s">
        <v>2465</v>
      </c>
      <c r="D86" s="113">
        <v>0</v>
      </c>
    </row>
    <row r="87" spans="1:5" s="105" customFormat="1" ht="15.5" hidden="1" x14ac:dyDescent="0.35">
      <c r="A87" s="112" t="s">
        <v>150</v>
      </c>
      <c r="B87" s="107" t="s">
        <v>2522</v>
      </c>
      <c r="C87" s="107" t="s">
        <v>2465</v>
      </c>
      <c r="D87" s="113">
        <v>0</v>
      </c>
    </row>
    <row r="88" spans="1:5" s="105" customFormat="1" ht="15.5" hidden="1" x14ac:dyDescent="0.35">
      <c r="A88" s="112" t="s">
        <v>2538</v>
      </c>
      <c r="B88" s="107" t="s">
        <v>2539</v>
      </c>
      <c r="C88" s="107" t="s">
        <v>2465</v>
      </c>
      <c r="D88" s="113">
        <v>0</v>
      </c>
    </row>
    <row r="89" spans="1:5" s="105" customFormat="1" ht="15.5" hidden="1" x14ac:dyDescent="0.35">
      <c r="A89" s="112" t="s">
        <v>437</v>
      </c>
      <c r="B89" s="107" t="s">
        <v>2477</v>
      </c>
      <c r="C89" s="107" t="s">
        <v>2465</v>
      </c>
      <c r="D89" s="113"/>
    </row>
    <row r="90" spans="1:5" s="105" customFormat="1" ht="15.5" hidden="1" x14ac:dyDescent="0.35">
      <c r="A90" s="112" t="s">
        <v>109</v>
      </c>
      <c r="B90" s="107" t="s">
        <v>2472</v>
      </c>
      <c r="C90" s="107" t="s">
        <v>2465</v>
      </c>
      <c r="D90" s="113">
        <v>0</v>
      </c>
    </row>
    <row r="91" spans="1:5" s="105" customFormat="1" ht="15.5" hidden="1" x14ac:dyDescent="0.35">
      <c r="A91" s="112" t="s">
        <v>247</v>
      </c>
      <c r="B91" s="107" t="s">
        <v>2471</v>
      </c>
      <c r="C91" s="107" t="s">
        <v>2465</v>
      </c>
      <c r="D91" s="113"/>
    </row>
    <row r="92" spans="1:5" s="105" customFormat="1" ht="15.5" hidden="1" x14ac:dyDescent="0.35">
      <c r="A92" s="112" t="s">
        <v>83</v>
      </c>
      <c r="B92" s="107" t="s">
        <v>2540</v>
      </c>
      <c r="C92" s="107" t="s">
        <v>2465</v>
      </c>
      <c r="D92" s="113">
        <v>0</v>
      </c>
    </row>
    <row r="93" spans="1:5" s="105" customFormat="1" ht="15.5" hidden="1" x14ac:dyDescent="0.35">
      <c r="A93" s="112" t="s">
        <v>2541</v>
      </c>
      <c r="B93" s="107" t="s">
        <v>2472</v>
      </c>
      <c r="C93" s="107" t="s">
        <v>2465</v>
      </c>
      <c r="D93" s="113">
        <v>0</v>
      </c>
    </row>
    <row r="94" spans="1:5" s="105" customFormat="1" ht="15.5" hidden="1" x14ac:dyDescent="0.35">
      <c r="A94" s="112" t="s">
        <v>115</v>
      </c>
      <c r="B94" s="107" t="s">
        <v>2472</v>
      </c>
      <c r="C94" s="107" t="s">
        <v>2465</v>
      </c>
      <c r="D94" s="113">
        <v>0</v>
      </c>
    </row>
    <row r="95" spans="1:5" s="105" customFormat="1" ht="15.5" hidden="1" x14ac:dyDescent="0.35">
      <c r="A95" s="112" t="s">
        <v>2542</v>
      </c>
      <c r="B95" s="107" t="s">
        <v>2472</v>
      </c>
      <c r="C95" s="107" t="s">
        <v>2465</v>
      </c>
      <c r="D95" s="113">
        <v>0</v>
      </c>
    </row>
    <row r="96" spans="1:5" s="105" customFormat="1" ht="15.5" hidden="1" x14ac:dyDescent="0.35">
      <c r="A96" s="112" t="s">
        <v>134</v>
      </c>
      <c r="B96" s="107" t="s">
        <v>2472</v>
      </c>
      <c r="C96" s="107" t="s">
        <v>2465</v>
      </c>
      <c r="D96" s="113">
        <v>0</v>
      </c>
    </row>
    <row r="97" spans="1:5" s="105" customFormat="1" ht="15.5" hidden="1" x14ac:dyDescent="0.35">
      <c r="A97" s="112" t="s">
        <v>33</v>
      </c>
      <c r="B97" s="107" t="s">
        <v>2472</v>
      </c>
      <c r="C97" s="107" t="s">
        <v>2465</v>
      </c>
      <c r="D97" s="113">
        <v>0</v>
      </c>
    </row>
    <row r="98" spans="1:5" s="105" customFormat="1" ht="15.5" hidden="1" x14ac:dyDescent="0.35">
      <c r="A98" s="112" t="s">
        <v>133</v>
      </c>
      <c r="B98" s="107" t="s">
        <v>2472</v>
      </c>
      <c r="C98" s="107" t="s">
        <v>2465</v>
      </c>
      <c r="D98" s="113">
        <v>0</v>
      </c>
    </row>
    <row r="99" spans="1:5" s="105" customFormat="1" ht="15.5" hidden="1" x14ac:dyDescent="0.35">
      <c r="A99" s="112" t="s">
        <v>56</v>
      </c>
      <c r="B99" s="107" t="s">
        <v>2472</v>
      </c>
      <c r="C99" s="107" t="s">
        <v>2465</v>
      </c>
      <c r="D99" s="113">
        <v>0</v>
      </c>
    </row>
    <row r="100" spans="1:5" s="105" customFormat="1" ht="15.5" hidden="1" x14ac:dyDescent="0.35">
      <c r="A100" s="112" t="s">
        <v>105</v>
      </c>
      <c r="B100" s="107" t="s">
        <v>2543</v>
      </c>
      <c r="C100" s="107" t="s">
        <v>2465</v>
      </c>
      <c r="D100" s="113">
        <v>0</v>
      </c>
    </row>
    <row r="101" spans="1:5" s="105" customFormat="1" ht="15.5" hidden="1" x14ac:dyDescent="0.35">
      <c r="A101" s="112" t="s">
        <v>32</v>
      </c>
      <c r="B101" s="107" t="s">
        <v>2544</v>
      </c>
      <c r="C101" s="107" t="s">
        <v>2465</v>
      </c>
      <c r="D101" s="113">
        <v>0</v>
      </c>
    </row>
    <row r="102" spans="1:5" s="105" customFormat="1" ht="15.5" hidden="1" x14ac:dyDescent="0.35">
      <c r="A102" s="112" t="s">
        <v>604</v>
      </c>
      <c r="B102" s="107" t="s">
        <v>2545</v>
      </c>
      <c r="C102" s="107" t="s">
        <v>2465</v>
      </c>
      <c r="D102" s="113">
        <v>0</v>
      </c>
    </row>
    <row r="103" spans="1:5" s="105" customFormat="1" ht="15.5" hidden="1" x14ac:dyDescent="0.35">
      <c r="A103" s="112" t="s">
        <v>240</v>
      </c>
      <c r="B103" s="107" t="s">
        <v>2525</v>
      </c>
      <c r="C103" s="107" t="s">
        <v>2465</v>
      </c>
      <c r="D103" s="113">
        <v>0</v>
      </c>
    </row>
    <row r="104" spans="1:5" s="106" customFormat="1" ht="15.5" hidden="1" x14ac:dyDescent="0.35">
      <c r="A104" s="114" t="s">
        <v>2546</v>
      </c>
      <c r="B104" s="108" t="s">
        <v>2547</v>
      </c>
      <c r="C104" s="108" t="s">
        <v>2465</v>
      </c>
      <c r="D104" s="115">
        <v>0</v>
      </c>
    </row>
    <row r="105" spans="1:5" s="105" customFormat="1" ht="15.5" hidden="1" x14ac:dyDescent="0.35">
      <c r="A105" s="112" t="s">
        <v>141</v>
      </c>
      <c r="B105" s="107" t="s">
        <v>2522</v>
      </c>
      <c r="C105" s="107" t="s">
        <v>2465</v>
      </c>
      <c r="D105" s="113">
        <v>0</v>
      </c>
    </row>
    <row r="106" spans="1:5" s="105" customFormat="1" ht="15.5" hidden="1" x14ac:dyDescent="0.35">
      <c r="A106" s="112" t="s">
        <v>2548</v>
      </c>
      <c r="B106" s="107" t="s">
        <v>2549</v>
      </c>
      <c r="C106" s="107" t="s">
        <v>2465</v>
      </c>
      <c r="D106" s="113">
        <v>0</v>
      </c>
    </row>
    <row r="107" spans="1:5" s="105" customFormat="1" ht="15.5" hidden="1" x14ac:dyDescent="0.35">
      <c r="A107" s="112" t="s">
        <v>116</v>
      </c>
      <c r="B107" s="107" t="s">
        <v>2472</v>
      </c>
      <c r="C107" s="107" t="s">
        <v>2465</v>
      </c>
      <c r="D107" s="113">
        <v>0</v>
      </c>
    </row>
    <row r="108" spans="1:5" s="106" customFormat="1" ht="15.5" x14ac:dyDescent="0.35">
      <c r="A108" s="114" t="s">
        <v>2550</v>
      </c>
      <c r="B108" s="108" t="s">
        <v>2551</v>
      </c>
      <c r="C108" s="108" t="s">
        <v>2465</v>
      </c>
      <c r="D108" s="115">
        <v>84</v>
      </c>
      <c r="E108" s="106" t="s">
        <v>2535</v>
      </c>
    </row>
    <row r="109" spans="1:5" s="105" customFormat="1" ht="15.5" hidden="1" x14ac:dyDescent="0.35">
      <c r="A109" s="112" t="s">
        <v>99</v>
      </c>
      <c r="B109" s="107" t="s">
        <v>2552</v>
      </c>
      <c r="C109" s="107" t="s">
        <v>2465</v>
      </c>
      <c r="D109" s="113">
        <v>0</v>
      </c>
    </row>
    <row r="110" spans="1:5" s="105" customFormat="1" ht="15.5" hidden="1" x14ac:dyDescent="0.35">
      <c r="A110" s="112" t="s">
        <v>132</v>
      </c>
      <c r="B110" s="107" t="s">
        <v>2472</v>
      </c>
      <c r="C110" s="107" t="s">
        <v>2465</v>
      </c>
      <c r="D110" s="113">
        <v>0</v>
      </c>
    </row>
    <row r="111" spans="1:5" s="105" customFormat="1" ht="15.5" hidden="1" x14ac:dyDescent="0.35">
      <c r="A111" s="112" t="s">
        <v>131</v>
      </c>
      <c r="B111" s="107" t="s">
        <v>2472</v>
      </c>
      <c r="C111" s="107" t="s">
        <v>2465</v>
      </c>
      <c r="D111" s="113">
        <v>0</v>
      </c>
    </row>
    <row r="112" spans="1:5" s="105" customFormat="1" ht="15.5" hidden="1" x14ac:dyDescent="0.35">
      <c r="A112" s="112" t="s">
        <v>121</v>
      </c>
      <c r="B112" s="107" t="s">
        <v>2466</v>
      </c>
      <c r="C112" s="107" t="s">
        <v>2465</v>
      </c>
      <c r="D112" s="113">
        <v>0</v>
      </c>
    </row>
    <row r="113" spans="1:5" s="105" customFormat="1" ht="15.5" x14ac:dyDescent="0.35">
      <c r="A113" s="112" t="s">
        <v>2553</v>
      </c>
      <c r="B113" s="107" t="s">
        <v>2472</v>
      </c>
      <c r="C113" s="107" t="s">
        <v>2465</v>
      </c>
      <c r="D113" s="113">
        <v>6</v>
      </c>
      <c r="E113" s="105" t="s">
        <v>2535</v>
      </c>
    </row>
    <row r="114" spans="1:5" s="105" customFormat="1" ht="15.5" hidden="1" x14ac:dyDescent="0.35">
      <c r="A114" s="112" t="s">
        <v>2554</v>
      </c>
      <c r="B114" s="107" t="s">
        <v>2472</v>
      </c>
      <c r="C114" s="107" t="s">
        <v>2465</v>
      </c>
      <c r="D114" s="113">
        <v>0</v>
      </c>
    </row>
    <row r="115" spans="1:5" s="105" customFormat="1" ht="15.5" hidden="1" x14ac:dyDescent="0.35">
      <c r="A115" s="112" t="s">
        <v>2555</v>
      </c>
      <c r="B115" s="107" t="s">
        <v>2472</v>
      </c>
      <c r="C115" s="107" t="s">
        <v>2465</v>
      </c>
      <c r="D115" s="113">
        <v>0</v>
      </c>
    </row>
    <row r="116" spans="1:5" s="105" customFormat="1" ht="15.5" hidden="1" x14ac:dyDescent="0.35">
      <c r="A116" s="112" t="s">
        <v>57</v>
      </c>
      <c r="B116" s="107" t="s">
        <v>2472</v>
      </c>
      <c r="C116" s="107" t="s">
        <v>2465</v>
      </c>
      <c r="D116" s="113">
        <v>0</v>
      </c>
    </row>
    <row r="117" spans="1:5" s="105" customFormat="1" ht="15.5" hidden="1" x14ac:dyDescent="0.35">
      <c r="A117" s="112" t="s">
        <v>113</v>
      </c>
      <c r="B117" s="107" t="s">
        <v>2472</v>
      </c>
      <c r="C117" s="107" t="s">
        <v>2465</v>
      </c>
      <c r="D117" s="113">
        <v>0</v>
      </c>
    </row>
    <row r="118" spans="1:5" s="105" customFormat="1" ht="15.5" hidden="1" x14ac:dyDescent="0.35">
      <c r="A118" s="112" t="s">
        <v>2556</v>
      </c>
      <c r="B118" s="107" t="s">
        <v>2472</v>
      </c>
      <c r="C118" s="107" t="s">
        <v>2465</v>
      </c>
      <c r="D118" s="113">
        <v>0</v>
      </c>
    </row>
    <row r="119" spans="1:5" s="105" customFormat="1" ht="15.5" hidden="1" x14ac:dyDescent="0.35">
      <c r="A119" s="112" t="s">
        <v>571</v>
      </c>
      <c r="B119" s="107" t="s">
        <v>2557</v>
      </c>
      <c r="C119" s="107" t="s">
        <v>561</v>
      </c>
      <c r="D119" s="113">
        <v>0</v>
      </c>
    </row>
    <row r="120" spans="1:5" s="105" customFormat="1" ht="15.5" hidden="1" x14ac:dyDescent="0.35">
      <c r="A120" s="112" t="s">
        <v>135</v>
      </c>
      <c r="B120" s="107" t="s">
        <v>2558</v>
      </c>
      <c r="C120" s="107" t="s">
        <v>2559</v>
      </c>
      <c r="D120" s="113">
        <v>0</v>
      </c>
    </row>
    <row r="121" spans="1:5" s="105" customFormat="1" ht="15.5" hidden="1" x14ac:dyDescent="0.35">
      <c r="A121" s="112" t="s">
        <v>34</v>
      </c>
      <c r="B121" s="107" t="s">
        <v>2560</v>
      </c>
      <c r="C121" s="107" t="s">
        <v>2465</v>
      </c>
      <c r="D121" s="113">
        <v>0</v>
      </c>
    </row>
    <row r="122" spans="1:5" s="105" customFormat="1" ht="15.5" hidden="1" x14ac:dyDescent="0.35">
      <c r="A122" s="112" t="s">
        <v>856</v>
      </c>
      <c r="B122" s="107" t="s">
        <v>2477</v>
      </c>
      <c r="C122" s="107" t="s">
        <v>2465</v>
      </c>
      <c r="D122" s="113"/>
    </row>
    <row r="123" spans="1:5" s="105" customFormat="1" ht="15.5" hidden="1" x14ac:dyDescent="0.35">
      <c r="A123" s="112" t="s">
        <v>530</v>
      </c>
      <c r="B123" s="107" t="s">
        <v>2561</v>
      </c>
      <c r="C123" s="107" t="s">
        <v>2465</v>
      </c>
      <c r="D123" s="113">
        <v>0</v>
      </c>
    </row>
    <row r="124" spans="1:5" s="105" customFormat="1" ht="15.5" hidden="1" x14ac:dyDescent="0.35">
      <c r="A124" s="112" t="s">
        <v>77</v>
      </c>
      <c r="B124" s="107" t="s">
        <v>2561</v>
      </c>
      <c r="C124" s="107" t="s">
        <v>2562</v>
      </c>
      <c r="D124" s="113">
        <v>0</v>
      </c>
    </row>
    <row r="125" spans="1:5" s="105" customFormat="1" ht="15.5" hidden="1" x14ac:dyDescent="0.35">
      <c r="A125" s="112" t="s">
        <v>306</v>
      </c>
      <c r="B125" s="107" t="s">
        <v>2563</v>
      </c>
      <c r="C125" s="107" t="s">
        <v>307</v>
      </c>
      <c r="D125" s="113"/>
    </row>
    <row r="126" spans="1:5" s="105" customFormat="1" ht="15.5" hidden="1" x14ac:dyDescent="0.35">
      <c r="A126" s="112" t="s">
        <v>250</v>
      </c>
      <c r="B126" s="107" t="s">
        <v>2564</v>
      </c>
      <c r="C126" s="107" t="s">
        <v>251</v>
      </c>
      <c r="D126" s="113"/>
    </row>
    <row r="127" spans="1:5" s="105" customFormat="1" ht="15.5" hidden="1" x14ac:dyDescent="0.35">
      <c r="A127" s="112" t="s">
        <v>259</v>
      </c>
      <c r="B127" s="107" t="s">
        <v>2475</v>
      </c>
      <c r="C127" s="107" t="s">
        <v>2465</v>
      </c>
      <c r="D127" s="113"/>
    </row>
    <row r="128" spans="1:5" s="105" customFormat="1" ht="15.5" hidden="1" x14ac:dyDescent="0.35">
      <c r="A128" s="112" t="s">
        <v>611</v>
      </c>
      <c r="B128" s="107" t="s">
        <v>2565</v>
      </c>
      <c r="C128" s="107" t="s">
        <v>2465</v>
      </c>
      <c r="D128" s="113">
        <v>0</v>
      </c>
    </row>
    <row r="129" spans="1:5" s="105" customFormat="1" ht="15.5" x14ac:dyDescent="0.35">
      <c r="A129" s="112" t="s">
        <v>836</v>
      </c>
      <c r="B129" s="107" t="s">
        <v>2566</v>
      </c>
      <c r="C129" s="107" t="s">
        <v>2465</v>
      </c>
      <c r="D129" s="113">
        <v>90</v>
      </c>
      <c r="E129" s="105" t="s">
        <v>2567</v>
      </c>
    </row>
    <row r="130" spans="1:5" s="105" customFormat="1" ht="15.5" hidden="1" x14ac:dyDescent="0.35">
      <c r="A130" s="112" t="s">
        <v>201</v>
      </c>
      <c r="B130" s="107" t="s">
        <v>2503</v>
      </c>
      <c r="C130" s="107" t="s">
        <v>2465</v>
      </c>
      <c r="D130" s="113">
        <v>0</v>
      </c>
    </row>
    <row r="131" spans="1:5" s="105" customFormat="1" ht="15.5" hidden="1" x14ac:dyDescent="0.35">
      <c r="A131" s="112" t="s">
        <v>377</v>
      </c>
      <c r="B131" s="107" t="s">
        <v>2568</v>
      </c>
      <c r="C131" s="107" t="s">
        <v>2465</v>
      </c>
      <c r="D131" s="113">
        <v>0</v>
      </c>
    </row>
    <row r="132" spans="1:5" s="105" customFormat="1" ht="15.5" hidden="1" x14ac:dyDescent="0.35">
      <c r="A132" s="112" t="s">
        <v>421</v>
      </c>
      <c r="B132" s="107" t="s">
        <v>2471</v>
      </c>
      <c r="C132" s="107" t="s">
        <v>2465</v>
      </c>
      <c r="D132" s="113">
        <v>0</v>
      </c>
    </row>
    <row r="133" spans="1:5" s="105" customFormat="1" ht="15.5" hidden="1" x14ac:dyDescent="0.35">
      <c r="A133" s="112" t="s">
        <v>830</v>
      </c>
      <c r="B133" s="107" t="s">
        <v>2569</v>
      </c>
      <c r="C133" s="107" t="s">
        <v>831</v>
      </c>
      <c r="D133" s="113">
        <v>0</v>
      </c>
    </row>
    <row r="134" spans="1:5" s="105" customFormat="1" ht="15.5" hidden="1" x14ac:dyDescent="0.35">
      <c r="A134" s="112" t="s">
        <v>533</v>
      </c>
      <c r="B134" s="107" t="s">
        <v>2570</v>
      </c>
      <c r="C134" s="107" t="s">
        <v>2465</v>
      </c>
      <c r="D134" s="113">
        <v>0</v>
      </c>
    </row>
    <row r="135" spans="1:5" s="105" customFormat="1" ht="15.5" hidden="1" x14ac:dyDescent="0.35">
      <c r="A135" s="112" t="s">
        <v>47</v>
      </c>
      <c r="B135" s="107" t="s">
        <v>2571</v>
      </c>
      <c r="C135" s="107" t="s">
        <v>837</v>
      </c>
      <c r="D135" s="113"/>
    </row>
    <row r="136" spans="1:5" s="105" customFormat="1" ht="15.5" hidden="1" x14ac:dyDescent="0.35">
      <c r="A136" s="112" t="s">
        <v>2572</v>
      </c>
      <c r="B136" s="107" t="s">
        <v>2571</v>
      </c>
      <c r="C136" s="107" t="s">
        <v>961</v>
      </c>
      <c r="D136" s="113"/>
    </row>
    <row r="137" spans="1:5" s="105" customFormat="1" ht="15.5" hidden="1" x14ac:dyDescent="0.35">
      <c r="A137" s="112" t="s">
        <v>40</v>
      </c>
      <c r="B137" s="107" t="s">
        <v>2477</v>
      </c>
      <c r="C137" s="107" t="s">
        <v>2465</v>
      </c>
      <c r="D137" s="113"/>
    </row>
    <row r="138" spans="1:5" s="105" customFormat="1" ht="15.5" hidden="1" x14ac:dyDescent="0.35">
      <c r="A138" s="112" t="s">
        <v>1036</v>
      </c>
      <c r="B138" s="107" t="s">
        <v>2477</v>
      </c>
      <c r="C138" s="107" t="s">
        <v>2465</v>
      </c>
      <c r="D138" s="113"/>
    </row>
    <row r="139" spans="1:5" s="105" customFormat="1" ht="15.5" hidden="1" x14ac:dyDescent="0.35">
      <c r="A139" s="112" t="s">
        <v>1042</v>
      </c>
      <c r="B139" s="107" t="s">
        <v>2477</v>
      </c>
      <c r="C139" s="107" t="s">
        <v>2465</v>
      </c>
      <c r="D139" s="113"/>
    </row>
    <row r="140" spans="1:5" s="105" customFormat="1" ht="15.5" hidden="1" x14ac:dyDescent="0.35">
      <c r="A140" s="112" t="s">
        <v>718</v>
      </c>
      <c r="B140" s="107" t="s">
        <v>2477</v>
      </c>
      <c r="C140" s="107" t="s">
        <v>2465</v>
      </c>
      <c r="D140" s="113"/>
    </row>
    <row r="141" spans="1:5" s="105" customFormat="1" ht="15.5" hidden="1" x14ac:dyDescent="0.35">
      <c r="A141" s="112" t="s">
        <v>1032</v>
      </c>
      <c r="B141" s="107" t="s">
        <v>2477</v>
      </c>
      <c r="C141" s="107" t="s">
        <v>2465</v>
      </c>
      <c r="D141" s="113"/>
    </row>
    <row r="142" spans="1:5" s="105" customFormat="1" ht="15.5" hidden="1" x14ac:dyDescent="0.35">
      <c r="A142" s="112" t="s">
        <v>2573</v>
      </c>
      <c r="B142" s="107" t="s">
        <v>2574</v>
      </c>
      <c r="C142" s="107" t="s">
        <v>2465</v>
      </c>
      <c r="D142" s="113"/>
    </row>
    <row r="143" spans="1:5" s="105" customFormat="1" ht="15.5" hidden="1" x14ac:dyDescent="0.35">
      <c r="A143" s="112" t="s">
        <v>676</v>
      </c>
      <c r="B143" s="107" t="s">
        <v>2477</v>
      </c>
      <c r="C143" s="107" t="s">
        <v>2465</v>
      </c>
      <c r="D143" s="113"/>
    </row>
    <row r="144" spans="1:5" s="105" customFormat="1" ht="15.5" hidden="1" x14ac:dyDescent="0.35">
      <c r="A144" s="112" t="s">
        <v>1078</v>
      </c>
      <c r="B144" s="107" t="s">
        <v>2575</v>
      </c>
      <c r="C144" s="107" t="s">
        <v>2465</v>
      </c>
      <c r="D144" s="113"/>
    </row>
    <row r="145" spans="1:4" s="105" customFormat="1" ht="15.5" hidden="1" x14ac:dyDescent="0.35">
      <c r="A145" s="112" t="s">
        <v>408</v>
      </c>
      <c r="B145" s="107" t="s">
        <v>2576</v>
      </c>
      <c r="C145" s="107" t="s">
        <v>2465</v>
      </c>
      <c r="D145" s="113"/>
    </row>
    <row r="146" spans="1:4" s="105" customFormat="1" ht="15.5" hidden="1" x14ac:dyDescent="0.35">
      <c r="A146" s="112" t="s">
        <v>2577</v>
      </c>
      <c r="B146" s="107" t="s">
        <v>2571</v>
      </c>
      <c r="C146" s="107" t="s">
        <v>819</v>
      </c>
      <c r="D146" s="113"/>
    </row>
    <row r="147" spans="1:4" s="105" customFormat="1" ht="15.5" hidden="1" x14ac:dyDescent="0.35">
      <c r="A147" s="112" t="s">
        <v>841</v>
      </c>
      <c r="B147" s="107" t="s">
        <v>2578</v>
      </c>
      <c r="C147" s="107" t="s">
        <v>2465</v>
      </c>
      <c r="D147" s="113"/>
    </row>
    <row r="148" spans="1:4" s="105" customFormat="1" ht="15.5" hidden="1" x14ac:dyDescent="0.35">
      <c r="A148" s="112" t="s">
        <v>411</v>
      </c>
      <c r="B148" s="107" t="s">
        <v>2579</v>
      </c>
      <c r="C148" s="107" t="s">
        <v>2465</v>
      </c>
      <c r="D148" s="113"/>
    </row>
    <row r="149" spans="1:4" s="105" customFormat="1" ht="15.5" hidden="1" x14ac:dyDescent="0.35">
      <c r="A149" s="112" t="s">
        <v>452</v>
      </c>
      <c r="B149" s="107" t="s">
        <v>2578</v>
      </c>
      <c r="C149" s="107" t="s">
        <v>2465</v>
      </c>
      <c r="D149" s="113"/>
    </row>
    <row r="150" spans="1:4" s="105" customFormat="1" ht="15.5" hidden="1" x14ac:dyDescent="0.35">
      <c r="A150" s="112" t="s">
        <v>976</v>
      </c>
      <c r="B150" s="107" t="s">
        <v>2580</v>
      </c>
      <c r="C150" s="107" t="s">
        <v>965</v>
      </c>
      <c r="D150" s="113"/>
    </row>
    <row r="151" spans="1:4" s="105" customFormat="1" ht="15.5" hidden="1" x14ac:dyDescent="0.35">
      <c r="A151" s="112" t="s">
        <v>2581</v>
      </c>
      <c r="B151" s="107" t="s">
        <v>2582</v>
      </c>
      <c r="C151" s="107" t="s">
        <v>2465</v>
      </c>
      <c r="D151" s="113"/>
    </row>
    <row r="152" spans="1:4" s="105" customFormat="1" ht="15.5" hidden="1" x14ac:dyDescent="0.35">
      <c r="A152" s="112" t="s">
        <v>351</v>
      </c>
      <c r="B152" s="107" t="s">
        <v>2527</v>
      </c>
      <c r="C152" s="107" t="s">
        <v>38</v>
      </c>
      <c r="D152" s="113">
        <v>0</v>
      </c>
    </row>
    <row r="153" spans="1:4" s="105" customFormat="1" ht="15.5" hidden="1" x14ac:dyDescent="0.35">
      <c r="A153" s="112" t="s">
        <v>350</v>
      </c>
      <c r="B153" s="107" t="s">
        <v>2527</v>
      </c>
      <c r="C153" s="107" t="s">
        <v>38</v>
      </c>
      <c r="D153" s="113">
        <v>0</v>
      </c>
    </row>
    <row r="154" spans="1:4" s="105" customFormat="1" ht="15.5" hidden="1" x14ac:dyDescent="0.35">
      <c r="A154" s="112" t="s">
        <v>321</v>
      </c>
      <c r="B154" s="107" t="s">
        <v>2527</v>
      </c>
      <c r="C154" s="107" t="s">
        <v>38</v>
      </c>
      <c r="D154" s="113">
        <v>0</v>
      </c>
    </row>
    <row r="155" spans="1:4" s="105" customFormat="1" ht="15.5" hidden="1" x14ac:dyDescent="0.35">
      <c r="A155" s="112" t="s">
        <v>1088</v>
      </c>
      <c r="B155" s="107" t="s">
        <v>2527</v>
      </c>
      <c r="C155" s="107" t="s">
        <v>38</v>
      </c>
      <c r="D155" s="113">
        <v>0</v>
      </c>
    </row>
    <row r="156" spans="1:4" s="105" customFormat="1" ht="15.5" hidden="1" x14ac:dyDescent="0.35">
      <c r="A156" s="112" t="s">
        <v>317</v>
      </c>
      <c r="B156" s="107" t="s">
        <v>2527</v>
      </c>
      <c r="C156" s="107" t="s">
        <v>38</v>
      </c>
      <c r="D156" s="113">
        <v>0</v>
      </c>
    </row>
    <row r="157" spans="1:4" s="105" customFormat="1" ht="15.5" hidden="1" x14ac:dyDescent="0.35">
      <c r="A157" s="112" t="s">
        <v>349</v>
      </c>
      <c r="B157" s="107" t="s">
        <v>2527</v>
      </c>
      <c r="C157" s="107" t="s">
        <v>38</v>
      </c>
      <c r="D157" s="113">
        <v>0</v>
      </c>
    </row>
    <row r="158" spans="1:4" s="105" customFormat="1" ht="15.5" hidden="1" x14ac:dyDescent="0.35">
      <c r="A158" s="112" t="s">
        <v>320</v>
      </c>
      <c r="B158" s="107" t="s">
        <v>2527</v>
      </c>
      <c r="C158" s="107" t="s">
        <v>38</v>
      </c>
      <c r="D158" s="113">
        <v>0</v>
      </c>
    </row>
    <row r="159" spans="1:4" s="105" customFormat="1" ht="15.5" hidden="1" x14ac:dyDescent="0.35">
      <c r="A159" s="112" t="s">
        <v>225</v>
      </c>
      <c r="B159" s="107" t="s">
        <v>2522</v>
      </c>
      <c r="C159" s="107" t="s">
        <v>2465</v>
      </c>
      <c r="D159" s="113">
        <v>0</v>
      </c>
    </row>
    <row r="160" spans="1:4" s="105" customFormat="1" ht="15.5" hidden="1" x14ac:dyDescent="0.35">
      <c r="A160" s="112" t="s">
        <v>446</v>
      </c>
      <c r="B160" s="107" t="s">
        <v>2578</v>
      </c>
      <c r="C160" s="107" t="s">
        <v>2465</v>
      </c>
      <c r="D160" s="113"/>
    </row>
    <row r="161" spans="1:5" s="105" customFormat="1" ht="15.5" hidden="1" x14ac:dyDescent="0.35">
      <c r="A161" s="112" t="s">
        <v>2583</v>
      </c>
      <c r="B161" s="107" t="s">
        <v>2584</v>
      </c>
      <c r="C161" s="107" t="s">
        <v>2465</v>
      </c>
      <c r="D161" s="113"/>
    </row>
    <row r="162" spans="1:5" s="105" customFormat="1" ht="15.5" hidden="1" x14ac:dyDescent="0.35">
      <c r="A162" s="112" t="s">
        <v>71</v>
      </c>
      <c r="B162" s="107" t="s">
        <v>2488</v>
      </c>
      <c r="C162" s="107" t="s">
        <v>406</v>
      </c>
      <c r="D162" s="113">
        <v>0</v>
      </c>
    </row>
    <row r="163" spans="1:5" s="105" customFormat="1" ht="15.5" hidden="1" x14ac:dyDescent="0.35">
      <c r="A163" s="112" t="s">
        <v>777</v>
      </c>
      <c r="B163" s="107" t="s">
        <v>2585</v>
      </c>
      <c r="C163" s="107" t="s">
        <v>778</v>
      </c>
      <c r="D163" s="113">
        <v>2</v>
      </c>
      <c r="E163" s="105" t="s">
        <v>2586</v>
      </c>
    </row>
    <row r="164" spans="1:5" s="105" customFormat="1" ht="15.5" hidden="1" x14ac:dyDescent="0.35">
      <c r="A164" s="112" t="s">
        <v>2587</v>
      </c>
      <c r="B164" s="107" t="s">
        <v>2578</v>
      </c>
      <c r="C164" s="107" t="s">
        <v>2465</v>
      </c>
      <c r="D164" s="113"/>
    </row>
    <row r="165" spans="1:5" s="105" customFormat="1" ht="15.5" hidden="1" x14ac:dyDescent="0.35">
      <c r="A165" s="112" t="s">
        <v>758</v>
      </c>
      <c r="B165" s="107" t="s">
        <v>2588</v>
      </c>
      <c r="C165" s="107" t="s">
        <v>2465</v>
      </c>
      <c r="D165" s="113">
        <v>0</v>
      </c>
    </row>
    <row r="166" spans="1:5" s="105" customFormat="1" ht="15.5" hidden="1" x14ac:dyDescent="0.35">
      <c r="A166" s="112" t="s">
        <v>267</v>
      </c>
      <c r="B166" s="107" t="s">
        <v>2578</v>
      </c>
      <c r="C166" s="107" t="s">
        <v>2465</v>
      </c>
      <c r="D166" s="113"/>
    </row>
    <row r="167" spans="1:5" s="105" customFormat="1" ht="15.5" hidden="1" x14ac:dyDescent="0.35">
      <c r="A167" s="112" t="s">
        <v>785</v>
      </c>
      <c r="B167" s="107" t="s">
        <v>2578</v>
      </c>
      <c r="C167" s="107" t="s">
        <v>2465</v>
      </c>
      <c r="D167" s="113"/>
    </row>
    <row r="168" spans="1:5" s="105" customFormat="1" ht="15.5" hidden="1" x14ac:dyDescent="0.35">
      <c r="A168" s="112" t="s">
        <v>732</v>
      </c>
      <c r="B168" s="107" t="s">
        <v>2589</v>
      </c>
      <c r="C168" s="107" t="s">
        <v>2465</v>
      </c>
      <c r="D168" s="113"/>
    </row>
    <row r="169" spans="1:5" s="105" customFormat="1" ht="15.5" hidden="1" x14ac:dyDescent="0.35">
      <c r="A169" s="112" t="s">
        <v>21</v>
      </c>
      <c r="B169" s="107" t="s">
        <v>2578</v>
      </c>
      <c r="C169" s="107" t="s">
        <v>2465</v>
      </c>
      <c r="D169" s="113"/>
    </row>
    <row r="170" spans="1:5" s="105" customFormat="1" ht="15.5" hidden="1" x14ac:dyDescent="0.35">
      <c r="A170" s="112" t="s">
        <v>80</v>
      </c>
      <c r="B170" s="107" t="s">
        <v>2578</v>
      </c>
      <c r="C170" s="107" t="s">
        <v>2465</v>
      </c>
      <c r="D170" s="113"/>
    </row>
    <row r="171" spans="1:5" s="105" customFormat="1" ht="15.5" hidden="1" x14ac:dyDescent="0.35">
      <c r="A171" s="112" t="s">
        <v>767</v>
      </c>
      <c r="B171" s="107" t="s">
        <v>2585</v>
      </c>
      <c r="C171" s="107" t="s">
        <v>2465</v>
      </c>
      <c r="D171" s="113"/>
    </row>
    <row r="172" spans="1:5" s="105" customFormat="1" ht="15.5" hidden="1" x14ac:dyDescent="0.35">
      <c r="A172" s="112" t="s">
        <v>822</v>
      </c>
      <c r="B172" s="107" t="s">
        <v>2578</v>
      </c>
      <c r="C172" s="107" t="s">
        <v>2465</v>
      </c>
      <c r="D172" s="113"/>
    </row>
    <row r="173" spans="1:5" s="105" customFormat="1" ht="15.5" hidden="1" x14ac:dyDescent="0.35">
      <c r="A173" s="112" t="s">
        <v>739</v>
      </c>
      <c r="B173" s="107" t="s">
        <v>2483</v>
      </c>
      <c r="C173" s="107" t="s">
        <v>733</v>
      </c>
      <c r="D173" s="113"/>
    </row>
    <row r="174" spans="1:5" s="105" customFormat="1" ht="15.5" hidden="1" x14ac:dyDescent="0.35">
      <c r="A174" s="112" t="s">
        <v>1021</v>
      </c>
      <c r="B174" s="107" t="s">
        <v>2477</v>
      </c>
      <c r="C174" s="107" t="s">
        <v>2465</v>
      </c>
      <c r="D174" s="113"/>
    </row>
    <row r="175" spans="1:5" s="105" customFormat="1" ht="15.5" hidden="1" x14ac:dyDescent="0.35">
      <c r="A175" s="112" t="s">
        <v>197</v>
      </c>
      <c r="B175" s="107" t="s">
        <v>2578</v>
      </c>
      <c r="C175" s="107" t="s">
        <v>2590</v>
      </c>
      <c r="D175" s="113"/>
    </row>
    <row r="176" spans="1:5" s="105" customFormat="1" ht="15.5" hidden="1" x14ac:dyDescent="0.35">
      <c r="A176" s="112" t="s">
        <v>53</v>
      </c>
      <c r="B176" s="107" t="s">
        <v>2578</v>
      </c>
      <c r="C176" s="107" t="s">
        <v>2465</v>
      </c>
      <c r="D176" s="113"/>
    </row>
    <row r="177" spans="1:4" s="105" customFormat="1" ht="15.5" hidden="1" x14ac:dyDescent="0.35">
      <c r="A177" s="112" t="s">
        <v>468</v>
      </c>
      <c r="B177" s="107" t="s">
        <v>2591</v>
      </c>
      <c r="C177" s="107" t="s">
        <v>2465</v>
      </c>
      <c r="D177" s="113">
        <v>0</v>
      </c>
    </row>
    <row r="178" spans="1:4" s="105" customFormat="1" ht="15.5" hidden="1" x14ac:dyDescent="0.35">
      <c r="A178" s="112" t="s">
        <v>256</v>
      </c>
      <c r="B178" s="107" t="s">
        <v>2475</v>
      </c>
      <c r="C178" s="107" t="s">
        <v>2465</v>
      </c>
      <c r="D178" s="113"/>
    </row>
    <row r="179" spans="1:4" s="105" customFormat="1" ht="15.5" hidden="1" x14ac:dyDescent="0.35">
      <c r="A179" s="112" t="s">
        <v>794</v>
      </c>
      <c r="B179" s="107" t="s">
        <v>2585</v>
      </c>
      <c r="C179" s="107" t="s">
        <v>2465</v>
      </c>
      <c r="D179" s="113"/>
    </row>
    <row r="180" spans="1:4" s="105" customFormat="1" ht="15.5" hidden="1" x14ac:dyDescent="0.35">
      <c r="A180" s="112" t="s">
        <v>341</v>
      </c>
      <c r="B180" s="107" t="s">
        <v>2592</v>
      </c>
      <c r="C180" s="107" t="s">
        <v>2465</v>
      </c>
      <c r="D180" s="113"/>
    </row>
    <row r="181" spans="1:4" s="105" customFormat="1" ht="15.5" hidden="1" x14ac:dyDescent="0.35">
      <c r="A181" s="112" t="s">
        <v>2593</v>
      </c>
      <c r="B181" s="107" t="s">
        <v>2594</v>
      </c>
      <c r="C181" s="107" t="s">
        <v>2465</v>
      </c>
      <c r="D181" s="113">
        <v>0</v>
      </c>
    </row>
    <row r="182" spans="1:4" s="105" customFormat="1" ht="15.5" hidden="1" x14ac:dyDescent="0.35">
      <c r="A182" s="112" t="s">
        <v>26</v>
      </c>
      <c r="B182" s="107" t="s">
        <v>2488</v>
      </c>
      <c r="C182" s="107" t="s">
        <v>2465</v>
      </c>
      <c r="D182" s="113">
        <v>0</v>
      </c>
    </row>
    <row r="183" spans="1:4" s="105" customFormat="1" ht="15.5" hidden="1" x14ac:dyDescent="0.35">
      <c r="A183" s="112" t="s">
        <v>146</v>
      </c>
      <c r="B183" s="107" t="s">
        <v>2488</v>
      </c>
      <c r="C183" s="107" t="s">
        <v>648</v>
      </c>
      <c r="D183" s="113">
        <v>0</v>
      </c>
    </row>
    <row r="184" spans="1:4" s="105" customFormat="1" ht="15.5" hidden="1" x14ac:dyDescent="0.35">
      <c r="A184" s="112" t="s">
        <v>311</v>
      </c>
      <c r="B184" s="107" t="s">
        <v>2595</v>
      </c>
      <c r="C184" s="107" t="s">
        <v>307</v>
      </c>
      <c r="D184" s="113"/>
    </row>
    <row r="185" spans="1:4" s="105" customFormat="1" ht="15.5" hidden="1" x14ac:dyDescent="0.35">
      <c r="A185" s="112" t="s">
        <v>2596</v>
      </c>
      <c r="B185" s="107" t="s">
        <v>2578</v>
      </c>
      <c r="C185" s="107" t="s">
        <v>2465</v>
      </c>
      <c r="D185" s="113"/>
    </row>
    <row r="186" spans="1:4" s="105" customFormat="1" ht="15.5" hidden="1" x14ac:dyDescent="0.35">
      <c r="A186" s="112" t="s">
        <v>15</v>
      </c>
      <c r="B186" s="107" t="s">
        <v>2597</v>
      </c>
      <c r="C186" s="107" t="s">
        <v>2465</v>
      </c>
      <c r="D186" s="113"/>
    </row>
    <row r="187" spans="1:4" s="105" customFormat="1" ht="15.5" hidden="1" x14ac:dyDescent="0.35">
      <c r="A187" s="112" t="s">
        <v>2598</v>
      </c>
      <c r="B187" s="107" t="s">
        <v>2599</v>
      </c>
      <c r="C187" s="107" t="s">
        <v>661</v>
      </c>
      <c r="D187" s="113"/>
    </row>
    <row r="188" spans="1:4" s="105" customFormat="1" ht="15.5" hidden="1" x14ac:dyDescent="0.35">
      <c r="A188" s="112" t="s">
        <v>846</v>
      </c>
      <c r="B188" s="107" t="s">
        <v>2585</v>
      </c>
      <c r="C188" s="107" t="s">
        <v>847</v>
      </c>
      <c r="D188" s="113"/>
    </row>
    <row r="189" spans="1:4" s="105" customFormat="1" ht="15.5" hidden="1" x14ac:dyDescent="0.35">
      <c r="A189" s="112" t="s">
        <v>540</v>
      </c>
      <c r="B189" s="107" t="s">
        <v>2600</v>
      </c>
      <c r="C189" s="107" t="s">
        <v>541</v>
      </c>
      <c r="D189" s="113"/>
    </row>
    <row r="190" spans="1:4" s="105" customFormat="1" ht="15.5" hidden="1" x14ac:dyDescent="0.35">
      <c r="A190" s="112" t="s">
        <v>711</v>
      </c>
      <c r="B190" s="107" t="s">
        <v>2476</v>
      </c>
      <c r="C190" s="107" t="s">
        <v>2465</v>
      </c>
      <c r="D190" s="113"/>
    </row>
    <row r="191" spans="1:4" s="105" customFormat="1" ht="15.5" hidden="1" x14ac:dyDescent="0.35">
      <c r="A191" s="112" t="s">
        <v>333</v>
      </c>
      <c r="B191" s="107" t="s">
        <v>2601</v>
      </c>
      <c r="C191" s="107" t="s">
        <v>2465</v>
      </c>
      <c r="D191" s="113"/>
    </row>
    <row r="192" spans="1:4" s="105" customFormat="1" ht="15.5" hidden="1" x14ac:dyDescent="0.35">
      <c r="A192" s="112" t="s">
        <v>2602</v>
      </c>
      <c r="B192" s="107" t="s">
        <v>2488</v>
      </c>
      <c r="C192" s="107" t="s">
        <v>406</v>
      </c>
      <c r="D192" s="113">
        <v>0</v>
      </c>
    </row>
    <row r="193" spans="1:4" s="105" customFormat="1" ht="15.5" hidden="1" x14ac:dyDescent="0.35">
      <c r="A193" s="112" t="s">
        <v>2603</v>
      </c>
      <c r="B193" s="107" t="s">
        <v>2570</v>
      </c>
      <c r="C193" s="107" t="s">
        <v>2465</v>
      </c>
      <c r="D193" s="113">
        <v>0</v>
      </c>
    </row>
    <row r="194" spans="1:4" s="105" customFormat="1" ht="15.5" hidden="1" x14ac:dyDescent="0.35">
      <c r="A194" s="112" t="s">
        <v>956</v>
      </c>
      <c r="B194" s="107" t="s">
        <v>2604</v>
      </c>
      <c r="C194" s="107" t="s">
        <v>2465</v>
      </c>
      <c r="D194" s="113">
        <v>0</v>
      </c>
    </row>
    <row r="195" spans="1:4" s="105" customFormat="1" ht="15.5" hidden="1" x14ac:dyDescent="0.35">
      <c r="A195" s="112" t="s">
        <v>608</v>
      </c>
      <c r="B195" s="107" t="s">
        <v>2605</v>
      </c>
      <c r="C195" s="107" t="s">
        <v>2606</v>
      </c>
      <c r="D195" s="113">
        <v>0</v>
      </c>
    </row>
    <row r="196" spans="1:4" s="105" customFormat="1" ht="15.5" hidden="1" x14ac:dyDescent="0.35">
      <c r="A196" s="112" t="s">
        <v>323</v>
      </c>
      <c r="B196" s="107" t="s">
        <v>2544</v>
      </c>
      <c r="C196" s="107" t="s">
        <v>38</v>
      </c>
      <c r="D196" s="113">
        <v>0</v>
      </c>
    </row>
    <row r="197" spans="1:4" s="105" customFormat="1" ht="15.5" hidden="1" x14ac:dyDescent="0.35">
      <c r="A197" s="112" t="s">
        <v>402</v>
      </c>
      <c r="B197" s="107" t="s">
        <v>2607</v>
      </c>
      <c r="C197" s="107" t="s">
        <v>1052</v>
      </c>
      <c r="D197" s="113">
        <v>0</v>
      </c>
    </row>
    <row r="198" spans="1:4" s="105" customFormat="1" ht="15.5" hidden="1" x14ac:dyDescent="0.35">
      <c r="A198" s="112" t="s">
        <v>526</v>
      </c>
      <c r="B198" s="107" t="s">
        <v>2608</v>
      </c>
      <c r="C198" s="107" t="s">
        <v>2465</v>
      </c>
      <c r="D198" s="113"/>
    </row>
    <row r="199" spans="1:4" s="105" customFormat="1" ht="15.5" hidden="1" x14ac:dyDescent="0.35">
      <c r="A199" s="112" t="s">
        <v>503</v>
      </c>
      <c r="B199" s="107" t="s">
        <v>2609</v>
      </c>
      <c r="C199" s="107" t="s">
        <v>2465</v>
      </c>
      <c r="D199" s="113">
        <v>0</v>
      </c>
    </row>
    <row r="200" spans="1:4" s="105" customFormat="1" ht="15.5" hidden="1" x14ac:dyDescent="0.35">
      <c r="A200" s="112" t="s">
        <v>70</v>
      </c>
      <c r="B200" s="107" t="s">
        <v>2527</v>
      </c>
      <c r="C200" s="107" t="s">
        <v>2465</v>
      </c>
      <c r="D200" s="113">
        <v>0</v>
      </c>
    </row>
    <row r="201" spans="1:4" s="105" customFormat="1" ht="15.5" hidden="1" x14ac:dyDescent="0.35">
      <c r="A201" s="112" t="s">
        <v>2610</v>
      </c>
      <c r="B201" s="107" t="s">
        <v>2611</v>
      </c>
      <c r="C201" s="107" t="s">
        <v>2465</v>
      </c>
      <c r="D201" s="113">
        <v>0</v>
      </c>
    </row>
    <row r="202" spans="1:4" s="105" customFormat="1" ht="15.5" hidden="1" x14ac:dyDescent="0.35">
      <c r="A202" s="112" t="s">
        <v>615</v>
      </c>
      <c r="B202" s="107" t="s">
        <v>2612</v>
      </c>
      <c r="C202" s="107" t="s">
        <v>2465</v>
      </c>
      <c r="D202" s="113">
        <v>0</v>
      </c>
    </row>
    <row r="203" spans="1:4" s="105" customFormat="1" ht="15.5" hidden="1" x14ac:dyDescent="0.35">
      <c r="A203" s="112" t="s">
        <v>214</v>
      </c>
      <c r="B203" s="107" t="s">
        <v>2613</v>
      </c>
      <c r="C203" s="107" t="s">
        <v>2465</v>
      </c>
      <c r="D203" s="113">
        <v>0</v>
      </c>
    </row>
    <row r="204" spans="1:4" s="105" customFormat="1" ht="15.5" hidden="1" x14ac:dyDescent="0.35">
      <c r="A204" s="112" t="s">
        <v>889</v>
      </c>
      <c r="B204" s="107" t="s">
        <v>2614</v>
      </c>
      <c r="C204" s="107" t="s">
        <v>965</v>
      </c>
      <c r="D204" s="113"/>
    </row>
    <row r="205" spans="1:4" s="105" customFormat="1" ht="15.5" hidden="1" x14ac:dyDescent="0.35">
      <c r="A205" s="112" t="s">
        <v>2615</v>
      </c>
      <c r="B205" s="107" t="s">
        <v>2616</v>
      </c>
      <c r="C205" s="107" t="s">
        <v>722</v>
      </c>
      <c r="D205" s="113">
        <v>0</v>
      </c>
    </row>
    <row r="206" spans="1:4" s="105" customFormat="1" ht="15.5" hidden="1" x14ac:dyDescent="0.35">
      <c r="A206" s="112" t="s">
        <v>392</v>
      </c>
      <c r="B206" s="107" t="s">
        <v>2578</v>
      </c>
      <c r="C206" s="107" t="s">
        <v>2465</v>
      </c>
      <c r="D206" s="113"/>
    </row>
    <row r="207" spans="1:4" s="105" customFormat="1" ht="15.5" hidden="1" x14ac:dyDescent="0.35">
      <c r="A207" s="112" t="s">
        <v>396</v>
      </c>
      <c r="B207" s="107" t="s">
        <v>2578</v>
      </c>
      <c r="C207" s="107" t="s">
        <v>2465</v>
      </c>
      <c r="D207" s="113"/>
    </row>
    <row r="208" spans="1:4" s="105" customFormat="1" ht="15.5" hidden="1" x14ac:dyDescent="0.35">
      <c r="A208" s="112" t="s">
        <v>190</v>
      </c>
      <c r="B208" s="107" t="s">
        <v>2527</v>
      </c>
      <c r="C208" s="107" t="s">
        <v>2465</v>
      </c>
      <c r="D208" s="113">
        <v>0</v>
      </c>
    </row>
    <row r="209" spans="1:4" s="105" customFormat="1" ht="15.5" hidden="1" x14ac:dyDescent="0.35">
      <c r="A209" s="112" t="s">
        <v>910</v>
      </c>
      <c r="B209" s="107" t="s">
        <v>2585</v>
      </c>
      <c r="C209" s="107" t="s">
        <v>908</v>
      </c>
      <c r="D209" s="113"/>
    </row>
    <row r="210" spans="1:4" s="105" customFormat="1" ht="15.5" hidden="1" x14ac:dyDescent="0.35">
      <c r="A210" s="112" t="s">
        <v>2617</v>
      </c>
      <c r="B210" s="107" t="s">
        <v>2618</v>
      </c>
      <c r="C210" s="107" t="s">
        <v>2465</v>
      </c>
      <c r="D210" s="113">
        <v>0</v>
      </c>
    </row>
    <row r="211" spans="1:4" s="105" customFormat="1" ht="15.5" hidden="1" x14ac:dyDescent="0.35">
      <c r="A211" s="112" t="s">
        <v>2619</v>
      </c>
      <c r="B211" s="107" t="s">
        <v>2585</v>
      </c>
      <c r="C211" s="107" t="s">
        <v>782</v>
      </c>
      <c r="D211" s="113"/>
    </row>
    <row r="212" spans="1:4" s="105" customFormat="1" ht="15.5" hidden="1" x14ac:dyDescent="0.35">
      <c r="A212" s="112" t="s">
        <v>74</v>
      </c>
      <c r="B212" s="107" t="s">
        <v>2620</v>
      </c>
      <c r="C212" s="107" t="s">
        <v>75</v>
      </c>
      <c r="D212" s="113"/>
    </row>
    <row r="213" spans="1:4" s="105" customFormat="1" ht="15.5" hidden="1" x14ac:dyDescent="0.35">
      <c r="A213" s="112" t="s">
        <v>2621</v>
      </c>
      <c r="B213" s="107" t="s">
        <v>2471</v>
      </c>
      <c r="C213" s="107" t="s">
        <v>2465</v>
      </c>
      <c r="D213" s="113"/>
    </row>
    <row r="214" spans="1:4" s="105" customFormat="1" ht="15.5" hidden="1" x14ac:dyDescent="0.35">
      <c r="A214" s="112" t="s">
        <v>260</v>
      </c>
      <c r="B214" s="107" t="s">
        <v>2622</v>
      </c>
      <c r="C214" s="107" t="s">
        <v>2465</v>
      </c>
      <c r="D214" s="113">
        <v>0</v>
      </c>
    </row>
    <row r="215" spans="1:4" s="105" customFormat="1" ht="15.5" hidden="1" x14ac:dyDescent="0.35">
      <c r="A215" s="112" t="s">
        <v>968</v>
      </c>
      <c r="B215" s="107" t="s">
        <v>2623</v>
      </c>
      <c r="C215" s="107" t="s">
        <v>2465</v>
      </c>
      <c r="D215" s="113">
        <v>0</v>
      </c>
    </row>
    <row r="216" spans="1:4" s="105" customFormat="1" ht="15.5" hidden="1" x14ac:dyDescent="0.35">
      <c r="A216" s="112" t="s">
        <v>2624</v>
      </c>
      <c r="B216" s="107" t="s">
        <v>2599</v>
      </c>
      <c r="C216" s="107" t="s">
        <v>2465</v>
      </c>
      <c r="D216" s="113">
        <v>0</v>
      </c>
    </row>
    <row r="217" spans="1:4" s="105" customFormat="1" ht="15.5" hidden="1" x14ac:dyDescent="0.35">
      <c r="A217" s="112" t="s">
        <v>559</v>
      </c>
      <c r="B217" s="107" t="s">
        <v>2625</v>
      </c>
      <c r="C217" s="107" t="s">
        <v>2465</v>
      </c>
      <c r="D217" s="113">
        <v>0</v>
      </c>
    </row>
    <row r="218" spans="1:4" s="105" customFormat="1" ht="15.5" hidden="1" x14ac:dyDescent="0.35">
      <c r="A218" s="112" t="s">
        <v>2626</v>
      </c>
      <c r="B218" s="107" t="s">
        <v>2627</v>
      </c>
      <c r="C218" s="107" t="s">
        <v>2465</v>
      </c>
      <c r="D218" s="113">
        <v>0</v>
      </c>
    </row>
    <row r="219" spans="1:4" s="105" customFormat="1" ht="15.5" hidden="1" x14ac:dyDescent="0.35">
      <c r="A219" s="112" t="s">
        <v>264</v>
      </c>
      <c r="B219" s="107" t="s">
        <v>2628</v>
      </c>
      <c r="C219" s="107" t="s">
        <v>38</v>
      </c>
      <c r="D219" s="113">
        <v>0</v>
      </c>
    </row>
    <row r="220" spans="1:4" s="105" customFormat="1" ht="15.5" hidden="1" x14ac:dyDescent="0.35">
      <c r="A220" s="112" t="s">
        <v>187</v>
      </c>
      <c r="B220" s="107" t="s">
        <v>2628</v>
      </c>
      <c r="C220" s="107" t="s">
        <v>2465</v>
      </c>
      <c r="D220" s="113">
        <v>0</v>
      </c>
    </row>
    <row r="221" spans="1:4" s="105" customFormat="1" ht="16" hidden="1" thickBot="1" x14ac:dyDescent="0.4">
      <c r="A221" s="116" t="s">
        <v>2629</v>
      </c>
      <c r="B221" s="117" t="s">
        <v>2630</v>
      </c>
      <c r="C221" s="117" t="s">
        <v>2465</v>
      </c>
      <c r="D221" s="118">
        <v>0</v>
      </c>
    </row>
  </sheetData>
  <autoFilter ref="A1:D221" xr:uid="{61B10FF9-8246-4018-B282-A2F1DCB5AE00}">
    <filterColumn colId="0">
      <filters>
        <filter val="45% VOC TALON ECONOMY BRAKE PARTS CLEANER"/>
        <filter val="AEROKROIL"/>
        <filter val="Brakleen Brake Parts Cleaner"/>
        <filter val="Clorox Commercial Solutions Clorox Germicidal Bleach"/>
        <filter val="Spray paint- Red"/>
      </filters>
    </filterColumn>
    <filterColumn colId="3">
      <filters>
        <filter val="104"/>
        <filter val="2"/>
        <filter val="6"/>
        <filter val="72"/>
        <filter val="84"/>
        <filter val="90"/>
      </filters>
    </filterColumn>
  </autoFilter>
  <pageMargins left="0.25" right="0.25" top="0.75" bottom="0.75" header="0.3" footer="0.3"/>
  <pageSetup scale="70" orientation="landscape" r:id="rId1"/>
  <colBreaks count="1" manualBreakCount="1">
    <brk id="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E0D7-9A9D-4CD3-BBEA-890B38A7EA46}">
  <sheetPr filterMode="1"/>
  <dimension ref="A1:I221"/>
  <sheetViews>
    <sheetView workbookViewId="0">
      <selection activeCell="D83" sqref="D83"/>
    </sheetView>
  </sheetViews>
  <sheetFormatPr defaultColWidth="9.1796875" defaultRowHeight="14.5" x14ac:dyDescent="0.35"/>
  <cols>
    <col min="1" max="1" width="114.54296875" style="104" bestFit="1" customWidth="1"/>
    <col min="2" max="2" width="52.453125" style="104" bestFit="1" customWidth="1"/>
    <col min="3" max="3" width="38" style="104" bestFit="1" customWidth="1"/>
    <col min="4" max="4" width="9.1796875" style="104" customWidth="1"/>
    <col min="5" max="5" width="10.453125" style="104" bestFit="1" customWidth="1"/>
    <col min="6" max="16384" width="9.1796875" style="104"/>
  </cols>
  <sheetData>
    <row r="1" spans="1:4" ht="18.5" x14ac:dyDescent="0.45">
      <c r="A1" s="109" t="s">
        <v>2461</v>
      </c>
      <c r="B1" s="110" t="s">
        <v>2462</v>
      </c>
      <c r="C1" s="110"/>
      <c r="D1" s="111" t="s">
        <v>2463</v>
      </c>
    </row>
    <row r="2" spans="1:4" s="105" customFormat="1" ht="15.5" hidden="1" x14ac:dyDescent="0.35">
      <c r="A2" s="112" t="s">
        <v>529</v>
      </c>
      <c r="B2" s="107" t="s">
        <v>2464</v>
      </c>
      <c r="C2" s="107" t="s">
        <v>2465</v>
      </c>
      <c r="D2" s="113">
        <v>0</v>
      </c>
    </row>
    <row r="3" spans="1:4" s="105" customFormat="1" ht="15.5" hidden="1" x14ac:dyDescent="0.35">
      <c r="A3" s="112" t="s">
        <v>88</v>
      </c>
      <c r="B3" s="107" t="s">
        <v>2466</v>
      </c>
      <c r="C3" s="107" t="s">
        <v>2465</v>
      </c>
      <c r="D3" s="113">
        <v>0</v>
      </c>
    </row>
    <row r="4" spans="1:4" s="105" customFormat="1" ht="15.5" hidden="1" x14ac:dyDescent="0.35">
      <c r="A4" s="112" t="s">
        <v>138</v>
      </c>
      <c r="B4" s="107" t="s">
        <v>2467</v>
      </c>
      <c r="C4" s="107" t="s">
        <v>2465</v>
      </c>
      <c r="D4" s="113">
        <v>0</v>
      </c>
    </row>
    <row r="5" spans="1:4" s="105" customFormat="1" ht="15.5" hidden="1" x14ac:dyDescent="0.35">
      <c r="A5" s="112" t="s">
        <v>954</v>
      </c>
      <c r="B5" s="107" t="s">
        <v>2468</v>
      </c>
      <c r="C5" s="107" t="s">
        <v>2469</v>
      </c>
      <c r="D5" s="113">
        <v>0</v>
      </c>
    </row>
    <row r="6" spans="1:4" s="105" customFormat="1" ht="15.5" hidden="1" x14ac:dyDescent="0.35">
      <c r="A6" s="112" t="s">
        <v>97</v>
      </c>
      <c r="B6" s="107" t="s">
        <v>2466</v>
      </c>
      <c r="C6" s="107" t="s">
        <v>2465</v>
      </c>
      <c r="D6" s="113">
        <v>0</v>
      </c>
    </row>
    <row r="7" spans="1:4" s="105" customFormat="1" ht="15.5" hidden="1" x14ac:dyDescent="0.35">
      <c r="A7" s="112" t="s">
        <v>462</v>
      </c>
      <c r="B7" s="107" t="s">
        <v>2470</v>
      </c>
      <c r="C7" s="107" t="s">
        <v>2465</v>
      </c>
      <c r="D7" s="113">
        <v>0</v>
      </c>
    </row>
    <row r="8" spans="1:4" s="105" customFormat="1" ht="15.5" hidden="1" x14ac:dyDescent="0.35">
      <c r="A8" s="112" t="s">
        <v>426</v>
      </c>
      <c r="B8" s="107" t="s">
        <v>2471</v>
      </c>
      <c r="C8" s="107" t="s">
        <v>2465</v>
      </c>
      <c r="D8" s="113">
        <v>0</v>
      </c>
    </row>
    <row r="9" spans="1:4" s="105" customFormat="1" ht="15.5" hidden="1" x14ac:dyDescent="0.35">
      <c r="A9" s="112" t="s">
        <v>108</v>
      </c>
      <c r="B9" s="107" t="s">
        <v>2472</v>
      </c>
      <c r="C9" s="107" t="s">
        <v>2465</v>
      </c>
      <c r="D9" s="113">
        <v>0</v>
      </c>
    </row>
    <row r="10" spans="1:4" s="105" customFormat="1" ht="15.5" hidden="1" x14ac:dyDescent="0.35">
      <c r="A10" s="112" t="s">
        <v>2473</v>
      </c>
      <c r="B10" s="107" t="s">
        <v>2474</v>
      </c>
      <c r="C10" s="107" t="s">
        <v>2465</v>
      </c>
      <c r="D10" s="113">
        <v>0</v>
      </c>
    </row>
    <row r="11" spans="1:4" s="105" customFormat="1" ht="15.5" hidden="1" x14ac:dyDescent="0.35">
      <c r="A11" s="112" t="s">
        <v>123</v>
      </c>
      <c r="B11" s="107" t="s">
        <v>2466</v>
      </c>
      <c r="C11" s="107" t="s">
        <v>2465</v>
      </c>
      <c r="D11" s="113">
        <v>0</v>
      </c>
    </row>
    <row r="12" spans="1:4" s="105" customFormat="1" ht="15.5" hidden="1" x14ac:dyDescent="0.35">
      <c r="A12" s="112" t="s">
        <v>253</v>
      </c>
      <c r="B12" s="107" t="s">
        <v>2475</v>
      </c>
      <c r="C12" s="107" t="s">
        <v>2465</v>
      </c>
      <c r="D12" s="113"/>
    </row>
    <row r="13" spans="1:4" s="105" customFormat="1" ht="15.5" hidden="1" x14ac:dyDescent="0.35">
      <c r="A13" s="112" t="s">
        <v>568</v>
      </c>
      <c r="B13" s="107" t="s">
        <v>2476</v>
      </c>
      <c r="C13" s="107" t="s">
        <v>2465</v>
      </c>
      <c r="D13" s="113">
        <v>0</v>
      </c>
    </row>
    <row r="14" spans="1:4" s="105" customFormat="1" ht="15.5" hidden="1" x14ac:dyDescent="0.35">
      <c r="A14" s="112" t="s">
        <v>1043</v>
      </c>
      <c r="B14" s="107" t="s">
        <v>2477</v>
      </c>
      <c r="C14" s="107" t="s">
        <v>2465</v>
      </c>
      <c r="D14" s="113"/>
    </row>
    <row r="15" spans="1:4" s="106" customFormat="1" ht="15.5" hidden="1" x14ac:dyDescent="0.35">
      <c r="A15" s="114" t="s">
        <v>2478</v>
      </c>
      <c r="B15" s="108" t="s">
        <v>2479</v>
      </c>
      <c r="C15" s="108" t="s">
        <v>2465</v>
      </c>
      <c r="D15" s="115">
        <v>32933.199999999997</v>
      </c>
    </row>
    <row r="16" spans="1:4" s="105" customFormat="1" ht="15.5" hidden="1" x14ac:dyDescent="0.35">
      <c r="A16" s="112" t="s">
        <v>2480</v>
      </c>
      <c r="B16" s="107" t="s">
        <v>2479</v>
      </c>
      <c r="C16" s="107" t="s">
        <v>2465</v>
      </c>
      <c r="D16" s="113">
        <v>0</v>
      </c>
    </row>
    <row r="17" spans="1:4" s="106" customFormat="1" ht="15.5" hidden="1" x14ac:dyDescent="0.35">
      <c r="A17" s="114" t="s">
        <v>2481</v>
      </c>
      <c r="B17" s="108" t="s">
        <v>2479</v>
      </c>
      <c r="C17" s="108" t="s">
        <v>2465</v>
      </c>
      <c r="D17" s="115">
        <v>0</v>
      </c>
    </row>
    <row r="18" spans="1:4" s="105" customFormat="1" ht="15.5" hidden="1" x14ac:dyDescent="0.35">
      <c r="A18" s="112" t="s">
        <v>916</v>
      </c>
      <c r="B18" s="107" t="s">
        <v>2482</v>
      </c>
      <c r="C18" s="107" t="s">
        <v>2465</v>
      </c>
      <c r="D18" s="113">
        <v>0</v>
      </c>
    </row>
    <row r="19" spans="1:4" s="105" customFormat="1" ht="15.5" hidden="1" x14ac:dyDescent="0.35">
      <c r="A19" s="112" t="s">
        <v>50</v>
      </c>
      <c r="B19" s="107" t="s">
        <v>2483</v>
      </c>
      <c r="C19" s="107" t="s">
        <v>733</v>
      </c>
      <c r="D19" s="113">
        <v>0</v>
      </c>
    </row>
    <row r="20" spans="1:4" s="105" customFormat="1" ht="15.5" hidden="1" x14ac:dyDescent="0.35">
      <c r="A20" s="112" t="s">
        <v>679</v>
      </c>
      <c r="B20" s="107" t="s">
        <v>2484</v>
      </c>
      <c r="C20" s="107" t="s">
        <v>2485</v>
      </c>
      <c r="D20" s="113"/>
    </row>
    <row r="21" spans="1:4" s="105" customFormat="1" ht="15.5" hidden="1" x14ac:dyDescent="0.35">
      <c r="A21" s="112" t="s">
        <v>381</v>
      </c>
      <c r="B21" s="107" t="s">
        <v>2486</v>
      </c>
      <c r="C21" s="107" t="s">
        <v>382</v>
      </c>
      <c r="D21" s="113">
        <v>0</v>
      </c>
    </row>
    <row r="22" spans="1:4" s="105" customFormat="1" ht="15.5" hidden="1" x14ac:dyDescent="0.35">
      <c r="A22" s="112" t="s">
        <v>143</v>
      </c>
      <c r="B22" s="107" t="s">
        <v>2487</v>
      </c>
      <c r="C22" s="107" t="s">
        <v>2465</v>
      </c>
      <c r="D22" s="113">
        <v>0</v>
      </c>
    </row>
    <row r="23" spans="1:4" s="105" customFormat="1" ht="15.5" hidden="1" x14ac:dyDescent="0.35">
      <c r="A23" s="112" t="s">
        <v>12</v>
      </c>
      <c r="B23" s="107" t="s">
        <v>2488</v>
      </c>
      <c r="C23" s="107" t="s">
        <v>406</v>
      </c>
      <c r="D23" s="113">
        <v>0</v>
      </c>
    </row>
    <row r="24" spans="1:4" s="105" customFormat="1" ht="15.5" hidden="1" x14ac:dyDescent="0.35">
      <c r="A24" s="112" t="s">
        <v>2489</v>
      </c>
      <c r="B24" s="107" t="s">
        <v>2490</v>
      </c>
      <c r="C24" s="107" t="s">
        <v>2465</v>
      </c>
      <c r="D24" s="113">
        <v>0</v>
      </c>
    </row>
    <row r="25" spans="1:4" s="105" customFormat="1" ht="15.5" hidden="1" x14ac:dyDescent="0.35">
      <c r="A25" s="112" t="s">
        <v>885</v>
      </c>
      <c r="B25" s="107" t="s">
        <v>2491</v>
      </c>
      <c r="C25" s="107" t="s">
        <v>965</v>
      </c>
      <c r="D25" s="113"/>
    </row>
    <row r="26" spans="1:4" s="105" customFormat="1" ht="15.5" hidden="1" x14ac:dyDescent="0.35">
      <c r="A26" s="112" t="s">
        <v>310</v>
      </c>
      <c r="B26" s="107" t="s">
        <v>2491</v>
      </c>
      <c r="C26" s="107" t="s">
        <v>2465</v>
      </c>
      <c r="D26" s="113"/>
    </row>
    <row r="27" spans="1:4" s="105" customFormat="1" ht="15.5" hidden="1" x14ac:dyDescent="0.35">
      <c r="A27" s="112" t="s">
        <v>63</v>
      </c>
      <c r="B27" s="107" t="s">
        <v>2492</v>
      </c>
      <c r="C27" s="107" t="s">
        <v>2465</v>
      </c>
      <c r="D27" s="113"/>
    </row>
    <row r="28" spans="1:4" s="105" customFormat="1" ht="15.5" hidden="1" x14ac:dyDescent="0.35">
      <c r="A28" s="112" t="s">
        <v>2493</v>
      </c>
      <c r="B28" s="107" t="s">
        <v>2494</v>
      </c>
      <c r="C28" s="107" t="s">
        <v>2465</v>
      </c>
      <c r="D28" s="113">
        <v>0</v>
      </c>
    </row>
    <row r="29" spans="1:4" s="105" customFormat="1" ht="15.5" hidden="1" x14ac:dyDescent="0.35">
      <c r="A29" s="112" t="s">
        <v>2495</v>
      </c>
      <c r="B29" s="107" t="s">
        <v>2496</v>
      </c>
      <c r="C29" s="107" t="s">
        <v>2465</v>
      </c>
      <c r="D29" s="113">
        <v>0</v>
      </c>
    </row>
    <row r="30" spans="1:4" s="105" customFormat="1" ht="15.5" hidden="1" x14ac:dyDescent="0.35">
      <c r="A30" s="112" t="s">
        <v>886</v>
      </c>
      <c r="B30" s="107" t="s">
        <v>2497</v>
      </c>
      <c r="C30" s="107" t="s">
        <v>2465</v>
      </c>
      <c r="D30" s="113">
        <v>0</v>
      </c>
    </row>
    <row r="31" spans="1:4" s="105" customFormat="1" ht="15.5" hidden="1" x14ac:dyDescent="0.35">
      <c r="A31" s="112" t="s">
        <v>360</v>
      </c>
      <c r="B31" s="107" t="s">
        <v>2498</v>
      </c>
      <c r="C31" s="107" t="s">
        <v>2465</v>
      </c>
      <c r="D31" s="113">
        <v>0</v>
      </c>
    </row>
    <row r="32" spans="1:4" s="105" customFormat="1" ht="15.5" hidden="1" x14ac:dyDescent="0.35">
      <c r="A32" s="112" t="s">
        <v>194</v>
      </c>
      <c r="B32" s="107" t="s">
        <v>2499</v>
      </c>
      <c r="C32" s="107" t="s">
        <v>2465</v>
      </c>
      <c r="D32" s="113">
        <v>0</v>
      </c>
    </row>
    <row r="33" spans="1:4" s="105" customFormat="1" ht="15.5" hidden="1" x14ac:dyDescent="0.35">
      <c r="A33" s="112" t="s">
        <v>736</v>
      </c>
      <c r="B33" s="107" t="s">
        <v>2500</v>
      </c>
      <c r="C33" s="107" t="s">
        <v>2465</v>
      </c>
      <c r="D33" s="113"/>
    </row>
    <row r="34" spans="1:4" s="105" customFormat="1" ht="15.5" hidden="1" x14ac:dyDescent="0.35">
      <c r="A34" s="112" t="s">
        <v>174</v>
      </c>
      <c r="B34" s="107" t="s">
        <v>2501</v>
      </c>
      <c r="C34" s="107" t="s">
        <v>2465</v>
      </c>
      <c r="D34" s="113">
        <v>0</v>
      </c>
    </row>
    <row r="35" spans="1:4" s="105" customFormat="1" ht="15.5" hidden="1" x14ac:dyDescent="0.35">
      <c r="A35" s="112" t="s">
        <v>266</v>
      </c>
      <c r="B35" s="107" t="s">
        <v>2502</v>
      </c>
      <c r="C35" s="107" t="s">
        <v>2465</v>
      </c>
      <c r="D35" s="113">
        <v>0</v>
      </c>
    </row>
    <row r="36" spans="1:4" s="105" customFormat="1" ht="15.5" hidden="1" x14ac:dyDescent="0.35">
      <c r="A36" s="112" t="s">
        <v>244</v>
      </c>
      <c r="B36" s="107" t="s">
        <v>2503</v>
      </c>
      <c r="C36" s="107" t="s">
        <v>2465</v>
      </c>
      <c r="D36" s="113">
        <v>0</v>
      </c>
    </row>
    <row r="37" spans="1:4" s="105" customFormat="1" ht="15.5" hidden="1" x14ac:dyDescent="0.35">
      <c r="A37" s="112" t="s">
        <v>94</v>
      </c>
      <c r="B37" s="107" t="s">
        <v>2472</v>
      </c>
      <c r="C37" s="107" t="s">
        <v>2465</v>
      </c>
      <c r="D37" s="113">
        <v>0</v>
      </c>
    </row>
    <row r="38" spans="1:4" s="105" customFormat="1" ht="15.5" hidden="1" x14ac:dyDescent="0.35">
      <c r="A38" s="112" t="s">
        <v>126</v>
      </c>
      <c r="B38" s="107" t="s">
        <v>2466</v>
      </c>
      <c r="C38" s="107" t="s">
        <v>2465</v>
      </c>
      <c r="D38" s="113">
        <v>0</v>
      </c>
    </row>
    <row r="39" spans="1:4" s="105" customFormat="1" ht="15.5" hidden="1" x14ac:dyDescent="0.35">
      <c r="A39" s="112" t="s">
        <v>289</v>
      </c>
      <c r="B39" s="107" t="s">
        <v>2472</v>
      </c>
      <c r="C39" s="107" t="s">
        <v>2465</v>
      </c>
      <c r="D39" s="113">
        <v>0</v>
      </c>
    </row>
    <row r="40" spans="1:4" s="105" customFormat="1" ht="15.5" hidden="1" x14ac:dyDescent="0.35">
      <c r="A40" s="112" t="s">
        <v>741</v>
      </c>
      <c r="B40" s="107" t="s">
        <v>2504</v>
      </c>
      <c r="C40" s="107" t="s">
        <v>728</v>
      </c>
      <c r="D40" s="113">
        <v>0</v>
      </c>
    </row>
    <row r="41" spans="1:4" s="105" customFormat="1" ht="15.5" hidden="1" x14ac:dyDescent="0.35">
      <c r="A41" s="112" t="s">
        <v>255</v>
      </c>
      <c r="B41" s="107" t="s">
        <v>2505</v>
      </c>
      <c r="C41" s="107" t="s">
        <v>2465</v>
      </c>
      <c r="D41" s="113">
        <v>0</v>
      </c>
    </row>
    <row r="42" spans="1:4" s="105" customFormat="1" ht="15.5" hidden="1" x14ac:dyDescent="0.35">
      <c r="A42" s="112" t="s">
        <v>37</v>
      </c>
      <c r="B42" s="107" t="s">
        <v>2506</v>
      </c>
      <c r="C42" s="107" t="s">
        <v>2465</v>
      </c>
      <c r="D42" s="113">
        <v>0</v>
      </c>
    </row>
    <row r="43" spans="1:4" s="105" customFormat="1" ht="15.5" hidden="1" x14ac:dyDescent="0.35">
      <c r="A43" s="112" t="s">
        <v>730</v>
      </c>
      <c r="B43" s="107" t="s">
        <v>2507</v>
      </c>
      <c r="C43" s="107" t="s">
        <v>728</v>
      </c>
      <c r="D43" s="113">
        <v>0</v>
      </c>
    </row>
    <row r="44" spans="1:4" s="105" customFormat="1" ht="15.5" hidden="1" x14ac:dyDescent="0.35">
      <c r="A44" s="112" t="s">
        <v>230</v>
      </c>
      <c r="B44" s="107" t="s">
        <v>2508</v>
      </c>
      <c r="C44" s="107" t="s">
        <v>2465</v>
      </c>
      <c r="D44" s="113">
        <v>0</v>
      </c>
    </row>
    <row r="45" spans="1:4" s="105" customFormat="1" ht="15.5" hidden="1" x14ac:dyDescent="0.35">
      <c r="A45" s="112" t="s">
        <v>2509</v>
      </c>
      <c r="B45" s="107" t="s">
        <v>2472</v>
      </c>
      <c r="C45" s="107" t="s">
        <v>2465</v>
      </c>
      <c r="D45" s="113">
        <v>0</v>
      </c>
    </row>
    <row r="46" spans="1:4" s="105" customFormat="1" ht="15.5" hidden="1" x14ac:dyDescent="0.35">
      <c r="A46" s="112" t="s">
        <v>2510</v>
      </c>
      <c r="B46" s="107" t="s">
        <v>2472</v>
      </c>
      <c r="C46" s="107" t="s">
        <v>2465</v>
      </c>
      <c r="D46" s="113">
        <v>0</v>
      </c>
    </row>
    <row r="47" spans="1:4" s="105" customFormat="1" ht="15.5" hidden="1" x14ac:dyDescent="0.35">
      <c r="A47" s="112" t="s">
        <v>1100</v>
      </c>
      <c r="B47" s="107" t="s">
        <v>2511</v>
      </c>
      <c r="C47" s="107" t="s">
        <v>2465</v>
      </c>
      <c r="D47" s="113"/>
    </row>
    <row r="48" spans="1:4" s="105" customFormat="1" ht="15.5" hidden="1" x14ac:dyDescent="0.35">
      <c r="A48" s="112" t="s">
        <v>887</v>
      </c>
      <c r="B48" s="107" t="s">
        <v>2512</v>
      </c>
      <c r="C48" s="107" t="s">
        <v>2465</v>
      </c>
      <c r="D48" s="113">
        <v>0</v>
      </c>
    </row>
    <row r="49" spans="1:4" s="105" customFormat="1" ht="15.5" hidden="1" x14ac:dyDescent="0.35">
      <c r="A49" s="112" t="s">
        <v>152</v>
      </c>
      <c r="B49" s="107" t="s">
        <v>2513</v>
      </c>
      <c r="C49" s="107" t="s">
        <v>2465</v>
      </c>
      <c r="D49" s="113">
        <v>0</v>
      </c>
    </row>
    <row r="50" spans="1:4" s="105" customFormat="1" ht="15.5" hidden="1" x14ac:dyDescent="0.35">
      <c r="A50" s="112" t="s">
        <v>158</v>
      </c>
      <c r="B50" s="107" t="s">
        <v>2514</v>
      </c>
      <c r="C50" s="107" t="s">
        <v>2465</v>
      </c>
      <c r="D50" s="113">
        <v>0</v>
      </c>
    </row>
    <row r="51" spans="1:4" s="105" customFormat="1" ht="15.5" hidden="1" x14ac:dyDescent="0.35">
      <c r="A51" s="112" t="s">
        <v>156</v>
      </c>
      <c r="B51" s="107" t="s">
        <v>2513</v>
      </c>
      <c r="C51" s="107" t="s">
        <v>2465</v>
      </c>
      <c r="D51" s="113">
        <v>0</v>
      </c>
    </row>
    <row r="52" spans="1:4" s="105" customFormat="1" ht="15.5" hidden="1" x14ac:dyDescent="0.35">
      <c r="A52" s="112" t="s">
        <v>161</v>
      </c>
      <c r="B52" s="107" t="s">
        <v>2515</v>
      </c>
      <c r="C52" s="107" t="s">
        <v>2465</v>
      </c>
      <c r="D52" s="113">
        <v>0</v>
      </c>
    </row>
    <row r="53" spans="1:4" s="105" customFormat="1" ht="15.5" hidden="1" x14ac:dyDescent="0.35">
      <c r="A53" s="112" t="s">
        <v>186</v>
      </c>
      <c r="B53" s="107" t="s">
        <v>2516</v>
      </c>
      <c r="C53" s="107" t="s">
        <v>2465</v>
      </c>
      <c r="D53" s="113">
        <v>0</v>
      </c>
    </row>
    <row r="54" spans="1:4" s="105" customFormat="1" ht="15.5" hidden="1" x14ac:dyDescent="0.35">
      <c r="A54" s="112" t="s">
        <v>1102</v>
      </c>
      <c r="B54" s="107" t="s">
        <v>2517</v>
      </c>
      <c r="C54" s="107" t="s">
        <v>2465</v>
      </c>
      <c r="D54" s="113">
        <v>0</v>
      </c>
    </row>
    <row r="55" spans="1:4" s="105" customFormat="1" ht="15.5" hidden="1" x14ac:dyDescent="0.35">
      <c r="A55" s="112" t="s">
        <v>129</v>
      </c>
      <c r="B55" s="107" t="s">
        <v>2472</v>
      </c>
      <c r="C55" s="107" t="s">
        <v>2465</v>
      </c>
      <c r="D55" s="113">
        <v>0</v>
      </c>
    </row>
    <row r="56" spans="1:4" s="105" customFormat="1" ht="15.5" hidden="1" x14ac:dyDescent="0.35">
      <c r="A56" s="112" t="s">
        <v>130</v>
      </c>
      <c r="B56" s="107" t="s">
        <v>2472</v>
      </c>
      <c r="C56" s="107" t="s">
        <v>2465</v>
      </c>
      <c r="D56" s="113">
        <v>0</v>
      </c>
    </row>
    <row r="57" spans="1:4" s="105" customFormat="1" ht="15.5" hidden="1" x14ac:dyDescent="0.35">
      <c r="A57" s="112" t="s">
        <v>103</v>
      </c>
      <c r="B57" s="107" t="s">
        <v>2472</v>
      </c>
      <c r="C57" s="107" t="s">
        <v>2465</v>
      </c>
      <c r="D57" s="113">
        <v>0</v>
      </c>
    </row>
    <row r="58" spans="1:4" s="105" customFormat="1" ht="15.5" hidden="1" x14ac:dyDescent="0.35">
      <c r="A58" s="112" t="s">
        <v>104</v>
      </c>
      <c r="B58" s="107" t="s">
        <v>2472</v>
      </c>
      <c r="C58" s="107" t="s">
        <v>2465</v>
      </c>
      <c r="D58" s="113">
        <v>0</v>
      </c>
    </row>
    <row r="59" spans="1:4" s="105" customFormat="1" ht="15.5" hidden="1" x14ac:dyDescent="0.35">
      <c r="A59" s="112" t="s">
        <v>2518</v>
      </c>
      <c r="B59" s="107" t="s">
        <v>2472</v>
      </c>
      <c r="C59" s="107" t="s">
        <v>2465</v>
      </c>
      <c r="D59" s="113">
        <v>0</v>
      </c>
    </row>
    <row r="60" spans="1:4" s="105" customFormat="1" ht="15.5" hidden="1" x14ac:dyDescent="0.35">
      <c r="A60" s="112" t="s">
        <v>120</v>
      </c>
      <c r="B60" s="107" t="s">
        <v>2466</v>
      </c>
      <c r="C60" s="107" t="s">
        <v>2465</v>
      </c>
      <c r="D60" s="113">
        <v>0</v>
      </c>
    </row>
    <row r="61" spans="1:4" s="105" customFormat="1" ht="15.5" hidden="1" x14ac:dyDescent="0.35">
      <c r="A61" s="112" t="s">
        <v>127</v>
      </c>
      <c r="B61" s="107" t="s">
        <v>2466</v>
      </c>
      <c r="C61" s="107" t="s">
        <v>2465</v>
      </c>
      <c r="D61" s="113">
        <v>0</v>
      </c>
    </row>
    <row r="62" spans="1:4" s="105" customFormat="1" ht="15.5" hidden="1" x14ac:dyDescent="0.35">
      <c r="A62" s="112" t="s">
        <v>124</v>
      </c>
      <c r="B62" s="107" t="s">
        <v>2466</v>
      </c>
      <c r="C62" s="107" t="s">
        <v>2465</v>
      </c>
      <c r="D62" s="113">
        <v>0</v>
      </c>
    </row>
    <row r="63" spans="1:4" s="105" customFormat="1" ht="15.5" hidden="1" x14ac:dyDescent="0.35">
      <c r="A63" s="112" t="s">
        <v>119</v>
      </c>
      <c r="B63" s="107" t="s">
        <v>2466</v>
      </c>
      <c r="C63" s="107" t="s">
        <v>2465</v>
      </c>
      <c r="D63" s="113">
        <v>0</v>
      </c>
    </row>
    <row r="64" spans="1:4" s="105" customFormat="1" ht="15.5" hidden="1" x14ac:dyDescent="0.35">
      <c r="A64" s="112" t="s">
        <v>114</v>
      </c>
      <c r="B64" s="107" t="s">
        <v>2472</v>
      </c>
      <c r="C64" s="107" t="s">
        <v>2465</v>
      </c>
      <c r="D64" s="113">
        <v>0</v>
      </c>
    </row>
    <row r="65" spans="1:4" s="106" customFormat="1" ht="15.5" hidden="1" x14ac:dyDescent="0.35">
      <c r="A65" s="114" t="s">
        <v>2519</v>
      </c>
      <c r="B65" s="108" t="s">
        <v>2520</v>
      </c>
      <c r="C65" s="108" t="s">
        <v>2465</v>
      </c>
      <c r="D65" s="115">
        <v>0</v>
      </c>
    </row>
    <row r="66" spans="1:4" s="105" customFormat="1" ht="15.5" hidden="1" x14ac:dyDescent="0.35">
      <c r="A66" s="112" t="s">
        <v>228</v>
      </c>
      <c r="B66" s="107" t="s">
        <v>2521</v>
      </c>
      <c r="C66" s="107" t="s">
        <v>2465</v>
      </c>
      <c r="D66" s="113">
        <v>0</v>
      </c>
    </row>
    <row r="67" spans="1:4" s="105" customFormat="1" ht="15.5" hidden="1" x14ac:dyDescent="0.35">
      <c r="A67" s="112" t="s">
        <v>220</v>
      </c>
      <c r="B67" s="107" t="s">
        <v>2522</v>
      </c>
      <c r="C67" s="107" t="s">
        <v>2465</v>
      </c>
      <c r="D67" s="113">
        <v>0</v>
      </c>
    </row>
    <row r="68" spans="1:4" s="105" customFormat="1" ht="15.5" hidden="1" x14ac:dyDescent="0.35">
      <c r="A68" s="112" t="s">
        <v>157</v>
      </c>
      <c r="B68" s="107" t="s">
        <v>2523</v>
      </c>
      <c r="C68" s="107" t="s">
        <v>2465</v>
      </c>
      <c r="D68" s="113">
        <v>0</v>
      </c>
    </row>
    <row r="69" spans="1:4" s="105" customFormat="1" ht="15.5" hidden="1" x14ac:dyDescent="0.35">
      <c r="A69" s="112" t="s">
        <v>2524</v>
      </c>
      <c r="B69" s="107" t="s">
        <v>2525</v>
      </c>
      <c r="C69" s="107" t="s">
        <v>2465</v>
      </c>
      <c r="D69" s="113">
        <v>0</v>
      </c>
    </row>
    <row r="70" spans="1:4" s="105" customFormat="1" ht="15.5" hidden="1" x14ac:dyDescent="0.35">
      <c r="A70" s="112" t="s">
        <v>332</v>
      </c>
      <c r="B70" s="107" t="s">
        <v>2526</v>
      </c>
      <c r="C70" s="107" t="s">
        <v>2465</v>
      </c>
      <c r="D70" s="113">
        <v>0</v>
      </c>
    </row>
    <row r="71" spans="1:4" s="105" customFormat="1" ht="15.5" hidden="1" x14ac:dyDescent="0.35">
      <c r="A71" s="112" t="s">
        <v>90</v>
      </c>
      <c r="B71" s="107" t="s">
        <v>2527</v>
      </c>
      <c r="C71" s="107" t="s">
        <v>2465</v>
      </c>
      <c r="D71" s="113">
        <v>0</v>
      </c>
    </row>
    <row r="72" spans="1:4" s="105" customFormat="1" ht="15.5" hidden="1" x14ac:dyDescent="0.35">
      <c r="A72" s="112" t="s">
        <v>125</v>
      </c>
      <c r="B72" s="107" t="s">
        <v>2466</v>
      </c>
      <c r="C72" s="107" t="s">
        <v>2465</v>
      </c>
      <c r="D72" s="113">
        <v>0</v>
      </c>
    </row>
    <row r="73" spans="1:4" s="105" customFormat="1" ht="15.5" hidden="1" x14ac:dyDescent="0.35">
      <c r="A73" s="112" t="s">
        <v>112</v>
      </c>
      <c r="B73" s="107" t="s">
        <v>2472</v>
      </c>
      <c r="C73" s="107" t="s">
        <v>2465</v>
      </c>
      <c r="D73" s="113">
        <v>0</v>
      </c>
    </row>
    <row r="74" spans="1:4" s="105" customFormat="1" ht="15.5" hidden="1" x14ac:dyDescent="0.35">
      <c r="A74" s="112" t="s">
        <v>31</v>
      </c>
      <c r="B74" s="107" t="s">
        <v>2528</v>
      </c>
      <c r="C74" s="107" t="s">
        <v>2465</v>
      </c>
      <c r="D74" s="113">
        <v>0</v>
      </c>
    </row>
    <row r="75" spans="1:4" s="105" customFormat="1" ht="15.5" hidden="1" x14ac:dyDescent="0.35">
      <c r="A75" s="112" t="s">
        <v>449</v>
      </c>
      <c r="B75" s="107" t="s">
        <v>2529</v>
      </c>
      <c r="C75" s="107" t="s">
        <v>2465</v>
      </c>
      <c r="D75" s="113">
        <v>0</v>
      </c>
    </row>
    <row r="76" spans="1:4" s="105" customFormat="1" ht="15.5" hidden="1" x14ac:dyDescent="0.35">
      <c r="A76" s="112" t="s">
        <v>106</v>
      </c>
      <c r="B76" s="107" t="s">
        <v>2530</v>
      </c>
      <c r="C76" s="107" t="s">
        <v>2465</v>
      </c>
      <c r="D76" s="113">
        <v>0</v>
      </c>
    </row>
    <row r="77" spans="1:4" s="105" customFormat="1" ht="15.5" hidden="1" x14ac:dyDescent="0.35">
      <c r="A77" s="112" t="s">
        <v>86</v>
      </c>
      <c r="B77" s="107" t="s">
        <v>2530</v>
      </c>
      <c r="C77" s="107" t="s">
        <v>2465</v>
      </c>
      <c r="D77" s="113">
        <v>0</v>
      </c>
    </row>
    <row r="78" spans="1:4" s="105" customFormat="1" ht="15.5" hidden="1" x14ac:dyDescent="0.35">
      <c r="A78" s="112" t="s">
        <v>69</v>
      </c>
      <c r="B78" s="107" t="s">
        <v>2472</v>
      </c>
      <c r="C78" s="107" t="s">
        <v>2465</v>
      </c>
      <c r="D78" s="113">
        <v>0</v>
      </c>
    </row>
    <row r="79" spans="1:4" s="105" customFormat="1" ht="15.5" hidden="1" x14ac:dyDescent="0.35">
      <c r="A79" s="112" t="s">
        <v>2531</v>
      </c>
      <c r="B79" s="107" t="s">
        <v>2472</v>
      </c>
      <c r="C79" s="107" t="s">
        <v>2465</v>
      </c>
      <c r="D79" s="113">
        <v>0</v>
      </c>
    </row>
    <row r="80" spans="1:4" s="105" customFormat="1" ht="15.5" hidden="1" x14ac:dyDescent="0.35">
      <c r="A80" s="112" t="s">
        <v>72</v>
      </c>
      <c r="B80" s="107" t="s">
        <v>2532</v>
      </c>
      <c r="C80" s="107" t="s">
        <v>2465</v>
      </c>
      <c r="D80" s="113">
        <v>0</v>
      </c>
    </row>
    <row r="81" spans="1:5" s="105" customFormat="1" ht="15.5" hidden="1" x14ac:dyDescent="0.35">
      <c r="A81" s="112" t="s">
        <v>93</v>
      </c>
      <c r="B81" s="107" t="s">
        <v>2527</v>
      </c>
      <c r="C81" s="107" t="s">
        <v>2465</v>
      </c>
      <c r="D81" s="113">
        <v>0</v>
      </c>
    </row>
    <row r="82" spans="1:5" s="106" customFormat="1" ht="15.5" x14ac:dyDescent="0.35">
      <c r="A82" s="114" t="s">
        <v>2533</v>
      </c>
      <c r="B82" s="108" t="s">
        <v>2534</v>
      </c>
      <c r="C82" s="108" t="s">
        <v>2465</v>
      </c>
      <c r="D82" s="115">
        <v>87</v>
      </c>
      <c r="E82" s="106" t="s">
        <v>2535</v>
      </c>
    </row>
    <row r="83" spans="1:5" s="105" customFormat="1" ht="15.5" x14ac:dyDescent="0.35">
      <c r="A83" s="112" t="s">
        <v>304</v>
      </c>
      <c r="B83" s="107" t="s">
        <v>2522</v>
      </c>
      <c r="C83" s="107" t="s">
        <v>2465</v>
      </c>
      <c r="D83" s="113">
        <v>110</v>
      </c>
      <c r="E83" s="105" t="s">
        <v>2535</v>
      </c>
    </row>
    <row r="84" spans="1:5" s="105" customFormat="1" ht="15.5" hidden="1" x14ac:dyDescent="0.35">
      <c r="A84" s="112" t="s">
        <v>1025</v>
      </c>
      <c r="B84" s="107" t="s">
        <v>2477</v>
      </c>
      <c r="C84" s="107" t="s">
        <v>2465</v>
      </c>
      <c r="D84" s="113"/>
    </row>
    <row r="85" spans="1:5" s="105" customFormat="1" ht="15.5" hidden="1" x14ac:dyDescent="0.35">
      <c r="A85" s="112" t="s">
        <v>234</v>
      </c>
      <c r="B85" s="107" t="s">
        <v>2536</v>
      </c>
      <c r="C85" s="107" t="s">
        <v>2465</v>
      </c>
      <c r="D85" s="113">
        <v>0</v>
      </c>
    </row>
    <row r="86" spans="1:5" s="105" customFormat="1" ht="15.5" hidden="1" x14ac:dyDescent="0.35">
      <c r="A86" s="112" t="s">
        <v>98</v>
      </c>
      <c r="B86" s="107" t="s">
        <v>2537</v>
      </c>
      <c r="C86" s="107" t="s">
        <v>2465</v>
      </c>
      <c r="D86" s="113">
        <v>0</v>
      </c>
    </row>
    <row r="87" spans="1:5" s="105" customFormat="1" ht="15.5" hidden="1" x14ac:dyDescent="0.35">
      <c r="A87" s="112" t="s">
        <v>150</v>
      </c>
      <c r="B87" s="107" t="s">
        <v>2522</v>
      </c>
      <c r="C87" s="107" t="s">
        <v>2465</v>
      </c>
      <c r="D87" s="113">
        <v>0</v>
      </c>
    </row>
    <row r="88" spans="1:5" s="105" customFormat="1" ht="15.5" hidden="1" x14ac:dyDescent="0.35">
      <c r="A88" s="112" t="s">
        <v>2538</v>
      </c>
      <c r="B88" s="107" t="s">
        <v>2539</v>
      </c>
      <c r="C88" s="107" t="s">
        <v>2465</v>
      </c>
      <c r="D88" s="113">
        <v>0</v>
      </c>
    </row>
    <row r="89" spans="1:5" s="105" customFormat="1" ht="15.5" hidden="1" x14ac:dyDescent="0.35">
      <c r="A89" s="112" t="s">
        <v>437</v>
      </c>
      <c r="B89" s="107" t="s">
        <v>2477</v>
      </c>
      <c r="C89" s="107" t="s">
        <v>2465</v>
      </c>
      <c r="D89" s="113"/>
    </row>
    <row r="90" spans="1:5" s="105" customFormat="1" ht="15.5" hidden="1" x14ac:dyDescent="0.35">
      <c r="A90" s="112" t="s">
        <v>109</v>
      </c>
      <c r="B90" s="107" t="s">
        <v>2472</v>
      </c>
      <c r="C90" s="107" t="s">
        <v>2465</v>
      </c>
      <c r="D90" s="113">
        <v>0</v>
      </c>
    </row>
    <row r="91" spans="1:5" s="105" customFormat="1" ht="15.5" hidden="1" x14ac:dyDescent="0.35">
      <c r="A91" s="112" t="s">
        <v>247</v>
      </c>
      <c r="B91" s="107" t="s">
        <v>2471</v>
      </c>
      <c r="C91" s="107" t="s">
        <v>2465</v>
      </c>
      <c r="D91" s="113"/>
    </row>
    <row r="92" spans="1:5" s="105" customFormat="1" ht="15.5" hidden="1" x14ac:dyDescent="0.35">
      <c r="A92" s="112" t="s">
        <v>83</v>
      </c>
      <c r="B92" s="107" t="s">
        <v>2540</v>
      </c>
      <c r="C92" s="107" t="s">
        <v>2465</v>
      </c>
      <c r="D92" s="113">
        <v>0</v>
      </c>
    </row>
    <row r="93" spans="1:5" s="105" customFormat="1" ht="15.5" hidden="1" x14ac:dyDescent="0.35">
      <c r="A93" s="112" t="s">
        <v>2541</v>
      </c>
      <c r="B93" s="107" t="s">
        <v>2472</v>
      </c>
      <c r="C93" s="107" t="s">
        <v>2465</v>
      </c>
      <c r="D93" s="113">
        <v>0</v>
      </c>
    </row>
    <row r="94" spans="1:5" s="105" customFormat="1" ht="15.5" hidden="1" x14ac:dyDescent="0.35">
      <c r="A94" s="112" t="s">
        <v>115</v>
      </c>
      <c r="B94" s="107" t="s">
        <v>2472</v>
      </c>
      <c r="C94" s="107" t="s">
        <v>2465</v>
      </c>
      <c r="D94" s="113">
        <v>0</v>
      </c>
    </row>
    <row r="95" spans="1:5" s="105" customFormat="1" ht="15.5" hidden="1" x14ac:dyDescent="0.35">
      <c r="A95" s="112" t="s">
        <v>2542</v>
      </c>
      <c r="B95" s="107" t="s">
        <v>2472</v>
      </c>
      <c r="C95" s="107" t="s">
        <v>2465</v>
      </c>
      <c r="D95" s="113">
        <v>0</v>
      </c>
    </row>
    <row r="96" spans="1:5" s="105" customFormat="1" ht="15.5" hidden="1" x14ac:dyDescent="0.35">
      <c r="A96" s="112" t="s">
        <v>134</v>
      </c>
      <c r="B96" s="107" t="s">
        <v>2472</v>
      </c>
      <c r="C96" s="107" t="s">
        <v>2465</v>
      </c>
      <c r="D96" s="113">
        <v>0</v>
      </c>
    </row>
    <row r="97" spans="1:5" s="105" customFormat="1" ht="15.5" hidden="1" x14ac:dyDescent="0.35">
      <c r="A97" s="112" t="s">
        <v>33</v>
      </c>
      <c r="B97" s="107" t="s">
        <v>2472</v>
      </c>
      <c r="C97" s="107" t="s">
        <v>2465</v>
      </c>
      <c r="D97" s="113">
        <v>0</v>
      </c>
    </row>
    <row r="98" spans="1:5" s="105" customFormat="1" ht="15.5" hidden="1" x14ac:dyDescent="0.35">
      <c r="A98" s="112" t="s">
        <v>133</v>
      </c>
      <c r="B98" s="107" t="s">
        <v>2472</v>
      </c>
      <c r="C98" s="107" t="s">
        <v>2465</v>
      </c>
      <c r="D98" s="113">
        <v>0</v>
      </c>
    </row>
    <row r="99" spans="1:5" s="105" customFormat="1" ht="15.5" hidden="1" x14ac:dyDescent="0.35">
      <c r="A99" s="112" t="s">
        <v>56</v>
      </c>
      <c r="B99" s="107" t="s">
        <v>2472</v>
      </c>
      <c r="C99" s="107" t="s">
        <v>2465</v>
      </c>
      <c r="D99" s="113">
        <v>0</v>
      </c>
    </row>
    <row r="100" spans="1:5" s="105" customFormat="1" ht="15.5" hidden="1" x14ac:dyDescent="0.35">
      <c r="A100" s="112" t="s">
        <v>105</v>
      </c>
      <c r="B100" s="107" t="s">
        <v>2543</v>
      </c>
      <c r="C100" s="107" t="s">
        <v>2465</v>
      </c>
      <c r="D100" s="113">
        <v>0</v>
      </c>
    </row>
    <row r="101" spans="1:5" s="105" customFormat="1" ht="15.5" hidden="1" x14ac:dyDescent="0.35">
      <c r="A101" s="112" t="s">
        <v>32</v>
      </c>
      <c r="B101" s="107" t="s">
        <v>2544</v>
      </c>
      <c r="C101" s="107" t="s">
        <v>2465</v>
      </c>
      <c r="D101" s="113">
        <v>0</v>
      </c>
    </row>
    <row r="102" spans="1:5" s="105" customFormat="1" ht="15.5" hidden="1" x14ac:dyDescent="0.35">
      <c r="A102" s="112" t="s">
        <v>604</v>
      </c>
      <c r="B102" s="107" t="s">
        <v>2545</v>
      </c>
      <c r="C102" s="107" t="s">
        <v>2465</v>
      </c>
      <c r="D102" s="113">
        <v>0</v>
      </c>
    </row>
    <row r="103" spans="1:5" s="105" customFormat="1" ht="15.5" hidden="1" x14ac:dyDescent="0.35">
      <c r="A103" s="112" t="s">
        <v>240</v>
      </c>
      <c r="B103" s="107" t="s">
        <v>2525</v>
      </c>
      <c r="C103" s="107" t="s">
        <v>2465</v>
      </c>
      <c r="D103" s="113">
        <v>0</v>
      </c>
    </row>
    <row r="104" spans="1:5" s="106" customFormat="1" ht="15.5" hidden="1" x14ac:dyDescent="0.35">
      <c r="A104" s="114" t="s">
        <v>2546</v>
      </c>
      <c r="B104" s="108" t="s">
        <v>2547</v>
      </c>
      <c r="C104" s="108" t="s">
        <v>2465</v>
      </c>
      <c r="D104" s="115">
        <v>0</v>
      </c>
    </row>
    <row r="105" spans="1:5" s="105" customFormat="1" ht="15.5" hidden="1" x14ac:dyDescent="0.35">
      <c r="A105" s="112" t="s">
        <v>141</v>
      </c>
      <c r="B105" s="107" t="s">
        <v>2522</v>
      </c>
      <c r="C105" s="107" t="s">
        <v>2465</v>
      </c>
      <c r="D105" s="113">
        <v>0</v>
      </c>
    </row>
    <row r="106" spans="1:5" s="105" customFormat="1" ht="15.5" hidden="1" x14ac:dyDescent="0.35">
      <c r="A106" s="112" t="s">
        <v>2548</v>
      </c>
      <c r="B106" s="107" t="s">
        <v>2549</v>
      </c>
      <c r="C106" s="107" t="s">
        <v>2465</v>
      </c>
      <c r="D106" s="113">
        <v>0</v>
      </c>
    </row>
    <row r="107" spans="1:5" s="105" customFormat="1" ht="15.5" hidden="1" x14ac:dyDescent="0.35">
      <c r="A107" s="112" t="s">
        <v>116</v>
      </c>
      <c r="B107" s="107" t="s">
        <v>2472</v>
      </c>
      <c r="C107" s="107" t="s">
        <v>2465</v>
      </c>
      <c r="D107" s="113">
        <v>0</v>
      </c>
    </row>
    <row r="108" spans="1:5" s="106" customFormat="1" ht="15.5" x14ac:dyDescent="0.35">
      <c r="A108" s="114" t="s">
        <v>2550</v>
      </c>
      <c r="B108" s="108" t="s">
        <v>2551</v>
      </c>
      <c r="C108" s="108" t="s">
        <v>2465</v>
      </c>
      <c r="D108" s="115">
        <v>90</v>
      </c>
      <c r="E108" s="106" t="s">
        <v>2535</v>
      </c>
    </row>
    <row r="109" spans="1:5" s="105" customFormat="1" ht="15.5" hidden="1" x14ac:dyDescent="0.35">
      <c r="A109" s="112" t="s">
        <v>99</v>
      </c>
      <c r="B109" s="107" t="s">
        <v>2552</v>
      </c>
      <c r="C109" s="107" t="s">
        <v>2465</v>
      </c>
      <c r="D109" s="113">
        <v>0</v>
      </c>
    </row>
    <row r="110" spans="1:5" s="105" customFormat="1" ht="15.5" hidden="1" x14ac:dyDescent="0.35">
      <c r="A110" s="112" t="s">
        <v>132</v>
      </c>
      <c r="B110" s="107" t="s">
        <v>2472</v>
      </c>
      <c r="C110" s="107" t="s">
        <v>2465</v>
      </c>
      <c r="D110" s="113">
        <v>0</v>
      </c>
    </row>
    <row r="111" spans="1:5" s="105" customFormat="1" ht="15.5" hidden="1" x14ac:dyDescent="0.35">
      <c r="A111" s="112" t="s">
        <v>131</v>
      </c>
      <c r="B111" s="107" t="s">
        <v>2472</v>
      </c>
      <c r="C111" s="107" t="s">
        <v>2465</v>
      </c>
      <c r="D111" s="113">
        <v>0</v>
      </c>
    </row>
    <row r="112" spans="1:5" s="105" customFormat="1" ht="15.5" hidden="1" x14ac:dyDescent="0.35">
      <c r="A112" s="112" t="s">
        <v>121</v>
      </c>
      <c r="B112" s="107" t="s">
        <v>2466</v>
      </c>
      <c r="C112" s="107" t="s">
        <v>2465</v>
      </c>
      <c r="D112" s="113">
        <v>0</v>
      </c>
    </row>
    <row r="113" spans="1:8" s="105" customFormat="1" ht="15.5" x14ac:dyDescent="0.35">
      <c r="A113" s="112" t="s">
        <v>2553</v>
      </c>
      <c r="B113" s="107" t="s">
        <v>2472</v>
      </c>
      <c r="C113" s="107" t="s">
        <v>2465</v>
      </c>
      <c r="D113" s="113">
        <v>15</v>
      </c>
      <c r="E113" s="105" t="s">
        <v>2535</v>
      </c>
    </row>
    <row r="114" spans="1:8" s="105" customFormat="1" ht="15.5" hidden="1" x14ac:dyDescent="0.35">
      <c r="A114" s="112" t="s">
        <v>2554</v>
      </c>
      <c r="B114" s="107" t="s">
        <v>2472</v>
      </c>
      <c r="C114" s="107" t="s">
        <v>2465</v>
      </c>
      <c r="D114" s="113">
        <v>0</v>
      </c>
    </row>
    <row r="115" spans="1:8" s="105" customFormat="1" ht="15.5" hidden="1" x14ac:dyDescent="0.35">
      <c r="A115" s="112" t="s">
        <v>2555</v>
      </c>
      <c r="B115" s="107" t="s">
        <v>2472</v>
      </c>
      <c r="C115" s="107" t="s">
        <v>2465</v>
      </c>
      <c r="D115" s="113">
        <v>0</v>
      </c>
    </row>
    <row r="116" spans="1:8" s="105" customFormat="1" ht="15.5" hidden="1" x14ac:dyDescent="0.35">
      <c r="A116" s="112" t="s">
        <v>57</v>
      </c>
      <c r="B116" s="107" t="s">
        <v>2472</v>
      </c>
      <c r="C116" s="107" t="s">
        <v>2465</v>
      </c>
      <c r="D116" s="113">
        <v>0</v>
      </c>
    </row>
    <row r="117" spans="1:8" s="105" customFormat="1" ht="15.5" hidden="1" x14ac:dyDescent="0.35">
      <c r="A117" s="112" t="s">
        <v>113</v>
      </c>
      <c r="B117" s="107" t="s">
        <v>2472</v>
      </c>
      <c r="C117" s="107" t="s">
        <v>2465</v>
      </c>
      <c r="D117" s="113">
        <v>0</v>
      </c>
    </row>
    <row r="118" spans="1:8" s="105" customFormat="1" ht="15.5" hidden="1" x14ac:dyDescent="0.35">
      <c r="A118" s="112" t="s">
        <v>2556</v>
      </c>
      <c r="B118" s="107" t="s">
        <v>2472</v>
      </c>
      <c r="C118" s="107" t="s">
        <v>2465</v>
      </c>
      <c r="D118" s="113">
        <v>0</v>
      </c>
    </row>
    <row r="119" spans="1:8" s="105" customFormat="1" ht="15.5" hidden="1" x14ac:dyDescent="0.35">
      <c r="A119" s="112" t="s">
        <v>571</v>
      </c>
      <c r="B119" s="107" t="s">
        <v>2557</v>
      </c>
      <c r="C119" s="107" t="s">
        <v>561</v>
      </c>
      <c r="D119" s="113">
        <v>0</v>
      </c>
    </row>
    <row r="120" spans="1:8" s="105" customFormat="1" ht="15.5" hidden="1" x14ac:dyDescent="0.35">
      <c r="A120" s="112" t="s">
        <v>135</v>
      </c>
      <c r="B120" s="107" t="s">
        <v>2558</v>
      </c>
      <c r="C120" s="107" t="s">
        <v>2559</v>
      </c>
      <c r="D120" s="113">
        <v>0</v>
      </c>
    </row>
    <row r="121" spans="1:8" s="105" customFormat="1" ht="15.5" hidden="1" x14ac:dyDescent="0.35">
      <c r="A121" s="112" t="s">
        <v>34</v>
      </c>
      <c r="B121" s="107" t="s">
        <v>2560</v>
      </c>
      <c r="C121" s="107" t="s">
        <v>2465</v>
      </c>
      <c r="D121" s="113">
        <v>0</v>
      </c>
    </row>
    <row r="122" spans="1:8" s="105" customFormat="1" ht="15.5" hidden="1" x14ac:dyDescent="0.35">
      <c r="A122" s="112" t="s">
        <v>856</v>
      </c>
      <c r="B122" s="107" t="s">
        <v>2477</v>
      </c>
      <c r="C122" s="107" t="s">
        <v>2465</v>
      </c>
      <c r="D122" s="113"/>
    </row>
    <row r="123" spans="1:8" s="105" customFormat="1" ht="15.5" hidden="1" x14ac:dyDescent="0.35">
      <c r="A123" s="112" t="s">
        <v>530</v>
      </c>
      <c r="B123" s="107" t="s">
        <v>2561</v>
      </c>
      <c r="C123" s="107" t="s">
        <v>2465</v>
      </c>
      <c r="D123" s="113">
        <v>0</v>
      </c>
    </row>
    <row r="124" spans="1:8" s="105" customFormat="1" ht="15.5" hidden="1" x14ac:dyDescent="0.35">
      <c r="A124" s="112" t="s">
        <v>77</v>
      </c>
      <c r="B124" s="107" t="s">
        <v>2561</v>
      </c>
      <c r="C124" s="107" t="s">
        <v>2562</v>
      </c>
      <c r="D124" s="113">
        <v>0</v>
      </c>
    </row>
    <row r="125" spans="1:8" s="105" customFormat="1" ht="15.5" hidden="1" x14ac:dyDescent="0.35">
      <c r="A125" s="112" t="s">
        <v>306</v>
      </c>
      <c r="B125" s="107" t="s">
        <v>2563</v>
      </c>
      <c r="C125" s="107" t="s">
        <v>307</v>
      </c>
      <c r="D125" s="113"/>
    </row>
    <row r="126" spans="1:8" s="105" customFormat="1" ht="15.5" hidden="1" x14ac:dyDescent="0.35">
      <c r="A126" s="112" t="s">
        <v>250</v>
      </c>
      <c r="B126" s="107" t="s">
        <v>2564</v>
      </c>
      <c r="C126" s="107" t="s">
        <v>251</v>
      </c>
      <c r="D126" s="113"/>
      <c r="E126" s="105">
        <v>2895893</v>
      </c>
      <c r="F126" s="105">
        <v>2675240</v>
      </c>
      <c r="G126" s="105">
        <v>2655100</v>
      </c>
      <c r="H126" s="105">
        <v>2719180</v>
      </c>
    </row>
    <row r="127" spans="1:8" s="105" customFormat="1" ht="15.5" hidden="1" x14ac:dyDescent="0.35">
      <c r="A127" s="112" t="s">
        <v>259</v>
      </c>
      <c r="B127" s="107" t="s">
        <v>2475</v>
      </c>
      <c r="C127" s="107" t="s">
        <v>2465</v>
      </c>
      <c r="D127" s="113">
        <f>SUM(E127:H127)</f>
        <v>2165640</v>
      </c>
      <c r="E127" s="105">
        <v>674460</v>
      </c>
      <c r="F127" s="105">
        <v>472980</v>
      </c>
      <c r="G127" s="105">
        <v>543420</v>
      </c>
      <c r="H127" s="105">
        <v>474780</v>
      </c>
    </row>
    <row r="128" spans="1:8" s="105" customFormat="1" ht="15.5" hidden="1" x14ac:dyDescent="0.35">
      <c r="A128" s="112" t="s">
        <v>611</v>
      </c>
      <c r="B128" s="107" t="s">
        <v>2565</v>
      </c>
      <c r="C128" s="107" t="s">
        <v>2465</v>
      </c>
      <c r="D128" s="113">
        <v>0</v>
      </c>
    </row>
    <row r="129" spans="1:5" s="105" customFormat="1" ht="15.5" x14ac:dyDescent="0.35">
      <c r="A129" s="112" t="s">
        <v>836</v>
      </c>
      <c r="B129" s="107" t="s">
        <v>2566</v>
      </c>
      <c r="C129" s="107" t="s">
        <v>2465</v>
      </c>
      <c r="D129" s="113">
        <v>95</v>
      </c>
      <c r="E129" s="105" t="s">
        <v>2567</v>
      </c>
    </row>
    <row r="130" spans="1:5" s="105" customFormat="1" ht="15.5" hidden="1" x14ac:dyDescent="0.35">
      <c r="A130" s="112" t="s">
        <v>201</v>
      </c>
      <c r="B130" s="107" t="s">
        <v>2503</v>
      </c>
      <c r="C130" s="107" t="s">
        <v>2465</v>
      </c>
      <c r="D130" s="113">
        <v>0</v>
      </c>
    </row>
    <row r="131" spans="1:5" s="105" customFormat="1" ht="15.5" hidden="1" x14ac:dyDescent="0.35">
      <c r="A131" s="112" t="s">
        <v>377</v>
      </c>
      <c r="B131" s="107" t="s">
        <v>2568</v>
      </c>
      <c r="C131" s="107" t="s">
        <v>2465</v>
      </c>
      <c r="D131" s="113">
        <v>0</v>
      </c>
    </row>
    <row r="132" spans="1:5" s="105" customFormat="1" ht="15.5" hidden="1" x14ac:dyDescent="0.35">
      <c r="A132" s="112" t="s">
        <v>421</v>
      </c>
      <c r="B132" s="107" t="s">
        <v>2471</v>
      </c>
      <c r="C132" s="107" t="s">
        <v>2465</v>
      </c>
      <c r="D132" s="113">
        <v>0</v>
      </c>
    </row>
    <row r="133" spans="1:5" s="105" customFormat="1" ht="15.5" hidden="1" x14ac:dyDescent="0.35">
      <c r="A133" s="112" t="s">
        <v>830</v>
      </c>
      <c r="B133" s="107" t="s">
        <v>2569</v>
      </c>
      <c r="C133" s="107" t="s">
        <v>831</v>
      </c>
      <c r="D133" s="113">
        <v>0</v>
      </c>
    </row>
    <row r="134" spans="1:5" s="105" customFormat="1" ht="15.5" hidden="1" x14ac:dyDescent="0.35">
      <c r="A134" s="112" t="s">
        <v>533</v>
      </c>
      <c r="B134" s="107" t="s">
        <v>2570</v>
      </c>
      <c r="C134" s="107" t="s">
        <v>2465</v>
      </c>
      <c r="D134" s="113">
        <v>0</v>
      </c>
    </row>
    <row r="135" spans="1:5" s="105" customFormat="1" ht="15.5" hidden="1" x14ac:dyDescent="0.35">
      <c r="A135" s="112" t="s">
        <v>47</v>
      </c>
      <c r="B135" s="107" t="s">
        <v>2571</v>
      </c>
      <c r="C135" s="107" t="s">
        <v>837</v>
      </c>
      <c r="D135" s="113"/>
    </row>
    <row r="136" spans="1:5" s="105" customFormat="1" ht="15.5" hidden="1" x14ac:dyDescent="0.35">
      <c r="A136" s="112" t="s">
        <v>2572</v>
      </c>
      <c r="B136" s="107" t="s">
        <v>2571</v>
      </c>
      <c r="C136" s="107" t="s">
        <v>961</v>
      </c>
      <c r="D136" s="113"/>
    </row>
    <row r="137" spans="1:5" s="105" customFormat="1" ht="15.5" hidden="1" x14ac:dyDescent="0.35">
      <c r="A137" s="112" t="s">
        <v>40</v>
      </c>
      <c r="B137" s="107" t="s">
        <v>2477</v>
      </c>
      <c r="C137" s="107" t="s">
        <v>2465</v>
      </c>
      <c r="D137" s="113"/>
    </row>
    <row r="138" spans="1:5" s="105" customFormat="1" ht="15.5" hidden="1" x14ac:dyDescent="0.35">
      <c r="A138" s="112" t="s">
        <v>1036</v>
      </c>
      <c r="B138" s="107" t="s">
        <v>2477</v>
      </c>
      <c r="C138" s="107" t="s">
        <v>2465</v>
      </c>
      <c r="D138" s="113"/>
    </row>
    <row r="139" spans="1:5" s="105" customFormat="1" ht="15.5" hidden="1" x14ac:dyDescent="0.35">
      <c r="A139" s="112" t="s">
        <v>1042</v>
      </c>
      <c r="B139" s="107" t="s">
        <v>2477</v>
      </c>
      <c r="C139" s="107" t="s">
        <v>2465</v>
      </c>
      <c r="D139" s="113"/>
    </row>
    <row r="140" spans="1:5" s="105" customFormat="1" ht="15.5" hidden="1" x14ac:dyDescent="0.35">
      <c r="A140" s="112" t="s">
        <v>718</v>
      </c>
      <c r="B140" s="107" t="s">
        <v>2477</v>
      </c>
      <c r="C140" s="107" t="s">
        <v>2465</v>
      </c>
      <c r="D140" s="113"/>
    </row>
    <row r="141" spans="1:5" s="105" customFormat="1" ht="15.5" hidden="1" x14ac:dyDescent="0.35">
      <c r="A141" s="112" t="s">
        <v>1032</v>
      </c>
      <c r="B141" s="107" t="s">
        <v>2477</v>
      </c>
      <c r="C141" s="107" t="s">
        <v>2465</v>
      </c>
      <c r="D141" s="113"/>
    </row>
    <row r="142" spans="1:5" s="105" customFormat="1" ht="15.5" hidden="1" x14ac:dyDescent="0.35">
      <c r="A142" s="112" t="s">
        <v>2573</v>
      </c>
      <c r="B142" s="107" t="s">
        <v>2574</v>
      </c>
      <c r="C142" s="107" t="s">
        <v>2465</v>
      </c>
      <c r="D142" s="113"/>
    </row>
    <row r="143" spans="1:5" s="105" customFormat="1" ht="15.5" hidden="1" x14ac:dyDescent="0.35">
      <c r="A143" s="112" t="s">
        <v>676</v>
      </c>
      <c r="B143" s="107" t="s">
        <v>2477</v>
      </c>
      <c r="C143" s="107" t="s">
        <v>2465</v>
      </c>
      <c r="D143" s="113"/>
    </row>
    <row r="144" spans="1:5" s="105" customFormat="1" ht="15.5" hidden="1" x14ac:dyDescent="0.35">
      <c r="A144" s="112" t="s">
        <v>1078</v>
      </c>
      <c r="B144" s="107" t="s">
        <v>2575</v>
      </c>
      <c r="C144" s="107" t="s">
        <v>2465</v>
      </c>
      <c r="D144" s="113"/>
    </row>
    <row r="145" spans="1:9" s="105" customFormat="1" ht="15.5" hidden="1" x14ac:dyDescent="0.35">
      <c r="A145" s="112" t="s">
        <v>408</v>
      </c>
      <c r="B145" s="107" t="s">
        <v>2576</v>
      </c>
      <c r="C145" s="107" t="s">
        <v>2465</v>
      </c>
      <c r="D145" s="113"/>
    </row>
    <row r="146" spans="1:9" s="105" customFormat="1" ht="15.5" hidden="1" x14ac:dyDescent="0.35">
      <c r="A146" s="112" t="s">
        <v>2577</v>
      </c>
      <c r="B146" s="107" t="s">
        <v>2571</v>
      </c>
      <c r="C146" s="107" t="s">
        <v>819</v>
      </c>
      <c r="D146" s="113"/>
    </row>
    <row r="147" spans="1:9" s="105" customFormat="1" ht="15.5" hidden="1" x14ac:dyDescent="0.35">
      <c r="A147" s="112" t="s">
        <v>841</v>
      </c>
      <c r="B147" s="107" t="s">
        <v>2578</v>
      </c>
      <c r="C147" s="107" t="s">
        <v>2465</v>
      </c>
      <c r="D147" s="113"/>
    </row>
    <row r="148" spans="1:9" s="105" customFormat="1" ht="15.5" hidden="1" x14ac:dyDescent="0.35">
      <c r="A148" s="112" t="s">
        <v>411</v>
      </c>
      <c r="B148" s="107" t="s">
        <v>2579</v>
      </c>
      <c r="C148" s="107" t="s">
        <v>2465</v>
      </c>
      <c r="D148" s="113"/>
    </row>
    <row r="149" spans="1:9" s="105" customFormat="1" ht="15.5" hidden="1" x14ac:dyDescent="0.35">
      <c r="A149" s="112" t="s">
        <v>452</v>
      </c>
      <c r="B149" s="107" t="s">
        <v>2578</v>
      </c>
      <c r="C149" s="107" t="s">
        <v>2465</v>
      </c>
      <c r="D149" s="113"/>
    </row>
    <row r="150" spans="1:9" s="105" customFormat="1" ht="15.5" hidden="1" x14ac:dyDescent="0.35">
      <c r="A150" s="112" t="s">
        <v>976</v>
      </c>
      <c r="B150" s="107" t="s">
        <v>2580</v>
      </c>
      <c r="C150" s="107" t="s">
        <v>965</v>
      </c>
      <c r="D150" s="113">
        <f>SUM(F150:I150)</f>
        <v>11324</v>
      </c>
      <c r="E150" s="105" t="s">
        <v>2631</v>
      </c>
      <c r="F150" s="105">
        <v>1030</v>
      </c>
      <c r="G150" s="105">
        <v>5459</v>
      </c>
      <c r="H150" s="105">
        <v>3408</v>
      </c>
      <c r="I150" s="105">
        <v>1427</v>
      </c>
    </row>
    <row r="151" spans="1:9" s="105" customFormat="1" ht="15.5" hidden="1" x14ac:dyDescent="0.35">
      <c r="A151" s="112" t="s">
        <v>2581</v>
      </c>
      <c r="B151" s="107" t="s">
        <v>2582</v>
      </c>
      <c r="C151" s="107" t="s">
        <v>2465</v>
      </c>
      <c r="D151" s="113">
        <f>SUM(E151:H151)</f>
        <v>166040</v>
      </c>
      <c r="E151" s="105">
        <v>44360</v>
      </c>
      <c r="F151" s="105">
        <v>0</v>
      </c>
      <c r="G151" s="105">
        <v>40000</v>
      </c>
      <c r="H151" s="105">
        <v>81680</v>
      </c>
    </row>
    <row r="152" spans="1:9" s="105" customFormat="1" ht="15.5" hidden="1" x14ac:dyDescent="0.35">
      <c r="A152" s="112" t="s">
        <v>351</v>
      </c>
      <c r="B152" s="107" t="s">
        <v>2527</v>
      </c>
      <c r="C152" s="107" t="s">
        <v>38</v>
      </c>
      <c r="D152" s="113">
        <v>0</v>
      </c>
    </row>
    <row r="153" spans="1:9" s="105" customFormat="1" ht="15.5" hidden="1" x14ac:dyDescent="0.35">
      <c r="A153" s="112" t="s">
        <v>350</v>
      </c>
      <c r="B153" s="107" t="s">
        <v>2527</v>
      </c>
      <c r="C153" s="107" t="s">
        <v>38</v>
      </c>
      <c r="D153" s="113">
        <v>0</v>
      </c>
    </row>
    <row r="154" spans="1:9" s="105" customFormat="1" ht="15.5" hidden="1" x14ac:dyDescent="0.35">
      <c r="A154" s="112" t="s">
        <v>321</v>
      </c>
      <c r="B154" s="107" t="s">
        <v>2527</v>
      </c>
      <c r="C154" s="107" t="s">
        <v>38</v>
      </c>
      <c r="D154" s="113">
        <v>0</v>
      </c>
    </row>
    <row r="155" spans="1:9" s="105" customFormat="1" ht="15.5" hidden="1" x14ac:dyDescent="0.35">
      <c r="A155" s="112" t="s">
        <v>1088</v>
      </c>
      <c r="B155" s="107" t="s">
        <v>2527</v>
      </c>
      <c r="C155" s="107" t="s">
        <v>38</v>
      </c>
      <c r="D155" s="113">
        <v>0</v>
      </c>
    </row>
    <row r="156" spans="1:9" s="105" customFormat="1" ht="15.5" hidden="1" x14ac:dyDescent="0.35">
      <c r="A156" s="112" t="s">
        <v>317</v>
      </c>
      <c r="B156" s="107" t="s">
        <v>2527</v>
      </c>
      <c r="C156" s="107" t="s">
        <v>38</v>
      </c>
      <c r="D156" s="113">
        <v>0</v>
      </c>
    </row>
    <row r="157" spans="1:9" s="105" customFormat="1" ht="15.5" hidden="1" x14ac:dyDescent="0.35">
      <c r="A157" s="112" t="s">
        <v>349</v>
      </c>
      <c r="B157" s="107" t="s">
        <v>2527</v>
      </c>
      <c r="C157" s="107" t="s">
        <v>38</v>
      </c>
      <c r="D157" s="113">
        <v>0</v>
      </c>
    </row>
    <row r="158" spans="1:9" s="105" customFormat="1" ht="15.5" hidden="1" x14ac:dyDescent="0.35">
      <c r="A158" s="112" t="s">
        <v>320</v>
      </c>
      <c r="B158" s="107" t="s">
        <v>2527</v>
      </c>
      <c r="C158" s="107" t="s">
        <v>38</v>
      </c>
      <c r="D158" s="113">
        <v>0</v>
      </c>
    </row>
    <row r="159" spans="1:9" s="105" customFormat="1" ht="15.5" hidden="1" x14ac:dyDescent="0.35">
      <c r="A159" s="112" t="s">
        <v>225</v>
      </c>
      <c r="B159" s="107" t="s">
        <v>2522</v>
      </c>
      <c r="C159" s="107" t="s">
        <v>2465</v>
      </c>
      <c r="D159" s="113">
        <v>0</v>
      </c>
    </row>
    <row r="160" spans="1:9" s="105" customFormat="1" ht="15.5" hidden="1" x14ac:dyDescent="0.35">
      <c r="A160" s="112" t="s">
        <v>446</v>
      </c>
      <c r="B160" s="107" t="s">
        <v>2578</v>
      </c>
      <c r="C160" s="107" t="s">
        <v>2465</v>
      </c>
      <c r="D160" s="113"/>
    </row>
    <row r="161" spans="1:5" s="105" customFormat="1" ht="15.5" hidden="1" x14ac:dyDescent="0.35">
      <c r="A161" s="112" t="s">
        <v>2583</v>
      </c>
      <c r="B161" s="107" t="s">
        <v>2584</v>
      </c>
      <c r="C161" s="107" t="s">
        <v>2465</v>
      </c>
      <c r="D161" s="113"/>
    </row>
    <row r="162" spans="1:5" s="105" customFormat="1" ht="15.5" hidden="1" x14ac:dyDescent="0.35">
      <c r="A162" s="112" t="s">
        <v>71</v>
      </c>
      <c r="B162" s="107" t="s">
        <v>2488</v>
      </c>
      <c r="C162" s="107" t="s">
        <v>406</v>
      </c>
      <c r="D162" s="113">
        <v>0</v>
      </c>
    </row>
    <row r="163" spans="1:5" s="105" customFormat="1" ht="15.5" hidden="1" x14ac:dyDescent="0.35">
      <c r="A163" s="112" t="s">
        <v>777</v>
      </c>
      <c r="B163" s="107" t="s">
        <v>2585</v>
      </c>
      <c r="C163" s="107" t="s">
        <v>778</v>
      </c>
      <c r="D163" s="113">
        <v>0</v>
      </c>
      <c r="E163" s="105" t="s">
        <v>2586</v>
      </c>
    </row>
    <row r="164" spans="1:5" s="105" customFormat="1" ht="15.5" hidden="1" x14ac:dyDescent="0.35">
      <c r="A164" s="112" t="s">
        <v>2587</v>
      </c>
      <c r="B164" s="107" t="s">
        <v>2578</v>
      </c>
      <c r="C164" s="107" t="s">
        <v>2465</v>
      </c>
      <c r="D164" s="113"/>
    </row>
    <row r="165" spans="1:5" s="105" customFormat="1" ht="15.5" hidden="1" x14ac:dyDescent="0.35">
      <c r="A165" s="112" t="s">
        <v>758</v>
      </c>
      <c r="B165" s="107" t="s">
        <v>2588</v>
      </c>
      <c r="C165" s="107" t="s">
        <v>2465</v>
      </c>
      <c r="D165" s="113">
        <v>0</v>
      </c>
    </row>
    <row r="166" spans="1:5" s="105" customFormat="1" ht="15.5" hidden="1" x14ac:dyDescent="0.35">
      <c r="A166" s="112" t="s">
        <v>267</v>
      </c>
      <c r="B166" s="107" t="s">
        <v>2578</v>
      </c>
      <c r="C166" s="107" t="s">
        <v>2465</v>
      </c>
      <c r="D166" s="113"/>
    </row>
    <row r="167" spans="1:5" s="105" customFormat="1" ht="15.5" hidden="1" x14ac:dyDescent="0.35">
      <c r="A167" s="112" t="s">
        <v>785</v>
      </c>
      <c r="B167" s="107" t="s">
        <v>2578</v>
      </c>
      <c r="C167" s="107" t="s">
        <v>2465</v>
      </c>
      <c r="D167" s="113"/>
    </row>
    <row r="168" spans="1:5" s="105" customFormat="1" ht="15.5" hidden="1" x14ac:dyDescent="0.35">
      <c r="A168" s="112" t="s">
        <v>732</v>
      </c>
      <c r="B168" s="107" t="s">
        <v>2589</v>
      </c>
      <c r="C168" s="107" t="s">
        <v>2465</v>
      </c>
      <c r="D168" s="113"/>
    </row>
    <row r="169" spans="1:5" s="105" customFormat="1" ht="15.5" hidden="1" x14ac:dyDescent="0.35">
      <c r="A169" s="112" t="s">
        <v>21</v>
      </c>
      <c r="B169" s="107" t="s">
        <v>2578</v>
      </c>
      <c r="C169" s="107" t="s">
        <v>2465</v>
      </c>
      <c r="D169" s="113"/>
    </row>
    <row r="170" spans="1:5" s="105" customFormat="1" ht="15.5" hidden="1" x14ac:dyDescent="0.35">
      <c r="A170" s="112" t="s">
        <v>80</v>
      </c>
      <c r="B170" s="107" t="s">
        <v>2578</v>
      </c>
      <c r="C170" s="107" t="s">
        <v>2465</v>
      </c>
      <c r="D170" s="113"/>
    </row>
    <row r="171" spans="1:5" s="105" customFormat="1" ht="15.5" hidden="1" x14ac:dyDescent="0.35">
      <c r="A171" s="112" t="s">
        <v>767</v>
      </c>
      <c r="B171" s="107" t="s">
        <v>2585</v>
      </c>
      <c r="C171" s="107" t="s">
        <v>2465</v>
      </c>
      <c r="D171" s="113"/>
    </row>
    <row r="172" spans="1:5" s="105" customFormat="1" ht="15.5" hidden="1" x14ac:dyDescent="0.35">
      <c r="A172" s="112" t="s">
        <v>822</v>
      </c>
      <c r="B172" s="107" t="s">
        <v>2578</v>
      </c>
      <c r="C172" s="107" t="s">
        <v>2465</v>
      </c>
      <c r="D172" s="113"/>
    </row>
    <row r="173" spans="1:5" s="105" customFormat="1" ht="15.5" hidden="1" x14ac:dyDescent="0.35">
      <c r="A173" s="112" t="s">
        <v>739</v>
      </c>
      <c r="B173" s="107" t="s">
        <v>2483</v>
      </c>
      <c r="C173" s="107" t="s">
        <v>733</v>
      </c>
      <c r="D173" s="113"/>
    </row>
    <row r="174" spans="1:5" s="105" customFormat="1" ht="15.5" hidden="1" x14ac:dyDescent="0.35">
      <c r="A174" s="112" t="s">
        <v>1021</v>
      </c>
      <c r="B174" s="107" t="s">
        <v>2477</v>
      </c>
      <c r="C174" s="107" t="s">
        <v>2465</v>
      </c>
      <c r="D174" s="113"/>
    </row>
    <row r="175" spans="1:5" s="105" customFormat="1" ht="15.5" hidden="1" x14ac:dyDescent="0.35">
      <c r="A175" s="112" t="s">
        <v>197</v>
      </c>
      <c r="B175" s="107" t="s">
        <v>2578</v>
      </c>
      <c r="C175" s="107" t="s">
        <v>2590</v>
      </c>
      <c r="D175" s="113"/>
    </row>
    <row r="176" spans="1:5" s="105" customFormat="1" ht="15.5" hidden="1" x14ac:dyDescent="0.35">
      <c r="A176" s="112" t="s">
        <v>53</v>
      </c>
      <c r="B176" s="107" t="s">
        <v>2578</v>
      </c>
      <c r="C176" s="107" t="s">
        <v>2465</v>
      </c>
      <c r="D176" s="113"/>
    </row>
    <row r="177" spans="1:8" s="105" customFormat="1" ht="15.5" hidden="1" x14ac:dyDescent="0.35">
      <c r="A177" s="112" t="s">
        <v>468</v>
      </c>
      <c r="B177" s="107" t="s">
        <v>2591</v>
      </c>
      <c r="C177" s="107" t="s">
        <v>2465</v>
      </c>
      <c r="D177" s="113">
        <v>0</v>
      </c>
    </row>
    <row r="178" spans="1:8" s="105" customFormat="1" ht="15.5" hidden="1" x14ac:dyDescent="0.35">
      <c r="A178" s="112" t="s">
        <v>256</v>
      </c>
      <c r="B178" s="107" t="s">
        <v>2475</v>
      </c>
      <c r="C178" s="107" t="s">
        <v>2465</v>
      </c>
      <c r="D178" s="113">
        <f>SUM(E178:H178)</f>
        <v>1210040</v>
      </c>
      <c r="E178" s="105">
        <v>270340</v>
      </c>
      <c r="F178" s="105">
        <v>340060</v>
      </c>
      <c r="G178" s="105">
        <v>272180</v>
      </c>
      <c r="H178" s="105">
        <v>327460</v>
      </c>
    </row>
    <row r="179" spans="1:8" s="105" customFormat="1" ht="15.5" hidden="1" x14ac:dyDescent="0.35">
      <c r="A179" s="112" t="s">
        <v>794</v>
      </c>
      <c r="B179" s="107" t="s">
        <v>2585</v>
      </c>
      <c r="C179" s="107" t="s">
        <v>2465</v>
      </c>
      <c r="D179" s="113"/>
    </row>
    <row r="180" spans="1:8" s="105" customFormat="1" ht="15.5" hidden="1" x14ac:dyDescent="0.35">
      <c r="A180" s="112" t="s">
        <v>341</v>
      </c>
      <c r="B180" s="107" t="s">
        <v>2592</v>
      </c>
      <c r="C180" s="107" t="s">
        <v>2465</v>
      </c>
      <c r="D180" s="113"/>
    </row>
    <row r="181" spans="1:8" s="105" customFormat="1" ht="15.5" hidden="1" x14ac:dyDescent="0.35">
      <c r="A181" s="112" t="s">
        <v>2593</v>
      </c>
      <c r="B181" s="107" t="s">
        <v>2594</v>
      </c>
      <c r="C181" s="107" t="s">
        <v>2465</v>
      </c>
      <c r="D181" s="113">
        <v>0</v>
      </c>
    </row>
    <row r="182" spans="1:8" s="105" customFormat="1" ht="15.5" hidden="1" x14ac:dyDescent="0.35">
      <c r="A182" s="112" t="s">
        <v>26</v>
      </c>
      <c r="B182" s="107" t="s">
        <v>2488</v>
      </c>
      <c r="C182" s="107" t="s">
        <v>2465</v>
      </c>
      <c r="D182" s="113">
        <v>0</v>
      </c>
    </row>
    <row r="183" spans="1:8" s="105" customFormat="1" ht="15.5" hidden="1" x14ac:dyDescent="0.35">
      <c r="A183" s="112" t="s">
        <v>146</v>
      </c>
      <c r="B183" s="107" t="s">
        <v>2488</v>
      </c>
      <c r="C183" s="107" t="s">
        <v>648</v>
      </c>
      <c r="D183" s="113">
        <v>0</v>
      </c>
    </row>
    <row r="184" spans="1:8" s="105" customFormat="1" ht="15.5" hidden="1" x14ac:dyDescent="0.35">
      <c r="A184" s="112" t="s">
        <v>311</v>
      </c>
      <c r="B184" s="107" t="s">
        <v>2595</v>
      </c>
      <c r="C184" s="107" t="s">
        <v>307</v>
      </c>
      <c r="D184" s="113">
        <f>SUM(E184:H184)</f>
        <v>374440</v>
      </c>
      <c r="E184" s="105">
        <v>79860</v>
      </c>
      <c r="F184" s="105">
        <v>97820</v>
      </c>
      <c r="G184" s="105">
        <v>78820</v>
      </c>
      <c r="H184" s="105">
        <v>117940</v>
      </c>
    </row>
    <row r="185" spans="1:8" s="105" customFormat="1" ht="15.5" hidden="1" x14ac:dyDescent="0.35">
      <c r="A185" s="112" t="s">
        <v>2596</v>
      </c>
      <c r="B185" s="107" t="s">
        <v>2578</v>
      </c>
      <c r="C185" s="107" t="s">
        <v>2465</v>
      </c>
      <c r="D185" s="113"/>
    </row>
    <row r="186" spans="1:8" s="105" customFormat="1" ht="15.5" hidden="1" x14ac:dyDescent="0.35">
      <c r="A186" s="112" t="s">
        <v>15</v>
      </c>
      <c r="B186" s="107" t="s">
        <v>2597</v>
      </c>
      <c r="C186" s="107" t="s">
        <v>2465</v>
      </c>
      <c r="D186" s="113"/>
    </row>
    <row r="187" spans="1:8" s="105" customFormat="1" ht="15.5" hidden="1" x14ac:dyDescent="0.35">
      <c r="A187" s="112" t="s">
        <v>2598</v>
      </c>
      <c r="B187" s="107" t="s">
        <v>2599</v>
      </c>
      <c r="C187" s="107" t="s">
        <v>661</v>
      </c>
      <c r="D187" s="113"/>
    </row>
    <row r="188" spans="1:8" s="105" customFormat="1" ht="15.5" hidden="1" x14ac:dyDescent="0.35">
      <c r="A188" s="112" t="s">
        <v>846</v>
      </c>
      <c r="B188" s="107" t="s">
        <v>2585</v>
      </c>
      <c r="C188" s="107" t="s">
        <v>847</v>
      </c>
      <c r="D188" s="113"/>
    </row>
    <row r="189" spans="1:8" s="105" customFormat="1" ht="15.5" hidden="1" x14ac:dyDescent="0.35">
      <c r="A189" s="112" t="s">
        <v>540</v>
      </c>
      <c r="B189" s="107" t="s">
        <v>2600</v>
      </c>
      <c r="C189" s="107" t="s">
        <v>541</v>
      </c>
      <c r="D189" s="113"/>
    </row>
    <row r="190" spans="1:8" s="105" customFormat="1" ht="15.5" hidden="1" x14ac:dyDescent="0.35">
      <c r="A190" s="112" t="s">
        <v>711</v>
      </c>
      <c r="B190" s="107" t="s">
        <v>2476</v>
      </c>
      <c r="C190" s="107" t="s">
        <v>2465</v>
      </c>
      <c r="D190" s="113"/>
    </row>
    <row r="191" spans="1:8" s="105" customFormat="1" ht="15.5" hidden="1" x14ac:dyDescent="0.35">
      <c r="A191" s="112" t="s">
        <v>333</v>
      </c>
      <c r="B191" s="107" t="s">
        <v>2601</v>
      </c>
      <c r="C191" s="107" t="s">
        <v>2465</v>
      </c>
      <c r="D191" s="113"/>
    </row>
    <row r="192" spans="1:8" s="105" customFormat="1" ht="15.5" hidden="1" x14ac:dyDescent="0.35">
      <c r="A192" s="112" t="s">
        <v>2602</v>
      </c>
      <c r="B192" s="107" t="s">
        <v>2488</v>
      </c>
      <c r="C192" s="107" t="s">
        <v>406</v>
      </c>
      <c r="D192" s="113">
        <v>0</v>
      </c>
    </row>
    <row r="193" spans="1:4" s="105" customFormat="1" ht="15.5" hidden="1" x14ac:dyDescent="0.35">
      <c r="A193" s="112" t="s">
        <v>2603</v>
      </c>
      <c r="B193" s="107" t="s">
        <v>2570</v>
      </c>
      <c r="C193" s="107" t="s">
        <v>2465</v>
      </c>
      <c r="D193" s="113">
        <v>0</v>
      </c>
    </row>
    <row r="194" spans="1:4" s="105" customFormat="1" ht="15.5" hidden="1" x14ac:dyDescent="0.35">
      <c r="A194" s="112" t="s">
        <v>956</v>
      </c>
      <c r="B194" s="107" t="s">
        <v>2604</v>
      </c>
      <c r="C194" s="107" t="s">
        <v>2465</v>
      </c>
      <c r="D194" s="113">
        <v>0</v>
      </c>
    </row>
    <row r="195" spans="1:4" s="105" customFormat="1" ht="15.5" hidden="1" x14ac:dyDescent="0.35">
      <c r="A195" s="112" t="s">
        <v>608</v>
      </c>
      <c r="B195" s="107" t="s">
        <v>2605</v>
      </c>
      <c r="C195" s="107" t="s">
        <v>2606</v>
      </c>
      <c r="D195" s="113">
        <v>0</v>
      </c>
    </row>
    <row r="196" spans="1:4" s="105" customFormat="1" ht="15.5" hidden="1" x14ac:dyDescent="0.35">
      <c r="A196" s="112" t="s">
        <v>323</v>
      </c>
      <c r="B196" s="107" t="s">
        <v>2544</v>
      </c>
      <c r="C196" s="107" t="s">
        <v>38</v>
      </c>
      <c r="D196" s="113">
        <v>0</v>
      </c>
    </row>
    <row r="197" spans="1:4" s="105" customFormat="1" ht="15.5" hidden="1" x14ac:dyDescent="0.35">
      <c r="A197" s="112" t="s">
        <v>402</v>
      </c>
      <c r="B197" s="107" t="s">
        <v>2607</v>
      </c>
      <c r="C197" s="107" t="s">
        <v>1052</v>
      </c>
      <c r="D197" s="113">
        <v>0</v>
      </c>
    </row>
    <row r="198" spans="1:4" s="105" customFormat="1" ht="15.5" hidden="1" x14ac:dyDescent="0.35">
      <c r="A198" s="112" t="s">
        <v>526</v>
      </c>
      <c r="B198" s="107" t="s">
        <v>2608</v>
      </c>
      <c r="C198" s="107" t="s">
        <v>2465</v>
      </c>
      <c r="D198" s="113"/>
    </row>
    <row r="199" spans="1:4" s="105" customFormat="1" ht="15.5" hidden="1" x14ac:dyDescent="0.35">
      <c r="A199" s="112" t="s">
        <v>503</v>
      </c>
      <c r="B199" s="107" t="s">
        <v>2609</v>
      </c>
      <c r="C199" s="107" t="s">
        <v>2465</v>
      </c>
      <c r="D199" s="113">
        <v>0</v>
      </c>
    </row>
    <row r="200" spans="1:4" s="105" customFormat="1" ht="15.5" hidden="1" x14ac:dyDescent="0.35">
      <c r="A200" s="112" t="s">
        <v>70</v>
      </c>
      <c r="B200" s="107" t="s">
        <v>2527</v>
      </c>
      <c r="C200" s="107" t="s">
        <v>2465</v>
      </c>
      <c r="D200" s="113">
        <v>0</v>
      </c>
    </row>
    <row r="201" spans="1:4" s="105" customFormat="1" ht="15.5" hidden="1" x14ac:dyDescent="0.35">
      <c r="A201" s="112" t="s">
        <v>2610</v>
      </c>
      <c r="B201" s="107" t="s">
        <v>2611</v>
      </c>
      <c r="C201" s="107" t="s">
        <v>2465</v>
      </c>
      <c r="D201" s="113">
        <v>0</v>
      </c>
    </row>
    <row r="202" spans="1:4" s="105" customFormat="1" ht="15.5" hidden="1" x14ac:dyDescent="0.35">
      <c r="A202" s="112" t="s">
        <v>615</v>
      </c>
      <c r="B202" s="107" t="s">
        <v>2612</v>
      </c>
      <c r="C202" s="107" t="s">
        <v>2465</v>
      </c>
      <c r="D202" s="113">
        <v>0</v>
      </c>
    </row>
    <row r="203" spans="1:4" s="105" customFormat="1" ht="15.5" hidden="1" x14ac:dyDescent="0.35">
      <c r="A203" s="112" t="s">
        <v>214</v>
      </c>
      <c r="B203" s="107" t="s">
        <v>2613</v>
      </c>
      <c r="C203" s="107" t="s">
        <v>2465</v>
      </c>
      <c r="D203" s="113">
        <v>0</v>
      </c>
    </row>
    <row r="204" spans="1:4" s="105" customFormat="1" ht="15.5" hidden="1" x14ac:dyDescent="0.35">
      <c r="A204" s="112" t="s">
        <v>889</v>
      </c>
      <c r="B204" s="107" t="s">
        <v>2614</v>
      </c>
      <c r="C204" s="107" t="s">
        <v>965</v>
      </c>
      <c r="D204" s="113"/>
    </row>
    <row r="205" spans="1:4" s="105" customFormat="1" ht="15.5" hidden="1" x14ac:dyDescent="0.35">
      <c r="A205" s="112" t="s">
        <v>2615</v>
      </c>
      <c r="B205" s="107" t="s">
        <v>2616</v>
      </c>
      <c r="C205" s="107" t="s">
        <v>722</v>
      </c>
      <c r="D205" s="113">
        <v>0</v>
      </c>
    </row>
    <row r="206" spans="1:4" s="105" customFormat="1" ht="15.5" hidden="1" x14ac:dyDescent="0.35">
      <c r="A206" s="112" t="s">
        <v>392</v>
      </c>
      <c r="B206" s="107" t="s">
        <v>2578</v>
      </c>
      <c r="C206" s="107" t="s">
        <v>2465</v>
      </c>
      <c r="D206" s="113"/>
    </row>
    <row r="207" spans="1:4" s="105" customFormat="1" ht="15.5" hidden="1" x14ac:dyDescent="0.35">
      <c r="A207" s="112" t="s">
        <v>396</v>
      </c>
      <c r="B207" s="107" t="s">
        <v>2578</v>
      </c>
      <c r="C207" s="107" t="s">
        <v>2465</v>
      </c>
      <c r="D207" s="113"/>
    </row>
    <row r="208" spans="1:4" s="105" customFormat="1" ht="15.5" hidden="1" x14ac:dyDescent="0.35">
      <c r="A208" s="112" t="s">
        <v>190</v>
      </c>
      <c r="B208" s="107" t="s">
        <v>2527</v>
      </c>
      <c r="C208" s="107" t="s">
        <v>2465</v>
      </c>
      <c r="D208" s="113">
        <v>0</v>
      </c>
    </row>
    <row r="209" spans="1:4" s="105" customFormat="1" ht="15.5" hidden="1" x14ac:dyDescent="0.35">
      <c r="A209" s="112" t="s">
        <v>910</v>
      </c>
      <c r="B209" s="107" t="s">
        <v>2585</v>
      </c>
      <c r="C209" s="107" t="s">
        <v>908</v>
      </c>
      <c r="D209" s="113"/>
    </row>
    <row r="210" spans="1:4" s="105" customFormat="1" ht="15.5" hidden="1" x14ac:dyDescent="0.35">
      <c r="A210" s="112" t="s">
        <v>2617</v>
      </c>
      <c r="B210" s="107" t="s">
        <v>2618</v>
      </c>
      <c r="C210" s="107" t="s">
        <v>2465</v>
      </c>
      <c r="D210" s="113">
        <v>0</v>
      </c>
    </row>
    <row r="211" spans="1:4" s="105" customFormat="1" ht="15.5" hidden="1" x14ac:dyDescent="0.35">
      <c r="A211" s="112" t="s">
        <v>2619</v>
      </c>
      <c r="B211" s="107" t="s">
        <v>2585</v>
      </c>
      <c r="C211" s="107" t="s">
        <v>782</v>
      </c>
      <c r="D211" s="113"/>
    </row>
    <row r="212" spans="1:4" s="105" customFormat="1" ht="15.5" hidden="1" x14ac:dyDescent="0.35">
      <c r="A212" s="112" t="s">
        <v>74</v>
      </c>
      <c r="B212" s="107" t="s">
        <v>2620</v>
      </c>
      <c r="C212" s="107" t="s">
        <v>75</v>
      </c>
      <c r="D212" s="113"/>
    </row>
    <row r="213" spans="1:4" s="105" customFormat="1" ht="15.5" hidden="1" x14ac:dyDescent="0.35">
      <c r="A213" s="112" t="s">
        <v>2621</v>
      </c>
      <c r="B213" s="107" t="s">
        <v>2471</v>
      </c>
      <c r="C213" s="107" t="s">
        <v>2465</v>
      </c>
      <c r="D213" s="113"/>
    </row>
    <row r="214" spans="1:4" s="105" customFormat="1" ht="15.5" hidden="1" x14ac:dyDescent="0.35">
      <c r="A214" s="112" t="s">
        <v>260</v>
      </c>
      <c r="B214" s="107" t="s">
        <v>2622</v>
      </c>
      <c r="C214" s="107" t="s">
        <v>2465</v>
      </c>
      <c r="D214" s="113">
        <v>0</v>
      </c>
    </row>
    <row r="215" spans="1:4" s="105" customFormat="1" ht="15.5" hidden="1" x14ac:dyDescent="0.35">
      <c r="A215" s="112" t="s">
        <v>968</v>
      </c>
      <c r="B215" s="107" t="s">
        <v>2623</v>
      </c>
      <c r="C215" s="107" t="s">
        <v>2465</v>
      </c>
      <c r="D215" s="113">
        <v>0</v>
      </c>
    </row>
    <row r="216" spans="1:4" s="105" customFormat="1" ht="15.5" hidden="1" x14ac:dyDescent="0.35">
      <c r="A216" s="112" t="s">
        <v>2624</v>
      </c>
      <c r="B216" s="107" t="s">
        <v>2599</v>
      </c>
      <c r="C216" s="107" t="s">
        <v>2465</v>
      </c>
      <c r="D216" s="113">
        <v>0</v>
      </c>
    </row>
    <row r="217" spans="1:4" s="105" customFormat="1" ht="15.5" hidden="1" x14ac:dyDescent="0.35">
      <c r="A217" s="112" t="s">
        <v>559</v>
      </c>
      <c r="B217" s="107" t="s">
        <v>2625</v>
      </c>
      <c r="C217" s="107" t="s">
        <v>2465</v>
      </c>
      <c r="D217" s="113">
        <v>0</v>
      </c>
    </row>
    <row r="218" spans="1:4" s="105" customFormat="1" ht="15.5" hidden="1" x14ac:dyDescent="0.35">
      <c r="A218" s="112" t="s">
        <v>2626</v>
      </c>
      <c r="B218" s="107" t="s">
        <v>2627</v>
      </c>
      <c r="C218" s="107" t="s">
        <v>2465</v>
      </c>
      <c r="D218" s="113">
        <v>0</v>
      </c>
    </row>
    <row r="219" spans="1:4" s="105" customFormat="1" ht="15.5" hidden="1" x14ac:dyDescent="0.35">
      <c r="A219" s="112" t="s">
        <v>264</v>
      </c>
      <c r="B219" s="107" t="s">
        <v>2628</v>
      </c>
      <c r="C219" s="107" t="s">
        <v>38</v>
      </c>
      <c r="D219" s="113">
        <v>0</v>
      </c>
    </row>
    <row r="220" spans="1:4" s="105" customFormat="1" ht="15.5" hidden="1" x14ac:dyDescent="0.35">
      <c r="A220" s="112" t="s">
        <v>187</v>
      </c>
      <c r="B220" s="107" t="s">
        <v>2628</v>
      </c>
      <c r="C220" s="107" t="s">
        <v>2465</v>
      </c>
      <c r="D220" s="113">
        <v>0</v>
      </c>
    </row>
    <row r="221" spans="1:4" s="105" customFormat="1" ht="16" hidden="1" thickBot="1" x14ac:dyDescent="0.4">
      <c r="A221" s="116" t="s">
        <v>2629</v>
      </c>
      <c r="B221" s="117" t="s">
        <v>2630</v>
      </c>
      <c r="C221" s="117" t="s">
        <v>2465</v>
      </c>
      <c r="D221" s="118">
        <v>0</v>
      </c>
    </row>
  </sheetData>
  <autoFilter ref="A1:D221" xr:uid="{61B10FF9-8246-4018-B282-A2F1DCB5AE00}">
    <filterColumn colId="0">
      <filters>
        <filter val="45% VOC TALON ECONOMY BRAKE PARTS CLEANER"/>
        <filter val="AEROKROIL"/>
        <filter val="Brakleen Brake Parts Cleaner"/>
        <filter val="Clorox Commercial Solutions Clorox Germicidal Bleach"/>
        <filter val="Spray paint- Red"/>
      </filters>
    </filterColumn>
    <filterColumn colId="3">
      <filters>
        <filter val="110"/>
        <filter val="11324"/>
        <filter val="1210040"/>
        <filter val="15"/>
        <filter val="166040"/>
        <filter val="2165640"/>
        <filter val="32933.2"/>
        <filter val="374440"/>
        <filter val="87"/>
        <filter val="90"/>
        <filter val="95"/>
      </filters>
    </filterColumn>
  </autoFilter>
  <pageMargins left="0.25" right="0.25" top="0.75" bottom="0.75" header="0.3" footer="0.3"/>
  <pageSetup scale="70" orientation="landscape" r:id="rId1"/>
  <colBreaks count="1" manualBreakCount="1">
    <brk id="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4098-3078-4049-987E-E3B3CCE20C8E}">
  <sheetPr filterMode="1"/>
  <dimension ref="A1:I221"/>
  <sheetViews>
    <sheetView zoomScale="90" zoomScaleNormal="90" workbookViewId="0">
      <selection activeCell="D83" sqref="D83"/>
    </sheetView>
  </sheetViews>
  <sheetFormatPr defaultColWidth="9.1796875" defaultRowHeight="14.5" x14ac:dyDescent="0.35"/>
  <cols>
    <col min="1" max="1" width="114.54296875" style="104" bestFit="1" customWidth="1"/>
    <col min="2" max="2" width="52.453125" style="104" bestFit="1" customWidth="1"/>
    <col min="3" max="3" width="38" style="104" bestFit="1" customWidth="1"/>
    <col min="4" max="4" width="9.1796875" style="104"/>
    <col min="5" max="5" width="10.453125" style="104" bestFit="1" customWidth="1"/>
    <col min="6" max="16384" width="9.1796875" style="104"/>
  </cols>
  <sheetData>
    <row r="1" spans="1:4" ht="18.5" x14ac:dyDescent="0.45">
      <c r="A1" s="109" t="s">
        <v>2461</v>
      </c>
      <c r="B1" s="110" t="s">
        <v>2462</v>
      </c>
      <c r="C1" s="110"/>
      <c r="D1" s="111" t="s">
        <v>2463</v>
      </c>
    </row>
    <row r="2" spans="1:4" s="105" customFormat="1" ht="15.5" hidden="1" x14ac:dyDescent="0.35">
      <c r="A2" s="112" t="s">
        <v>529</v>
      </c>
      <c r="B2" s="107" t="s">
        <v>2464</v>
      </c>
      <c r="C2" s="107" t="s">
        <v>2465</v>
      </c>
      <c r="D2" s="113">
        <v>0</v>
      </c>
    </row>
    <row r="3" spans="1:4" s="105" customFormat="1" ht="15.5" hidden="1" x14ac:dyDescent="0.35">
      <c r="A3" s="112" t="s">
        <v>88</v>
      </c>
      <c r="B3" s="107" t="s">
        <v>2466</v>
      </c>
      <c r="C3" s="107" t="s">
        <v>2465</v>
      </c>
      <c r="D3" s="113">
        <v>0</v>
      </c>
    </row>
    <row r="4" spans="1:4" s="105" customFormat="1" ht="15.5" hidden="1" x14ac:dyDescent="0.35">
      <c r="A4" s="112" t="s">
        <v>138</v>
      </c>
      <c r="B4" s="107" t="s">
        <v>2467</v>
      </c>
      <c r="C4" s="107" t="s">
        <v>2465</v>
      </c>
      <c r="D4" s="113">
        <v>0</v>
      </c>
    </row>
    <row r="5" spans="1:4" s="105" customFormat="1" ht="15.5" hidden="1" x14ac:dyDescent="0.35">
      <c r="A5" s="112" t="s">
        <v>954</v>
      </c>
      <c r="B5" s="107" t="s">
        <v>2468</v>
      </c>
      <c r="C5" s="107" t="s">
        <v>2469</v>
      </c>
      <c r="D5" s="113">
        <v>0</v>
      </c>
    </row>
    <row r="6" spans="1:4" s="105" customFormat="1" ht="15.5" hidden="1" x14ac:dyDescent="0.35">
      <c r="A6" s="112" t="s">
        <v>97</v>
      </c>
      <c r="B6" s="107" t="s">
        <v>2466</v>
      </c>
      <c r="C6" s="107" t="s">
        <v>2465</v>
      </c>
      <c r="D6" s="113">
        <v>0</v>
      </c>
    </row>
    <row r="7" spans="1:4" s="105" customFormat="1" ht="15.5" hidden="1" x14ac:dyDescent="0.35">
      <c r="A7" s="112" t="s">
        <v>462</v>
      </c>
      <c r="B7" s="107" t="s">
        <v>2470</v>
      </c>
      <c r="C7" s="107" t="s">
        <v>2465</v>
      </c>
      <c r="D7" s="113">
        <v>0</v>
      </c>
    </row>
    <row r="8" spans="1:4" s="105" customFormat="1" ht="15.5" hidden="1" x14ac:dyDescent="0.35">
      <c r="A8" s="112" t="s">
        <v>426</v>
      </c>
      <c r="B8" s="107" t="s">
        <v>2471</v>
      </c>
      <c r="C8" s="107" t="s">
        <v>2465</v>
      </c>
      <c r="D8" s="113">
        <v>0</v>
      </c>
    </row>
    <row r="9" spans="1:4" s="105" customFormat="1" ht="15.5" hidden="1" x14ac:dyDescent="0.35">
      <c r="A9" s="112" t="s">
        <v>108</v>
      </c>
      <c r="B9" s="107" t="s">
        <v>2472</v>
      </c>
      <c r="C9" s="107" t="s">
        <v>2465</v>
      </c>
      <c r="D9" s="113">
        <v>0</v>
      </c>
    </row>
    <row r="10" spans="1:4" s="105" customFormat="1" ht="15.5" hidden="1" x14ac:dyDescent="0.35">
      <c r="A10" s="112" t="s">
        <v>2473</v>
      </c>
      <c r="B10" s="107" t="s">
        <v>2474</v>
      </c>
      <c r="C10" s="107" t="s">
        <v>2465</v>
      </c>
      <c r="D10" s="113">
        <v>0</v>
      </c>
    </row>
    <row r="11" spans="1:4" s="105" customFormat="1" ht="15.5" hidden="1" x14ac:dyDescent="0.35">
      <c r="A11" s="112" t="s">
        <v>123</v>
      </c>
      <c r="B11" s="107" t="s">
        <v>2466</v>
      </c>
      <c r="C11" s="107" t="s">
        <v>2465</v>
      </c>
      <c r="D11" s="113">
        <v>0</v>
      </c>
    </row>
    <row r="12" spans="1:4" s="105" customFormat="1" ht="15.5" hidden="1" x14ac:dyDescent="0.35">
      <c r="A12" s="112" t="s">
        <v>253</v>
      </c>
      <c r="B12" s="107" t="s">
        <v>2475</v>
      </c>
      <c r="C12" s="107" t="s">
        <v>2465</v>
      </c>
      <c r="D12" s="113"/>
    </row>
    <row r="13" spans="1:4" s="105" customFormat="1" ht="15.5" hidden="1" x14ac:dyDescent="0.35">
      <c r="A13" s="112" t="s">
        <v>568</v>
      </c>
      <c r="B13" s="107" t="s">
        <v>2476</v>
      </c>
      <c r="C13" s="107" t="s">
        <v>2465</v>
      </c>
      <c r="D13" s="113">
        <v>0</v>
      </c>
    </row>
    <row r="14" spans="1:4" s="105" customFormat="1" ht="15.5" hidden="1" x14ac:dyDescent="0.35">
      <c r="A14" s="112" t="s">
        <v>1043</v>
      </c>
      <c r="B14" s="107" t="s">
        <v>2477</v>
      </c>
      <c r="C14" s="107" t="s">
        <v>2465</v>
      </c>
      <c r="D14" s="113"/>
    </row>
    <row r="15" spans="1:4" s="106" customFormat="1" ht="15.5" hidden="1" x14ac:dyDescent="0.35">
      <c r="A15" s="114" t="s">
        <v>2478</v>
      </c>
      <c r="B15" s="108" t="s">
        <v>2479</v>
      </c>
      <c r="C15" s="108" t="s">
        <v>2465</v>
      </c>
      <c r="D15" s="115">
        <v>34018</v>
      </c>
    </row>
    <row r="16" spans="1:4" s="105" customFormat="1" ht="15.5" hidden="1" x14ac:dyDescent="0.35">
      <c r="A16" s="112" t="s">
        <v>2480</v>
      </c>
      <c r="B16" s="107" t="s">
        <v>2479</v>
      </c>
      <c r="C16" s="107" t="s">
        <v>2465</v>
      </c>
      <c r="D16" s="113">
        <v>0</v>
      </c>
    </row>
    <row r="17" spans="1:4" s="106" customFormat="1" ht="15.5" hidden="1" x14ac:dyDescent="0.35">
      <c r="A17" s="114" t="s">
        <v>2481</v>
      </c>
      <c r="B17" s="108" t="s">
        <v>2479</v>
      </c>
      <c r="C17" s="108" t="s">
        <v>2465</v>
      </c>
      <c r="D17" s="115">
        <v>0</v>
      </c>
    </row>
    <row r="18" spans="1:4" s="105" customFormat="1" ht="15.5" hidden="1" x14ac:dyDescent="0.35">
      <c r="A18" s="112" t="s">
        <v>916</v>
      </c>
      <c r="B18" s="107" t="s">
        <v>2482</v>
      </c>
      <c r="C18" s="107" t="s">
        <v>2465</v>
      </c>
      <c r="D18" s="113">
        <v>0</v>
      </c>
    </row>
    <row r="19" spans="1:4" s="105" customFormat="1" ht="15.5" hidden="1" x14ac:dyDescent="0.35">
      <c r="A19" s="112" t="s">
        <v>50</v>
      </c>
      <c r="B19" s="107" t="s">
        <v>2483</v>
      </c>
      <c r="C19" s="107" t="s">
        <v>733</v>
      </c>
      <c r="D19" s="113">
        <v>0</v>
      </c>
    </row>
    <row r="20" spans="1:4" s="105" customFormat="1" ht="15.5" hidden="1" x14ac:dyDescent="0.35">
      <c r="A20" s="112" t="s">
        <v>679</v>
      </c>
      <c r="B20" s="107" t="s">
        <v>2484</v>
      </c>
      <c r="C20" s="107" t="s">
        <v>2485</v>
      </c>
      <c r="D20" s="113"/>
    </row>
    <row r="21" spans="1:4" s="105" customFormat="1" ht="15.5" hidden="1" x14ac:dyDescent="0.35">
      <c r="A21" s="112" t="s">
        <v>381</v>
      </c>
      <c r="B21" s="107" t="s">
        <v>2486</v>
      </c>
      <c r="C21" s="107" t="s">
        <v>382</v>
      </c>
      <c r="D21" s="113">
        <v>0</v>
      </c>
    </row>
    <row r="22" spans="1:4" s="105" customFormat="1" ht="15.5" hidden="1" x14ac:dyDescent="0.35">
      <c r="A22" s="112" t="s">
        <v>143</v>
      </c>
      <c r="B22" s="107" t="s">
        <v>2487</v>
      </c>
      <c r="C22" s="107" t="s">
        <v>2465</v>
      </c>
      <c r="D22" s="113">
        <v>0</v>
      </c>
    </row>
    <row r="23" spans="1:4" s="105" customFormat="1" ht="15.5" hidden="1" x14ac:dyDescent="0.35">
      <c r="A23" s="112" t="s">
        <v>12</v>
      </c>
      <c r="B23" s="107" t="s">
        <v>2488</v>
      </c>
      <c r="C23" s="107" t="s">
        <v>406</v>
      </c>
      <c r="D23" s="113">
        <v>0</v>
      </c>
    </row>
    <row r="24" spans="1:4" s="105" customFormat="1" ht="15.5" hidden="1" x14ac:dyDescent="0.35">
      <c r="A24" s="112" t="s">
        <v>2489</v>
      </c>
      <c r="B24" s="107" t="s">
        <v>2490</v>
      </c>
      <c r="C24" s="107" t="s">
        <v>2465</v>
      </c>
      <c r="D24" s="113">
        <v>0</v>
      </c>
    </row>
    <row r="25" spans="1:4" s="105" customFormat="1" ht="15.5" hidden="1" x14ac:dyDescent="0.35">
      <c r="A25" s="112" t="s">
        <v>885</v>
      </c>
      <c r="B25" s="107" t="s">
        <v>2491</v>
      </c>
      <c r="C25" s="107" t="s">
        <v>965</v>
      </c>
      <c r="D25" s="113"/>
    </row>
    <row r="26" spans="1:4" s="105" customFormat="1" ht="15.5" hidden="1" x14ac:dyDescent="0.35">
      <c r="A26" s="112" t="s">
        <v>310</v>
      </c>
      <c r="B26" s="107" t="s">
        <v>2491</v>
      </c>
      <c r="C26" s="107" t="s">
        <v>2465</v>
      </c>
      <c r="D26" s="113"/>
    </row>
    <row r="27" spans="1:4" s="105" customFormat="1" ht="15.5" hidden="1" x14ac:dyDescent="0.35">
      <c r="A27" s="112" t="s">
        <v>63</v>
      </c>
      <c r="B27" s="107" t="s">
        <v>2492</v>
      </c>
      <c r="C27" s="107" t="s">
        <v>2465</v>
      </c>
      <c r="D27" s="113"/>
    </row>
    <row r="28" spans="1:4" s="105" customFormat="1" ht="15.5" hidden="1" x14ac:dyDescent="0.35">
      <c r="A28" s="112" t="s">
        <v>2493</v>
      </c>
      <c r="B28" s="107" t="s">
        <v>2494</v>
      </c>
      <c r="C28" s="107" t="s">
        <v>2465</v>
      </c>
      <c r="D28" s="113">
        <v>0</v>
      </c>
    </row>
    <row r="29" spans="1:4" s="105" customFormat="1" ht="15.5" hidden="1" x14ac:dyDescent="0.35">
      <c r="A29" s="112" t="s">
        <v>2495</v>
      </c>
      <c r="B29" s="107" t="s">
        <v>2496</v>
      </c>
      <c r="C29" s="107" t="s">
        <v>2465</v>
      </c>
      <c r="D29" s="113">
        <v>0</v>
      </c>
    </row>
    <row r="30" spans="1:4" s="105" customFormat="1" ht="15.5" hidden="1" x14ac:dyDescent="0.35">
      <c r="A30" s="112" t="s">
        <v>886</v>
      </c>
      <c r="B30" s="107" t="s">
        <v>2497</v>
      </c>
      <c r="C30" s="107" t="s">
        <v>2465</v>
      </c>
      <c r="D30" s="113">
        <v>0</v>
      </c>
    </row>
    <row r="31" spans="1:4" s="105" customFormat="1" ht="15.5" hidden="1" x14ac:dyDescent="0.35">
      <c r="A31" s="112" t="s">
        <v>360</v>
      </c>
      <c r="B31" s="107" t="s">
        <v>2498</v>
      </c>
      <c r="C31" s="107" t="s">
        <v>2465</v>
      </c>
      <c r="D31" s="113">
        <v>0</v>
      </c>
    </row>
    <row r="32" spans="1:4" s="105" customFormat="1" ht="15.5" hidden="1" x14ac:dyDescent="0.35">
      <c r="A32" s="112" t="s">
        <v>194</v>
      </c>
      <c r="B32" s="107" t="s">
        <v>2499</v>
      </c>
      <c r="C32" s="107" t="s">
        <v>2465</v>
      </c>
      <c r="D32" s="113">
        <v>0</v>
      </c>
    </row>
    <row r="33" spans="1:4" s="105" customFormat="1" ht="15.5" hidden="1" x14ac:dyDescent="0.35">
      <c r="A33" s="112" t="s">
        <v>736</v>
      </c>
      <c r="B33" s="107" t="s">
        <v>2500</v>
      </c>
      <c r="C33" s="107" t="s">
        <v>2465</v>
      </c>
      <c r="D33" s="113"/>
    </row>
    <row r="34" spans="1:4" s="105" customFormat="1" ht="15.5" hidden="1" x14ac:dyDescent="0.35">
      <c r="A34" s="112" t="s">
        <v>174</v>
      </c>
      <c r="B34" s="107" t="s">
        <v>2501</v>
      </c>
      <c r="C34" s="107" t="s">
        <v>2465</v>
      </c>
      <c r="D34" s="113">
        <v>0</v>
      </c>
    </row>
    <row r="35" spans="1:4" s="105" customFormat="1" ht="15.5" hidden="1" x14ac:dyDescent="0.35">
      <c r="A35" s="112" t="s">
        <v>266</v>
      </c>
      <c r="B35" s="107" t="s">
        <v>2502</v>
      </c>
      <c r="C35" s="107" t="s">
        <v>2465</v>
      </c>
      <c r="D35" s="113">
        <v>0</v>
      </c>
    </row>
    <row r="36" spans="1:4" s="105" customFormat="1" ht="15.5" hidden="1" x14ac:dyDescent="0.35">
      <c r="A36" s="112" t="s">
        <v>244</v>
      </c>
      <c r="B36" s="107" t="s">
        <v>2503</v>
      </c>
      <c r="C36" s="107" t="s">
        <v>2465</v>
      </c>
      <c r="D36" s="113">
        <v>0</v>
      </c>
    </row>
    <row r="37" spans="1:4" s="105" customFormat="1" ht="15.5" hidden="1" x14ac:dyDescent="0.35">
      <c r="A37" s="112" t="s">
        <v>94</v>
      </c>
      <c r="B37" s="107" t="s">
        <v>2472</v>
      </c>
      <c r="C37" s="107" t="s">
        <v>2465</v>
      </c>
      <c r="D37" s="113">
        <v>0</v>
      </c>
    </row>
    <row r="38" spans="1:4" s="105" customFormat="1" ht="15.5" hidden="1" x14ac:dyDescent="0.35">
      <c r="A38" s="112" t="s">
        <v>126</v>
      </c>
      <c r="B38" s="107" t="s">
        <v>2466</v>
      </c>
      <c r="C38" s="107" t="s">
        <v>2465</v>
      </c>
      <c r="D38" s="113">
        <v>0</v>
      </c>
    </row>
    <row r="39" spans="1:4" s="105" customFormat="1" ht="15.5" hidden="1" x14ac:dyDescent="0.35">
      <c r="A39" s="112" t="s">
        <v>289</v>
      </c>
      <c r="B39" s="107" t="s">
        <v>2472</v>
      </c>
      <c r="C39" s="107" t="s">
        <v>2465</v>
      </c>
      <c r="D39" s="113">
        <v>0</v>
      </c>
    </row>
    <row r="40" spans="1:4" s="105" customFormat="1" ht="15.5" hidden="1" x14ac:dyDescent="0.35">
      <c r="A40" s="112" t="s">
        <v>741</v>
      </c>
      <c r="B40" s="107" t="s">
        <v>2504</v>
      </c>
      <c r="C40" s="107" t="s">
        <v>728</v>
      </c>
      <c r="D40" s="113">
        <v>0</v>
      </c>
    </row>
    <row r="41" spans="1:4" s="105" customFormat="1" ht="15.5" hidden="1" x14ac:dyDescent="0.35">
      <c r="A41" s="112" t="s">
        <v>255</v>
      </c>
      <c r="B41" s="107" t="s">
        <v>2505</v>
      </c>
      <c r="C41" s="107" t="s">
        <v>2465</v>
      </c>
      <c r="D41" s="113">
        <v>0</v>
      </c>
    </row>
    <row r="42" spans="1:4" s="105" customFormat="1" ht="15.5" hidden="1" x14ac:dyDescent="0.35">
      <c r="A42" s="112" t="s">
        <v>37</v>
      </c>
      <c r="B42" s="107" t="s">
        <v>2506</v>
      </c>
      <c r="C42" s="107" t="s">
        <v>2465</v>
      </c>
      <c r="D42" s="113">
        <v>0</v>
      </c>
    </row>
    <row r="43" spans="1:4" s="105" customFormat="1" ht="15.5" hidden="1" x14ac:dyDescent="0.35">
      <c r="A43" s="112" t="s">
        <v>730</v>
      </c>
      <c r="B43" s="107" t="s">
        <v>2507</v>
      </c>
      <c r="C43" s="107" t="s">
        <v>728</v>
      </c>
      <c r="D43" s="113">
        <v>0</v>
      </c>
    </row>
    <row r="44" spans="1:4" s="105" customFormat="1" ht="15.5" hidden="1" x14ac:dyDescent="0.35">
      <c r="A44" s="112" t="s">
        <v>230</v>
      </c>
      <c r="B44" s="107" t="s">
        <v>2508</v>
      </c>
      <c r="C44" s="107" t="s">
        <v>2465</v>
      </c>
      <c r="D44" s="113">
        <v>0</v>
      </c>
    </row>
    <row r="45" spans="1:4" s="105" customFormat="1" ht="15.5" hidden="1" x14ac:dyDescent="0.35">
      <c r="A45" s="112" t="s">
        <v>2509</v>
      </c>
      <c r="B45" s="107" t="s">
        <v>2472</v>
      </c>
      <c r="C45" s="107" t="s">
        <v>2465</v>
      </c>
      <c r="D45" s="113">
        <v>0</v>
      </c>
    </row>
    <row r="46" spans="1:4" s="105" customFormat="1" ht="15.5" hidden="1" x14ac:dyDescent="0.35">
      <c r="A46" s="112" t="s">
        <v>2510</v>
      </c>
      <c r="B46" s="107" t="s">
        <v>2472</v>
      </c>
      <c r="C46" s="107" t="s">
        <v>2465</v>
      </c>
      <c r="D46" s="113">
        <v>0</v>
      </c>
    </row>
    <row r="47" spans="1:4" s="105" customFormat="1" ht="15.5" hidden="1" x14ac:dyDescent="0.35">
      <c r="A47" s="112" t="s">
        <v>1100</v>
      </c>
      <c r="B47" s="107" t="s">
        <v>2511</v>
      </c>
      <c r="C47" s="107" t="s">
        <v>2465</v>
      </c>
      <c r="D47" s="113"/>
    </row>
    <row r="48" spans="1:4" s="105" customFormat="1" ht="15.5" hidden="1" x14ac:dyDescent="0.35">
      <c r="A48" s="112" t="s">
        <v>887</v>
      </c>
      <c r="B48" s="107" t="s">
        <v>2512</v>
      </c>
      <c r="C48" s="107" t="s">
        <v>2465</v>
      </c>
      <c r="D48" s="113">
        <v>0</v>
      </c>
    </row>
    <row r="49" spans="1:4" s="105" customFormat="1" ht="15.5" hidden="1" x14ac:dyDescent="0.35">
      <c r="A49" s="112" t="s">
        <v>152</v>
      </c>
      <c r="B49" s="107" t="s">
        <v>2513</v>
      </c>
      <c r="C49" s="107" t="s">
        <v>2465</v>
      </c>
      <c r="D49" s="113">
        <v>0</v>
      </c>
    </row>
    <row r="50" spans="1:4" s="105" customFormat="1" ht="15.5" hidden="1" x14ac:dyDescent="0.35">
      <c r="A50" s="112" t="s">
        <v>158</v>
      </c>
      <c r="B50" s="107" t="s">
        <v>2514</v>
      </c>
      <c r="C50" s="107" t="s">
        <v>2465</v>
      </c>
      <c r="D50" s="113">
        <v>0</v>
      </c>
    </row>
    <row r="51" spans="1:4" s="105" customFormat="1" ht="15.5" hidden="1" x14ac:dyDescent="0.35">
      <c r="A51" s="112" t="s">
        <v>156</v>
      </c>
      <c r="B51" s="107" t="s">
        <v>2513</v>
      </c>
      <c r="C51" s="107" t="s">
        <v>2465</v>
      </c>
      <c r="D51" s="113">
        <v>0</v>
      </c>
    </row>
    <row r="52" spans="1:4" s="105" customFormat="1" ht="15.5" hidden="1" x14ac:dyDescent="0.35">
      <c r="A52" s="112" t="s">
        <v>161</v>
      </c>
      <c r="B52" s="107" t="s">
        <v>2515</v>
      </c>
      <c r="C52" s="107" t="s">
        <v>2465</v>
      </c>
      <c r="D52" s="113">
        <v>0</v>
      </c>
    </row>
    <row r="53" spans="1:4" s="105" customFormat="1" ht="15.5" hidden="1" x14ac:dyDescent="0.35">
      <c r="A53" s="112" t="s">
        <v>186</v>
      </c>
      <c r="B53" s="107" t="s">
        <v>2516</v>
      </c>
      <c r="C53" s="107" t="s">
        <v>2465</v>
      </c>
      <c r="D53" s="113">
        <v>0</v>
      </c>
    </row>
    <row r="54" spans="1:4" s="105" customFormat="1" ht="15.5" hidden="1" x14ac:dyDescent="0.35">
      <c r="A54" s="112" t="s">
        <v>1102</v>
      </c>
      <c r="B54" s="107" t="s">
        <v>2517</v>
      </c>
      <c r="C54" s="107" t="s">
        <v>2465</v>
      </c>
      <c r="D54" s="113">
        <v>0</v>
      </c>
    </row>
    <row r="55" spans="1:4" s="105" customFormat="1" ht="15.5" hidden="1" x14ac:dyDescent="0.35">
      <c r="A55" s="112" t="s">
        <v>129</v>
      </c>
      <c r="B55" s="107" t="s">
        <v>2472</v>
      </c>
      <c r="C55" s="107" t="s">
        <v>2465</v>
      </c>
      <c r="D55" s="113">
        <v>0</v>
      </c>
    </row>
    <row r="56" spans="1:4" s="105" customFormat="1" ht="15.5" hidden="1" x14ac:dyDescent="0.35">
      <c r="A56" s="112" t="s">
        <v>130</v>
      </c>
      <c r="B56" s="107" t="s">
        <v>2472</v>
      </c>
      <c r="C56" s="107" t="s">
        <v>2465</v>
      </c>
      <c r="D56" s="113">
        <v>0</v>
      </c>
    </row>
    <row r="57" spans="1:4" s="105" customFormat="1" ht="15.5" hidden="1" x14ac:dyDescent="0.35">
      <c r="A57" s="112" t="s">
        <v>103</v>
      </c>
      <c r="B57" s="107" t="s">
        <v>2472</v>
      </c>
      <c r="C57" s="107" t="s">
        <v>2465</v>
      </c>
      <c r="D57" s="113">
        <v>0</v>
      </c>
    </row>
    <row r="58" spans="1:4" s="105" customFormat="1" ht="15.5" hidden="1" x14ac:dyDescent="0.35">
      <c r="A58" s="112" t="s">
        <v>104</v>
      </c>
      <c r="B58" s="107" t="s">
        <v>2472</v>
      </c>
      <c r="C58" s="107" t="s">
        <v>2465</v>
      </c>
      <c r="D58" s="113">
        <v>0</v>
      </c>
    </row>
    <row r="59" spans="1:4" s="105" customFormat="1" ht="15.5" hidden="1" x14ac:dyDescent="0.35">
      <c r="A59" s="112" t="s">
        <v>2518</v>
      </c>
      <c r="B59" s="107" t="s">
        <v>2472</v>
      </c>
      <c r="C59" s="107" t="s">
        <v>2465</v>
      </c>
      <c r="D59" s="113">
        <v>0</v>
      </c>
    </row>
    <row r="60" spans="1:4" s="105" customFormat="1" ht="15.5" hidden="1" x14ac:dyDescent="0.35">
      <c r="A60" s="112" t="s">
        <v>120</v>
      </c>
      <c r="B60" s="107" t="s">
        <v>2466</v>
      </c>
      <c r="C60" s="107" t="s">
        <v>2465</v>
      </c>
      <c r="D60" s="113">
        <v>0</v>
      </c>
    </row>
    <row r="61" spans="1:4" s="105" customFormat="1" ht="15.5" hidden="1" x14ac:dyDescent="0.35">
      <c r="A61" s="112" t="s">
        <v>127</v>
      </c>
      <c r="B61" s="107" t="s">
        <v>2466</v>
      </c>
      <c r="C61" s="107" t="s">
        <v>2465</v>
      </c>
      <c r="D61" s="113">
        <v>0</v>
      </c>
    </row>
    <row r="62" spans="1:4" s="105" customFormat="1" ht="15.5" hidden="1" x14ac:dyDescent="0.35">
      <c r="A62" s="112" t="s">
        <v>124</v>
      </c>
      <c r="B62" s="107" t="s">
        <v>2466</v>
      </c>
      <c r="C62" s="107" t="s">
        <v>2465</v>
      </c>
      <c r="D62" s="113">
        <v>0</v>
      </c>
    </row>
    <row r="63" spans="1:4" s="105" customFormat="1" ht="15.5" hidden="1" x14ac:dyDescent="0.35">
      <c r="A63" s="112" t="s">
        <v>119</v>
      </c>
      <c r="B63" s="107" t="s">
        <v>2466</v>
      </c>
      <c r="C63" s="107" t="s">
        <v>2465</v>
      </c>
      <c r="D63" s="113">
        <v>0</v>
      </c>
    </row>
    <row r="64" spans="1:4" s="105" customFormat="1" ht="15.5" hidden="1" x14ac:dyDescent="0.35">
      <c r="A64" s="112" t="s">
        <v>114</v>
      </c>
      <c r="B64" s="107" t="s">
        <v>2472</v>
      </c>
      <c r="C64" s="107" t="s">
        <v>2465</v>
      </c>
      <c r="D64" s="113">
        <v>0</v>
      </c>
    </row>
    <row r="65" spans="1:4" s="106" customFormat="1" ht="15.5" hidden="1" x14ac:dyDescent="0.35">
      <c r="A65" s="114" t="s">
        <v>2519</v>
      </c>
      <c r="B65" s="108" t="s">
        <v>2520</v>
      </c>
      <c r="C65" s="108" t="s">
        <v>2465</v>
      </c>
      <c r="D65" s="115">
        <v>0</v>
      </c>
    </row>
    <row r="66" spans="1:4" s="105" customFormat="1" ht="15.5" hidden="1" x14ac:dyDescent="0.35">
      <c r="A66" s="112" t="s">
        <v>228</v>
      </c>
      <c r="B66" s="107" t="s">
        <v>2521</v>
      </c>
      <c r="C66" s="107" t="s">
        <v>2465</v>
      </c>
      <c r="D66" s="113">
        <v>0</v>
      </c>
    </row>
    <row r="67" spans="1:4" s="105" customFormat="1" ht="15.5" hidden="1" x14ac:dyDescent="0.35">
      <c r="A67" s="112" t="s">
        <v>220</v>
      </c>
      <c r="B67" s="107" t="s">
        <v>2522</v>
      </c>
      <c r="C67" s="107" t="s">
        <v>2465</v>
      </c>
      <c r="D67" s="113">
        <v>0</v>
      </c>
    </row>
    <row r="68" spans="1:4" s="105" customFormat="1" ht="15.5" hidden="1" x14ac:dyDescent="0.35">
      <c r="A68" s="112" t="s">
        <v>157</v>
      </c>
      <c r="B68" s="107" t="s">
        <v>2523</v>
      </c>
      <c r="C68" s="107" t="s">
        <v>2465</v>
      </c>
      <c r="D68" s="113">
        <v>0</v>
      </c>
    </row>
    <row r="69" spans="1:4" s="105" customFormat="1" ht="15.5" hidden="1" x14ac:dyDescent="0.35">
      <c r="A69" s="112" t="s">
        <v>2524</v>
      </c>
      <c r="B69" s="107" t="s">
        <v>2525</v>
      </c>
      <c r="C69" s="107" t="s">
        <v>2465</v>
      </c>
      <c r="D69" s="113">
        <v>0</v>
      </c>
    </row>
    <row r="70" spans="1:4" s="105" customFormat="1" ht="15.5" hidden="1" x14ac:dyDescent="0.35">
      <c r="A70" s="112" t="s">
        <v>332</v>
      </c>
      <c r="B70" s="107" t="s">
        <v>2526</v>
      </c>
      <c r="C70" s="107" t="s">
        <v>2465</v>
      </c>
      <c r="D70" s="113">
        <v>0</v>
      </c>
    </row>
    <row r="71" spans="1:4" s="105" customFormat="1" ht="15.5" hidden="1" x14ac:dyDescent="0.35">
      <c r="A71" s="112" t="s">
        <v>90</v>
      </c>
      <c r="B71" s="107" t="s">
        <v>2527</v>
      </c>
      <c r="C71" s="107" t="s">
        <v>2465</v>
      </c>
      <c r="D71" s="113">
        <v>0</v>
      </c>
    </row>
    <row r="72" spans="1:4" s="105" customFormat="1" ht="15.5" hidden="1" x14ac:dyDescent="0.35">
      <c r="A72" s="112" t="s">
        <v>125</v>
      </c>
      <c r="B72" s="107" t="s">
        <v>2466</v>
      </c>
      <c r="C72" s="107" t="s">
        <v>2465</v>
      </c>
      <c r="D72" s="113">
        <v>0</v>
      </c>
    </row>
    <row r="73" spans="1:4" s="105" customFormat="1" ht="15.5" hidden="1" x14ac:dyDescent="0.35">
      <c r="A73" s="112" t="s">
        <v>112</v>
      </c>
      <c r="B73" s="107" t="s">
        <v>2472</v>
      </c>
      <c r="C73" s="107" t="s">
        <v>2465</v>
      </c>
      <c r="D73" s="113">
        <v>0</v>
      </c>
    </row>
    <row r="74" spans="1:4" s="105" customFormat="1" ht="15.5" hidden="1" x14ac:dyDescent="0.35">
      <c r="A74" s="112" t="s">
        <v>31</v>
      </c>
      <c r="B74" s="107" t="s">
        <v>2528</v>
      </c>
      <c r="C74" s="107" t="s">
        <v>2465</v>
      </c>
      <c r="D74" s="113">
        <v>0</v>
      </c>
    </row>
    <row r="75" spans="1:4" s="105" customFormat="1" ht="15.5" hidden="1" x14ac:dyDescent="0.35">
      <c r="A75" s="112" t="s">
        <v>449</v>
      </c>
      <c r="B75" s="107" t="s">
        <v>2529</v>
      </c>
      <c r="C75" s="107" t="s">
        <v>2465</v>
      </c>
      <c r="D75" s="113">
        <v>0</v>
      </c>
    </row>
    <row r="76" spans="1:4" s="105" customFormat="1" ht="15.5" hidden="1" x14ac:dyDescent="0.35">
      <c r="A76" s="112" t="s">
        <v>106</v>
      </c>
      <c r="B76" s="107" t="s">
        <v>2530</v>
      </c>
      <c r="C76" s="107" t="s">
        <v>2465</v>
      </c>
      <c r="D76" s="113">
        <v>0</v>
      </c>
    </row>
    <row r="77" spans="1:4" s="105" customFormat="1" ht="15.5" hidden="1" x14ac:dyDescent="0.35">
      <c r="A77" s="112" t="s">
        <v>86</v>
      </c>
      <c r="B77" s="107" t="s">
        <v>2530</v>
      </c>
      <c r="C77" s="107" t="s">
        <v>2465</v>
      </c>
      <c r="D77" s="113">
        <v>0</v>
      </c>
    </row>
    <row r="78" spans="1:4" s="105" customFormat="1" ht="15.5" hidden="1" x14ac:dyDescent="0.35">
      <c r="A78" s="112" t="s">
        <v>69</v>
      </c>
      <c r="B78" s="107" t="s">
        <v>2472</v>
      </c>
      <c r="C78" s="107" t="s">
        <v>2465</v>
      </c>
      <c r="D78" s="113">
        <v>0</v>
      </c>
    </row>
    <row r="79" spans="1:4" s="105" customFormat="1" ht="15.5" hidden="1" x14ac:dyDescent="0.35">
      <c r="A79" s="112" t="s">
        <v>2531</v>
      </c>
      <c r="B79" s="107" t="s">
        <v>2472</v>
      </c>
      <c r="C79" s="107" t="s">
        <v>2465</v>
      </c>
      <c r="D79" s="113">
        <v>0</v>
      </c>
    </row>
    <row r="80" spans="1:4" s="105" customFormat="1" ht="15.5" hidden="1" x14ac:dyDescent="0.35">
      <c r="A80" s="112" t="s">
        <v>72</v>
      </c>
      <c r="B80" s="107" t="s">
        <v>2532</v>
      </c>
      <c r="C80" s="107" t="s">
        <v>2465</v>
      </c>
      <c r="D80" s="113">
        <v>0</v>
      </c>
    </row>
    <row r="81" spans="1:5" s="105" customFormat="1" ht="15.5" hidden="1" x14ac:dyDescent="0.35">
      <c r="A81" s="112" t="s">
        <v>93</v>
      </c>
      <c r="B81" s="107" t="s">
        <v>2527</v>
      </c>
      <c r="C81" s="107" t="s">
        <v>2465</v>
      </c>
      <c r="D81" s="113">
        <v>0</v>
      </c>
    </row>
    <row r="82" spans="1:5" s="106" customFormat="1" ht="15.5" x14ac:dyDescent="0.35">
      <c r="A82" s="114" t="s">
        <v>2533</v>
      </c>
      <c r="B82" s="108" t="s">
        <v>2534</v>
      </c>
      <c r="C82" s="108" t="s">
        <v>2465</v>
      </c>
      <c r="D82" s="115">
        <v>75</v>
      </c>
      <c r="E82" s="106" t="s">
        <v>2535</v>
      </c>
    </row>
    <row r="83" spans="1:5" s="105" customFormat="1" ht="15.5" x14ac:dyDescent="0.35">
      <c r="A83" s="112" t="s">
        <v>304</v>
      </c>
      <c r="B83" s="107" t="s">
        <v>2522</v>
      </c>
      <c r="C83" s="107" t="s">
        <v>2465</v>
      </c>
      <c r="D83" s="113">
        <v>110</v>
      </c>
      <c r="E83" s="105" t="s">
        <v>2535</v>
      </c>
    </row>
    <row r="84" spans="1:5" s="105" customFormat="1" ht="15.5" hidden="1" x14ac:dyDescent="0.35">
      <c r="A84" s="112" t="s">
        <v>1025</v>
      </c>
      <c r="B84" s="107" t="s">
        <v>2477</v>
      </c>
      <c r="C84" s="107" t="s">
        <v>2465</v>
      </c>
      <c r="D84" s="113"/>
    </row>
    <row r="85" spans="1:5" s="105" customFormat="1" ht="15.5" hidden="1" x14ac:dyDescent="0.35">
      <c r="A85" s="112" t="s">
        <v>234</v>
      </c>
      <c r="B85" s="107" t="s">
        <v>2536</v>
      </c>
      <c r="C85" s="107" t="s">
        <v>2465</v>
      </c>
      <c r="D85" s="113">
        <v>0</v>
      </c>
    </row>
    <row r="86" spans="1:5" s="105" customFormat="1" ht="15.5" hidden="1" x14ac:dyDescent="0.35">
      <c r="A86" s="112" t="s">
        <v>98</v>
      </c>
      <c r="B86" s="107" t="s">
        <v>2537</v>
      </c>
      <c r="C86" s="107" t="s">
        <v>2465</v>
      </c>
      <c r="D86" s="113">
        <v>0</v>
      </c>
    </row>
    <row r="87" spans="1:5" s="105" customFormat="1" ht="15.5" hidden="1" x14ac:dyDescent="0.35">
      <c r="A87" s="112" t="s">
        <v>150</v>
      </c>
      <c r="B87" s="107" t="s">
        <v>2522</v>
      </c>
      <c r="C87" s="107" t="s">
        <v>2465</v>
      </c>
      <c r="D87" s="113">
        <v>0</v>
      </c>
    </row>
    <row r="88" spans="1:5" s="105" customFormat="1" ht="15.5" hidden="1" x14ac:dyDescent="0.35">
      <c r="A88" s="112" t="s">
        <v>2538</v>
      </c>
      <c r="B88" s="107" t="s">
        <v>2539</v>
      </c>
      <c r="C88" s="107" t="s">
        <v>2465</v>
      </c>
      <c r="D88" s="113">
        <v>0</v>
      </c>
    </row>
    <row r="89" spans="1:5" s="105" customFormat="1" ht="15.5" hidden="1" x14ac:dyDescent="0.35">
      <c r="A89" s="112" t="s">
        <v>437</v>
      </c>
      <c r="B89" s="107" t="s">
        <v>2477</v>
      </c>
      <c r="C89" s="107" t="s">
        <v>2465</v>
      </c>
      <c r="D89" s="113"/>
    </row>
    <row r="90" spans="1:5" s="105" customFormat="1" ht="15.5" hidden="1" x14ac:dyDescent="0.35">
      <c r="A90" s="112" t="s">
        <v>109</v>
      </c>
      <c r="B90" s="107" t="s">
        <v>2472</v>
      </c>
      <c r="C90" s="107" t="s">
        <v>2465</v>
      </c>
      <c r="D90" s="113">
        <v>0</v>
      </c>
    </row>
    <row r="91" spans="1:5" s="105" customFormat="1" ht="15.5" hidden="1" x14ac:dyDescent="0.35">
      <c r="A91" s="112" t="s">
        <v>247</v>
      </c>
      <c r="B91" s="107" t="s">
        <v>2471</v>
      </c>
      <c r="C91" s="107" t="s">
        <v>2465</v>
      </c>
      <c r="D91" s="113"/>
    </row>
    <row r="92" spans="1:5" s="105" customFormat="1" ht="15.5" hidden="1" x14ac:dyDescent="0.35">
      <c r="A92" s="112" t="s">
        <v>83</v>
      </c>
      <c r="B92" s="107" t="s">
        <v>2540</v>
      </c>
      <c r="C92" s="107" t="s">
        <v>2465</v>
      </c>
      <c r="D92" s="113">
        <v>0</v>
      </c>
    </row>
    <row r="93" spans="1:5" s="105" customFormat="1" ht="15.5" hidden="1" x14ac:dyDescent="0.35">
      <c r="A93" s="112" t="s">
        <v>2541</v>
      </c>
      <c r="B93" s="107" t="s">
        <v>2472</v>
      </c>
      <c r="C93" s="107" t="s">
        <v>2465</v>
      </c>
      <c r="D93" s="113">
        <v>0</v>
      </c>
    </row>
    <row r="94" spans="1:5" s="105" customFormat="1" ht="15.5" hidden="1" x14ac:dyDescent="0.35">
      <c r="A94" s="112" t="s">
        <v>115</v>
      </c>
      <c r="B94" s="107" t="s">
        <v>2472</v>
      </c>
      <c r="C94" s="107" t="s">
        <v>2465</v>
      </c>
      <c r="D94" s="113">
        <v>0</v>
      </c>
    </row>
    <row r="95" spans="1:5" s="105" customFormat="1" ht="15.5" hidden="1" x14ac:dyDescent="0.35">
      <c r="A95" s="112" t="s">
        <v>2542</v>
      </c>
      <c r="B95" s="107" t="s">
        <v>2472</v>
      </c>
      <c r="C95" s="107" t="s">
        <v>2465</v>
      </c>
      <c r="D95" s="113">
        <v>0</v>
      </c>
    </row>
    <row r="96" spans="1:5" s="105" customFormat="1" ht="15.5" hidden="1" x14ac:dyDescent="0.35">
      <c r="A96" s="112" t="s">
        <v>134</v>
      </c>
      <c r="B96" s="107" t="s">
        <v>2472</v>
      </c>
      <c r="C96" s="107" t="s">
        <v>2465</v>
      </c>
      <c r="D96" s="113">
        <v>0</v>
      </c>
    </row>
    <row r="97" spans="1:9" s="105" customFormat="1" ht="15.5" hidden="1" x14ac:dyDescent="0.35">
      <c r="A97" s="112" t="s">
        <v>33</v>
      </c>
      <c r="B97" s="107" t="s">
        <v>2472</v>
      </c>
      <c r="C97" s="107" t="s">
        <v>2465</v>
      </c>
      <c r="D97" s="113">
        <v>0</v>
      </c>
    </row>
    <row r="98" spans="1:9" s="105" customFormat="1" ht="15.5" hidden="1" x14ac:dyDescent="0.35">
      <c r="A98" s="112" t="s">
        <v>133</v>
      </c>
      <c r="B98" s="107" t="s">
        <v>2472</v>
      </c>
      <c r="C98" s="107" t="s">
        <v>2465</v>
      </c>
      <c r="D98" s="113">
        <v>0</v>
      </c>
    </row>
    <row r="99" spans="1:9" s="105" customFormat="1" ht="15.5" hidden="1" x14ac:dyDescent="0.35">
      <c r="A99" s="112" t="s">
        <v>56</v>
      </c>
      <c r="B99" s="107" t="s">
        <v>2472</v>
      </c>
      <c r="C99" s="107" t="s">
        <v>2465</v>
      </c>
      <c r="D99" s="113">
        <v>0</v>
      </c>
    </row>
    <row r="100" spans="1:9" s="105" customFormat="1" ht="15.5" hidden="1" x14ac:dyDescent="0.35">
      <c r="A100" s="112" t="s">
        <v>105</v>
      </c>
      <c r="B100" s="107" t="s">
        <v>2543</v>
      </c>
      <c r="C100" s="107" t="s">
        <v>2465</v>
      </c>
      <c r="D100" s="113">
        <v>0</v>
      </c>
      <c r="E100" s="105" t="s">
        <v>2632</v>
      </c>
      <c r="I100" s="105">
        <v>0</v>
      </c>
    </row>
    <row r="101" spans="1:9" s="105" customFormat="1" ht="15.5" hidden="1" x14ac:dyDescent="0.35">
      <c r="A101" s="112" t="s">
        <v>32</v>
      </c>
      <c r="B101" s="107" t="s">
        <v>2544</v>
      </c>
      <c r="C101" s="107" t="s">
        <v>2465</v>
      </c>
      <c r="D101" s="113">
        <v>0</v>
      </c>
    </row>
    <row r="102" spans="1:9" s="105" customFormat="1" ht="15.5" hidden="1" x14ac:dyDescent="0.35">
      <c r="A102" s="112" t="s">
        <v>604</v>
      </c>
      <c r="B102" s="107" t="s">
        <v>2545</v>
      </c>
      <c r="C102" s="107" t="s">
        <v>2465</v>
      </c>
      <c r="D102" s="113">
        <v>0</v>
      </c>
    </row>
    <row r="103" spans="1:9" s="105" customFormat="1" ht="15.5" hidden="1" x14ac:dyDescent="0.35">
      <c r="A103" s="112" t="s">
        <v>240</v>
      </c>
      <c r="B103" s="107" t="s">
        <v>2525</v>
      </c>
      <c r="C103" s="107" t="s">
        <v>2465</v>
      </c>
      <c r="D103" s="113">
        <v>0</v>
      </c>
    </row>
    <row r="104" spans="1:9" s="106" customFormat="1" ht="15.5" hidden="1" x14ac:dyDescent="0.35">
      <c r="A104" s="114" t="s">
        <v>2546</v>
      </c>
      <c r="B104" s="108" t="s">
        <v>2547</v>
      </c>
      <c r="C104" s="108" t="s">
        <v>2465</v>
      </c>
      <c r="D104" s="115">
        <v>0</v>
      </c>
    </row>
    <row r="105" spans="1:9" s="105" customFormat="1" ht="15.5" hidden="1" x14ac:dyDescent="0.35">
      <c r="A105" s="112" t="s">
        <v>141</v>
      </c>
      <c r="B105" s="107" t="s">
        <v>2522</v>
      </c>
      <c r="C105" s="107" t="s">
        <v>2465</v>
      </c>
      <c r="D105" s="113">
        <v>0</v>
      </c>
    </row>
    <row r="106" spans="1:9" s="105" customFormat="1" ht="15.5" hidden="1" x14ac:dyDescent="0.35">
      <c r="A106" s="112" t="s">
        <v>2548</v>
      </c>
      <c r="B106" s="107" t="s">
        <v>2549</v>
      </c>
      <c r="C106" s="107" t="s">
        <v>2465</v>
      </c>
      <c r="D106" s="113">
        <v>0</v>
      </c>
    </row>
    <row r="107" spans="1:9" s="105" customFormat="1" ht="15.5" hidden="1" x14ac:dyDescent="0.35">
      <c r="A107" s="112" t="s">
        <v>116</v>
      </c>
      <c r="B107" s="107" t="s">
        <v>2472</v>
      </c>
      <c r="C107" s="107" t="s">
        <v>2465</v>
      </c>
      <c r="D107" s="113">
        <v>0</v>
      </c>
    </row>
    <row r="108" spans="1:9" s="106" customFormat="1" ht="15.5" x14ac:dyDescent="0.35">
      <c r="A108" s="114" t="s">
        <v>2550</v>
      </c>
      <c r="B108" s="108" t="s">
        <v>2551</v>
      </c>
      <c r="C108" s="108" t="s">
        <v>2465</v>
      </c>
      <c r="D108" s="115">
        <v>75</v>
      </c>
      <c r="E108" s="106" t="s">
        <v>2535</v>
      </c>
    </row>
    <row r="109" spans="1:9" s="105" customFormat="1" ht="15.5" hidden="1" x14ac:dyDescent="0.35">
      <c r="A109" s="112" t="s">
        <v>99</v>
      </c>
      <c r="B109" s="107" t="s">
        <v>2552</v>
      </c>
      <c r="C109" s="107" t="s">
        <v>2465</v>
      </c>
      <c r="D109" s="113">
        <v>0</v>
      </c>
    </row>
    <row r="110" spans="1:9" s="105" customFormat="1" ht="15.5" hidden="1" x14ac:dyDescent="0.35">
      <c r="A110" s="112" t="s">
        <v>132</v>
      </c>
      <c r="B110" s="107" t="s">
        <v>2472</v>
      </c>
      <c r="C110" s="107" t="s">
        <v>2465</v>
      </c>
      <c r="D110" s="113">
        <v>0</v>
      </c>
    </row>
    <row r="111" spans="1:9" s="105" customFormat="1" ht="15.5" hidden="1" x14ac:dyDescent="0.35">
      <c r="A111" s="112" t="s">
        <v>131</v>
      </c>
      <c r="B111" s="107" t="s">
        <v>2472</v>
      </c>
      <c r="C111" s="107" t="s">
        <v>2465</v>
      </c>
      <c r="D111" s="113">
        <v>0</v>
      </c>
    </row>
    <row r="112" spans="1:9" s="105" customFormat="1" ht="15.5" hidden="1" x14ac:dyDescent="0.35">
      <c r="A112" s="112" t="s">
        <v>121</v>
      </c>
      <c r="B112" s="107" t="s">
        <v>2466</v>
      </c>
      <c r="C112" s="107" t="s">
        <v>2465</v>
      </c>
      <c r="D112" s="113">
        <v>0</v>
      </c>
    </row>
    <row r="113" spans="1:8" s="105" customFormat="1" ht="15.5" x14ac:dyDescent="0.35">
      <c r="A113" s="112" t="s">
        <v>2553</v>
      </c>
      <c r="B113" s="107" t="s">
        <v>2472</v>
      </c>
      <c r="C113" s="107" t="s">
        <v>2465</v>
      </c>
      <c r="D113" s="113">
        <v>10</v>
      </c>
      <c r="E113" s="105" t="s">
        <v>2535</v>
      </c>
    </row>
    <row r="114" spans="1:8" s="105" customFormat="1" ht="15.5" hidden="1" x14ac:dyDescent="0.35">
      <c r="A114" s="112" t="s">
        <v>2554</v>
      </c>
      <c r="B114" s="107" t="s">
        <v>2472</v>
      </c>
      <c r="C114" s="107" t="s">
        <v>2465</v>
      </c>
      <c r="D114" s="113">
        <v>0</v>
      </c>
    </row>
    <row r="115" spans="1:8" s="105" customFormat="1" ht="15.5" hidden="1" x14ac:dyDescent="0.35">
      <c r="A115" s="112" t="s">
        <v>2555</v>
      </c>
      <c r="B115" s="107" t="s">
        <v>2472</v>
      </c>
      <c r="C115" s="107" t="s">
        <v>2465</v>
      </c>
      <c r="D115" s="113">
        <v>0</v>
      </c>
    </row>
    <row r="116" spans="1:8" s="105" customFormat="1" ht="15.5" hidden="1" x14ac:dyDescent="0.35">
      <c r="A116" s="112" t="s">
        <v>57</v>
      </c>
      <c r="B116" s="107" t="s">
        <v>2472</v>
      </c>
      <c r="C116" s="107" t="s">
        <v>2465</v>
      </c>
      <c r="D116" s="113">
        <v>0</v>
      </c>
    </row>
    <row r="117" spans="1:8" s="105" customFormat="1" ht="15.5" hidden="1" x14ac:dyDescent="0.35">
      <c r="A117" s="112" t="s">
        <v>113</v>
      </c>
      <c r="B117" s="107" t="s">
        <v>2472</v>
      </c>
      <c r="C117" s="107" t="s">
        <v>2465</v>
      </c>
      <c r="D117" s="113">
        <v>0</v>
      </c>
    </row>
    <row r="118" spans="1:8" s="105" customFormat="1" ht="15.5" hidden="1" x14ac:dyDescent="0.35">
      <c r="A118" s="112" t="s">
        <v>2556</v>
      </c>
      <c r="B118" s="107" t="s">
        <v>2472</v>
      </c>
      <c r="C118" s="107" t="s">
        <v>2465</v>
      </c>
      <c r="D118" s="113">
        <v>0</v>
      </c>
    </row>
    <row r="119" spans="1:8" s="105" customFormat="1" ht="15.5" hidden="1" x14ac:dyDescent="0.35">
      <c r="A119" s="112" t="s">
        <v>571</v>
      </c>
      <c r="B119" s="107" t="s">
        <v>2557</v>
      </c>
      <c r="C119" s="107" t="s">
        <v>561</v>
      </c>
      <c r="D119" s="113">
        <v>0</v>
      </c>
    </row>
    <row r="120" spans="1:8" s="105" customFormat="1" ht="15.5" hidden="1" x14ac:dyDescent="0.35">
      <c r="A120" s="112" t="s">
        <v>135</v>
      </c>
      <c r="B120" s="107" t="s">
        <v>2558</v>
      </c>
      <c r="C120" s="107" t="s">
        <v>2559</v>
      </c>
      <c r="D120" s="113">
        <v>0</v>
      </c>
    </row>
    <row r="121" spans="1:8" s="105" customFormat="1" ht="15.5" hidden="1" x14ac:dyDescent="0.35">
      <c r="A121" s="112" t="s">
        <v>34</v>
      </c>
      <c r="B121" s="107" t="s">
        <v>2560</v>
      </c>
      <c r="C121" s="107" t="s">
        <v>2465</v>
      </c>
      <c r="D121" s="113">
        <v>0</v>
      </c>
    </row>
    <row r="122" spans="1:8" s="105" customFormat="1" ht="15.5" hidden="1" x14ac:dyDescent="0.35">
      <c r="A122" s="112" t="s">
        <v>856</v>
      </c>
      <c r="B122" s="107" t="s">
        <v>2477</v>
      </c>
      <c r="C122" s="107" t="s">
        <v>2465</v>
      </c>
      <c r="D122" s="113"/>
    </row>
    <row r="123" spans="1:8" s="105" customFormat="1" ht="15.5" hidden="1" x14ac:dyDescent="0.35">
      <c r="A123" s="112" t="s">
        <v>530</v>
      </c>
      <c r="B123" s="107" t="s">
        <v>2561</v>
      </c>
      <c r="C123" s="107" t="s">
        <v>2465</v>
      </c>
      <c r="D123" s="113">
        <v>0</v>
      </c>
    </row>
    <row r="124" spans="1:8" s="105" customFormat="1" ht="15.5" hidden="1" x14ac:dyDescent="0.35">
      <c r="A124" s="112" t="s">
        <v>77</v>
      </c>
      <c r="B124" s="107" t="s">
        <v>2561</v>
      </c>
      <c r="C124" s="107" t="s">
        <v>2562</v>
      </c>
      <c r="D124" s="113">
        <v>0</v>
      </c>
    </row>
    <row r="125" spans="1:8" s="105" customFormat="1" ht="15.5" hidden="1" x14ac:dyDescent="0.35">
      <c r="A125" s="112" t="s">
        <v>306</v>
      </c>
      <c r="B125" s="107" t="s">
        <v>2563</v>
      </c>
      <c r="C125" s="107" t="s">
        <v>307</v>
      </c>
      <c r="D125" s="113"/>
    </row>
    <row r="126" spans="1:8" s="105" customFormat="1" ht="15.5" hidden="1" x14ac:dyDescent="0.35">
      <c r="A126" s="112" t="s">
        <v>250</v>
      </c>
      <c r="B126" s="107" t="s">
        <v>2564</v>
      </c>
      <c r="C126" s="107" t="s">
        <v>251</v>
      </c>
      <c r="D126" s="113">
        <f>SUM(E126:H126)</f>
        <v>8858230</v>
      </c>
      <c r="E126" s="105">
        <v>2157650</v>
      </c>
      <c r="F126" s="105">
        <v>1786120</v>
      </c>
      <c r="G126" s="105">
        <v>2291660</v>
      </c>
      <c r="H126" s="105">
        <v>2622800</v>
      </c>
    </row>
    <row r="127" spans="1:8" s="105" customFormat="1" ht="15.5" hidden="1" x14ac:dyDescent="0.35">
      <c r="A127" s="112" t="s">
        <v>259</v>
      </c>
      <c r="B127" s="107" t="s">
        <v>2475</v>
      </c>
      <c r="C127" s="107" t="s">
        <v>2465</v>
      </c>
      <c r="D127" s="113">
        <f>SUM(E127:H127)</f>
        <v>2725760</v>
      </c>
      <c r="E127" s="105">
        <v>816160</v>
      </c>
      <c r="F127" s="105">
        <v>817660</v>
      </c>
      <c r="G127" s="105">
        <v>615640</v>
      </c>
      <c r="H127" s="105">
        <v>476300</v>
      </c>
    </row>
    <row r="128" spans="1:8" s="105" customFormat="1" ht="15.5" hidden="1" x14ac:dyDescent="0.35">
      <c r="A128" s="112" t="s">
        <v>611</v>
      </c>
      <c r="B128" s="107" t="s">
        <v>2565</v>
      </c>
      <c r="C128" s="107" t="s">
        <v>2465</v>
      </c>
      <c r="D128" s="113">
        <v>0</v>
      </c>
    </row>
    <row r="129" spans="1:5" s="105" customFormat="1" ht="15.5" x14ac:dyDescent="0.35">
      <c r="A129" s="112" t="s">
        <v>836</v>
      </c>
      <c r="B129" s="107" t="s">
        <v>2566</v>
      </c>
      <c r="C129" s="107" t="s">
        <v>2465</v>
      </c>
      <c r="D129" s="113">
        <v>80</v>
      </c>
      <c r="E129" s="105" t="s">
        <v>2567</v>
      </c>
    </row>
    <row r="130" spans="1:5" s="105" customFormat="1" ht="15.5" hidden="1" x14ac:dyDescent="0.35">
      <c r="A130" s="112" t="s">
        <v>201</v>
      </c>
      <c r="B130" s="107" t="s">
        <v>2503</v>
      </c>
      <c r="C130" s="107" t="s">
        <v>2465</v>
      </c>
      <c r="D130" s="113">
        <v>0</v>
      </c>
    </row>
    <row r="131" spans="1:5" s="105" customFormat="1" ht="15.5" hidden="1" x14ac:dyDescent="0.35">
      <c r="A131" s="112" t="s">
        <v>377</v>
      </c>
      <c r="B131" s="107" t="s">
        <v>2568</v>
      </c>
      <c r="C131" s="107" t="s">
        <v>2465</v>
      </c>
      <c r="D131" s="113">
        <v>0</v>
      </c>
    </row>
    <row r="132" spans="1:5" s="105" customFormat="1" ht="15.5" hidden="1" x14ac:dyDescent="0.35">
      <c r="A132" s="112" t="s">
        <v>421</v>
      </c>
      <c r="B132" s="107" t="s">
        <v>2471</v>
      </c>
      <c r="C132" s="107" t="s">
        <v>2465</v>
      </c>
      <c r="D132" s="113">
        <v>0</v>
      </c>
    </row>
    <row r="133" spans="1:5" s="105" customFormat="1" ht="15.5" hidden="1" x14ac:dyDescent="0.35">
      <c r="A133" s="112" t="s">
        <v>830</v>
      </c>
      <c r="B133" s="107" t="s">
        <v>2569</v>
      </c>
      <c r="C133" s="107" t="s">
        <v>831</v>
      </c>
      <c r="D133" s="113">
        <v>0</v>
      </c>
    </row>
    <row r="134" spans="1:5" s="105" customFormat="1" ht="15.5" hidden="1" x14ac:dyDescent="0.35">
      <c r="A134" s="112" t="s">
        <v>533</v>
      </c>
      <c r="B134" s="107" t="s">
        <v>2570</v>
      </c>
      <c r="C134" s="107" t="s">
        <v>2465</v>
      </c>
      <c r="D134" s="113">
        <v>0</v>
      </c>
    </row>
    <row r="135" spans="1:5" s="105" customFormat="1" ht="15.5" hidden="1" x14ac:dyDescent="0.35">
      <c r="A135" s="112" t="s">
        <v>47</v>
      </c>
      <c r="B135" s="107" t="s">
        <v>2571</v>
      </c>
      <c r="C135" s="107" t="s">
        <v>837</v>
      </c>
      <c r="D135" s="113"/>
    </row>
    <row r="136" spans="1:5" s="105" customFormat="1" ht="15.5" hidden="1" x14ac:dyDescent="0.35">
      <c r="A136" s="112" t="s">
        <v>2572</v>
      </c>
      <c r="B136" s="107" t="s">
        <v>2571</v>
      </c>
      <c r="C136" s="107" t="s">
        <v>961</v>
      </c>
      <c r="D136" s="113"/>
    </row>
    <row r="137" spans="1:5" s="105" customFormat="1" ht="15.5" hidden="1" x14ac:dyDescent="0.35">
      <c r="A137" s="112" t="s">
        <v>40</v>
      </c>
      <c r="B137" s="107" t="s">
        <v>2477</v>
      </c>
      <c r="C137" s="107" t="s">
        <v>2465</v>
      </c>
      <c r="D137" s="113"/>
    </row>
    <row r="138" spans="1:5" s="105" customFormat="1" ht="15.5" hidden="1" x14ac:dyDescent="0.35">
      <c r="A138" s="112" t="s">
        <v>1036</v>
      </c>
      <c r="B138" s="107" t="s">
        <v>2477</v>
      </c>
      <c r="C138" s="107" t="s">
        <v>2465</v>
      </c>
      <c r="D138" s="113"/>
    </row>
    <row r="139" spans="1:5" s="105" customFormat="1" ht="15.5" hidden="1" x14ac:dyDescent="0.35">
      <c r="A139" s="112" t="s">
        <v>1042</v>
      </c>
      <c r="B139" s="107" t="s">
        <v>2477</v>
      </c>
      <c r="C139" s="107" t="s">
        <v>2465</v>
      </c>
      <c r="D139" s="113"/>
    </row>
    <row r="140" spans="1:5" s="105" customFormat="1" ht="15.5" hidden="1" x14ac:dyDescent="0.35">
      <c r="A140" s="112" t="s">
        <v>718</v>
      </c>
      <c r="B140" s="107" t="s">
        <v>2477</v>
      </c>
      <c r="C140" s="107" t="s">
        <v>2465</v>
      </c>
      <c r="D140" s="113"/>
    </row>
    <row r="141" spans="1:5" s="105" customFormat="1" ht="15.5" hidden="1" x14ac:dyDescent="0.35">
      <c r="A141" s="112" t="s">
        <v>1032</v>
      </c>
      <c r="B141" s="107" t="s">
        <v>2477</v>
      </c>
      <c r="C141" s="107" t="s">
        <v>2465</v>
      </c>
      <c r="D141" s="113"/>
    </row>
    <row r="142" spans="1:5" s="105" customFormat="1" ht="15.5" hidden="1" x14ac:dyDescent="0.35">
      <c r="A142" s="112" t="s">
        <v>2573</v>
      </c>
      <c r="B142" s="107" t="s">
        <v>2574</v>
      </c>
      <c r="C142" s="107" t="s">
        <v>2465</v>
      </c>
      <c r="D142" s="113"/>
    </row>
    <row r="143" spans="1:5" s="105" customFormat="1" ht="15.5" hidden="1" x14ac:dyDescent="0.35">
      <c r="A143" s="112" t="s">
        <v>676</v>
      </c>
      <c r="B143" s="107" t="s">
        <v>2477</v>
      </c>
      <c r="C143" s="107" t="s">
        <v>2465</v>
      </c>
      <c r="D143" s="113"/>
    </row>
    <row r="144" spans="1:5" s="105" customFormat="1" ht="15.5" hidden="1" x14ac:dyDescent="0.35">
      <c r="A144" s="112" t="s">
        <v>1078</v>
      </c>
      <c r="B144" s="107" t="s">
        <v>2575</v>
      </c>
      <c r="C144" s="107" t="s">
        <v>2465</v>
      </c>
      <c r="D144" s="113"/>
    </row>
    <row r="145" spans="1:9" s="105" customFormat="1" ht="15.5" hidden="1" x14ac:dyDescent="0.35">
      <c r="A145" s="112" t="s">
        <v>408</v>
      </c>
      <c r="B145" s="107" t="s">
        <v>2576</v>
      </c>
      <c r="C145" s="107" t="s">
        <v>2465</v>
      </c>
      <c r="D145" s="113"/>
    </row>
    <row r="146" spans="1:9" s="105" customFormat="1" ht="15.5" hidden="1" x14ac:dyDescent="0.35">
      <c r="A146" s="112" t="s">
        <v>2577</v>
      </c>
      <c r="B146" s="107" t="s">
        <v>2571</v>
      </c>
      <c r="C146" s="107" t="s">
        <v>819</v>
      </c>
      <c r="D146" s="113"/>
    </row>
    <row r="147" spans="1:9" s="105" customFormat="1" ht="15.5" hidden="1" x14ac:dyDescent="0.35">
      <c r="A147" s="112" t="s">
        <v>841</v>
      </c>
      <c r="B147" s="107" t="s">
        <v>2578</v>
      </c>
      <c r="C147" s="107" t="s">
        <v>2465</v>
      </c>
      <c r="D147" s="113"/>
    </row>
    <row r="148" spans="1:9" s="105" customFormat="1" ht="15.5" hidden="1" x14ac:dyDescent="0.35">
      <c r="A148" s="112" t="s">
        <v>411</v>
      </c>
      <c r="B148" s="107" t="s">
        <v>2579</v>
      </c>
      <c r="C148" s="107" t="s">
        <v>2465</v>
      </c>
      <c r="D148" s="113"/>
    </row>
    <row r="149" spans="1:9" s="105" customFormat="1" ht="15.5" hidden="1" x14ac:dyDescent="0.35">
      <c r="A149" s="112" t="s">
        <v>452</v>
      </c>
      <c r="B149" s="107" t="s">
        <v>2578</v>
      </c>
      <c r="C149" s="107" t="s">
        <v>2465</v>
      </c>
      <c r="D149" s="113"/>
    </row>
    <row r="150" spans="1:9" s="105" customFormat="1" ht="15.5" hidden="1" x14ac:dyDescent="0.35">
      <c r="A150" s="112" t="s">
        <v>976</v>
      </c>
      <c r="B150" s="107" t="s">
        <v>2580</v>
      </c>
      <c r="C150" s="107" t="s">
        <v>965</v>
      </c>
      <c r="D150" s="113">
        <f>SUM(F150:I150)</f>
        <v>8473</v>
      </c>
      <c r="E150" s="105" t="s">
        <v>2631</v>
      </c>
      <c r="F150" s="105">
        <v>2197</v>
      </c>
      <c r="G150" s="105">
        <v>1014</v>
      </c>
      <c r="H150" s="105">
        <v>1998</v>
      </c>
      <c r="I150" s="105">
        <v>3264</v>
      </c>
    </row>
    <row r="151" spans="1:9" s="105" customFormat="1" ht="15.5" hidden="1" x14ac:dyDescent="0.35">
      <c r="A151" s="112" t="s">
        <v>2581</v>
      </c>
      <c r="B151" s="107" t="s">
        <v>2582</v>
      </c>
      <c r="C151" s="107" t="s">
        <v>2465</v>
      </c>
      <c r="D151" s="113">
        <f>SUM(E151:H151)</f>
        <v>209100</v>
      </c>
      <c r="E151" s="105">
        <v>81140</v>
      </c>
      <c r="F151" s="105">
        <v>42080</v>
      </c>
      <c r="G151" s="105">
        <v>44020</v>
      </c>
      <c r="H151" s="105">
        <v>41860</v>
      </c>
    </row>
    <row r="152" spans="1:9" s="105" customFormat="1" ht="15.5" hidden="1" x14ac:dyDescent="0.35">
      <c r="A152" s="112" t="s">
        <v>351</v>
      </c>
      <c r="B152" s="107" t="s">
        <v>2527</v>
      </c>
      <c r="C152" s="107" t="s">
        <v>38</v>
      </c>
      <c r="D152" s="113">
        <v>0</v>
      </c>
    </row>
    <row r="153" spans="1:9" s="105" customFormat="1" ht="15.5" hidden="1" x14ac:dyDescent="0.35">
      <c r="A153" s="112" t="s">
        <v>350</v>
      </c>
      <c r="B153" s="107" t="s">
        <v>2527</v>
      </c>
      <c r="C153" s="107" t="s">
        <v>38</v>
      </c>
      <c r="D153" s="113">
        <v>0</v>
      </c>
    </row>
    <row r="154" spans="1:9" s="105" customFormat="1" ht="15.5" hidden="1" x14ac:dyDescent="0.35">
      <c r="A154" s="112" t="s">
        <v>321</v>
      </c>
      <c r="B154" s="107" t="s">
        <v>2527</v>
      </c>
      <c r="C154" s="107" t="s">
        <v>38</v>
      </c>
      <c r="D154" s="113">
        <v>0</v>
      </c>
    </row>
    <row r="155" spans="1:9" s="105" customFormat="1" ht="15.5" hidden="1" x14ac:dyDescent="0.35">
      <c r="A155" s="112" t="s">
        <v>1088</v>
      </c>
      <c r="B155" s="107" t="s">
        <v>2527</v>
      </c>
      <c r="C155" s="107" t="s">
        <v>38</v>
      </c>
      <c r="D155" s="113">
        <v>0</v>
      </c>
    </row>
    <row r="156" spans="1:9" s="105" customFormat="1" ht="15.5" hidden="1" x14ac:dyDescent="0.35">
      <c r="A156" s="112" t="s">
        <v>317</v>
      </c>
      <c r="B156" s="107" t="s">
        <v>2527</v>
      </c>
      <c r="C156" s="107" t="s">
        <v>38</v>
      </c>
      <c r="D156" s="113">
        <v>0</v>
      </c>
    </row>
    <row r="157" spans="1:9" s="105" customFormat="1" ht="15.5" hidden="1" x14ac:dyDescent="0.35">
      <c r="A157" s="112" t="s">
        <v>349</v>
      </c>
      <c r="B157" s="107" t="s">
        <v>2527</v>
      </c>
      <c r="C157" s="107" t="s">
        <v>38</v>
      </c>
      <c r="D157" s="113">
        <v>0</v>
      </c>
    </row>
    <row r="158" spans="1:9" s="105" customFormat="1" ht="15.5" hidden="1" x14ac:dyDescent="0.35">
      <c r="A158" s="112" t="s">
        <v>320</v>
      </c>
      <c r="B158" s="107" t="s">
        <v>2527</v>
      </c>
      <c r="C158" s="107" t="s">
        <v>38</v>
      </c>
      <c r="D158" s="113">
        <v>0</v>
      </c>
    </row>
    <row r="159" spans="1:9" s="105" customFormat="1" ht="15.5" hidden="1" x14ac:dyDescent="0.35">
      <c r="A159" s="112" t="s">
        <v>225</v>
      </c>
      <c r="B159" s="107" t="s">
        <v>2522</v>
      </c>
      <c r="C159" s="107" t="s">
        <v>2465</v>
      </c>
      <c r="D159" s="113">
        <v>0</v>
      </c>
    </row>
    <row r="160" spans="1:9" s="105" customFormat="1" ht="15.5" hidden="1" x14ac:dyDescent="0.35">
      <c r="A160" s="112" t="s">
        <v>446</v>
      </c>
      <c r="B160" s="107" t="s">
        <v>2578</v>
      </c>
      <c r="C160" s="107" t="s">
        <v>2465</v>
      </c>
      <c r="D160" s="113"/>
    </row>
    <row r="161" spans="1:5" s="105" customFormat="1" ht="15.5" hidden="1" x14ac:dyDescent="0.35">
      <c r="A161" s="112" t="s">
        <v>2583</v>
      </c>
      <c r="B161" s="107" t="s">
        <v>2584</v>
      </c>
      <c r="C161" s="107" t="s">
        <v>2465</v>
      </c>
      <c r="D161" s="113"/>
    </row>
    <row r="162" spans="1:5" s="105" customFormat="1" ht="15.5" hidden="1" x14ac:dyDescent="0.35">
      <c r="A162" s="112" t="s">
        <v>71</v>
      </c>
      <c r="B162" s="107" t="s">
        <v>2488</v>
      </c>
      <c r="C162" s="107" t="s">
        <v>406</v>
      </c>
      <c r="D162" s="113">
        <v>0</v>
      </c>
    </row>
    <row r="163" spans="1:5" s="105" customFormat="1" ht="15.5" hidden="1" x14ac:dyDescent="0.35">
      <c r="A163" s="112" t="s">
        <v>777</v>
      </c>
      <c r="B163" s="107" t="s">
        <v>2585</v>
      </c>
      <c r="C163" s="107" t="s">
        <v>778</v>
      </c>
      <c r="D163" s="113">
        <v>0</v>
      </c>
      <c r="E163" s="105" t="s">
        <v>2586</v>
      </c>
    </row>
    <row r="164" spans="1:5" s="105" customFormat="1" ht="15.5" hidden="1" x14ac:dyDescent="0.35">
      <c r="A164" s="112" t="s">
        <v>2587</v>
      </c>
      <c r="B164" s="107" t="s">
        <v>2578</v>
      </c>
      <c r="C164" s="107" t="s">
        <v>2465</v>
      </c>
      <c r="D164" s="113"/>
    </row>
    <row r="165" spans="1:5" s="105" customFormat="1" ht="15.5" hidden="1" x14ac:dyDescent="0.35">
      <c r="A165" s="112" t="s">
        <v>758</v>
      </c>
      <c r="B165" s="107" t="s">
        <v>2588</v>
      </c>
      <c r="C165" s="107" t="s">
        <v>2465</v>
      </c>
      <c r="D165" s="113">
        <v>0</v>
      </c>
    </row>
    <row r="166" spans="1:5" s="105" customFormat="1" ht="15.5" hidden="1" x14ac:dyDescent="0.35">
      <c r="A166" s="112" t="s">
        <v>267</v>
      </c>
      <c r="B166" s="107" t="s">
        <v>2578</v>
      </c>
      <c r="C166" s="107" t="s">
        <v>2465</v>
      </c>
      <c r="D166" s="113"/>
    </row>
    <row r="167" spans="1:5" s="105" customFormat="1" ht="15.5" hidden="1" x14ac:dyDescent="0.35">
      <c r="A167" s="112" t="s">
        <v>785</v>
      </c>
      <c r="B167" s="107" t="s">
        <v>2578</v>
      </c>
      <c r="C167" s="107" t="s">
        <v>2465</v>
      </c>
      <c r="D167" s="113"/>
    </row>
    <row r="168" spans="1:5" s="105" customFormat="1" ht="15.5" hidden="1" x14ac:dyDescent="0.35">
      <c r="A168" s="112" t="s">
        <v>732</v>
      </c>
      <c r="B168" s="107" t="s">
        <v>2589</v>
      </c>
      <c r="C168" s="107" t="s">
        <v>2465</v>
      </c>
      <c r="D168" s="113"/>
    </row>
    <row r="169" spans="1:5" s="105" customFormat="1" ht="15.5" hidden="1" x14ac:dyDescent="0.35">
      <c r="A169" s="112" t="s">
        <v>21</v>
      </c>
      <c r="B169" s="107" t="s">
        <v>2578</v>
      </c>
      <c r="C169" s="107" t="s">
        <v>2465</v>
      </c>
      <c r="D169" s="113"/>
    </row>
    <row r="170" spans="1:5" s="105" customFormat="1" ht="15.5" hidden="1" x14ac:dyDescent="0.35">
      <c r="A170" s="112" t="s">
        <v>80</v>
      </c>
      <c r="B170" s="107" t="s">
        <v>2578</v>
      </c>
      <c r="C170" s="107" t="s">
        <v>2465</v>
      </c>
      <c r="D170" s="113"/>
    </row>
    <row r="171" spans="1:5" s="105" customFormat="1" ht="15.5" hidden="1" x14ac:dyDescent="0.35">
      <c r="A171" s="112" t="s">
        <v>767</v>
      </c>
      <c r="B171" s="107" t="s">
        <v>2585</v>
      </c>
      <c r="C171" s="107" t="s">
        <v>2465</v>
      </c>
      <c r="D171" s="113"/>
    </row>
    <row r="172" spans="1:5" s="105" customFormat="1" ht="15.5" hidden="1" x14ac:dyDescent="0.35">
      <c r="A172" s="112" t="s">
        <v>822</v>
      </c>
      <c r="B172" s="107" t="s">
        <v>2578</v>
      </c>
      <c r="C172" s="107" t="s">
        <v>2465</v>
      </c>
      <c r="D172" s="113"/>
    </row>
    <row r="173" spans="1:5" s="105" customFormat="1" ht="15.5" hidden="1" x14ac:dyDescent="0.35">
      <c r="A173" s="112" t="s">
        <v>739</v>
      </c>
      <c r="B173" s="107" t="s">
        <v>2483</v>
      </c>
      <c r="C173" s="107" t="s">
        <v>733</v>
      </c>
      <c r="D173" s="113"/>
    </row>
    <row r="174" spans="1:5" s="105" customFormat="1" ht="15.5" hidden="1" x14ac:dyDescent="0.35">
      <c r="A174" s="112" t="s">
        <v>1021</v>
      </c>
      <c r="B174" s="107" t="s">
        <v>2477</v>
      </c>
      <c r="C174" s="107" t="s">
        <v>2465</v>
      </c>
      <c r="D174" s="113"/>
    </row>
    <row r="175" spans="1:5" s="105" customFormat="1" ht="15.5" hidden="1" x14ac:dyDescent="0.35">
      <c r="A175" s="112" t="s">
        <v>197</v>
      </c>
      <c r="B175" s="107" t="s">
        <v>2578</v>
      </c>
      <c r="C175" s="107" t="s">
        <v>2590</v>
      </c>
      <c r="D175" s="113"/>
    </row>
    <row r="176" spans="1:5" s="105" customFormat="1" ht="15.5" hidden="1" x14ac:dyDescent="0.35">
      <c r="A176" s="112" t="s">
        <v>53</v>
      </c>
      <c r="B176" s="107" t="s">
        <v>2578</v>
      </c>
      <c r="C176" s="107" t="s">
        <v>2465</v>
      </c>
      <c r="D176" s="113"/>
    </row>
    <row r="177" spans="1:8" s="105" customFormat="1" ht="15.5" hidden="1" x14ac:dyDescent="0.35">
      <c r="A177" s="112" t="s">
        <v>468</v>
      </c>
      <c r="B177" s="107" t="s">
        <v>2591</v>
      </c>
      <c r="C177" s="107" t="s">
        <v>2465</v>
      </c>
      <c r="D177" s="113">
        <v>0</v>
      </c>
    </row>
    <row r="178" spans="1:8" s="105" customFormat="1" ht="15.5" hidden="1" x14ac:dyDescent="0.35">
      <c r="A178" s="112" t="s">
        <v>256</v>
      </c>
      <c r="B178" s="107" t="s">
        <v>2475</v>
      </c>
      <c r="C178" s="107" t="s">
        <v>2465</v>
      </c>
      <c r="D178" s="113">
        <f>SUM(E178:H178)</f>
        <v>1085400</v>
      </c>
      <c r="E178" s="105">
        <v>203740</v>
      </c>
      <c r="F178" s="105">
        <v>202800</v>
      </c>
      <c r="G178" s="105">
        <v>272000</v>
      </c>
      <c r="H178" s="105">
        <v>406860</v>
      </c>
    </row>
    <row r="179" spans="1:8" s="105" customFormat="1" ht="15.5" hidden="1" x14ac:dyDescent="0.35">
      <c r="A179" s="112" t="s">
        <v>794</v>
      </c>
      <c r="B179" s="107" t="s">
        <v>2585</v>
      </c>
      <c r="C179" s="107" t="s">
        <v>2465</v>
      </c>
      <c r="D179" s="113"/>
    </row>
    <row r="180" spans="1:8" s="105" customFormat="1" ht="15.5" hidden="1" x14ac:dyDescent="0.35">
      <c r="A180" s="112" t="s">
        <v>341</v>
      </c>
      <c r="B180" s="107" t="s">
        <v>2592</v>
      </c>
      <c r="C180" s="107" t="s">
        <v>2465</v>
      </c>
      <c r="D180" s="113"/>
    </row>
    <row r="181" spans="1:8" s="105" customFormat="1" ht="15.5" hidden="1" x14ac:dyDescent="0.35">
      <c r="A181" s="112" t="s">
        <v>2593</v>
      </c>
      <c r="B181" s="107" t="s">
        <v>2594</v>
      </c>
      <c r="C181" s="107" t="s">
        <v>2465</v>
      </c>
      <c r="D181" s="113">
        <v>0</v>
      </c>
    </row>
    <row r="182" spans="1:8" s="105" customFormat="1" ht="15.5" hidden="1" x14ac:dyDescent="0.35">
      <c r="A182" s="112" t="s">
        <v>26</v>
      </c>
      <c r="B182" s="107" t="s">
        <v>2488</v>
      </c>
      <c r="C182" s="107" t="s">
        <v>2465</v>
      </c>
      <c r="D182" s="113">
        <v>0</v>
      </c>
    </row>
    <row r="183" spans="1:8" s="105" customFormat="1" ht="15.5" hidden="1" x14ac:dyDescent="0.35">
      <c r="A183" s="112" t="s">
        <v>146</v>
      </c>
      <c r="B183" s="107" t="s">
        <v>2488</v>
      </c>
      <c r="C183" s="107" t="s">
        <v>648</v>
      </c>
      <c r="D183" s="113">
        <v>0</v>
      </c>
    </row>
    <row r="184" spans="1:8" s="105" customFormat="1" ht="15.5" hidden="1" x14ac:dyDescent="0.35">
      <c r="A184" s="112" t="s">
        <v>311</v>
      </c>
      <c r="B184" s="107" t="s">
        <v>2595</v>
      </c>
      <c r="C184" s="107" t="s">
        <v>307</v>
      </c>
      <c r="D184" s="113">
        <f>SUM(E184:H184)</f>
        <v>374780</v>
      </c>
      <c r="E184" s="105">
        <v>116700</v>
      </c>
      <c r="F184" s="105">
        <v>0</v>
      </c>
      <c r="G184" s="105">
        <v>117880</v>
      </c>
      <c r="H184" s="105">
        <v>140200</v>
      </c>
    </row>
    <row r="185" spans="1:8" s="105" customFormat="1" ht="15.5" hidden="1" x14ac:dyDescent="0.35">
      <c r="A185" s="112" t="s">
        <v>2596</v>
      </c>
      <c r="B185" s="107" t="s">
        <v>2578</v>
      </c>
      <c r="C185" s="107" t="s">
        <v>2465</v>
      </c>
      <c r="D185" s="113"/>
    </row>
    <row r="186" spans="1:8" s="105" customFormat="1" ht="15.5" hidden="1" x14ac:dyDescent="0.35">
      <c r="A186" s="112" t="s">
        <v>15</v>
      </c>
      <c r="B186" s="107" t="s">
        <v>2597</v>
      </c>
      <c r="C186" s="107" t="s">
        <v>2465</v>
      </c>
      <c r="D186" s="113"/>
    </row>
    <row r="187" spans="1:8" s="105" customFormat="1" ht="15.5" hidden="1" x14ac:dyDescent="0.35">
      <c r="A187" s="112" t="s">
        <v>2598</v>
      </c>
      <c r="B187" s="107" t="s">
        <v>2599</v>
      </c>
      <c r="C187" s="107" t="s">
        <v>661</v>
      </c>
      <c r="D187" s="113"/>
    </row>
    <row r="188" spans="1:8" s="105" customFormat="1" ht="15.5" hidden="1" x14ac:dyDescent="0.35">
      <c r="A188" s="112" t="s">
        <v>846</v>
      </c>
      <c r="B188" s="107" t="s">
        <v>2585</v>
      </c>
      <c r="C188" s="107" t="s">
        <v>847</v>
      </c>
      <c r="D188" s="113"/>
    </row>
    <row r="189" spans="1:8" s="105" customFormat="1" ht="15.5" hidden="1" x14ac:dyDescent="0.35">
      <c r="A189" s="112" t="s">
        <v>540</v>
      </c>
      <c r="B189" s="107" t="s">
        <v>2600</v>
      </c>
      <c r="C189" s="107" t="s">
        <v>541</v>
      </c>
      <c r="D189" s="113"/>
    </row>
    <row r="190" spans="1:8" s="105" customFormat="1" ht="15.5" hidden="1" x14ac:dyDescent="0.35">
      <c r="A190" s="112" t="s">
        <v>711</v>
      </c>
      <c r="B190" s="107" t="s">
        <v>2476</v>
      </c>
      <c r="C190" s="107" t="s">
        <v>2465</v>
      </c>
      <c r="D190" s="113"/>
    </row>
    <row r="191" spans="1:8" s="105" customFormat="1" ht="15.5" hidden="1" x14ac:dyDescent="0.35">
      <c r="A191" s="112" t="s">
        <v>333</v>
      </c>
      <c r="B191" s="107" t="s">
        <v>2601</v>
      </c>
      <c r="C191" s="107" t="s">
        <v>2465</v>
      </c>
      <c r="D191" s="113"/>
    </row>
    <row r="192" spans="1:8" s="105" customFormat="1" ht="15.5" hidden="1" x14ac:dyDescent="0.35">
      <c r="A192" s="112" t="s">
        <v>2602</v>
      </c>
      <c r="B192" s="107" t="s">
        <v>2488</v>
      </c>
      <c r="C192" s="107" t="s">
        <v>406</v>
      </c>
      <c r="D192" s="113">
        <v>0</v>
      </c>
    </row>
    <row r="193" spans="1:4" s="105" customFormat="1" ht="15.5" hidden="1" x14ac:dyDescent="0.35">
      <c r="A193" s="112" t="s">
        <v>2603</v>
      </c>
      <c r="B193" s="107" t="s">
        <v>2570</v>
      </c>
      <c r="C193" s="107" t="s">
        <v>2465</v>
      </c>
      <c r="D193" s="113">
        <v>0</v>
      </c>
    </row>
    <row r="194" spans="1:4" s="105" customFormat="1" ht="15.5" hidden="1" x14ac:dyDescent="0.35">
      <c r="A194" s="112" t="s">
        <v>956</v>
      </c>
      <c r="B194" s="107" t="s">
        <v>2604</v>
      </c>
      <c r="C194" s="107" t="s">
        <v>2465</v>
      </c>
      <c r="D194" s="113">
        <v>0</v>
      </c>
    </row>
    <row r="195" spans="1:4" s="105" customFormat="1" ht="15.5" hidden="1" x14ac:dyDescent="0.35">
      <c r="A195" s="112" t="s">
        <v>608</v>
      </c>
      <c r="B195" s="107" t="s">
        <v>2605</v>
      </c>
      <c r="C195" s="107" t="s">
        <v>2606</v>
      </c>
      <c r="D195" s="113">
        <v>0</v>
      </c>
    </row>
    <row r="196" spans="1:4" s="105" customFormat="1" ht="15.5" hidden="1" x14ac:dyDescent="0.35">
      <c r="A196" s="112" t="s">
        <v>323</v>
      </c>
      <c r="B196" s="107" t="s">
        <v>2544</v>
      </c>
      <c r="C196" s="107" t="s">
        <v>38</v>
      </c>
      <c r="D196" s="113">
        <v>0</v>
      </c>
    </row>
    <row r="197" spans="1:4" s="105" customFormat="1" ht="15.5" hidden="1" x14ac:dyDescent="0.35">
      <c r="A197" s="112" t="s">
        <v>402</v>
      </c>
      <c r="B197" s="107" t="s">
        <v>2607</v>
      </c>
      <c r="C197" s="107" t="s">
        <v>1052</v>
      </c>
      <c r="D197" s="113">
        <v>0</v>
      </c>
    </row>
    <row r="198" spans="1:4" s="105" customFormat="1" ht="15.5" hidden="1" x14ac:dyDescent="0.35">
      <c r="A198" s="112" t="s">
        <v>526</v>
      </c>
      <c r="B198" s="107" t="s">
        <v>2608</v>
      </c>
      <c r="C198" s="107" t="s">
        <v>2465</v>
      </c>
      <c r="D198" s="113"/>
    </row>
    <row r="199" spans="1:4" s="105" customFormat="1" ht="15.5" hidden="1" x14ac:dyDescent="0.35">
      <c r="A199" s="112" t="s">
        <v>503</v>
      </c>
      <c r="B199" s="107" t="s">
        <v>2609</v>
      </c>
      <c r="C199" s="107" t="s">
        <v>2465</v>
      </c>
      <c r="D199" s="113">
        <v>0</v>
      </c>
    </row>
    <row r="200" spans="1:4" s="105" customFormat="1" ht="15.5" hidden="1" x14ac:dyDescent="0.35">
      <c r="A200" s="112" t="s">
        <v>70</v>
      </c>
      <c r="B200" s="107" t="s">
        <v>2527</v>
      </c>
      <c r="C200" s="107" t="s">
        <v>2465</v>
      </c>
      <c r="D200" s="113">
        <v>0</v>
      </c>
    </row>
    <row r="201" spans="1:4" s="105" customFormat="1" ht="15.5" hidden="1" x14ac:dyDescent="0.35">
      <c r="A201" s="112" t="s">
        <v>2610</v>
      </c>
      <c r="B201" s="107" t="s">
        <v>2611</v>
      </c>
      <c r="C201" s="107" t="s">
        <v>2465</v>
      </c>
      <c r="D201" s="113">
        <v>0</v>
      </c>
    </row>
    <row r="202" spans="1:4" s="105" customFormat="1" ht="15.5" hidden="1" x14ac:dyDescent="0.35">
      <c r="A202" s="112" t="s">
        <v>615</v>
      </c>
      <c r="B202" s="107" t="s">
        <v>2612</v>
      </c>
      <c r="C202" s="107" t="s">
        <v>2465</v>
      </c>
      <c r="D202" s="113">
        <v>0</v>
      </c>
    </row>
    <row r="203" spans="1:4" s="105" customFormat="1" ht="15.5" hidden="1" x14ac:dyDescent="0.35">
      <c r="A203" s="112" t="s">
        <v>214</v>
      </c>
      <c r="B203" s="107" t="s">
        <v>2613</v>
      </c>
      <c r="C203" s="107" t="s">
        <v>2465</v>
      </c>
      <c r="D203" s="113">
        <v>0</v>
      </c>
    </row>
    <row r="204" spans="1:4" s="105" customFormat="1" ht="15.5" hidden="1" x14ac:dyDescent="0.35">
      <c r="A204" s="112" t="s">
        <v>889</v>
      </c>
      <c r="B204" s="107" t="s">
        <v>2614</v>
      </c>
      <c r="C204" s="107" t="s">
        <v>965</v>
      </c>
      <c r="D204" s="113"/>
    </row>
    <row r="205" spans="1:4" s="105" customFormat="1" ht="15.5" hidden="1" x14ac:dyDescent="0.35">
      <c r="A205" s="112" t="s">
        <v>2615</v>
      </c>
      <c r="B205" s="107" t="s">
        <v>2616</v>
      </c>
      <c r="C205" s="107" t="s">
        <v>722</v>
      </c>
      <c r="D205" s="113">
        <v>0</v>
      </c>
    </row>
    <row r="206" spans="1:4" s="105" customFormat="1" ht="15.5" hidden="1" x14ac:dyDescent="0.35">
      <c r="A206" s="112" t="s">
        <v>392</v>
      </c>
      <c r="B206" s="107" t="s">
        <v>2578</v>
      </c>
      <c r="C206" s="107" t="s">
        <v>2465</v>
      </c>
      <c r="D206" s="113"/>
    </row>
    <row r="207" spans="1:4" s="105" customFormat="1" ht="15.5" hidden="1" x14ac:dyDescent="0.35">
      <c r="A207" s="112" t="s">
        <v>396</v>
      </c>
      <c r="B207" s="107" t="s">
        <v>2578</v>
      </c>
      <c r="C207" s="107" t="s">
        <v>2465</v>
      </c>
      <c r="D207" s="113"/>
    </row>
    <row r="208" spans="1:4" s="105" customFormat="1" ht="15.5" hidden="1" x14ac:dyDescent="0.35">
      <c r="A208" s="112" t="s">
        <v>190</v>
      </c>
      <c r="B208" s="107" t="s">
        <v>2527</v>
      </c>
      <c r="C208" s="107" t="s">
        <v>2465</v>
      </c>
      <c r="D208" s="113">
        <v>0</v>
      </c>
    </row>
    <row r="209" spans="1:4" s="105" customFormat="1" ht="15.5" hidden="1" x14ac:dyDescent="0.35">
      <c r="A209" s="112" t="s">
        <v>910</v>
      </c>
      <c r="B209" s="107" t="s">
        <v>2585</v>
      </c>
      <c r="C209" s="107" t="s">
        <v>908</v>
      </c>
      <c r="D209" s="113"/>
    </row>
    <row r="210" spans="1:4" s="105" customFormat="1" ht="15.5" hidden="1" x14ac:dyDescent="0.35">
      <c r="A210" s="112" t="s">
        <v>2617</v>
      </c>
      <c r="B210" s="107" t="s">
        <v>2618</v>
      </c>
      <c r="C210" s="107" t="s">
        <v>2465</v>
      </c>
      <c r="D210" s="113">
        <v>0</v>
      </c>
    </row>
    <row r="211" spans="1:4" s="105" customFormat="1" ht="15.5" hidden="1" x14ac:dyDescent="0.35">
      <c r="A211" s="112" t="s">
        <v>2619</v>
      </c>
      <c r="B211" s="107" t="s">
        <v>2585</v>
      </c>
      <c r="C211" s="107" t="s">
        <v>782</v>
      </c>
      <c r="D211" s="113"/>
    </row>
    <row r="212" spans="1:4" s="105" customFormat="1" ht="15.5" hidden="1" x14ac:dyDescent="0.35">
      <c r="A212" s="112" t="s">
        <v>74</v>
      </c>
      <c r="B212" s="107" t="s">
        <v>2620</v>
      </c>
      <c r="C212" s="107" t="s">
        <v>75</v>
      </c>
      <c r="D212" s="113"/>
    </row>
    <row r="213" spans="1:4" s="105" customFormat="1" ht="15.5" hidden="1" x14ac:dyDescent="0.35">
      <c r="A213" s="112" t="s">
        <v>2621</v>
      </c>
      <c r="B213" s="107" t="s">
        <v>2471</v>
      </c>
      <c r="C213" s="107" t="s">
        <v>2465</v>
      </c>
      <c r="D213" s="113"/>
    </row>
    <row r="214" spans="1:4" s="105" customFormat="1" ht="15.5" hidden="1" x14ac:dyDescent="0.35">
      <c r="A214" s="112" t="s">
        <v>260</v>
      </c>
      <c r="B214" s="107" t="s">
        <v>2622</v>
      </c>
      <c r="C214" s="107" t="s">
        <v>2465</v>
      </c>
      <c r="D214" s="113">
        <v>0</v>
      </c>
    </row>
    <row r="215" spans="1:4" s="105" customFormat="1" ht="15.5" hidden="1" x14ac:dyDescent="0.35">
      <c r="A215" s="112" t="s">
        <v>968</v>
      </c>
      <c r="B215" s="107" t="s">
        <v>2623</v>
      </c>
      <c r="C215" s="107" t="s">
        <v>2465</v>
      </c>
      <c r="D215" s="113">
        <v>0</v>
      </c>
    </row>
    <row r="216" spans="1:4" s="105" customFormat="1" ht="15.5" hidden="1" x14ac:dyDescent="0.35">
      <c r="A216" s="112" t="s">
        <v>2624</v>
      </c>
      <c r="B216" s="107" t="s">
        <v>2599</v>
      </c>
      <c r="C216" s="107" t="s">
        <v>2465</v>
      </c>
      <c r="D216" s="113">
        <v>0</v>
      </c>
    </row>
    <row r="217" spans="1:4" s="105" customFormat="1" ht="15.5" hidden="1" x14ac:dyDescent="0.35">
      <c r="A217" s="112" t="s">
        <v>559</v>
      </c>
      <c r="B217" s="107" t="s">
        <v>2625</v>
      </c>
      <c r="C217" s="107" t="s">
        <v>2465</v>
      </c>
      <c r="D217" s="113">
        <v>0</v>
      </c>
    </row>
    <row r="218" spans="1:4" s="105" customFormat="1" ht="15.5" hidden="1" x14ac:dyDescent="0.35">
      <c r="A218" s="112" t="s">
        <v>2626</v>
      </c>
      <c r="B218" s="107" t="s">
        <v>2627</v>
      </c>
      <c r="C218" s="107" t="s">
        <v>2465</v>
      </c>
      <c r="D218" s="113">
        <v>0</v>
      </c>
    </row>
    <row r="219" spans="1:4" s="105" customFormat="1" ht="15.5" hidden="1" x14ac:dyDescent="0.35">
      <c r="A219" s="112" t="s">
        <v>264</v>
      </c>
      <c r="B219" s="107" t="s">
        <v>2628</v>
      </c>
      <c r="C219" s="107" t="s">
        <v>38</v>
      </c>
      <c r="D219" s="113">
        <v>0</v>
      </c>
    </row>
    <row r="220" spans="1:4" s="105" customFormat="1" ht="15.5" hidden="1" x14ac:dyDescent="0.35">
      <c r="A220" s="112" t="s">
        <v>187</v>
      </c>
      <c r="B220" s="107" t="s">
        <v>2628</v>
      </c>
      <c r="C220" s="107" t="s">
        <v>2465</v>
      </c>
      <c r="D220" s="113">
        <v>0</v>
      </c>
    </row>
    <row r="221" spans="1:4" s="105" customFormat="1" ht="16" hidden="1" thickBot="1" x14ac:dyDescent="0.4">
      <c r="A221" s="116" t="s">
        <v>2629</v>
      </c>
      <c r="B221" s="117" t="s">
        <v>2630</v>
      </c>
      <c r="C221" s="117" t="s">
        <v>2465</v>
      </c>
      <c r="D221" s="118">
        <v>0</v>
      </c>
    </row>
  </sheetData>
  <autoFilter ref="A1:D221" xr:uid="{61B10FF9-8246-4018-B282-A2F1DCB5AE00}">
    <filterColumn colId="0">
      <filters>
        <filter val="45% VOC TALON ECONOMY BRAKE PARTS CLEANER"/>
        <filter val="AEROKROIL"/>
        <filter val="Brakleen Brake Parts Cleaner"/>
        <filter val="Clorox Commercial Solutions Clorox Germicidal Bleach"/>
        <filter val="Spray paint- Red"/>
      </filters>
    </filterColumn>
    <filterColumn colId="3">
      <filters>
        <filter val="10"/>
        <filter val="1085400"/>
        <filter val="110"/>
        <filter val="209100"/>
        <filter val="2725760"/>
        <filter val="34018"/>
        <filter val="374780"/>
        <filter val="75"/>
        <filter val="80"/>
        <filter val="8473"/>
        <filter val="8858230"/>
      </filters>
    </filterColumn>
  </autoFilter>
  <pageMargins left="0.25" right="0.25" top="0.75" bottom="0.75" header="0.3" footer="0.3"/>
  <pageSetup scale="70" orientation="landscape" r:id="rId1"/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D6580A378B147B620DF54ED58162B" ma:contentTypeVersion="16" ma:contentTypeDescription="Create a new document." ma:contentTypeScope="" ma:versionID="5bebeeaf96bf3c52efc5be00e8bc89ce">
  <xsd:schema xmlns:xsd="http://www.w3.org/2001/XMLSchema" xmlns:xs="http://www.w3.org/2001/XMLSchema" xmlns:p="http://schemas.microsoft.com/office/2006/metadata/properties" xmlns:ns2="75b8bca9-d629-4254-9366-a9fef854d522" xmlns:ns3="2acdbbdb-263d-41d2-aea7-b3a976a729aa" targetNamespace="http://schemas.microsoft.com/office/2006/metadata/properties" ma:root="true" ma:fieldsID="b460c15d5b5a40f77a5b9a079ed30f70" ns2:_="" ns3:_="">
    <xsd:import namespace="75b8bca9-d629-4254-9366-a9fef854d522"/>
    <xsd:import namespace="2acdbbdb-263d-41d2-aea7-b3a976a72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8bca9-d629-4254-9366-a9fef854d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ac244c-09f3-41c0-a84d-da3aec2a98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dbbdb-263d-41d2-aea7-b3a976a729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91fe900-a122-42e8-a322-e5097c123c27}" ma:internalName="TaxCatchAll" ma:showField="CatchAllData" ma:web="2acdbbdb-263d-41d2-aea7-b3a976a729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cdbbdb-263d-41d2-aea7-b3a976a729aa" xsi:nil="true"/>
    <lcf76f155ced4ddcb4097134ff3c332f xmlns="75b8bca9-d629-4254-9366-a9fef854d522">
      <Terms xmlns="http://schemas.microsoft.com/office/infopath/2007/PartnerControls"/>
    </lcf76f155ced4ddcb4097134ff3c332f>
    <SharedWithUsers xmlns="2acdbbdb-263d-41d2-aea7-b3a976a729aa">
      <UserInfo>
        <DisplayName>Jesse Gonzalez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628AB57-7EC0-439B-AD41-373748FDE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8bca9-d629-4254-9366-a9fef854d522"/>
    <ds:schemaRef ds:uri="2acdbbdb-263d-41d2-aea7-b3a976a72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D07DC-E0C0-40FB-B86B-4EE0C135A3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6C53A-5D0F-4526-B443-3740416051BD}">
  <ds:schemaRefs>
    <ds:schemaRef ds:uri="http://schemas.microsoft.com/office/2006/metadata/properties"/>
    <ds:schemaRef ds:uri="http://schemas.microsoft.com/office/infopath/2007/PartnerControls"/>
    <ds:schemaRef ds:uri="2acdbbdb-263d-41d2-aea7-b3a976a729aa"/>
    <ds:schemaRef ds:uri="75b8bca9-d629-4254-9366-a9fef854d522"/>
    <ds:schemaRef ds:uri="add8ad1a-4b23-47d4-a3a5-d111965e69d6"/>
    <ds:schemaRef ds:uri="b3b937c1-a07c-4c3c-a954-455269f83e3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Covanta TAC Data</vt:lpstr>
      <vt:lpstr>REF --&gt;</vt:lpstr>
      <vt:lpstr>Materials with no TAC Check</vt:lpstr>
      <vt:lpstr>Initial Data Entry</vt:lpstr>
      <vt:lpstr>DEQ Pollutant List</vt:lpstr>
      <vt:lpstr>Chemical Use (2022)</vt:lpstr>
      <vt:lpstr>Chemical Use (2021)</vt:lpstr>
      <vt:lpstr>Chemical Use (2020)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Haar</dc:creator>
  <cp:keywords/>
  <dc:description/>
  <cp:lastModifiedBy>Jesse Gonzalez</cp:lastModifiedBy>
  <cp:revision/>
  <dcterms:created xsi:type="dcterms:W3CDTF">2023-04-24T21:25:04Z</dcterms:created>
  <dcterms:modified xsi:type="dcterms:W3CDTF">2023-10-20T23:01:07Z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0x010100104D6580A378B147B620DF54ED58162B</vt:lpwstr>
  </property>
  <property fmtid="{D5CDD505-2E9C-101B-9397-08002B2CF9AE}" pid="3" name="MediaServiceImageTags">
    <vt:lpwstr/>
  </property>
</Properties>
</file>