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deqhq1\aqcommon\CleanerAirOR\Facility Files\Existing facilities\365034_Cascade_Steel_Rolling_Mills\Correspondence\Emissions Inventory\EI Rev 3 Response_2023-09-29\"/>
    </mc:Choice>
  </mc:AlternateContent>
  <xr:revisionPtr revIDLastSave="0" documentId="13_ncr:1_{6EC17AC0-77D4-45CE-B28E-26DB497C3BC5}" xr6:coauthVersionLast="47" xr6:coauthVersionMax="47" xr10:uidLastSave="{00000000-0000-0000-0000-000000000000}"/>
  <bookViews>
    <workbookView xWindow="-110" yWindow="-110" windowWidth="19420" windowHeight="10420" xr2:uid="{00000000-000D-0000-FFFF-FFFF00000000}"/>
  </bookViews>
  <sheets>
    <sheet name="CE for Grain to Alloy Handling" sheetId="1" r:id="rId1"/>
    <sheet name="Capture &amp; Control Efficienci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0" i="1"/>
  <c r="C11" i="1"/>
  <c r="C10" i="1"/>
  <c r="C9" i="1"/>
  <c r="B10" i="1" l="1"/>
  <c r="B16" i="1" l="1"/>
  <c r="B11" i="1"/>
  <c r="C16" i="1" l="1"/>
  <c r="B18" i="1"/>
  <c r="B17" i="1"/>
  <c r="C17" i="1" l="1"/>
  <c r="C18" i="1"/>
  <c r="D18" i="1" s="1"/>
  <c r="D17" i="1" l="1"/>
  <c r="D16" i="1" s="1"/>
</calcChain>
</file>

<file path=xl/sharedStrings.xml><?xml version="1.0" encoding="utf-8"?>
<sst xmlns="http://schemas.openxmlformats.org/spreadsheetml/2006/main" count="51" uniqueCount="48">
  <si>
    <t>Pollutants</t>
  </si>
  <si>
    <t>PM</t>
  </si>
  <si>
    <r>
      <t>PM</t>
    </r>
    <r>
      <rPr>
        <vertAlign val="subscript"/>
        <sz val="11"/>
        <color theme="1"/>
        <rFont val="Times New Roman"/>
        <family val="1"/>
      </rPr>
      <t>10</t>
    </r>
  </si>
  <si>
    <r>
      <t>PM</t>
    </r>
    <r>
      <rPr>
        <vertAlign val="subscript"/>
        <sz val="11"/>
        <color theme="1"/>
        <rFont val="Times New Roman"/>
        <family val="1"/>
      </rPr>
      <t>2.5</t>
    </r>
  </si>
  <si>
    <t>Capture &amp; Control Efficiencies for use in New Grain Elevators and Dry Fertilizer Facilities</t>
  </si>
  <si>
    <t>"Active" Control Device</t>
  </si>
  <si>
    <t>Capture Efficiency (%)</t>
  </si>
  <si>
    <t>Equation 
Set #</t>
  </si>
  <si>
    <r>
      <t>PM</t>
    </r>
    <r>
      <rPr>
        <b/>
        <vertAlign val="subscript"/>
        <sz val="11"/>
        <color theme="1"/>
        <rFont val="Times New Roman"/>
        <family val="1"/>
      </rPr>
      <t>10</t>
    </r>
    <r>
      <rPr>
        <b/>
        <sz val="11"/>
        <color theme="1"/>
        <rFont val="Times New Roman"/>
        <family val="1"/>
      </rPr>
      <t xml:space="preserve"> </t>
    </r>
  </si>
  <si>
    <r>
      <t>PM</t>
    </r>
    <r>
      <rPr>
        <b/>
        <vertAlign val="subscript"/>
        <sz val="11"/>
        <color theme="1"/>
        <rFont val="Times New Roman"/>
        <family val="1"/>
      </rPr>
      <t>2.5</t>
    </r>
  </si>
  <si>
    <t>Baghouse or Cyclone capturing emissions from processes inside a building with 4-sided enclosure</t>
  </si>
  <si>
    <t>...with 3-sided enclosure</t>
  </si>
  <si>
    <t>...with 2-sided enclosure</t>
  </si>
  <si>
    <t>Control Efficiency (%)</t>
  </si>
  <si>
    <t>Enclosed Internal Handling w/ Baghouse</t>
  </si>
  <si>
    <r>
      <t xml:space="preserve">Oil Suppression System (excludes receiving) 1.5 gallons/1000 bushel </t>
    </r>
    <r>
      <rPr>
        <vertAlign val="superscript"/>
        <sz val="11"/>
        <color theme="1"/>
        <rFont val="Times New Roman"/>
        <family val="1"/>
      </rPr>
      <t>[1]</t>
    </r>
    <r>
      <rPr>
        <sz val="11"/>
        <color theme="1"/>
        <rFont val="Times New Roman"/>
        <family val="2"/>
      </rPr>
      <t xml:space="preserve"> </t>
    </r>
  </si>
  <si>
    <t>4-sided Enclosure Grain Receiving</t>
  </si>
  <si>
    <t>3-sided Enclosure Grain Receiving</t>
  </si>
  <si>
    <t>2-sided Enclosure Grain Receiving</t>
  </si>
  <si>
    <t>dust sock (unloading)</t>
  </si>
  <si>
    <t xml:space="preserve">Equation Set 1: </t>
  </si>
  <si>
    <r>
      <t>(Emissions) X (1 - Capture Efficiency) = (</t>
    </r>
    <r>
      <rPr>
        <b/>
        <sz val="11"/>
        <color theme="1"/>
        <rFont val="Times New Roman"/>
        <family val="1"/>
      </rPr>
      <t>Uncaptured Emissions</t>
    </r>
    <r>
      <rPr>
        <sz val="11"/>
        <color theme="1"/>
        <rFont val="Times New Roman"/>
        <family val="2"/>
      </rPr>
      <t>)</t>
    </r>
  </si>
  <si>
    <r>
      <t>(Emissions) X (Capture Efficiency) X (1 - Control Efficiency</t>
    </r>
    <r>
      <rPr>
        <vertAlign val="superscript"/>
        <sz val="11"/>
        <color theme="1"/>
        <rFont val="Times New Roman"/>
        <family val="1"/>
      </rPr>
      <t>[2]</t>
    </r>
    <r>
      <rPr>
        <sz val="11"/>
        <color theme="1"/>
        <rFont val="Times New Roman"/>
        <family val="2"/>
      </rPr>
      <t>) = (</t>
    </r>
    <r>
      <rPr>
        <b/>
        <sz val="11"/>
        <color theme="1"/>
        <rFont val="Times New Roman"/>
        <family val="1"/>
      </rPr>
      <t>Controlled Emissions</t>
    </r>
    <r>
      <rPr>
        <sz val="11"/>
        <color theme="1"/>
        <rFont val="Times New Roman"/>
        <family val="2"/>
      </rPr>
      <t>)</t>
    </r>
  </si>
  <si>
    <r>
      <t>(</t>
    </r>
    <r>
      <rPr>
        <b/>
        <sz val="11"/>
        <color theme="1"/>
        <rFont val="Times New Roman"/>
        <family val="1"/>
      </rPr>
      <t>Uncaptured Emissions</t>
    </r>
    <r>
      <rPr>
        <sz val="11"/>
        <color theme="1"/>
        <rFont val="Times New Roman"/>
        <family val="2"/>
      </rPr>
      <t>) + (</t>
    </r>
    <r>
      <rPr>
        <b/>
        <sz val="11"/>
        <color theme="1"/>
        <rFont val="Times New Roman"/>
        <family val="1"/>
      </rPr>
      <t>Controlled Emissions</t>
    </r>
    <r>
      <rPr>
        <sz val="11"/>
        <color theme="1"/>
        <rFont val="Times New Roman"/>
        <family val="2"/>
      </rPr>
      <t xml:space="preserve">) = </t>
    </r>
    <r>
      <rPr>
        <b/>
        <sz val="11"/>
        <color theme="1"/>
        <rFont val="Times New Roman"/>
        <family val="1"/>
      </rPr>
      <t>Total Emissions</t>
    </r>
  </si>
  <si>
    <t xml:space="preserve">Equation Set 2: </t>
  </si>
  <si>
    <r>
      <t xml:space="preserve">(Emissions) X ( 1 - Control Efficiency) = </t>
    </r>
    <r>
      <rPr>
        <b/>
        <sz val="11"/>
        <color theme="1"/>
        <rFont val="Times New Roman"/>
        <family val="1"/>
      </rPr>
      <t>Total Emissions</t>
    </r>
  </si>
  <si>
    <t>If more than one control or work practice is used in the Equation Set #2, use the following equation: Combined Control Efficiency = (Control Efficiency 1) X (Control Efficiency 2)</t>
  </si>
  <si>
    <r>
      <rPr>
        <vertAlign val="superscript"/>
        <sz val="9"/>
        <color theme="1"/>
        <rFont val="Times New Roman"/>
        <family val="1"/>
      </rPr>
      <t>[1]</t>
    </r>
    <r>
      <rPr>
        <sz val="9"/>
        <color theme="1"/>
        <rFont val="Times New Roman"/>
        <family val="1"/>
      </rPr>
      <t xml:space="preserve"> The oiler suppression control efficiency can be applied to all operations downstream from the point of application.  However, the oil can not properly mix with the grain during grain receiving so the oiling suppression control efficiency can not be used.</t>
    </r>
  </si>
  <si>
    <r>
      <rPr>
        <vertAlign val="superscript"/>
        <sz val="9"/>
        <color theme="1"/>
        <rFont val="Times New Roman"/>
        <family val="1"/>
      </rPr>
      <t>[2]</t>
    </r>
    <r>
      <rPr>
        <sz val="9"/>
        <color theme="1"/>
        <rFont val="Times New Roman"/>
        <family val="1"/>
      </rPr>
      <t xml:space="preserve"> Use mfg guarantees, performance specifications, or other documented control efficiencies such as AP-42 Appendix B.2 (ex. baghouse at 99.5% for PM, 99.5% for PM</t>
    </r>
    <r>
      <rPr>
        <vertAlign val="subscript"/>
        <sz val="9"/>
        <color theme="1"/>
        <rFont val="Times New Roman"/>
        <family val="1"/>
      </rPr>
      <t>10</t>
    </r>
    <r>
      <rPr>
        <sz val="9"/>
        <color theme="1"/>
        <rFont val="Times New Roman"/>
        <family val="1"/>
      </rPr>
      <t>, and 99% for PM</t>
    </r>
    <r>
      <rPr>
        <vertAlign val="subscript"/>
        <sz val="9"/>
        <color theme="1"/>
        <rFont val="Times New Roman"/>
        <family val="1"/>
      </rPr>
      <t>2.5</t>
    </r>
    <r>
      <rPr>
        <sz val="9"/>
        <color theme="1"/>
        <rFont val="Times New Roman"/>
        <family val="1"/>
      </rPr>
      <t>).</t>
    </r>
  </si>
  <si>
    <r>
      <t xml:space="preserve">Oil Suppression System (excludes receiving) 0.7 gallons/1000 bushel </t>
    </r>
    <r>
      <rPr>
        <vertAlign val="superscript"/>
        <sz val="11"/>
        <color theme="1"/>
        <rFont val="Times New Roman"/>
        <family val="1"/>
      </rPr>
      <t>[1]</t>
    </r>
  </si>
  <si>
    <t>"Inactive" control or work practice</t>
  </si>
  <si>
    <r>
      <t xml:space="preserve">Grain Size Distribution </t>
    </r>
    <r>
      <rPr>
        <vertAlign val="superscript"/>
        <sz val="11"/>
        <color theme="1"/>
        <rFont val="Times New Roman"/>
        <family val="1"/>
      </rPr>
      <t>[1]</t>
    </r>
    <r>
      <rPr>
        <sz val="11"/>
        <color theme="1"/>
        <rFont val="Times New Roman"/>
        <family val="1"/>
      </rPr>
      <t xml:space="preserve"> </t>
    </r>
  </si>
  <si>
    <r>
      <t>PM - PM</t>
    </r>
    <r>
      <rPr>
        <vertAlign val="subscript"/>
        <sz val="11"/>
        <color theme="1"/>
        <rFont val="Times New Roman"/>
        <family val="1"/>
      </rPr>
      <t>10</t>
    </r>
  </si>
  <si>
    <r>
      <t>PM</t>
    </r>
    <r>
      <rPr>
        <vertAlign val="subscript"/>
        <sz val="11"/>
        <color theme="1"/>
        <rFont val="Times New Roman"/>
        <family val="1"/>
      </rPr>
      <t>10</t>
    </r>
    <r>
      <rPr>
        <sz val="11"/>
        <color theme="1"/>
        <rFont val="Times New Roman"/>
        <family val="1"/>
      </rPr>
      <t>-PM</t>
    </r>
    <r>
      <rPr>
        <vertAlign val="subscript"/>
        <sz val="11"/>
        <color theme="1"/>
        <rFont val="Times New Roman"/>
        <family val="1"/>
      </rPr>
      <t>2.5</t>
    </r>
  </si>
  <si>
    <t xml:space="preserve">Fraction Removal </t>
  </si>
  <si>
    <t>Grain Distribution Fraction</t>
  </si>
  <si>
    <t>Factsheet Attachment</t>
  </si>
  <si>
    <r>
      <t xml:space="preserve">Control Efficiency for Grain </t>
    </r>
    <r>
      <rPr>
        <vertAlign val="superscript"/>
        <sz val="11"/>
        <color theme="1"/>
        <rFont val="Times New Roman"/>
        <family val="1"/>
      </rPr>
      <t xml:space="preserve">[2] </t>
    </r>
  </si>
  <si>
    <r>
      <rPr>
        <vertAlign val="superscript"/>
        <sz val="9"/>
        <color theme="1"/>
        <rFont val="Times New Roman"/>
        <family val="1"/>
      </rPr>
      <t>[1]</t>
    </r>
    <r>
      <rPr>
        <sz val="9"/>
        <color theme="1"/>
        <rFont val="Times New Roman"/>
        <family val="1"/>
      </rPr>
      <t xml:space="preserve"> Particle size distribution from AP-42 , Table 9.9.1-1 "Headhouse and grain handling" (03/03)</t>
    </r>
  </si>
  <si>
    <t>Calculating the Control Efficiency for 3-Sided Enclosure for Various Activities</t>
  </si>
  <si>
    <t>Control Efficiency for Your Activity</t>
  </si>
  <si>
    <t>Step 1:</t>
  </si>
  <si>
    <t>NOTE: This calculation sheet is ONLY for Filterable PM</t>
  </si>
  <si>
    <r>
      <rPr>
        <vertAlign val="superscript"/>
        <sz val="9"/>
        <color theme="1"/>
        <rFont val="Times New Roman"/>
        <family val="1"/>
      </rPr>
      <t>[2]</t>
    </r>
    <r>
      <rPr>
        <sz val="9"/>
        <color theme="1"/>
        <rFont val="Times New Roman"/>
        <family val="1"/>
      </rPr>
      <t xml:space="preserve"> Capture and control efficiency based on the NDEQ default control efficiency for operation within a 3-sided enclosure for grain receiving/handling. Control Efficiency (CE) varies based on the type of device/equipment utilized. The CE is modified to account for the different size distribution for drop point emissions vs. grain handling. </t>
    </r>
  </si>
  <si>
    <t>The Reference for you Particle Size Distribution is:</t>
  </si>
  <si>
    <t>Your Particle Size Distribution: AP-42 Section 13.2.4.3 (based on particle size multipliers used in the drop point equation)</t>
  </si>
  <si>
    <t>Step 2 - Conversion of 3-Sided Enclosure for Grain to Metal Alloy Handling</t>
  </si>
  <si>
    <t>Enter Your Particle Size Distribution in D7, D8, and 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</si>
</sst>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1"/>
      <color theme="1"/>
      <name val="Times New Roman"/>
      <family val="1"/>
    </font>
    <font>
      <vertAlign val="subscript"/>
      <sz val="11"/>
      <color theme="1"/>
      <name val="Times New Roman"/>
      <family val="1"/>
    </font>
    <font>
      <sz val="11"/>
      <color theme="1"/>
      <name val="Times New Roman"/>
      <family val="2"/>
    </font>
    <font>
      <b/>
      <sz val="11"/>
      <color theme="1"/>
      <name val="Times New Roman"/>
      <family val="1"/>
    </font>
    <font>
      <b/>
      <vertAlign val="subscript"/>
      <sz val="11"/>
      <color theme="1"/>
      <name val="Times New Roman"/>
      <family val="1"/>
    </font>
    <font>
      <b/>
      <u/>
      <sz val="11"/>
      <color theme="1"/>
      <name val="Times New Roman"/>
      <family val="1"/>
    </font>
    <font>
      <b/>
      <sz val="14"/>
      <color theme="1"/>
      <name val="Times New Roman"/>
      <family val="1"/>
    </font>
    <font>
      <vertAlign val="superscript"/>
      <sz val="11"/>
      <color theme="1"/>
      <name val="Times New Roman"/>
      <family val="1"/>
    </font>
    <font>
      <sz val="9"/>
      <color theme="1"/>
      <name val="Times New Roman"/>
      <family val="1"/>
    </font>
    <font>
      <vertAlign val="superscript"/>
      <sz val="9"/>
      <color theme="1"/>
      <name val="Times New Roman"/>
      <family val="1"/>
    </font>
    <font>
      <vertAlign val="subscript"/>
      <sz val="9"/>
      <color theme="1"/>
      <name val="Times New Roman"/>
      <family val="1"/>
    </font>
    <font>
      <sz val="12"/>
      <name val="Times New Roman"/>
      <family val="1"/>
    </font>
    <font>
      <sz val="11"/>
      <color indexed="8"/>
      <name val="Calibri"/>
      <family val="2"/>
    </font>
    <font>
      <sz val="9"/>
      <name val="Times New Roman"/>
      <family val="1"/>
    </font>
    <font>
      <b/>
      <u/>
      <sz val="14"/>
      <color theme="1"/>
      <name val="Times New Roman"/>
      <family val="1"/>
    </font>
    <font>
      <i/>
      <sz val="11"/>
      <color theme="1"/>
      <name val="Times New Roman"/>
      <family val="1"/>
    </font>
    <font>
      <sz val="11"/>
      <color theme="1"/>
      <name val="Calibri"/>
      <family val="2"/>
      <scheme val="minor"/>
    </font>
  </fonts>
  <fills count="5">
    <fill>
      <patternFill patternType="none"/>
    </fill>
    <fill>
      <patternFill patternType="gray125"/>
    </fill>
    <fill>
      <patternFill patternType="solid">
        <fgColor indexed="51"/>
      </patternFill>
    </fill>
    <fill>
      <patternFill patternType="solid">
        <fgColor rgb="FFFFFF00"/>
        <bgColor indexed="64"/>
      </patternFill>
    </fill>
    <fill>
      <patternFill patternType="solid">
        <fgColor rgb="FF00B05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5">
    <xf numFmtId="0" fontId="0" fillId="0" borderId="0"/>
    <xf numFmtId="0" fontId="3" fillId="0" borderId="0"/>
    <xf numFmtId="0" fontId="12" fillId="0" borderId="0"/>
    <xf numFmtId="0" fontId="13" fillId="2" borderId="0" applyNumberFormat="0" applyBorder="0" applyAlignment="0" applyProtection="0"/>
    <xf numFmtId="9" fontId="17" fillId="0" borderId="0" applyFont="0" applyFill="0" applyBorder="0" applyAlignment="0" applyProtection="0"/>
  </cellStyleXfs>
  <cellXfs count="59">
    <xf numFmtId="0" fontId="0" fillId="0" borderId="0" xfId="0"/>
    <xf numFmtId="0" fontId="1" fillId="0" borderId="0" xfId="0" applyFont="1"/>
    <xf numFmtId="0" fontId="3" fillId="0" borderId="0" xfId="1"/>
    <xf numFmtId="0" fontId="3" fillId="0" borderId="1" xfId="1" applyBorder="1" applyAlignment="1">
      <alignment wrapText="1"/>
    </xf>
    <xf numFmtId="0" fontId="3" fillId="0" borderId="1" xfId="1" applyBorder="1" applyAlignment="1">
      <alignment horizontal="center"/>
    </xf>
    <xf numFmtId="0" fontId="3" fillId="0" borderId="1" xfId="1" applyBorder="1"/>
    <xf numFmtId="0" fontId="4" fillId="0" borderId="1" xfId="1" applyFont="1" applyBorder="1" applyAlignment="1">
      <alignment horizontal="center"/>
    </xf>
    <xf numFmtId="0" fontId="6" fillId="0" borderId="0" xfId="1" applyFont="1"/>
    <xf numFmtId="0" fontId="3" fillId="0" borderId="1" xfId="1" applyBorder="1" applyAlignment="1">
      <alignment horizontal="left" wrapText="1"/>
    </xf>
    <xf numFmtId="0" fontId="9" fillId="0" borderId="0" xfId="1" applyFont="1" applyAlignment="1">
      <alignment vertical="top" wrapText="1"/>
    </xf>
    <xf numFmtId="0" fontId="4" fillId="0" borderId="1" xfId="1" applyFont="1" applyBorder="1" applyAlignment="1">
      <alignment horizontal="center" wrapText="1"/>
    </xf>
    <xf numFmtId="0" fontId="3" fillId="0" borderId="1" xfId="1" applyBorder="1" applyAlignment="1">
      <alignment vertical="center" wrapText="1"/>
    </xf>
    <xf numFmtId="0" fontId="3" fillId="0" borderId="0" xfId="1" applyAlignment="1">
      <alignment vertical="top" wrapText="1"/>
    </xf>
    <xf numFmtId="0" fontId="7" fillId="0" borderId="0" xfId="1" applyFont="1"/>
    <xf numFmtId="2" fontId="1" fillId="0" borderId="1" xfId="0" applyNumberFormat="1" applyFont="1" applyBorder="1" applyAlignment="1">
      <alignment horizontal="center"/>
    </xf>
    <xf numFmtId="9" fontId="1" fillId="0" borderId="1" xfId="0" applyNumberFormat="1" applyFont="1" applyBorder="1" applyAlignment="1">
      <alignment horizontal="center"/>
    </xf>
    <xf numFmtId="0" fontId="0" fillId="0" borderId="0" xfId="0" applyAlignment="1">
      <alignment wrapText="1"/>
    </xf>
    <xf numFmtId="0" fontId="14" fillId="0" borderId="0" xfId="0" applyFont="1" applyAlignment="1">
      <alignment wrapText="1"/>
    </xf>
    <xf numFmtId="0" fontId="1" fillId="0" borderId="5" xfId="0" applyFont="1" applyBorder="1"/>
    <xf numFmtId="0" fontId="1" fillId="0" borderId="7" xfId="0" applyFont="1" applyBorder="1"/>
    <xf numFmtId="2" fontId="1" fillId="0" borderId="8" xfId="0" applyNumberFormat="1" applyFont="1" applyBorder="1" applyAlignment="1">
      <alignment horizontal="center"/>
    </xf>
    <xf numFmtId="9" fontId="1" fillId="0" borderId="8" xfId="0" applyNumberFormat="1" applyFont="1" applyBorder="1" applyAlignment="1">
      <alignment horizontal="center"/>
    </xf>
    <xf numFmtId="0" fontId="1" fillId="0" borderId="10" xfId="0" applyFont="1" applyBorder="1"/>
    <xf numFmtId="2" fontId="1" fillId="0" borderId="3" xfId="0" applyNumberFormat="1" applyFont="1" applyBorder="1" applyAlignment="1">
      <alignment horizontal="center"/>
    </xf>
    <xf numFmtId="9" fontId="1" fillId="0" borderId="3" xfId="0" applyNumberFormat="1"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wrapText="1"/>
    </xf>
    <xf numFmtId="0" fontId="1" fillId="0" borderId="14" xfId="0" applyFont="1" applyBorder="1" applyAlignment="1">
      <alignment horizontal="center" wrapText="1"/>
    </xf>
    <xf numFmtId="2" fontId="1" fillId="0" borderId="0" xfId="0" applyNumberFormat="1" applyFont="1" applyAlignment="1">
      <alignment horizontal="center"/>
    </xf>
    <xf numFmtId="9" fontId="1" fillId="0" borderId="0" xfId="0" applyNumberFormat="1" applyFont="1" applyAlignment="1">
      <alignment horizontal="center"/>
    </xf>
    <xf numFmtId="0" fontId="4" fillId="0" borderId="0" xfId="0" applyFont="1" applyAlignment="1">
      <alignment horizontal="left"/>
    </xf>
    <xf numFmtId="0" fontId="16" fillId="0" borderId="15" xfId="0" applyFont="1" applyBorder="1" applyAlignment="1">
      <alignment horizontal="left"/>
    </xf>
    <xf numFmtId="9" fontId="1" fillId="4" borderId="11" xfId="0" applyNumberFormat="1" applyFont="1" applyFill="1" applyBorder="1" applyAlignment="1">
      <alignment horizontal="center"/>
    </xf>
    <xf numFmtId="9" fontId="1" fillId="4" borderId="6" xfId="0" applyNumberFormat="1" applyFont="1" applyFill="1" applyBorder="1" applyAlignment="1">
      <alignment horizontal="center"/>
    </xf>
    <xf numFmtId="9" fontId="1" fillId="4" borderId="9" xfId="0" applyNumberFormat="1" applyFont="1" applyFill="1" applyBorder="1" applyAlignment="1">
      <alignment horizontal="center"/>
    </xf>
    <xf numFmtId="0" fontId="16" fillId="0" borderId="0" xfId="0" applyFont="1" applyAlignment="1">
      <alignment horizontal="left"/>
    </xf>
    <xf numFmtId="9" fontId="1" fillId="3" borderId="11" xfId="4" applyFont="1" applyFill="1" applyBorder="1" applyAlignment="1">
      <alignment horizontal="center"/>
    </xf>
    <xf numFmtId="9" fontId="1" fillId="3" borderId="6" xfId="4" applyFont="1" applyFill="1" applyBorder="1" applyAlignment="1">
      <alignment horizontal="center"/>
    </xf>
    <xf numFmtId="9" fontId="1" fillId="3" borderId="9" xfId="4" applyFont="1" applyFill="1" applyBorder="1" applyAlignment="1">
      <alignment horizontal="center"/>
    </xf>
    <xf numFmtId="0" fontId="1" fillId="0" borderId="0" xfId="0" applyFont="1" applyAlignment="1">
      <alignment wrapText="1"/>
    </xf>
    <xf numFmtId="2" fontId="1" fillId="0" borderId="0" xfId="0" applyNumberFormat="1" applyFont="1"/>
    <xf numFmtId="164" fontId="1" fillId="0" borderId="0" xfId="0" applyNumberFormat="1" applyFont="1"/>
    <xf numFmtId="0" fontId="3" fillId="3" borderId="1" xfId="1" applyFill="1" applyBorder="1"/>
    <xf numFmtId="0" fontId="3" fillId="3" borderId="1" xfId="1" applyFill="1" applyBorder="1" applyAlignment="1">
      <alignment horizontal="center"/>
    </xf>
    <xf numFmtId="0" fontId="15" fillId="0" borderId="0" xfId="0" applyFont="1" applyAlignment="1">
      <alignment horizontal="left"/>
    </xf>
    <xf numFmtId="0" fontId="4" fillId="0" borderId="0" xfId="0" applyFont="1" applyAlignment="1">
      <alignment horizontal="left"/>
    </xf>
    <xf numFmtId="0" fontId="9" fillId="0" borderId="16" xfId="0" applyFont="1" applyBorder="1" applyAlignment="1">
      <alignment horizontal="left"/>
    </xf>
    <xf numFmtId="0" fontId="14" fillId="0" borderId="0" xfId="0" applyFont="1" applyAlignment="1">
      <alignment horizontal="left" wrapText="1"/>
    </xf>
    <xf numFmtId="0" fontId="9" fillId="0" borderId="0" xfId="0" applyFont="1" applyAlignment="1">
      <alignment horizontal="left" wrapText="1"/>
    </xf>
    <xf numFmtId="0" fontId="16" fillId="0" borderId="0" xfId="0" applyFont="1" applyAlignment="1">
      <alignment horizontal="left"/>
    </xf>
    <xf numFmtId="0" fontId="16" fillId="0" borderId="15" xfId="0" applyFont="1" applyBorder="1" applyAlignment="1">
      <alignment horizontal="left"/>
    </xf>
    <xf numFmtId="0" fontId="9" fillId="0" borderId="4" xfId="1" applyFont="1" applyBorder="1" applyAlignment="1">
      <alignment horizontal="left" vertical="top" wrapText="1"/>
    </xf>
    <xf numFmtId="0" fontId="9" fillId="0" borderId="0" xfId="1" applyFont="1" applyAlignment="1">
      <alignment horizontal="left" vertical="top" wrapText="1"/>
    </xf>
    <xf numFmtId="0" fontId="7" fillId="0" borderId="0" xfId="1" applyFont="1" applyAlignment="1">
      <alignment horizontal="center" vertical="center"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 xfId="1" applyFont="1" applyBorder="1" applyAlignment="1">
      <alignment horizontal="center" wrapText="1"/>
    </xf>
    <xf numFmtId="0" fontId="3" fillId="0" borderId="0" xfId="1" applyAlignment="1">
      <alignment horizontal="left" vertical="top" wrapText="1"/>
    </xf>
  </cellXfs>
  <cellStyles count="5">
    <cellStyle name="40% - Accent6 2" xfId="3" xr:uid="{00000000-0005-0000-0000-000000000000}"/>
    <cellStyle name="Normal" xfId="0" builtinId="0"/>
    <cellStyle name="Normal 2" xfId="1" xr:uid="{00000000-0005-0000-0000-000002000000}"/>
    <cellStyle name="Normal 4"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tabSelected="1" showWhiteSpace="0" zoomScale="70" zoomScaleNormal="70" zoomScaleSheetLayoutView="100" zoomScalePageLayoutView="130" workbookViewId="0">
      <selection activeCell="G15" sqref="G15"/>
    </sheetView>
  </sheetViews>
  <sheetFormatPr defaultColWidth="9.08984375" defaultRowHeight="14" x14ac:dyDescent="0.3"/>
  <cols>
    <col min="1" max="1" width="13.453125" style="1" customWidth="1"/>
    <col min="2" max="2" width="22.6328125" style="1" customWidth="1"/>
    <col min="3" max="3" width="20.453125" style="1" customWidth="1"/>
    <col min="4" max="4" width="31.1796875" style="1" customWidth="1"/>
    <col min="5" max="6" width="9.08984375" style="1"/>
    <col min="7" max="9" width="14.1796875" style="1" customWidth="1"/>
    <col min="10" max="10" width="12.08984375" style="1" customWidth="1"/>
    <col min="11" max="16384" width="9.08984375" style="1"/>
  </cols>
  <sheetData>
    <row r="1" spans="1:11" ht="17.5" x14ac:dyDescent="0.35">
      <c r="A1" s="44" t="s">
        <v>36</v>
      </c>
      <c r="B1" s="44"/>
    </row>
    <row r="2" spans="1:11" x14ac:dyDescent="0.3">
      <c r="A2" s="45" t="s">
        <v>39</v>
      </c>
      <c r="B2" s="45"/>
      <c r="C2" s="45"/>
      <c r="D2" s="45"/>
    </row>
    <row r="3" spans="1:11" x14ac:dyDescent="0.3">
      <c r="A3" s="30" t="s">
        <v>42</v>
      </c>
      <c r="B3" s="30"/>
      <c r="C3" s="30"/>
      <c r="D3" s="30"/>
    </row>
    <row r="5" spans="1:11" x14ac:dyDescent="0.3">
      <c r="A5" s="49" t="s">
        <v>41</v>
      </c>
      <c r="B5" s="49"/>
      <c r="C5" s="49"/>
      <c r="D5" s="49"/>
    </row>
    <row r="6" spans="1:11" x14ac:dyDescent="0.3">
      <c r="A6" s="35" t="s">
        <v>47</v>
      </c>
      <c r="B6" s="35"/>
      <c r="C6" s="35"/>
      <c r="D6" s="35"/>
    </row>
    <row r="7" spans="1:11" ht="14.5" thickBot="1" x14ac:dyDescent="0.35">
      <c r="A7" s="31" t="s">
        <v>44</v>
      </c>
      <c r="B7" s="31"/>
      <c r="C7" s="31"/>
      <c r="D7" s="31"/>
    </row>
    <row r="8" spans="1:11" ht="56.5" thickBot="1" x14ac:dyDescent="0.35">
      <c r="A8" s="25" t="s">
        <v>0</v>
      </c>
      <c r="B8" s="26" t="s">
        <v>31</v>
      </c>
      <c r="C8" s="26" t="s">
        <v>37</v>
      </c>
      <c r="D8" s="27" t="s">
        <v>45</v>
      </c>
      <c r="F8" s="39"/>
      <c r="G8" s="39"/>
      <c r="H8" s="39"/>
      <c r="I8" s="39"/>
      <c r="J8" s="39"/>
      <c r="K8" s="39"/>
    </row>
    <row r="9" spans="1:11" x14ac:dyDescent="0.3">
      <c r="A9" s="22" t="s">
        <v>1</v>
      </c>
      <c r="B9" s="23">
        <v>1</v>
      </c>
      <c r="C9" s="24">
        <f>'Capture &amp; Control Efficiencies'!B15/100</f>
        <v>0.7</v>
      </c>
      <c r="D9" s="36">
        <v>1</v>
      </c>
      <c r="G9" s="40"/>
      <c r="H9" s="41"/>
      <c r="I9" s="41"/>
    </row>
    <row r="10" spans="1:11" ht="17" x14ac:dyDescent="0.45">
      <c r="A10" s="18" t="s">
        <v>2</v>
      </c>
      <c r="B10" s="14">
        <f>B9*(0.034/0.061)</f>
        <v>0.55737704918032793</v>
      </c>
      <c r="C10" s="15">
        <f>'Capture &amp; Control Efficiencies'!C15/100</f>
        <v>0.63</v>
      </c>
      <c r="D10" s="37">
        <f>0.35/0.74*D9</f>
        <v>0.47297297297297297</v>
      </c>
      <c r="G10" s="40"/>
      <c r="H10" s="41"/>
      <c r="I10" s="41"/>
    </row>
    <row r="11" spans="1:11" ht="17.5" thickBot="1" x14ac:dyDescent="0.5">
      <c r="A11" s="19" t="s">
        <v>3</v>
      </c>
      <c r="B11" s="20">
        <f>B10*(0.0058/0.034)</f>
        <v>9.5081967213114751E-2</v>
      </c>
      <c r="C11" s="21">
        <f>'Capture &amp; Control Efficiencies'!D15/100</f>
        <v>0.49</v>
      </c>
      <c r="D11" s="38">
        <f>0.053/0.35*D10</f>
        <v>7.1621621621621626E-2</v>
      </c>
      <c r="G11" s="40"/>
      <c r="H11" s="41"/>
      <c r="I11" s="41"/>
    </row>
    <row r="12" spans="1:11" x14ac:dyDescent="0.3">
      <c r="B12" s="28"/>
      <c r="C12" s="29"/>
      <c r="D12" s="28"/>
      <c r="H12" s="41"/>
      <c r="I12" s="41"/>
    </row>
    <row r="14" spans="1:11" ht="14.5" thickBot="1" x14ac:dyDescent="0.35">
      <c r="A14" s="50" t="s">
        <v>46</v>
      </c>
      <c r="B14" s="50"/>
      <c r="C14" s="50"/>
      <c r="D14" s="50"/>
    </row>
    <row r="15" spans="1:11" ht="29.25" customHeight="1" thickBot="1" x14ac:dyDescent="0.35">
      <c r="A15" s="25" t="s">
        <v>0</v>
      </c>
      <c r="B15" s="26" t="s">
        <v>35</v>
      </c>
      <c r="C15" s="26" t="s">
        <v>34</v>
      </c>
      <c r="D15" s="27" t="s">
        <v>40</v>
      </c>
    </row>
    <row r="16" spans="1:11" ht="17" x14ac:dyDescent="0.45">
      <c r="A16" s="22" t="s">
        <v>32</v>
      </c>
      <c r="B16" s="24">
        <f>B9-B10</f>
        <v>0.44262295081967207</v>
      </c>
      <c r="C16" s="24">
        <f>($C$9*$B$9-$C$10*$B$10)/$B$16</f>
        <v>0.78814814814814804</v>
      </c>
      <c r="D16" s="32">
        <f>(D17*D10+C16*(D9-D10))/D9</f>
        <v>0.71487796306945239</v>
      </c>
      <c r="F16" s="29"/>
      <c r="G16" s="29"/>
      <c r="H16" s="29"/>
      <c r="I16" s="29"/>
    </row>
    <row r="17" spans="1:9" ht="17" x14ac:dyDescent="0.45">
      <c r="A17" s="18" t="s">
        <v>33</v>
      </c>
      <c r="B17" s="15">
        <f>B10-B11</f>
        <v>0.4622950819672132</v>
      </c>
      <c r="C17" s="15">
        <f>($C$10*$B$10-$C$11*$B$11)/$B$17</f>
        <v>0.65879432624113476</v>
      </c>
      <c r="D17" s="33">
        <f>(D18*D11+C17*(D10-D11))/D10</f>
        <v>0.63323404255319149</v>
      </c>
      <c r="F17" s="29"/>
      <c r="G17" s="29"/>
      <c r="H17" s="29"/>
      <c r="I17" s="29"/>
    </row>
    <row r="18" spans="1:9" ht="17.5" thickBot="1" x14ac:dyDescent="0.5">
      <c r="A18" s="19" t="s">
        <v>3</v>
      </c>
      <c r="B18" s="21">
        <f>B11</f>
        <v>9.5081967213114751E-2</v>
      </c>
      <c r="C18" s="21">
        <f>($C$11*$B$11-0)/$B$18</f>
        <v>0.49</v>
      </c>
      <c r="D18" s="34">
        <f>C18</f>
        <v>0.49</v>
      </c>
      <c r="F18" s="29"/>
      <c r="G18" s="29"/>
      <c r="H18" s="29"/>
      <c r="I18" s="29"/>
    </row>
    <row r="19" spans="1:9" ht="14.5" x14ac:dyDescent="0.3">
      <c r="A19" s="46" t="s">
        <v>38</v>
      </c>
      <c r="B19" s="46"/>
      <c r="C19" s="46"/>
      <c r="D19" s="46"/>
    </row>
    <row r="20" spans="1:9" ht="38.25" customHeight="1" x14ac:dyDescent="0.3">
      <c r="A20" s="48" t="s">
        <v>43</v>
      </c>
      <c r="B20" s="48"/>
      <c r="C20" s="48"/>
      <c r="D20" s="48"/>
    </row>
    <row r="21" spans="1:9" ht="28.5" customHeight="1" x14ac:dyDescent="0.35">
      <c r="A21" s="47"/>
      <c r="B21" s="47"/>
      <c r="C21" s="47"/>
      <c r="D21" s="47"/>
      <c r="E21" s="16"/>
      <c r="F21" s="16"/>
      <c r="G21" s="16"/>
      <c r="H21" s="16"/>
      <c r="I21" s="16"/>
    </row>
    <row r="22" spans="1:9" ht="14.5" x14ac:dyDescent="0.35">
      <c r="A22" s="17"/>
      <c r="B22" s="16"/>
      <c r="C22" s="16"/>
      <c r="D22" s="16"/>
      <c r="E22" s="16"/>
      <c r="F22" s="16"/>
      <c r="G22" s="16"/>
      <c r="H22" s="16"/>
      <c r="I22" s="16"/>
    </row>
  </sheetData>
  <mergeCells count="7">
    <mergeCell ref="A1:B1"/>
    <mergeCell ref="A2:D2"/>
    <mergeCell ref="A19:D19"/>
    <mergeCell ref="A21:D21"/>
    <mergeCell ref="A20:D20"/>
    <mergeCell ref="A5:D5"/>
    <mergeCell ref="A14:D1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zoomScaleNormal="100" zoomScalePageLayoutView="80" workbookViewId="0">
      <selection activeCell="D18" sqref="D18"/>
    </sheetView>
  </sheetViews>
  <sheetFormatPr defaultRowHeight="14.5" x14ac:dyDescent="0.35"/>
  <cols>
    <col min="1" max="1" width="50.54296875" customWidth="1"/>
    <col min="7" max="7" width="5" customWidth="1"/>
  </cols>
  <sheetData>
    <row r="1" spans="1:7" ht="15" customHeight="1" x14ac:dyDescent="0.35">
      <c r="A1" s="53" t="s">
        <v>4</v>
      </c>
      <c r="B1" s="53"/>
      <c r="C1" s="53"/>
      <c r="D1" s="53"/>
      <c r="E1" s="53"/>
      <c r="F1" s="13"/>
      <c r="G1" s="13"/>
    </row>
    <row r="2" spans="1:7" ht="21.75" customHeight="1" x14ac:dyDescent="0.35">
      <c r="A2" s="53"/>
      <c r="B2" s="53"/>
      <c r="C2" s="53"/>
      <c r="D2" s="53"/>
      <c r="E2" s="53"/>
      <c r="F2" s="13"/>
      <c r="G2" s="13"/>
    </row>
    <row r="4" spans="1:7" x14ac:dyDescent="0.35">
      <c r="A4" s="55" t="s">
        <v>5</v>
      </c>
      <c r="B4" s="54" t="s">
        <v>6</v>
      </c>
      <c r="C4" s="54"/>
      <c r="D4" s="54"/>
      <c r="E4" s="57" t="s">
        <v>7</v>
      </c>
      <c r="F4" s="2"/>
      <c r="G4" s="2"/>
    </row>
    <row r="5" spans="1:7" ht="16" x14ac:dyDescent="0.4">
      <c r="A5" s="56"/>
      <c r="B5" s="6" t="s">
        <v>1</v>
      </c>
      <c r="C5" s="6" t="s">
        <v>8</v>
      </c>
      <c r="D5" s="6" t="s">
        <v>9</v>
      </c>
      <c r="E5" s="56"/>
      <c r="F5" s="2"/>
      <c r="G5" s="2"/>
    </row>
    <row r="6" spans="1:7" ht="46.5" customHeight="1" x14ac:dyDescent="0.35">
      <c r="A6" s="3" t="s">
        <v>10</v>
      </c>
      <c r="B6" s="4">
        <v>100</v>
      </c>
      <c r="C6" s="4">
        <v>100</v>
      </c>
      <c r="D6" s="4">
        <v>100</v>
      </c>
      <c r="E6" s="4">
        <v>1</v>
      </c>
      <c r="F6" s="2"/>
      <c r="G6" s="2"/>
    </row>
    <row r="7" spans="1:7" ht="19.5" customHeight="1" x14ac:dyDescent="0.35">
      <c r="A7" s="3" t="s">
        <v>11</v>
      </c>
      <c r="B7" s="4">
        <v>99</v>
      </c>
      <c r="C7" s="4">
        <v>99</v>
      </c>
      <c r="D7" s="4">
        <v>99</v>
      </c>
      <c r="E7" s="4">
        <v>1</v>
      </c>
      <c r="F7" s="2"/>
      <c r="G7" s="2"/>
    </row>
    <row r="8" spans="1:7" ht="19.5" customHeight="1" x14ac:dyDescent="0.35">
      <c r="A8" s="3" t="s">
        <v>12</v>
      </c>
      <c r="B8" s="4">
        <v>95</v>
      </c>
      <c r="C8" s="4">
        <v>95</v>
      </c>
      <c r="D8" s="4">
        <v>95</v>
      </c>
      <c r="E8" s="4">
        <v>1</v>
      </c>
      <c r="F8" s="2"/>
      <c r="G8" s="2"/>
    </row>
    <row r="9" spans="1:7" x14ac:dyDescent="0.35">
      <c r="A9" s="3"/>
      <c r="B9" s="4"/>
      <c r="C9" s="4"/>
      <c r="D9" s="4"/>
      <c r="E9" s="4"/>
      <c r="F9" s="2"/>
      <c r="G9" s="2"/>
    </row>
    <row r="10" spans="1:7" ht="44.25" customHeight="1" x14ac:dyDescent="0.35">
      <c r="A10" s="10" t="s">
        <v>30</v>
      </c>
      <c r="B10" s="54" t="s">
        <v>13</v>
      </c>
      <c r="C10" s="54"/>
      <c r="D10" s="54"/>
      <c r="E10" s="4"/>
      <c r="F10" s="2"/>
      <c r="G10" s="2"/>
    </row>
    <row r="11" spans="1:7" ht="31.5" customHeight="1" x14ac:dyDescent="0.35">
      <c r="A11" s="8" t="s">
        <v>14</v>
      </c>
      <c r="B11" s="4">
        <v>95</v>
      </c>
      <c r="C11" s="4">
        <v>95</v>
      </c>
      <c r="D11" s="4">
        <v>95</v>
      </c>
      <c r="E11" s="4">
        <v>2</v>
      </c>
      <c r="F11" s="2"/>
      <c r="G11" s="2"/>
    </row>
    <row r="12" spans="1:7" ht="36.75" customHeight="1" x14ac:dyDescent="0.35">
      <c r="A12" s="11" t="s">
        <v>15</v>
      </c>
      <c r="B12" s="4">
        <v>70</v>
      </c>
      <c r="C12" s="4">
        <v>70</v>
      </c>
      <c r="D12" s="4">
        <v>70</v>
      </c>
      <c r="E12" s="4">
        <v>2</v>
      </c>
      <c r="F12" s="2"/>
      <c r="G12" s="2"/>
    </row>
    <row r="13" spans="1:7" ht="33.75" customHeight="1" x14ac:dyDescent="0.35">
      <c r="A13" s="3" t="s">
        <v>29</v>
      </c>
      <c r="B13" s="4">
        <v>50</v>
      </c>
      <c r="C13" s="4">
        <v>50</v>
      </c>
      <c r="D13" s="4">
        <v>50</v>
      </c>
      <c r="E13" s="4">
        <v>2</v>
      </c>
      <c r="F13" s="2"/>
      <c r="G13" s="2"/>
    </row>
    <row r="14" spans="1:7" x14ac:dyDescent="0.35">
      <c r="A14" s="5" t="s">
        <v>16</v>
      </c>
      <c r="B14" s="4">
        <v>90</v>
      </c>
      <c r="C14" s="4">
        <v>81</v>
      </c>
      <c r="D14" s="4">
        <v>62.999999999999993</v>
      </c>
      <c r="E14" s="4">
        <v>2</v>
      </c>
      <c r="F14" s="2"/>
      <c r="G14" s="2"/>
    </row>
    <row r="15" spans="1:7" x14ac:dyDescent="0.35">
      <c r="A15" s="42" t="s">
        <v>17</v>
      </c>
      <c r="B15" s="43">
        <v>70</v>
      </c>
      <c r="C15" s="43">
        <v>63</v>
      </c>
      <c r="D15" s="43">
        <v>49</v>
      </c>
      <c r="E15" s="43">
        <v>2</v>
      </c>
      <c r="F15" s="2"/>
      <c r="G15" s="2"/>
    </row>
    <row r="16" spans="1:7" x14ac:dyDescent="0.35">
      <c r="A16" s="5" t="s">
        <v>18</v>
      </c>
      <c r="B16" s="4">
        <v>50</v>
      </c>
      <c r="C16" s="4">
        <v>45</v>
      </c>
      <c r="D16" s="4">
        <v>35</v>
      </c>
      <c r="E16" s="4">
        <v>2</v>
      </c>
      <c r="F16" s="2"/>
      <c r="G16" s="2"/>
    </row>
    <row r="17" spans="1:7" x14ac:dyDescent="0.35">
      <c r="A17" s="5" t="s">
        <v>19</v>
      </c>
      <c r="B17" s="4">
        <v>50</v>
      </c>
      <c r="C17" s="4">
        <v>50</v>
      </c>
      <c r="D17" s="4">
        <v>50</v>
      </c>
      <c r="E17" s="4">
        <v>2</v>
      </c>
      <c r="F17" s="2"/>
      <c r="G17" s="2"/>
    </row>
    <row r="19" spans="1:7" x14ac:dyDescent="0.35">
      <c r="A19" s="7" t="s">
        <v>20</v>
      </c>
      <c r="B19" s="2"/>
      <c r="C19" s="2"/>
      <c r="D19" s="2"/>
      <c r="E19" s="2"/>
      <c r="F19" s="2"/>
      <c r="G19" s="2"/>
    </row>
    <row r="20" spans="1:7" x14ac:dyDescent="0.35">
      <c r="A20" s="2" t="s">
        <v>21</v>
      </c>
      <c r="B20" s="2"/>
      <c r="C20" s="2"/>
      <c r="D20" s="2"/>
      <c r="E20" s="2"/>
      <c r="F20" s="2"/>
      <c r="G20" s="2"/>
    </row>
    <row r="21" spans="1:7" ht="16.5" x14ac:dyDescent="0.35">
      <c r="A21" s="2" t="s">
        <v>22</v>
      </c>
      <c r="B21" s="2"/>
      <c r="C21" s="2"/>
      <c r="D21" s="2"/>
      <c r="E21" s="2"/>
      <c r="F21" s="2"/>
      <c r="G21" s="2"/>
    </row>
    <row r="22" spans="1:7" x14ac:dyDescent="0.35">
      <c r="A22" s="2" t="s">
        <v>23</v>
      </c>
      <c r="B22" s="2"/>
      <c r="C22" s="2"/>
      <c r="D22" s="2"/>
      <c r="E22" s="2"/>
      <c r="F22" s="2"/>
      <c r="G22" s="2"/>
    </row>
    <row r="25" spans="1:7" x14ac:dyDescent="0.35">
      <c r="A25" s="7" t="s">
        <v>24</v>
      </c>
      <c r="B25" s="2"/>
      <c r="C25" s="2"/>
      <c r="D25" s="2"/>
      <c r="E25" s="2"/>
      <c r="F25" s="2"/>
      <c r="G25" s="2"/>
    </row>
    <row r="26" spans="1:7" x14ac:dyDescent="0.35">
      <c r="A26" s="2" t="s">
        <v>25</v>
      </c>
      <c r="B26" s="2"/>
      <c r="C26" s="2"/>
      <c r="D26" s="2"/>
      <c r="E26" s="2"/>
      <c r="F26" s="2"/>
      <c r="G26" s="2"/>
    </row>
    <row r="28" spans="1:7" ht="15" customHeight="1" x14ac:dyDescent="0.35">
      <c r="A28" s="58" t="s">
        <v>26</v>
      </c>
      <c r="B28" s="58"/>
      <c r="C28" s="58"/>
      <c r="D28" s="58"/>
      <c r="E28" s="58"/>
      <c r="F28" s="12"/>
      <c r="G28" s="12"/>
    </row>
    <row r="29" spans="1:7" x14ac:dyDescent="0.35">
      <c r="A29" s="58"/>
      <c r="B29" s="58"/>
      <c r="C29" s="58"/>
      <c r="D29" s="58"/>
      <c r="E29" s="58"/>
      <c r="F29" s="12"/>
      <c r="G29" s="12"/>
    </row>
    <row r="31" spans="1:7" ht="15" customHeight="1" x14ac:dyDescent="0.35">
      <c r="A31" s="51" t="s">
        <v>27</v>
      </c>
      <c r="B31" s="51"/>
      <c r="C31" s="51"/>
      <c r="D31" s="51"/>
      <c r="E31" s="51"/>
      <c r="F31" s="9"/>
      <c r="G31" s="9"/>
    </row>
    <row r="32" spans="1:7" x14ac:dyDescent="0.35">
      <c r="A32" s="52"/>
      <c r="B32" s="52"/>
      <c r="C32" s="52"/>
      <c r="D32" s="52"/>
      <c r="E32" s="52"/>
      <c r="F32" s="9"/>
      <c r="G32" s="9"/>
    </row>
    <row r="33" spans="1:7" ht="15" customHeight="1" x14ac:dyDescent="0.35">
      <c r="A33" s="52" t="s">
        <v>28</v>
      </c>
      <c r="B33" s="52"/>
      <c r="C33" s="52"/>
      <c r="D33" s="52"/>
      <c r="E33" s="52"/>
      <c r="F33" s="9"/>
      <c r="G33" s="9"/>
    </row>
    <row r="34" spans="1:7" x14ac:dyDescent="0.35">
      <c r="A34" s="52"/>
      <c r="B34" s="52"/>
      <c r="C34" s="52"/>
      <c r="D34" s="52"/>
      <c r="E34" s="52"/>
    </row>
  </sheetData>
  <mergeCells count="8">
    <mergeCell ref="A31:E32"/>
    <mergeCell ref="A33:E34"/>
    <mergeCell ref="A1:E2"/>
    <mergeCell ref="B4:D4"/>
    <mergeCell ref="A4:A5"/>
    <mergeCell ref="B10:D10"/>
    <mergeCell ref="E4:E5"/>
    <mergeCell ref="A28:E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 for Grain to Alloy Handling</vt:lpstr>
      <vt:lpstr>Capture &amp; Control Efficiencies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Akinbobola, Olabimpe</dc:creator>
  <cp:lastModifiedBy>DEGAGNE Julia</cp:lastModifiedBy>
  <dcterms:created xsi:type="dcterms:W3CDTF">2016-04-08T16:18:48Z</dcterms:created>
  <dcterms:modified xsi:type="dcterms:W3CDTF">2023-09-29T19:17:32Z</dcterms:modified>
</cp:coreProperties>
</file>